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nsw-my.sharepoint.com/personal/jason_xue_icare_nsw_gov_au/Documents/Desktop/New folder/"/>
    </mc:Choice>
  </mc:AlternateContent>
  <xr:revisionPtr revIDLastSave="1" documentId="13_ncr:1_{6F3161B3-8021-4C08-9E87-5F46B82A689B}" xr6:coauthVersionLast="45" xr6:coauthVersionMax="47" xr10:uidLastSave="{195182DB-1C9A-4684-864C-543D8AFD2865}"/>
  <bookViews>
    <workbookView xWindow="-110" yWindow="-110" windowWidth="19420" windowHeight="10420" firstSheet="7" activeTab="8" xr2:uid="{0F2E31A6-6E08-4AD1-80E9-E2E970F781BC}"/>
  </bookViews>
  <sheets>
    <sheet name="Data&gt;&gt;&gt;" sheetId="11" r:id="rId1"/>
    <sheet name="Demographic-Economic" sheetId="3" r:id="rId2"/>
    <sheet name="Inflation-Interest" sheetId="4" r:id="rId3"/>
    <sheet name="Workings&gt;&gt;&gt;" sheetId="10" r:id="rId4"/>
    <sheet name="Assumptions" sheetId="9" r:id="rId5"/>
    <sheet name="Total Cost" sheetId="28" r:id="rId6"/>
    <sheet name="Total Property Damage Expected" sheetId="1" r:id="rId7"/>
    <sheet name="Future Expected Cost" sheetId="23" r:id="rId8"/>
    <sheet name="Levy Proposition" sheetId="24" r:id="rId9"/>
    <sheet name="Property Value" sheetId="8" r:id="rId10"/>
    <sheet name="Average Property Value" sheetId="25" r:id="rId11"/>
    <sheet name="Incentive Relocation assumption" sheetId="27" r:id="rId12"/>
    <sheet name="Economic Cost Impact" sheetId="26" r:id="rId13"/>
    <sheet name="Property % affected" sheetId="17" r:id="rId14"/>
    <sheet name="Population Estimate" sheetId="7" r:id="rId15"/>
    <sheet name="Displacement_Number" sheetId="18" r:id="rId16"/>
    <sheet name="Temporary Relocation Numbers" sheetId="19" r:id="rId17"/>
    <sheet name="Temp Relocation Housing Costs" sheetId="20" r:id="rId18"/>
    <sheet name="Temp Relocation Living Costs" sheetId="21" r:id="rId19"/>
    <sheet name="Summary" sheetId="22" r:id="rId20"/>
    <sheet name="Archive&gt;&gt;&gt;&gt;&gt;&gt;" sheetId="15" state="hidden" r:id="rId21"/>
    <sheet name="Costs" sheetId="5" state="hidden" r:id="rId22"/>
    <sheet name="Frequency" sheetId="6" state="hidden" r:id="rId23"/>
    <sheet name="Total Severity" sheetId="13" state="hidden" r:id="rId24"/>
    <sheet name="Number of displacements" sheetId="14" state="hidden" r:id="rId25"/>
  </sheets>
  <externalReferences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1" i="1" l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27" i="24" l="1"/>
  <c r="G20" i="24"/>
  <c r="F20" i="24"/>
  <c r="E20" i="24"/>
  <c r="D20" i="24"/>
  <c r="C20" i="24"/>
  <c r="B20" i="24"/>
  <c r="A2" i="28"/>
  <c r="O5" i="27" l="1"/>
  <c r="L5" i="27"/>
  <c r="M5" i="27"/>
  <c r="N5" i="27"/>
  <c r="K5" i="27"/>
  <c r="D49" i="9"/>
  <c r="D48" i="9"/>
  <c r="Q5" i="27"/>
  <c r="R5" i="27"/>
  <c r="S5" i="27"/>
  <c r="T5" i="27"/>
  <c r="U5" i="27"/>
  <c r="P5" i="27"/>
  <c r="J5" i="27" l="1"/>
  <c r="AI2" i="19"/>
  <c r="AC2" i="19"/>
  <c r="W2" i="19"/>
  <c r="K1" i="7"/>
  <c r="J3" i="7"/>
  <c r="K3" i="7"/>
  <c r="L3" i="7"/>
  <c r="M3" i="7"/>
  <c r="N3" i="7"/>
  <c r="O3" i="7"/>
  <c r="C1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O4" i="7" l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A2" i="1"/>
  <c r="C1" i="25" l="1"/>
  <c r="C8" i="24"/>
  <c r="D8" i="24"/>
  <c r="E8" i="24"/>
  <c r="F8" i="24"/>
  <c r="G8" i="24"/>
  <c r="B8" i="24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B3" i="23"/>
  <c r="C50" i="4" l="1"/>
  <c r="O2" i="19"/>
  <c r="I2" i="19"/>
  <c r="C2" i="19"/>
  <c r="I28" i="8"/>
  <c r="O28" i="8" s="1"/>
  <c r="C1" i="8"/>
  <c r="H42" i="9"/>
  <c r="G42" i="9"/>
  <c r="F42" i="9"/>
  <c r="E42" i="9"/>
  <c r="D42" i="9"/>
  <c r="C42" i="9"/>
  <c r="H41" i="9"/>
  <c r="G41" i="9"/>
  <c r="F41" i="9"/>
  <c r="E41" i="9"/>
  <c r="D41" i="9"/>
  <c r="C41" i="9"/>
  <c r="E65" i="4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C24" i="9"/>
  <c r="C25" i="9"/>
  <c r="D25" i="9" s="1"/>
  <c r="E25" i="9" s="1"/>
  <c r="F25" i="9" s="1"/>
  <c r="G25" i="9" s="1"/>
  <c r="H25" i="9" s="1"/>
  <c r="H23" i="9"/>
  <c r="G23" i="9"/>
  <c r="F23" i="9"/>
  <c r="E23" i="9"/>
  <c r="D23" i="9"/>
  <c r="C23" i="9"/>
  <c r="H22" i="9"/>
  <c r="G3" i="7" s="1"/>
  <c r="G22" i="9"/>
  <c r="F3" i="7" s="1"/>
  <c r="F22" i="9"/>
  <c r="E3" i="7" s="1"/>
  <c r="E22" i="9"/>
  <c r="D3" i="7" s="1"/>
  <c r="D22" i="9"/>
  <c r="C3" i="7" s="1"/>
  <c r="C22" i="9"/>
  <c r="B3" i="7" s="1"/>
  <c r="O30" i="8" l="1"/>
  <c r="G3" i="8" s="1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J28" i="8"/>
  <c r="J30" i="8" s="1"/>
  <c r="B3" i="8" s="1"/>
  <c r="B4" i="8" s="1"/>
  <c r="K28" i="8"/>
  <c r="K30" i="8" s="1"/>
  <c r="C3" i="8" s="1"/>
  <c r="C3" i="25" s="1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C52" i="25" s="1"/>
  <c r="C53" i="25" s="1"/>
  <c r="C54" i="25" s="1"/>
  <c r="C55" i="25" s="1"/>
  <c r="C56" i="25" s="1"/>
  <c r="C57" i="25" s="1"/>
  <c r="C58" i="25" s="1"/>
  <c r="C59" i="25" s="1"/>
  <c r="C60" i="25" s="1"/>
  <c r="C61" i="25" s="1"/>
  <c r="C62" i="25" s="1"/>
  <c r="C63" i="25" s="1"/>
  <c r="C64" i="25" s="1"/>
  <c r="C65" i="25" s="1"/>
  <c r="C66" i="25" s="1"/>
  <c r="C67" i="25" s="1"/>
  <c r="C68" i="25" s="1"/>
  <c r="C69" i="25" s="1"/>
  <c r="C70" i="25" s="1"/>
  <c r="C71" i="25" s="1"/>
  <c r="C72" i="25" s="1"/>
  <c r="C73" i="25" s="1"/>
  <c r="C74" i="25" s="1"/>
  <c r="C75" i="25" s="1"/>
  <c r="C76" i="25" s="1"/>
  <c r="C77" i="25" s="1"/>
  <c r="C78" i="25" s="1"/>
  <c r="C79" i="25" s="1"/>
  <c r="C80" i="25" s="1"/>
  <c r="C81" i="25" s="1"/>
  <c r="C82" i="25" s="1"/>
  <c r="C83" i="25" s="1"/>
  <c r="C84" i="25" s="1"/>
  <c r="C85" i="25" s="1"/>
  <c r="C86" i="25" s="1"/>
  <c r="C87" i="25" s="1"/>
  <c r="C88" i="25" s="1"/>
  <c r="C89" i="25" s="1"/>
  <c r="C90" i="25" s="1"/>
  <c r="C91" i="25" s="1"/>
  <c r="C92" i="25" s="1"/>
  <c r="C93" i="25" s="1"/>
  <c r="C94" i="25" s="1"/>
  <c r="C95" i="25" s="1"/>
  <c r="C96" i="25" s="1"/>
  <c r="C97" i="25" s="1"/>
  <c r="C98" i="25" s="1"/>
  <c r="C99" i="25" s="1"/>
  <c r="C100" i="25" s="1"/>
  <c r="C101" i="25" s="1"/>
  <c r="C102" i="25" s="1"/>
  <c r="C103" i="25" s="1"/>
  <c r="C104" i="25" s="1"/>
  <c r="C105" i="25" s="1"/>
  <c r="C106" i="25" s="1"/>
  <c r="C107" i="25" s="1"/>
  <c r="C108" i="25" s="1"/>
  <c r="C109" i="25" s="1"/>
  <c r="C110" i="25" s="1"/>
  <c r="C111" i="25" s="1"/>
  <c r="C112" i="25" s="1"/>
  <c r="C113" i="25" s="1"/>
  <c r="C114" i="25" s="1"/>
  <c r="C115" i="25" s="1"/>
  <c r="C116" i="25" s="1"/>
  <c r="C117" i="25" s="1"/>
  <c r="C118" i="25" s="1"/>
  <c r="C119" i="25" s="1"/>
  <c r="C120" i="25" s="1"/>
  <c r="C121" i="25" s="1"/>
  <c r="C122" i="25" s="1"/>
  <c r="C123" i="25" s="1"/>
  <c r="C124" i="25" s="1"/>
  <c r="C125" i="25" s="1"/>
  <c r="C126" i="25" s="1"/>
  <c r="C127" i="25" s="1"/>
  <c r="C128" i="25" s="1"/>
  <c r="C129" i="25" s="1"/>
  <c r="C130" i="25" s="1"/>
  <c r="L28" i="8"/>
  <c r="L30" i="8" s="1"/>
  <c r="D3" i="8" s="1"/>
  <c r="M28" i="8"/>
  <c r="M30" i="8" s="1"/>
  <c r="E3" i="8" s="1"/>
  <c r="N28" i="8"/>
  <c r="N30" i="8" s="1"/>
  <c r="F3" i="8" s="1"/>
  <c r="F45" i="9"/>
  <c r="G4" i="8"/>
  <c r="G5" i="8" s="1"/>
  <c r="D45" i="9"/>
  <c r="H45" i="9"/>
  <c r="C45" i="9"/>
  <c r="C26" i="9"/>
  <c r="D26" i="9" s="1"/>
  <c r="E26" i="9" s="1"/>
  <c r="F26" i="9" s="1"/>
  <c r="G26" i="9" s="1"/>
  <c r="H26" i="9" s="1"/>
  <c r="E45" i="9"/>
  <c r="G45" i="9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D24" i="9"/>
  <c r="E24" i="9" s="1"/>
  <c r="F24" i="9" s="1"/>
  <c r="G24" i="9" s="1"/>
  <c r="H24" i="9" s="1"/>
  <c r="D4" i="7"/>
  <c r="E4" i="7"/>
  <c r="C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G4" i="7"/>
  <c r="E3" i="25" l="1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E4" i="8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F4" i="8"/>
  <c r="D4" i="8"/>
  <c r="D5" i="8" s="1"/>
  <c r="D6" i="8" s="1"/>
  <c r="C4" i="8"/>
  <c r="G6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F5" i="8"/>
  <c r="E5" i="7"/>
  <c r="G5" i="7"/>
  <c r="D5" i="7"/>
  <c r="C5" i="7"/>
  <c r="E5" i="8" l="1"/>
  <c r="E6" i="8" s="1"/>
  <c r="C5" i="8"/>
  <c r="G7" i="8"/>
  <c r="F6" i="8"/>
  <c r="D7" i="8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E6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G6" i="7"/>
  <c r="C6" i="8" l="1"/>
  <c r="G8" i="8"/>
  <c r="E7" i="8"/>
  <c r="F7" i="8"/>
  <c r="D8" i="8"/>
  <c r="E7" i="7"/>
  <c r="G7" i="7"/>
  <c r="C7" i="8" l="1"/>
  <c r="G9" i="8"/>
  <c r="E8" i="8"/>
  <c r="F8" i="8"/>
  <c r="D9" i="8"/>
  <c r="G8" i="7"/>
  <c r="E8" i="7"/>
  <c r="C8" i="8" l="1"/>
  <c r="G10" i="8"/>
  <c r="F9" i="8"/>
  <c r="E9" i="8"/>
  <c r="D10" i="8"/>
  <c r="G9" i="7"/>
  <c r="E9" i="7"/>
  <c r="C9" i="8" l="1"/>
  <c r="G11" i="8"/>
  <c r="E10" i="8"/>
  <c r="F10" i="8"/>
  <c r="D11" i="8"/>
  <c r="G10" i="7"/>
  <c r="E10" i="7"/>
  <c r="C10" i="8" l="1"/>
  <c r="G12" i="8"/>
  <c r="F11" i="8"/>
  <c r="E11" i="8"/>
  <c r="D12" i="8"/>
  <c r="E11" i="7"/>
  <c r="G11" i="7"/>
  <c r="C11" i="8" l="1"/>
  <c r="G13" i="8"/>
  <c r="E12" i="8"/>
  <c r="F12" i="8"/>
  <c r="D13" i="8"/>
  <c r="E12" i="7"/>
  <c r="G12" i="7"/>
  <c r="C12" i="8" l="1"/>
  <c r="G14" i="8"/>
  <c r="F13" i="8"/>
  <c r="E13" i="8"/>
  <c r="D14" i="8"/>
  <c r="G13" i="7"/>
  <c r="E13" i="7"/>
  <c r="C13" i="8" l="1"/>
  <c r="G15" i="8"/>
  <c r="F14" i="8"/>
  <c r="E14" i="8"/>
  <c r="D15" i="8"/>
  <c r="G14" i="7"/>
  <c r="E14" i="7"/>
  <c r="C14" i="8" l="1"/>
  <c r="G16" i="8"/>
  <c r="E15" i="8"/>
  <c r="F15" i="8"/>
  <c r="D16" i="8"/>
  <c r="G15" i="7"/>
  <c r="E15" i="7"/>
  <c r="C15" i="8" l="1"/>
  <c r="G17" i="8"/>
  <c r="F16" i="8"/>
  <c r="E16" i="8"/>
  <c r="D17" i="8"/>
  <c r="G16" i="7"/>
  <c r="E16" i="7"/>
  <c r="C16" i="8" l="1"/>
  <c r="G18" i="8"/>
  <c r="E17" i="8"/>
  <c r="F17" i="8"/>
  <c r="D18" i="8"/>
  <c r="E17" i="7"/>
  <c r="G17" i="7"/>
  <c r="C17" i="8" l="1"/>
  <c r="G19" i="8"/>
  <c r="F18" i="8"/>
  <c r="E18" i="8"/>
  <c r="D19" i="8"/>
  <c r="G18" i="7"/>
  <c r="E18" i="7"/>
  <c r="C18" i="8" l="1"/>
  <c r="G20" i="8"/>
  <c r="F19" i="8"/>
  <c r="E19" i="8"/>
  <c r="D20" i="8"/>
  <c r="E19" i="7"/>
  <c r="G19" i="7"/>
  <c r="C19" i="8" l="1"/>
  <c r="G21" i="8"/>
  <c r="F20" i="8"/>
  <c r="E20" i="8"/>
  <c r="D21" i="8"/>
  <c r="G20" i="7"/>
  <c r="E20" i="7"/>
  <c r="C20" i="8" l="1"/>
  <c r="G22" i="8"/>
  <c r="F21" i="8"/>
  <c r="E21" i="8"/>
  <c r="D22" i="8"/>
  <c r="E21" i="7"/>
  <c r="G21" i="7"/>
  <c r="C21" i="8" l="1"/>
  <c r="G23" i="8"/>
  <c r="E22" i="8"/>
  <c r="F22" i="8"/>
  <c r="D23" i="8"/>
  <c r="G22" i="7"/>
  <c r="E22" i="7"/>
  <c r="C22" i="8" l="1"/>
  <c r="G24" i="8"/>
  <c r="E23" i="8"/>
  <c r="F23" i="8"/>
  <c r="D24" i="8"/>
  <c r="E23" i="7"/>
  <c r="G23" i="7"/>
  <c r="C23" i="8" l="1"/>
  <c r="G25" i="8"/>
  <c r="F24" i="8"/>
  <c r="E24" i="8"/>
  <c r="D25" i="8"/>
  <c r="G24" i="7"/>
  <c r="E24" i="7"/>
  <c r="C24" i="8" l="1"/>
  <c r="G26" i="8"/>
  <c r="F25" i="8"/>
  <c r="E25" i="8"/>
  <c r="D26" i="8"/>
  <c r="E25" i="7"/>
  <c r="G25" i="7"/>
  <c r="C25" i="8" l="1"/>
  <c r="G27" i="8"/>
  <c r="F26" i="8"/>
  <c r="E26" i="8"/>
  <c r="D27" i="8"/>
  <c r="E26" i="7"/>
  <c r="G26" i="7"/>
  <c r="C26" i="8" l="1"/>
  <c r="G28" i="8"/>
  <c r="E27" i="8"/>
  <c r="F27" i="8"/>
  <c r="D28" i="8"/>
  <c r="G27" i="7"/>
  <c r="E27" i="7"/>
  <c r="C27" i="8" l="1"/>
  <c r="G29" i="8"/>
  <c r="E28" i="8"/>
  <c r="F28" i="8"/>
  <c r="D29" i="8"/>
  <c r="E28" i="7"/>
  <c r="G28" i="7"/>
  <c r="C28" i="8" l="1"/>
  <c r="G30" i="8"/>
  <c r="F29" i="8"/>
  <c r="E29" i="8"/>
  <c r="D30" i="8"/>
  <c r="E29" i="7"/>
  <c r="G29" i="7"/>
  <c r="C29" i="8" l="1"/>
  <c r="G31" i="8"/>
  <c r="E30" i="8"/>
  <c r="F30" i="8"/>
  <c r="D31" i="8"/>
  <c r="G30" i="7"/>
  <c r="E30" i="7"/>
  <c r="C30" i="8" l="1"/>
  <c r="G32" i="8"/>
  <c r="F31" i="8"/>
  <c r="E31" i="8"/>
  <c r="D32" i="8"/>
  <c r="E31" i="7"/>
  <c r="G31" i="7"/>
  <c r="C31" i="8" l="1"/>
  <c r="G33" i="8"/>
  <c r="E32" i="8"/>
  <c r="F32" i="8"/>
  <c r="D33" i="8"/>
  <c r="E32" i="7"/>
  <c r="G32" i="7"/>
  <c r="C32" i="8" l="1"/>
  <c r="G34" i="8"/>
  <c r="F33" i="8"/>
  <c r="E33" i="8"/>
  <c r="D34" i="8"/>
  <c r="G33" i="7"/>
  <c r="E33" i="7"/>
  <c r="C33" i="8" l="1"/>
  <c r="G35" i="8"/>
  <c r="E34" i="8"/>
  <c r="F34" i="8"/>
  <c r="D35" i="8"/>
  <c r="E34" i="7"/>
  <c r="G34" i="7"/>
  <c r="C34" i="8" l="1"/>
  <c r="G36" i="8"/>
  <c r="E35" i="8"/>
  <c r="F35" i="8"/>
  <c r="D36" i="8"/>
  <c r="G35" i="7"/>
  <c r="E35" i="7"/>
  <c r="C35" i="8" l="1"/>
  <c r="G37" i="8"/>
  <c r="F36" i="8"/>
  <c r="E36" i="8"/>
  <c r="D37" i="8"/>
  <c r="G36" i="7"/>
  <c r="E36" i="7"/>
  <c r="C36" i="8" l="1"/>
  <c r="G38" i="8"/>
  <c r="E37" i="8"/>
  <c r="F37" i="8"/>
  <c r="D38" i="8"/>
  <c r="E37" i="7"/>
  <c r="G37" i="7"/>
  <c r="C37" i="8" l="1"/>
  <c r="G39" i="8"/>
  <c r="F38" i="8"/>
  <c r="E38" i="8"/>
  <c r="D39" i="8"/>
  <c r="G38" i="7"/>
  <c r="E38" i="7"/>
  <c r="C38" i="8" l="1"/>
  <c r="G40" i="8"/>
  <c r="E39" i="8"/>
  <c r="F39" i="8"/>
  <c r="D40" i="8"/>
  <c r="E39" i="7"/>
  <c r="G39" i="7"/>
  <c r="C39" i="8" l="1"/>
  <c r="G41" i="8"/>
  <c r="E40" i="8"/>
  <c r="F40" i="8"/>
  <c r="D41" i="8"/>
  <c r="G40" i="7"/>
  <c r="E40" i="7"/>
  <c r="C40" i="8" l="1"/>
  <c r="G42" i="8"/>
  <c r="F41" i="8"/>
  <c r="E41" i="8"/>
  <c r="D42" i="8"/>
  <c r="E41" i="7"/>
  <c r="G41" i="7"/>
  <c r="C41" i="8" l="1"/>
  <c r="G43" i="8"/>
  <c r="F42" i="8"/>
  <c r="E42" i="8"/>
  <c r="D43" i="8"/>
  <c r="G42" i="7"/>
  <c r="E42" i="7"/>
  <c r="C42" i="8" l="1"/>
  <c r="G44" i="8"/>
  <c r="F43" i="8"/>
  <c r="E43" i="8"/>
  <c r="D44" i="8"/>
  <c r="G43" i="7"/>
  <c r="E43" i="7"/>
  <c r="C43" i="8" l="1"/>
  <c r="G45" i="8"/>
  <c r="F44" i="8"/>
  <c r="E44" i="8"/>
  <c r="D45" i="8"/>
  <c r="G44" i="7"/>
  <c r="E44" i="7"/>
  <c r="C44" i="8" l="1"/>
  <c r="G46" i="8"/>
  <c r="E45" i="8"/>
  <c r="F45" i="8"/>
  <c r="D46" i="8"/>
  <c r="E45" i="7"/>
  <c r="G45" i="7"/>
  <c r="C45" i="8" l="1"/>
  <c r="G47" i="8"/>
  <c r="F46" i="8"/>
  <c r="E46" i="8"/>
  <c r="D47" i="8"/>
  <c r="E46" i="7"/>
  <c r="G46" i="7"/>
  <c r="C46" i="8" l="1"/>
  <c r="G48" i="8"/>
  <c r="E47" i="8"/>
  <c r="F47" i="8"/>
  <c r="D48" i="8"/>
  <c r="E47" i="7"/>
  <c r="G47" i="7"/>
  <c r="C47" i="8" l="1"/>
  <c r="G49" i="8"/>
  <c r="F48" i="8"/>
  <c r="E48" i="8"/>
  <c r="D49" i="8"/>
  <c r="G48" i="7"/>
  <c r="E48" i="7"/>
  <c r="C48" i="8" l="1"/>
  <c r="G50" i="8"/>
  <c r="E49" i="8"/>
  <c r="F49" i="8"/>
  <c r="D50" i="8"/>
  <c r="G49" i="7"/>
  <c r="E49" i="7"/>
  <c r="C49" i="8" l="1"/>
  <c r="G51" i="8"/>
  <c r="F50" i="8"/>
  <c r="E50" i="8"/>
  <c r="D51" i="8"/>
  <c r="G50" i="7"/>
  <c r="E50" i="7"/>
  <c r="C50" i="8" l="1"/>
  <c r="G52" i="8"/>
  <c r="E51" i="8"/>
  <c r="F51" i="8"/>
  <c r="D52" i="8"/>
  <c r="G51" i="7"/>
  <c r="E51" i="7"/>
  <c r="C51" i="8" l="1"/>
  <c r="G53" i="8"/>
  <c r="F52" i="8"/>
  <c r="E52" i="8"/>
  <c r="D53" i="8"/>
  <c r="G52" i="7"/>
  <c r="E52" i="7"/>
  <c r="C52" i="8" l="1"/>
  <c r="G54" i="8"/>
  <c r="E53" i="8"/>
  <c r="F53" i="8"/>
  <c r="D54" i="8"/>
  <c r="E53" i="7"/>
  <c r="G53" i="7"/>
  <c r="C53" i="8" l="1"/>
  <c r="G55" i="8"/>
  <c r="F54" i="8"/>
  <c r="E54" i="8"/>
  <c r="D55" i="8"/>
  <c r="G54" i="7"/>
  <c r="E54" i="7"/>
  <c r="C54" i="8" l="1"/>
  <c r="G56" i="8"/>
  <c r="F55" i="8"/>
  <c r="E55" i="8"/>
  <c r="D56" i="8"/>
  <c r="E55" i="7"/>
  <c r="G55" i="7"/>
  <c r="C55" i="8" l="1"/>
  <c r="G57" i="8"/>
  <c r="F56" i="8"/>
  <c r="E56" i="8"/>
  <c r="D57" i="8"/>
  <c r="G56" i="7"/>
  <c r="E56" i="7"/>
  <c r="C56" i="8" l="1"/>
  <c r="G58" i="8"/>
  <c r="E57" i="8"/>
  <c r="F57" i="8"/>
  <c r="D58" i="8"/>
  <c r="E57" i="7"/>
  <c r="G57" i="7"/>
  <c r="C57" i="8" l="1"/>
  <c r="G59" i="8"/>
  <c r="F58" i="8"/>
  <c r="E58" i="8"/>
  <c r="D59" i="8"/>
  <c r="E58" i="7"/>
  <c r="G58" i="7"/>
  <c r="C58" i="8" l="1"/>
  <c r="G60" i="8"/>
  <c r="F59" i="8"/>
  <c r="E59" i="8"/>
  <c r="D60" i="8"/>
  <c r="G59" i="7"/>
  <c r="E59" i="7"/>
  <c r="C59" i="8" l="1"/>
  <c r="G61" i="8"/>
  <c r="F60" i="8"/>
  <c r="E60" i="8"/>
  <c r="D61" i="8"/>
  <c r="E60" i="7"/>
  <c r="G60" i="7"/>
  <c r="C60" i="8" l="1"/>
  <c r="G62" i="8"/>
  <c r="E61" i="8"/>
  <c r="F61" i="8"/>
  <c r="D62" i="8"/>
  <c r="E61" i="7"/>
  <c r="G61" i="7"/>
  <c r="C61" i="8" l="1"/>
  <c r="G63" i="8"/>
  <c r="F62" i="8"/>
  <c r="E62" i="8"/>
  <c r="D63" i="8"/>
  <c r="E62" i="7"/>
  <c r="G62" i="7"/>
  <c r="C62" i="8" l="1"/>
  <c r="G64" i="8"/>
  <c r="F63" i="8"/>
  <c r="E63" i="8"/>
  <c r="D64" i="8"/>
  <c r="G63" i="7"/>
  <c r="E63" i="7"/>
  <c r="C63" i="8" l="1"/>
  <c r="G65" i="8"/>
  <c r="F64" i="8"/>
  <c r="E64" i="8"/>
  <c r="D65" i="8"/>
  <c r="G64" i="7"/>
  <c r="E64" i="7"/>
  <c r="C64" i="8" l="1"/>
  <c r="G66" i="8"/>
  <c r="E65" i="8"/>
  <c r="F65" i="8"/>
  <c r="D66" i="8"/>
  <c r="E65" i="7"/>
  <c r="G65" i="7"/>
  <c r="C65" i="8" l="1"/>
  <c r="G67" i="8"/>
  <c r="F66" i="8"/>
  <c r="E66" i="8"/>
  <c r="D67" i="8"/>
  <c r="G66" i="7"/>
  <c r="E66" i="7"/>
  <c r="C66" i="8" l="1"/>
  <c r="G68" i="8"/>
  <c r="E67" i="8"/>
  <c r="F67" i="8"/>
  <c r="D68" i="8"/>
  <c r="G67" i="7"/>
  <c r="E67" i="7"/>
  <c r="C67" i="8" l="1"/>
  <c r="G69" i="8"/>
  <c r="E68" i="8"/>
  <c r="F68" i="8"/>
  <c r="D69" i="8"/>
  <c r="E68" i="7"/>
  <c r="G68" i="7"/>
  <c r="C68" i="8" l="1"/>
  <c r="G70" i="8"/>
  <c r="F69" i="8"/>
  <c r="E69" i="8"/>
  <c r="D70" i="8"/>
  <c r="G69" i="7"/>
  <c r="E69" i="7"/>
  <c r="C69" i="8" l="1"/>
  <c r="G71" i="8"/>
  <c r="E70" i="8"/>
  <c r="F70" i="8"/>
  <c r="D71" i="8"/>
  <c r="E70" i="7"/>
  <c r="G70" i="7"/>
  <c r="C70" i="8" l="1"/>
  <c r="G72" i="8"/>
  <c r="F71" i="8"/>
  <c r="E71" i="8"/>
  <c r="D72" i="8"/>
  <c r="G71" i="7"/>
  <c r="E71" i="7"/>
  <c r="C71" i="8" l="1"/>
  <c r="G73" i="8"/>
  <c r="E72" i="8"/>
  <c r="F72" i="8"/>
  <c r="D73" i="8"/>
  <c r="G72" i="7"/>
  <c r="E72" i="7"/>
  <c r="C72" i="8" l="1"/>
  <c r="G74" i="8"/>
  <c r="F73" i="8"/>
  <c r="E73" i="8"/>
  <c r="D74" i="8"/>
  <c r="E73" i="7"/>
  <c r="G73" i="7"/>
  <c r="C73" i="8" l="1"/>
  <c r="G75" i="8"/>
  <c r="E74" i="8"/>
  <c r="F74" i="8"/>
  <c r="D75" i="8"/>
  <c r="G74" i="7"/>
  <c r="E74" i="7"/>
  <c r="C74" i="8" l="1"/>
  <c r="G76" i="8"/>
  <c r="F75" i="8"/>
  <c r="E75" i="8"/>
  <c r="D76" i="8"/>
  <c r="E75" i="7"/>
  <c r="G75" i="7"/>
  <c r="C75" i="8" l="1"/>
  <c r="G77" i="8"/>
  <c r="E76" i="8"/>
  <c r="F76" i="8"/>
  <c r="D77" i="8"/>
  <c r="E76" i="7"/>
  <c r="G76" i="7"/>
  <c r="C76" i="8" l="1"/>
  <c r="G78" i="8"/>
  <c r="F77" i="8"/>
  <c r="E77" i="8"/>
  <c r="D78" i="8"/>
  <c r="G77" i="7"/>
  <c r="E77" i="7"/>
  <c r="C77" i="8" l="1"/>
  <c r="G79" i="8"/>
  <c r="E78" i="8"/>
  <c r="F78" i="8"/>
  <c r="D79" i="8"/>
  <c r="E78" i="7"/>
  <c r="G78" i="7"/>
  <c r="C78" i="8" l="1"/>
  <c r="G80" i="8"/>
  <c r="F79" i="8"/>
  <c r="E79" i="8"/>
  <c r="D80" i="8"/>
  <c r="G79" i="7"/>
  <c r="E79" i="7"/>
  <c r="C79" i="8" l="1"/>
  <c r="G81" i="8"/>
  <c r="E80" i="8"/>
  <c r="F80" i="8"/>
  <c r="D81" i="8"/>
  <c r="G80" i="7"/>
  <c r="E80" i="7"/>
  <c r="C80" i="8" l="1"/>
  <c r="G82" i="8"/>
  <c r="E81" i="8"/>
  <c r="F81" i="8"/>
  <c r="D82" i="8"/>
  <c r="G81" i="7"/>
  <c r="E81" i="7"/>
  <c r="C81" i="8" l="1"/>
  <c r="G83" i="8"/>
  <c r="F82" i="8"/>
  <c r="E82" i="8"/>
  <c r="D83" i="8"/>
  <c r="G82" i="7"/>
  <c r="E82" i="7"/>
  <c r="C82" i="8" l="1"/>
  <c r="G84" i="8"/>
  <c r="E83" i="8"/>
  <c r="F83" i="8"/>
  <c r="D84" i="8"/>
  <c r="G83" i="7"/>
  <c r="E83" i="7"/>
  <c r="C83" i="8" l="1"/>
  <c r="G85" i="8"/>
  <c r="E84" i="8"/>
  <c r="F84" i="8"/>
  <c r="D85" i="8"/>
  <c r="G84" i="7"/>
  <c r="E84" i="7"/>
  <c r="C84" i="8" l="1"/>
  <c r="G86" i="8"/>
  <c r="F85" i="8"/>
  <c r="E85" i="8"/>
  <c r="D86" i="8"/>
  <c r="E85" i="7"/>
  <c r="G85" i="7"/>
  <c r="C85" i="8" l="1"/>
  <c r="G87" i="8"/>
  <c r="E86" i="8"/>
  <c r="F86" i="8"/>
  <c r="D87" i="8"/>
  <c r="G86" i="7"/>
  <c r="E86" i="7"/>
  <c r="C86" i="8" l="1"/>
  <c r="G88" i="8"/>
  <c r="F87" i="8"/>
  <c r="E87" i="8"/>
  <c r="D88" i="8"/>
  <c r="G87" i="7"/>
  <c r="E87" i="7"/>
  <c r="C87" i="8" l="1"/>
  <c r="G89" i="8"/>
  <c r="E88" i="8"/>
  <c r="F88" i="8"/>
  <c r="D89" i="8"/>
  <c r="G88" i="7"/>
  <c r="E88" i="7"/>
  <c r="C88" i="8" l="1"/>
  <c r="G90" i="8"/>
  <c r="E89" i="8"/>
  <c r="F89" i="8"/>
  <c r="D90" i="8"/>
  <c r="G89" i="7"/>
  <c r="E89" i="7"/>
  <c r="C89" i="8" l="1"/>
  <c r="G91" i="8"/>
  <c r="F90" i="8"/>
  <c r="E90" i="8"/>
  <c r="D91" i="8"/>
  <c r="G90" i="7"/>
  <c r="E90" i="7"/>
  <c r="C90" i="8" l="1"/>
  <c r="G92" i="8"/>
  <c r="E91" i="8"/>
  <c r="F91" i="8"/>
  <c r="D92" i="8"/>
  <c r="G91" i="7"/>
  <c r="E91" i="7"/>
  <c r="C91" i="8" l="1"/>
  <c r="G93" i="8"/>
  <c r="F92" i="8"/>
  <c r="E92" i="8"/>
  <c r="D93" i="8"/>
  <c r="G92" i="7"/>
  <c r="E92" i="7"/>
  <c r="C92" i="8" l="1"/>
  <c r="G94" i="8"/>
  <c r="E93" i="8"/>
  <c r="F93" i="8"/>
  <c r="D94" i="8"/>
  <c r="G93" i="7"/>
  <c r="E93" i="7"/>
  <c r="C93" i="8" l="1"/>
  <c r="G95" i="8"/>
  <c r="F94" i="8"/>
  <c r="E94" i="8"/>
  <c r="D95" i="8"/>
  <c r="G94" i="7"/>
  <c r="E94" i="7"/>
  <c r="C94" i="8" l="1"/>
  <c r="G96" i="8"/>
  <c r="F95" i="8"/>
  <c r="E95" i="8"/>
  <c r="D96" i="8"/>
  <c r="G95" i="7"/>
  <c r="E95" i="7"/>
  <c r="C95" i="8" l="1"/>
  <c r="G97" i="8"/>
  <c r="F96" i="8"/>
  <c r="E96" i="8"/>
  <c r="D97" i="8"/>
  <c r="E96" i="7"/>
  <c r="G96" i="7"/>
  <c r="C96" i="8" l="1"/>
  <c r="G98" i="8"/>
  <c r="F97" i="8"/>
  <c r="E97" i="8"/>
  <c r="D98" i="8"/>
  <c r="E97" i="7"/>
  <c r="G97" i="7"/>
  <c r="C97" i="8" l="1"/>
  <c r="G99" i="8"/>
  <c r="F98" i="8"/>
  <c r="E98" i="8"/>
  <c r="D99" i="8"/>
  <c r="G98" i="7"/>
  <c r="E98" i="7"/>
  <c r="C98" i="8" l="1"/>
  <c r="G100" i="8"/>
  <c r="E99" i="8"/>
  <c r="F99" i="8"/>
  <c r="D100" i="8"/>
  <c r="G99" i="7"/>
  <c r="E99" i="7"/>
  <c r="C99" i="8" l="1"/>
  <c r="G101" i="8"/>
  <c r="F100" i="8"/>
  <c r="E100" i="8"/>
  <c r="D101" i="8"/>
  <c r="E100" i="7"/>
  <c r="G100" i="7"/>
  <c r="C100" i="8" l="1"/>
  <c r="G102" i="8"/>
  <c r="E101" i="8"/>
  <c r="F101" i="8"/>
  <c r="D102" i="8"/>
  <c r="E101" i="7"/>
  <c r="G101" i="7"/>
  <c r="C101" i="8" l="1"/>
  <c r="G103" i="8"/>
  <c r="F102" i="8"/>
  <c r="E102" i="8"/>
  <c r="D103" i="8"/>
  <c r="E102" i="7"/>
  <c r="G102" i="7"/>
  <c r="C102" i="8" l="1"/>
  <c r="G104" i="8"/>
  <c r="F103" i="8"/>
  <c r="E103" i="8"/>
  <c r="D104" i="8"/>
  <c r="E103" i="7"/>
  <c r="G103" i="7"/>
  <c r="C103" i="8" l="1"/>
  <c r="G105" i="8"/>
  <c r="E104" i="8"/>
  <c r="F104" i="8"/>
  <c r="D105" i="8"/>
  <c r="G104" i="7"/>
  <c r="E104" i="7"/>
  <c r="C104" i="8" l="1"/>
  <c r="G106" i="8"/>
  <c r="F105" i="8"/>
  <c r="E105" i="8"/>
  <c r="D106" i="8"/>
  <c r="E105" i="7"/>
  <c r="G105" i="7"/>
  <c r="C105" i="8" l="1"/>
  <c r="G107" i="8"/>
  <c r="F106" i="8"/>
  <c r="E106" i="8"/>
  <c r="D107" i="8"/>
  <c r="G106" i="7"/>
  <c r="E106" i="7"/>
  <c r="C106" i="8" l="1"/>
  <c r="G108" i="8"/>
  <c r="F107" i="8"/>
  <c r="E107" i="8"/>
  <c r="D108" i="8"/>
  <c r="E107" i="7"/>
  <c r="G107" i="7"/>
  <c r="C107" i="8" l="1"/>
  <c r="G109" i="8"/>
  <c r="F108" i="8"/>
  <c r="E108" i="8"/>
  <c r="D109" i="8"/>
  <c r="E108" i="7"/>
  <c r="G108" i="7"/>
  <c r="C108" i="8" l="1"/>
  <c r="G110" i="8"/>
  <c r="E109" i="8"/>
  <c r="F109" i="8"/>
  <c r="D110" i="8"/>
  <c r="G109" i="7"/>
  <c r="E109" i="7"/>
  <c r="C109" i="8" l="1"/>
  <c r="G111" i="8"/>
  <c r="F110" i="8"/>
  <c r="E110" i="8"/>
  <c r="D111" i="8"/>
  <c r="E110" i="7"/>
  <c r="G110" i="7"/>
  <c r="C110" i="8" l="1"/>
  <c r="G112" i="8"/>
  <c r="E111" i="8"/>
  <c r="F111" i="8"/>
  <c r="D112" i="8"/>
  <c r="G111" i="7"/>
  <c r="E111" i="7"/>
  <c r="C111" i="8" l="1"/>
  <c r="G113" i="8"/>
  <c r="F112" i="8"/>
  <c r="E112" i="8"/>
  <c r="D113" i="8"/>
  <c r="E112" i="7"/>
  <c r="G112" i="7"/>
  <c r="C112" i="8" l="1"/>
  <c r="G114" i="8"/>
  <c r="E113" i="8"/>
  <c r="F113" i="8"/>
  <c r="D114" i="8"/>
  <c r="E113" i="7"/>
  <c r="G113" i="7"/>
  <c r="C113" i="8" l="1"/>
  <c r="G115" i="8"/>
  <c r="F114" i="8"/>
  <c r="E114" i="8"/>
  <c r="D115" i="8"/>
  <c r="G114" i="7"/>
  <c r="E114" i="7"/>
  <c r="C114" i="8" l="1"/>
  <c r="G116" i="8"/>
  <c r="F115" i="8"/>
  <c r="E115" i="8"/>
  <c r="D116" i="8"/>
  <c r="G115" i="7"/>
  <c r="E115" i="7"/>
  <c r="C115" i="8" l="1"/>
  <c r="G117" i="8"/>
  <c r="F116" i="8"/>
  <c r="E116" i="8"/>
  <c r="D117" i="8"/>
  <c r="E116" i="7"/>
  <c r="G116" i="7"/>
  <c r="C116" i="8" l="1"/>
  <c r="G118" i="8"/>
  <c r="E117" i="8"/>
  <c r="F117" i="8"/>
  <c r="D118" i="8"/>
  <c r="G117" i="7"/>
  <c r="E117" i="7"/>
  <c r="C117" i="8" l="1"/>
  <c r="G119" i="8"/>
  <c r="F118" i="8"/>
  <c r="E118" i="8"/>
  <c r="D119" i="8"/>
  <c r="G118" i="7"/>
  <c r="E118" i="7"/>
  <c r="C118" i="8" l="1"/>
  <c r="G120" i="8"/>
  <c r="E119" i="8"/>
  <c r="F119" i="8"/>
  <c r="D120" i="8"/>
  <c r="G119" i="7"/>
  <c r="E119" i="7"/>
  <c r="C119" i="8" l="1"/>
  <c r="G121" i="8"/>
  <c r="F120" i="8"/>
  <c r="E120" i="8"/>
  <c r="D121" i="8"/>
  <c r="E120" i="7"/>
  <c r="G120" i="7"/>
  <c r="C120" i="8" l="1"/>
  <c r="G122" i="8"/>
  <c r="E121" i="8"/>
  <c r="F121" i="8"/>
  <c r="D122" i="8"/>
  <c r="G121" i="7"/>
  <c r="E121" i="7"/>
  <c r="C121" i="8" l="1"/>
  <c r="G123" i="8"/>
  <c r="F122" i="8"/>
  <c r="E122" i="8"/>
  <c r="D123" i="8"/>
  <c r="G122" i="7"/>
  <c r="E122" i="7"/>
  <c r="C122" i="8" l="1"/>
  <c r="G124" i="8"/>
  <c r="E123" i="8"/>
  <c r="F123" i="8"/>
  <c r="D124" i="8"/>
  <c r="E123" i="7"/>
  <c r="G123" i="7"/>
  <c r="C123" i="8" l="1"/>
  <c r="G125" i="8"/>
  <c r="F124" i="8"/>
  <c r="E124" i="8"/>
  <c r="D125" i="8"/>
  <c r="G124" i="7"/>
  <c r="E124" i="7"/>
  <c r="C124" i="8" l="1"/>
  <c r="G126" i="8"/>
  <c r="E125" i="8"/>
  <c r="F125" i="8"/>
  <c r="D126" i="8"/>
  <c r="G125" i="7"/>
  <c r="E125" i="7"/>
  <c r="C125" i="8" l="1"/>
  <c r="G127" i="8"/>
  <c r="F126" i="8"/>
  <c r="E126" i="8"/>
  <c r="D127" i="8"/>
  <c r="G126" i="7"/>
  <c r="E126" i="7"/>
  <c r="C126" i="8" l="1"/>
  <c r="G128" i="8"/>
  <c r="E127" i="8"/>
  <c r="F127" i="8"/>
  <c r="D128" i="8"/>
  <c r="E127" i="7"/>
  <c r="G127" i="7"/>
  <c r="C127" i="8" l="1"/>
  <c r="G129" i="8"/>
  <c r="F128" i="8"/>
  <c r="E128" i="8"/>
  <c r="D129" i="8"/>
  <c r="E128" i="7"/>
  <c r="G128" i="7"/>
  <c r="C128" i="8" l="1"/>
  <c r="G130" i="8"/>
  <c r="F129" i="8"/>
  <c r="E129" i="8"/>
  <c r="D130" i="8"/>
  <c r="G129" i="7"/>
  <c r="E129" i="7"/>
  <c r="C129" i="8" l="1"/>
  <c r="F130" i="8"/>
  <c r="E130" i="8"/>
  <c r="E130" i="7"/>
  <c r="G130" i="7"/>
  <c r="C130" i="8" l="1"/>
  <c r="P6" i="27" l="1"/>
  <c r="T6" i="27"/>
  <c r="S6" i="27"/>
  <c r="R6" i="27"/>
  <c r="Q6" i="27"/>
  <c r="M6" i="27" l="1"/>
  <c r="K6" i="27"/>
  <c r="L6" i="27"/>
  <c r="N6" i="27"/>
  <c r="U6" i="27"/>
  <c r="O6" i="27" s="1"/>
  <c r="J6" i="27" l="1"/>
  <c r="Q7" i="27" l="1"/>
  <c r="T7" i="27"/>
  <c r="S7" i="27"/>
  <c r="P7" i="27"/>
  <c r="R7" i="27"/>
  <c r="L7" i="27" l="1"/>
  <c r="M7" i="27"/>
  <c r="N7" i="27"/>
  <c r="K7" i="27"/>
  <c r="U7" i="27"/>
  <c r="O7" i="27" s="1"/>
  <c r="J7" i="27" l="1"/>
  <c r="S8" i="27" l="1"/>
  <c r="Q8" i="27"/>
  <c r="R8" i="27"/>
  <c r="P8" i="27"/>
  <c r="T8" i="27"/>
  <c r="N8" i="27" l="1"/>
  <c r="L8" i="27"/>
  <c r="K8" i="27"/>
  <c r="M8" i="27"/>
  <c r="U8" i="27"/>
  <c r="O8" i="27" l="1"/>
  <c r="J8" i="27" s="1"/>
  <c r="P9" i="27" l="1"/>
  <c r="Q9" i="27"/>
  <c r="R9" i="27"/>
  <c r="T9" i="27"/>
  <c r="S9" i="27"/>
  <c r="N9" i="27" l="1"/>
  <c r="K9" i="27"/>
  <c r="M9" i="27"/>
  <c r="L9" i="27"/>
  <c r="U9" i="27"/>
  <c r="O9" i="27" l="1"/>
  <c r="J9" i="27" s="1"/>
  <c r="R10" i="27" l="1"/>
  <c r="T10" i="27"/>
  <c r="Q10" i="27"/>
  <c r="S10" i="27"/>
  <c r="P10" i="27"/>
  <c r="M10" i="27" l="1"/>
  <c r="K10" i="27"/>
  <c r="N10" i="27"/>
  <c r="L10" i="27"/>
  <c r="U10" i="27"/>
  <c r="O10" i="27" l="1"/>
  <c r="J10" i="27" s="1"/>
  <c r="P11" i="27" l="1"/>
  <c r="R11" i="27"/>
  <c r="T11" i="27"/>
  <c r="Q11" i="27"/>
  <c r="S11" i="27"/>
  <c r="M11" i="27" l="1"/>
  <c r="K11" i="27"/>
  <c r="N11" i="27"/>
  <c r="L11" i="27"/>
  <c r="U11" i="27"/>
  <c r="O11" i="27" l="1"/>
  <c r="J11" i="27" s="1"/>
  <c r="Q12" i="27" l="1"/>
  <c r="P12" i="27"/>
  <c r="T12" i="27"/>
  <c r="S12" i="27"/>
  <c r="R12" i="27"/>
  <c r="L12" i="27" l="1"/>
  <c r="M12" i="27"/>
  <c r="N12" i="27"/>
  <c r="K12" i="27"/>
  <c r="U12" i="27"/>
  <c r="O12" i="27" l="1"/>
  <c r="J12" i="27" s="1"/>
  <c r="R13" i="27" l="1"/>
  <c r="Q13" i="27"/>
  <c r="S13" i="27"/>
  <c r="P13" i="27"/>
  <c r="T13" i="27"/>
  <c r="K13" i="27" l="1"/>
  <c r="N13" i="27"/>
  <c r="M13" i="27"/>
  <c r="L13" i="27"/>
  <c r="U13" i="27"/>
  <c r="O13" i="27" l="1"/>
  <c r="J13" i="27" s="1"/>
  <c r="Q14" i="27" l="1"/>
  <c r="R14" i="27"/>
  <c r="P14" i="27"/>
  <c r="S14" i="27"/>
  <c r="T14" i="27"/>
  <c r="M14" i="27" l="1"/>
  <c r="N14" i="27"/>
  <c r="L14" i="27"/>
  <c r="K14" i="27"/>
  <c r="U14" i="27"/>
  <c r="O14" i="27" l="1"/>
  <c r="J14" i="27" s="1"/>
  <c r="R15" i="27" l="1"/>
  <c r="P15" i="27"/>
  <c r="S15" i="27"/>
  <c r="T15" i="27"/>
  <c r="Q15" i="27"/>
  <c r="N15" i="27" l="1"/>
  <c r="L15" i="27"/>
  <c r="M15" i="27"/>
  <c r="K15" i="27"/>
  <c r="U15" i="27"/>
  <c r="O15" i="27" l="1"/>
  <c r="J15" i="27" s="1"/>
  <c r="R16" i="27" l="1"/>
  <c r="T16" i="27"/>
  <c r="Q16" i="27"/>
  <c r="S16" i="27"/>
  <c r="P16" i="27"/>
  <c r="M16" i="27" l="1"/>
  <c r="K16" i="27"/>
  <c r="L16" i="27"/>
  <c r="N16" i="27"/>
  <c r="U16" i="27"/>
  <c r="O16" i="27" l="1"/>
  <c r="J16" i="27" s="1"/>
  <c r="Q17" i="27" l="1"/>
  <c r="R17" i="27"/>
  <c r="T17" i="27"/>
  <c r="S17" i="27"/>
  <c r="P17" i="27"/>
  <c r="M17" i="27" l="1"/>
  <c r="N17" i="27"/>
  <c r="L17" i="27"/>
  <c r="K17" i="27"/>
  <c r="U17" i="27"/>
  <c r="O17" i="27" l="1"/>
  <c r="J17" i="27" s="1"/>
  <c r="R18" i="27" l="1"/>
  <c r="T18" i="27"/>
  <c r="P18" i="27"/>
  <c r="Q18" i="27"/>
  <c r="S18" i="27"/>
  <c r="M18" i="27" l="1"/>
  <c r="K18" i="27"/>
  <c r="N18" i="27"/>
  <c r="L18" i="27"/>
  <c r="U18" i="27"/>
  <c r="O18" i="27" l="1"/>
  <c r="J18" i="27" s="1"/>
  <c r="T19" i="27" l="1"/>
  <c r="Q19" i="27"/>
  <c r="S19" i="27"/>
  <c r="P19" i="27"/>
  <c r="R19" i="27"/>
  <c r="L19" i="27" l="1"/>
  <c r="M19" i="27"/>
  <c r="K19" i="27"/>
  <c r="N19" i="27"/>
  <c r="U19" i="27"/>
  <c r="O19" i="27" l="1"/>
  <c r="J19" i="27" s="1"/>
  <c r="R20" i="27" l="1"/>
  <c r="S20" i="27"/>
  <c r="Q20" i="27"/>
  <c r="P20" i="27"/>
  <c r="T20" i="27"/>
  <c r="N20" i="27" l="1"/>
  <c r="K20" i="27"/>
  <c r="M20" i="27"/>
  <c r="L20" i="27"/>
  <c r="U20" i="27"/>
  <c r="O20" i="27" l="1"/>
  <c r="J20" i="27" s="1"/>
  <c r="S21" i="27" l="1"/>
  <c r="P21" i="27"/>
  <c r="T21" i="27"/>
  <c r="R21" i="27"/>
  <c r="Q21" i="27"/>
  <c r="K21" i="27" l="1"/>
  <c r="N21" i="27"/>
  <c r="L21" i="27"/>
  <c r="M21" i="27"/>
  <c r="U21" i="27"/>
  <c r="O21" i="27" l="1"/>
  <c r="J21" i="27" s="1"/>
  <c r="P22" i="27" l="1"/>
  <c r="S22" i="27"/>
  <c r="T22" i="27"/>
  <c r="R22" i="27"/>
  <c r="Q22" i="27"/>
  <c r="K22" i="27" l="1"/>
  <c r="L22" i="27"/>
  <c r="N22" i="27"/>
  <c r="M22" i="27"/>
  <c r="U22" i="27"/>
  <c r="O22" i="27" l="1"/>
  <c r="J22" i="27" s="1"/>
  <c r="P23" i="27" l="1"/>
  <c r="Q23" i="27"/>
  <c r="R23" i="27"/>
  <c r="S23" i="27"/>
  <c r="T23" i="27"/>
  <c r="M23" i="27" l="1"/>
  <c r="N23" i="27"/>
  <c r="L23" i="27"/>
  <c r="K23" i="27"/>
  <c r="U23" i="27"/>
  <c r="O23" i="27" l="1"/>
  <c r="J23" i="27" s="1"/>
  <c r="T24" i="27" l="1"/>
  <c r="Q24" i="27"/>
  <c r="P24" i="27"/>
  <c r="S24" i="27"/>
  <c r="R24" i="27"/>
  <c r="M24" i="27" l="1"/>
  <c r="L24" i="27"/>
  <c r="K24" i="27"/>
  <c r="N24" i="27"/>
  <c r="U24" i="27"/>
  <c r="O24" i="27" l="1"/>
  <c r="J24" i="27" s="1"/>
  <c r="T25" i="27" l="1"/>
  <c r="Q25" i="27"/>
  <c r="P25" i="27"/>
  <c r="S25" i="27"/>
  <c r="R25" i="27"/>
  <c r="L25" i="27" l="1"/>
  <c r="M25" i="27"/>
  <c r="K25" i="27"/>
  <c r="N25" i="27"/>
  <c r="U25" i="27"/>
  <c r="O25" i="27" l="1"/>
  <c r="J25" i="27" s="1"/>
  <c r="R26" i="27" l="1"/>
  <c r="P26" i="27"/>
  <c r="T26" i="27"/>
  <c r="Q26" i="27"/>
  <c r="S26" i="27"/>
  <c r="K26" i="27" l="1"/>
  <c r="M26" i="27"/>
  <c r="N26" i="27"/>
  <c r="L26" i="27"/>
  <c r="U26" i="27"/>
  <c r="O26" i="27" l="1"/>
  <c r="J26" i="27" s="1"/>
  <c r="P27" i="27" l="1"/>
  <c r="Q27" i="27"/>
  <c r="R27" i="27"/>
  <c r="T27" i="27"/>
  <c r="S27" i="27"/>
  <c r="L27" i="27" l="1"/>
  <c r="M27" i="27"/>
  <c r="N27" i="27"/>
  <c r="K27" i="27"/>
  <c r="U27" i="27"/>
  <c r="O27" i="27" l="1"/>
  <c r="J27" i="27" s="1"/>
  <c r="Q28" i="27" l="1"/>
  <c r="P28" i="27"/>
  <c r="R28" i="27"/>
  <c r="T28" i="27"/>
  <c r="S28" i="27"/>
  <c r="M28" i="27" l="1"/>
  <c r="N28" i="27"/>
  <c r="L28" i="27"/>
  <c r="K28" i="27"/>
  <c r="U28" i="27"/>
  <c r="O28" i="27" l="1"/>
  <c r="J28" i="27" s="1"/>
  <c r="P29" i="27" l="1"/>
  <c r="Q29" i="27"/>
  <c r="R29" i="27"/>
  <c r="S29" i="27"/>
  <c r="T29" i="27"/>
  <c r="N29" i="27" l="1"/>
  <c r="M29" i="27"/>
  <c r="L29" i="27"/>
  <c r="K29" i="27"/>
  <c r="U29" i="27"/>
  <c r="O29" i="27" l="1"/>
  <c r="J29" i="27" s="1"/>
  <c r="R30" i="27" l="1"/>
  <c r="Q30" i="27"/>
  <c r="S30" i="27"/>
  <c r="T30" i="27"/>
  <c r="P30" i="27"/>
  <c r="N30" i="27" l="1"/>
  <c r="M30" i="27"/>
  <c r="K30" i="27"/>
  <c r="L30" i="27"/>
  <c r="U30" i="27"/>
  <c r="O30" i="27" l="1"/>
  <c r="J30" i="27" s="1"/>
  <c r="R31" i="27" l="1"/>
  <c r="Q31" i="27"/>
  <c r="T31" i="27"/>
  <c r="P31" i="27"/>
  <c r="S31" i="27"/>
  <c r="M31" i="27" l="1"/>
  <c r="N31" i="27"/>
  <c r="K31" i="27"/>
  <c r="L31" i="27"/>
  <c r="U31" i="27"/>
  <c r="O31" i="27" l="1"/>
  <c r="J31" i="27" s="1"/>
  <c r="T32" i="27" l="1"/>
  <c r="P32" i="27"/>
  <c r="S32" i="27"/>
  <c r="R32" i="27"/>
  <c r="Q32" i="27"/>
  <c r="M32" i="27" l="1"/>
  <c r="K32" i="27"/>
  <c r="L32" i="27"/>
  <c r="N32" i="27"/>
  <c r="U32" i="27"/>
  <c r="O32" i="27" l="1"/>
  <c r="J32" i="27" s="1"/>
  <c r="S33" i="27" l="1"/>
  <c r="P33" i="27"/>
  <c r="Q33" i="27"/>
  <c r="R33" i="27"/>
  <c r="T33" i="27"/>
  <c r="N33" i="27" l="1"/>
  <c r="L33" i="27"/>
  <c r="K33" i="27"/>
  <c r="M33" i="27"/>
  <c r="U33" i="27"/>
  <c r="O33" i="27" l="1"/>
  <c r="J33" i="27" s="1"/>
  <c r="T34" i="27" l="1"/>
  <c r="P34" i="27"/>
  <c r="R34" i="27"/>
  <c r="Q34" i="27"/>
  <c r="S34" i="27"/>
  <c r="K34" i="27" l="1"/>
  <c r="M34" i="27"/>
  <c r="L34" i="27"/>
  <c r="N34" i="27"/>
  <c r="U34" i="27"/>
  <c r="O34" i="27" l="1"/>
  <c r="J34" i="27" s="1"/>
  <c r="R35" i="27" l="1"/>
  <c r="S35" i="27"/>
  <c r="Q35" i="27"/>
  <c r="T35" i="27"/>
  <c r="P35" i="27"/>
  <c r="N35" i="27" l="1"/>
  <c r="K35" i="27"/>
  <c r="M35" i="27"/>
  <c r="L35" i="27"/>
  <c r="U35" i="27"/>
  <c r="O35" i="27" l="1"/>
  <c r="J35" i="27" s="1"/>
  <c r="S36" i="27" l="1"/>
  <c r="R36" i="27"/>
  <c r="Q36" i="27"/>
  <c r="T36" i="27"/>
  <c r="P36" i="27"/>
  <c r="N36" i="27" l="1"/>
  <c r="K36" i="27"/>
  <c r="L36" i="27"/>
  <c r="M36" i="27"/>
  <c r="U36" i="27"/>
  <c r="O36" i="27" l="1"/>
  <c r="J36" i="27" s="1"/>
  <c r="R37" i="27" l="1"/>
  <c r="T37" i="27"/>
  <c r="S37" i="27"/>
  <c r="Q37" i="27"/>
  <c r="P37" i="27"/>
  <c r="K37" i="27" l="1"/>
  <c r="M37" i="27"/>
  <c r="N37" i="27"/>
  <c r="L37" i="27"/>
  <c r="U37" i="27"/>
  <c r="O37" i="27" l="1"/>
  <c r="J37" i="27" s="1"/>
  <c r="S38" i="27" l="1"/>
  <c r="Q38" i="27"/>
  <c r="R38" i="27"/>
  <c r="P38" i="27"/>
  <c r="T38" i="27"/>
  <c r="N38" i="27" l="1"/>
  <c r="L38" i="27"/>
  <c r="K38" i="27"/>
  <c r="M38" i="27"/>
  <c r="U38" i="27"/>
  <c r="O38" i="27" l="1"/>
  <c r="J38" i="27" s="1"/>
  <c r="R39" i="27" l="1"/>
  <c r="P39" i="27"/>
  <c r="S39" i="27"/>
  <c r="T39" i="27"/>
  <c r="Q39" i="27"/>
  <c r="K39" i="27" l="1"/>
  <c r="N39" i="27"/>
  <c r="M39" i="27"/>
  <c r="L39" i="27"/>
  <c r="U39" i="27"/>
  <c r="O39" i="27" l="1"/>
  <c r="J39" i="27" s="1"/>
  <c r="P40" i="27" l="1"/>
  <c r="R40" i="27"/>
  <c r="T40" i="27"/>
  <c r="S40" i="27"/>
  <c r="Q40" i="27"/>
  <c r="M40" i="27" l="1"/>
  <c r="K40" i="27"/>
  <c r="N40" i="27"/>
  <c r="L40" i="27"/>
  <c r="U40" i="27"/>
  <c r="O40" i="27" l="1"/>
  <c r="J40" i="27" s="1"/>
  <c r="S41" i="27" l="1"/>
  <c r="P41" i="27"/>
  <c r="T41" i="27"/>
  <c r="Q41" i="27"/>
  <c r="R41" i="27"/>
  <c r="L41" i="27" l="1"/>
  <c r="N41" i="27"/>
  <c r="K41" i="27"/>
  <c r="M41" i="27"/>
  <c r="U41" i="27"/>
  <c r="O41" i="27" l="1"/>
  <c r="J41" i="27" s="1"/>
  <c r="R42" i="27" l="1"/>
  <c r="Q42" i="27"/>
  <c r="T42" i="27"/>
  <c r="P42" i="27"/>
  <c r="S42" i="27"/>
  <c r="M42" i="27" l="1"/>
  <c r="N42" i="27"/>
  <c r="K42" i="27"/>
  <c r="L42" i="27"/>
  <c r="U42" i="27"/>
  <c r="O42" i="27" l="1"/>
  <c r="J42" i="27" s="1"/>
  <c r="P43" i="27" l="1"/>
  <c r="Q43" i="27"/>
  <c r="S43" i="27"/>
  <c r="T43" i="27"/>
  <c r="R43" i="27"/>
  <c r="N43" i="27" l="1"/>
  <c r="L43" i="27"/>
  <c r="M43" i="27"/>
  <c r="K43" i="27"/>
  <c r="U43" i="27"/>
  <c r="O43" i="27" l="1"/>
  <c r="J43" i="27" s="1"/>
  <c r="T44" i="27" l="1"/>
  <c r="P44" i="27"/>
  <c r="Q44" i="27"/>
  <c r="S44" i="27"/>
  <c r="R44" i="27"/>
  <c r="L44" i="27" l="1"/>
  <c r="M44" i="27"/>
  <c r="K44" i="27"/>
  <c r="N44" i="27"/>
  <c r="U44" i="27"/>
  <c r="O44" i="27" l="1"/>
  <c r="J44" i="27" s="1"/>
  <c r="T45" i="27" l="1"/>
  <c r="R45" i="27"/>
  <c r="S45" i="27"/>
  <c r="Q45" i="27"/>
  <c r="P45" i="27"/>
  <c r="K45" i="27" l="1"/>
  <c r="N45" i="27"/>
  <c r="M45" i="27"/>
  <c r="L45" i="27"/>
  <c r="U45" i="27"/>
  <c r="O45" i="27" l="1"/>
  <c r="J45" i="27" s="1"/>
  <c r="T46" i="27" l="1"/>
  <c r="P46" i="27"/>
  <c r="Q46" i="27"/>
  <c r="S46" i="27"/>
  <c r="R46" i="27"/>
  <c r="L46" i="27" l="1"/>
  <c r="M46" i="27"/>
  <c r="K46" i="27"/>
  <c r="N46" i="27"/>
  <c r="U46" i="27"/>
  <c r="O46" i="27" l="1"/>
  <c r="J46" i="27" s="1"/>
  <c r="T47" i="27" l="1"/>
  <c r="Q47" i="27"/>
  <c r="P47" i="27"/>
  <c r="S47" i="27"/>
  <c r="R47" i="27"/>
  <c r="L47" i="27" l="1"/>
  <c r="M47" i="27"/>
  <c r="K47" i="27"/>
  <c r="N47" i="27"/>
  <c r="U47" i="27"/>
  <c r="O47" i="27" l="1"/>
  <c r="J47" i="27" s="1"/>
  <c r="S48" i="27" l="1"/>
  <c r="R48" i="27"/>
  <c r="Q48" i="27"/>
  <c r="P48" i="27"/>
  <c r="T48" i="27"/>
  <c r="K48" i="27" l="1"/>
  <c r="N48" i="27"/>
  <c r="L48" i="27"/>
  <c r="M48" i="27"/>
  <c r="U48" i="27"/>
  <c r="O48" i="27" l="1"/>
  <c r="J48" i="27" s="1"/>
  <c r="P49" i="27" l="1"/>
  <c r="S49" i="27"/>
  <c r="R49" i="27"/>
  <c r="T49" i="27"/>
  <c r="Q49" i="27"/>
  <c r="N49" i="27" l="1"/>
  <c r="M49" i="27"/>
  <c r="K49" i="27"/>
  <c r="L49" i="27"/>
  <c r="U49" i="27"/>
  <c r="O49" i="27" l="1"/>
  <c r="J49" i="27" s="1"/>
  <c r="Q50" i="27" l="1"/>
  <c r="P50" i="27"/>
  <c r="R50" i="27"/>
  <c r="S50" i="27"/>
  <c r="T50" i="27"/>
  <c r="L50" i="27" l="1"/>
  <c r="N50" i="27"/>
  <c r="K50" i="27"/>
  <c r="M50" i="27"/>
  <c r="U50" i="27"/>
  <c r="O50" i="27" l="1"/>
  <c r="J50" i="27" s="1"/>
  <c r="R51" i="27" l="1"/>
  <c r="S51" i="27"/>
  <c r="T51" i="27"/>
  <c r="P51" i="27"/>
  <c r="Q51" i="27"/>
  <c r="K51" i="27" l="1"/>
  <c r="N51" i="27"/>
  <c r="M51" i="27"/>
  <c r="L51" i="27"/>
  <c r="U51" i="27"/>
  <c r="O51" i="27" l="1"/>
  <c r="J51" i="27" s="1"/>
  <c r="P52" i="27" l="1"/>
  <c r="S52" i="27"/>
  <c r="T52" i="27"/>
  <c r="Q52" i="27"/>
  <c r="R52" i="27"/>
  <c r="M52" i="27" l="1"/>
  <c r="L52" i="27"/>
  <c r="K52" i="27"/>
  <c r="N52" i="27"/>
  <c r="U52" i="27"/>
  <c r="O52" i="27" l="1"/>
  <c r="J52" i="27" s="1"/>
  <c r="P53" i="27" l="1"/>
  <c r="S53" i="27"/>
  <c r="Q53" i="27"/>
  <c r="T53" i="27"/>
  <c r="R53" i="27"/>
  <c r="L53" i="27" l="1"/>
  <c r="N53" i="27"/>
  <c r="K53" i="27"/>
  <c r="M53" i="27"/>
  <c r="U53" i="27"/>
  <c r="O53" i="27" l="1"/>
  <c r="J53" i="27" s="1"/>
  <c r="Q54" i="27" l="1"/>
  <c r="S54" i="27"/>
  <c r="P54" i="27"/>
  <c r="R54" i="27"/>
  <c r="T54" i="27"/>
  <c r="N54" i="27" l="1"/>
  <c r="L54" i="27"/>
  <c r="M54" i="27"/>
  <c r="K54" i="27"/>
  <c r="U54" i="27"/>
  <c r="O54" i="27" l="1"/>
  <c r="J54" i="27" s="1"/>
  <c r="Q55" i="27" l="1"/>
  <c r="S55" i="27"/>
  <c r="R55" i="27"/>
  <c r="P55" i="27"/>
  <c r="T55" i="27"/>
  <c r="N55" i="27" l="1"/>
  <c r="M55" i="27"/>
  <c r="L55" i="27"/>
  <c r="K55" i="27"/>
  <c r="U55" i="27"/>
  <c r="O55" i="27" l="1"/>
  <c r="J55" i="27" s="1"/>
  <c r="S56" i="27" l="1"/>
  <c r="T56" i="27"/>
  <c r="R56" i="27"/>
  <c r="P56" i="27"/>
  <c r="Q56" i="27"/>
  <c r="N56" i="27" l="1"/>
  <c r="K56" i="27"/>
  <c r="L56" i="27"/>
  <c r="M56" i="27"/>
  <c r="U56" i="27"/>
  <c r="O56" i="27" l="1"/>
  <c r="J56" i="27" s="1"/>
  <c r="R57" i="27" l="1"/>
  <c r="T57" i="27"/>
  <c r="S57" i="27"/>
  <c r="P57" i="27"/>
  <c r="Q57" i="27"/>
  <c r="K57" i="27" l="1"/>
  <c r="L57" i="27"/>
  <c r="M57" i="27"/>
  <c r="N57" i="27"/>
  <c r="U57" i="27"/>
  <c r="O57" i="27" l="1"/>
  <c r="J57" i="27" s="1"/>
  <c r="P58" i="27" l="1"/>
  <c r="Q58" i="27"/>
  <c r="R58" i="27"/>
  <c r="T58" i="27"/>
  <c r="S58" i="27"/>
  <c r="N58" i="27" l="1"/>
  <c r="M58" i="27"/>
  <c r="L58" i="27"/>
  <c r="K58" i="27"/>
  <c r="U58" i="27"/>
  <c r="O58" i="27" l="1"/>
  <c r="J58" i="27" s="1"/>
  <c r="S59" i="27" l="1"/>
  <c r="T59" i="27"/>
  <c r="P59" i="27"/>
  <c r="R59" i="27"/>
  <c r="Q59" i="27"/>
  <c r="M59" i="27" l="1"/>
  <c r="K59" i="27"/>
  <c r="L59" i="27"/>
  <c r="N59" i="27"/>
  <c r="U59" i="27"/>
  <c r="O59" i="27" l="1"/>
  <c r="J59" i="27" s="1"/>
  <c r="P60" i="27" l="1"/>
  <c r="Q60" i="27"/>
  <c r="S60" i="27"/>
  <c r="R60" i="27"/>
  <c r="T60" i="27"/>
  <c r="L60" i="27" l="1"/>
  <c r="N60" i="27"/>
  <c r="K60" i="27"/>
  <c r="M60" i="27"/>
  <c r="U60" i="27"/>
  <c r="O60" i="27" l="1"/>
  <c r="J60" i="27" s="1"/>
  <c r="T61" i="27" l="1"/>
  <c r="S61" i="27"/>
  <c r="R61" i="27"/>
  <c r="P61" i="27"/>
  <c r="Q61" i="27"/>
  <c r="K61" i="27" l="1"/>
  <c r="L61" i="27"/>
  <c r="M61" i="27"/>
  <c r="N61" i="27"/>
  <c r="U61" i="27"/>
  <c r="O61" i="27" l="1"/>
  <c r="J61" i="27" s="1"/>
  <c r="S62" i="27" l="1"/>
  <c r="T62" i="27"/>
  <c r="P62" i="27"/>
  <c r="Q62" i="27"/>
  <c r="R62" i="27"/>
  <c r="L62" i="27" l="1"/>
  <c r="K62" i="27"/>
  <c r="N62" i="27"/>
  <c r="M62" i="27"/>
  <c r="U62" i="27"/>
  <c r="O62" i="27" l="1"/>
  <c r="J62" i="27" s="1"/>
  <c r="P63" i="27" l="1"/>
  <c r="T63" i="27"/>
  <c r="R63" i="27"/>
  <c r="Q63" i="27"/>
  <c r="S63" i="27"/>
  <c r="K63" i="27" l="1"/>
  <c r="M63" i="27"/>
  <c r="N63" i="27"/>
  <c r="L63" i="27"/>
  <c r="U63" i="27"/>
  <c r="O63" i="27" l="1"/>
  <c r="J63" i="27" s="1"/>
  <c r="S64" i="27" l="1"/>
  <c r="R64" i="27"/>
  <c r="P64" i="27"/>
  <c r="T64" i="27"/>
  <c r="Q64" i="27"/>
  <c r="K64" i="27" l="1"/>
  <c r="N64" i="27"/>
  <c r="L64" i="27"/>
  <c r="M64" i="27"/>
  <c r="U64" i="27"/>
  <c r="O64" i="27" l="1"/>
  <c r="J64" i="27" s="1"/>
  <c r="Q65" i="27" l="1"/>
  <c r="P65" i="27"/>
  <c r="R65" i="27"/>
  <c r="S65" i="27"/>
  <c r="T65" i="27"/>
  <c r="M65" i="27" l="1"/>
  <c r="N65" i="27"/>
  <c r="L65" i="27"/>
  <c r="K65" i="27"/>
  <c r="U65" i="27"/>
  <c r="O65" i="27" l="1"/>
  <c r="J65" i="27" s="1"/>
  <c r="P66" i="27" l="1"/>
  <c r="Q66" i="27"/>
  <c r="S66" i="27"/>
  <c r="R66" i="27"/>
  <c r="T66" i="27"/>
  <c r="L66" i="27" l="1"/>
  <c r="N66" i="27"/>
  <c r="M66" i="27"/>
  <c r="K66" i="27"/>
  <c r="U66" i="27"/>
  <c r="O66" i="27" l="1"/>
  <c r="J66" i="27" s="1"/>
  <c r="R67" i="27" l="1"/>
  <c r="Q67" i="27"/>
  <c r="P67" i="27"/>
  <c r="T67" i="27"/>
  <c r="S67" i="27"/>
  <c r="M67" i="27" l="1"/>
  <c r="N67" i="27"/>
  <c r="K67" i="27"/>
  <c r="L67" i="27"/>
  <c r="U67" i="27"/>
  <c r="O67" i="27" l="1"/>
  <c r="J67" i="27" s="1"/>
  <c r="R68" i="27" l="1"/>
  <c r="T68" i="27"/>
  <c r="S68" i="27"/>
  <c r="P68" i="27"/>
  <c r="Q68" i="27"/>
  <c r="K68" i="27" l="1"/>
  <c r="M68" i="27"/>
  <c r="N68" i="27"/>
  <c r="L68" i="27"/>
  <c r="U68" i="27"/>
  <c r="O68" i="27" l="1"/>
  <c r="J68" i="27" s="1"/>
  <c r="S69" i="27" l="1"/>
  <c r="R69" i="27"/>
  <c r="Q69" i="27"/>
  <c r="P69" i="27"/>
  <c r="T69" i="27"/>
  <c r="N69" i="27" l="1"/>
  <c r="K69" i="27"/>
  <c r="L69" i="27"/>
  <c r="M69" i="27"/>
  <c r="U69" i="27"/>
  <c r="O69" i="27" l="1"/>
  <c r="J69" i="27" s="1"/>
  <c r="S70" i="27" l="1"/>
  <c r="T70" i="27"/>
  <c r="R70" i="27"/>
  <c r="P70" i="27"/>
  <c r="Q70" i="27"/>
  <c r="K70" i="27" l="1"/>
  <c r="L70" i="27"/>
  <c r="N70" i="27"/>
  <c r="M70" i="27"/>
  <c r="U70" i="27"/>
  <c r="O70" i="27" l="1"/>
  <c r="J70" i="27" s="1"/>
  <c r="T71" i="27" l="1"/>
  <c r="R71" i="27"/>
  <c r="P71" i="27"/>
  <c r="S71" i="27"/>
  <c r="Q71" i="27"/>
  <c r="K71" i="27" l="1"/>
  <c r="L71" i="27"/>
  <c r="M71" i="27"/>
  <c r="N71" i="27"/>
  <c r="U71" i="27"/>
  <c r="O71" i="27" l="1"/>
  <c r="J71" i="27" s="1"/>
  <c r="S72" i="27" l="1"/>
  <c r="P72" i="27"/>
  <c r="T72" i="27"/>
  <c r="Q72" i="27"/>
  <c r="R72" i="27"/>
  <c r="K72" i="27" l="1"/>
  <c r="N72" i="27"/>
  <c r="L72" i="27"/>
  <c r="M72" i="27"/>
  <c r="U72" i="27"/>
  <c r="O72" i="27" l="1"/>
  <c r="J72" i="27" s="1"/>
  <c r="P73" i="27" l="1"/>
  <c r="R73" i="27"/>
  <c r="S73" i="27"/>
  <c r="Q73" i="27"/>
  <c r="T73" i="27"/>
  <c r="N73" i="27" l="1"/>
  <c r="K73" i="27"/>
  <c r="L73" i="27"/>
  <c r="M73" i="27"/>
  <c r="U73" i="27"/>
  <c r="O73" i="27" l="1"/>
  <c r="J73" i="27" s="1"/>
  <c r="R74" i="27" l="1"/>
  <c r="Q74" i="27"/>
  <c r="S74" i="27"/>
  <c r="T74" i="27"/>
  <c r="P74" i="27"/>
  <c r="N74" i="27" l="1"/>
  <c r="M74" i="27"/>
  <c r="K74" i="27"/>
  <c r="L74" i="27"/>
  <c r="U74" i="27"/>
  <c r="O74" i="27" l="1"/>
  <c r="J74" i="27" s="1"/>
  <c r="Q75" i="27" l="1"/>
  <c r="S75" i="27"/>
  <c r="R75" i="27"/>
  <c r="T75" i="27"/>
  <c r="P75" i="27"/>
  <c r="N75" i="27" l="1"/>
  <c r="L75" i="27"/>
  <c r="M75" i="27"/>
  <c r="K75" i="27"/>
  <c r="U75" i="27"/>
  <c r="O75" i="27" l="1"/>
  <c r="J75" i="27" s="1"/>
  <c r="S76" i="27" l="1"/>
  <c r="P76" i="27"/>
  <c r="Q76" i="27"/>
  <c r="R76" i="27"/>
  <c r="T76" i="27"/>
  <c r="N76" i="27" l="1"/>
  <c r="L76" i="27"/>
  <c r="K76" i="27"/>
  <c r="M76" i="27"/>
  <c r="U76" i="27"/>
  <c r="O76" i="27" l="1"/>
  <c r="J76" i="27" s="1"/>
  <c r="P77" i="27" l="1"/>
  <c r="T77" i="27"/>
  <c r="R77" i="27"/>
  <c r="S77" i="27"/>
  <c r="Q77" i="27"/>
  <c r="K77" i="27" l="1"/>
  <c r="M77" i="27"/>
  <c r="L77" i="27"/>
  <c r="N77" i="27"/>
  <c r="U77" i="27"/>
  <c r="O77" i="27" l="1"/>
  <c r="J77" i="27" s="1"/>
  <c r="P78" i="27" l="1"/>
  <c r="T78" i="27"/>
  <c r="S78" i="27"/>
  <c r="Q78" i="27"/>
  <c r="R78" i="27"/>
  <c r="N78" i="27" l="1"/>
  <c r="K78" i="27"/>
  <c r="M78" i="27"/>
  <c r="L78" i="27"/>
  <c r="U78" i="27"/>
  <c r="O78" i="27" l="1"/>
  <c r="J78" i="27" s="1"/>
  <c r="Q79" i="27" l="1"/>
  <c r="P79" i="27"/>
  <c r="R79" i="27"/>
  <c r="S79" i="27"/>
  <c r="T79" i="27"/>
  <c r="N79" i="27" l="1"/>
  <c r="M79" i="27"/>
  <c r="L79" i="27"/>
  <c r="K79" i="27"/>
  <c r="U79" i="27"/>
  <c r="O79" i="27" l="1"/>
  <c r="J79" i="27" s="1"/>
  <c r="Q80" i="27" l="1"/>
  <c r="R80" i="27"/>
  <c r="P80" i="27"/>
  <c r="S80" i="27"/>
  <c r="T80" i="27"/>
  <c r="N80" i="27" l="1"/>
  <c r="M80" i="27"/>
  <c r="L80" i="27"/>
  <c r="K80" i="27"/>
  <c r="U80" i="27"/>
  <c r="O80" i="27" l="1"/>
  <c r="J80" i="27" s="1"/>
  <c r="Q81" i="27" l="1"/>
  <c r="T81" i="27"/>
  <c r="S81" i="27"/>
  <c r="R81" i="27"/>
  <c r="P81" i="27"/>
  <c r="L81" i="27" l="1"/>
  <c r="M81" i="27"/>
  <c r="N81" i="27"/>
  <c r="K81" i="27"/>
  <c r="U81" i="27"/>
  <c r="O81" i="27" l="1"/>
  <c r="J81" i="27" s="1"/>
  <c r="T82" i="27" l="1"/>
  <c r="P82" i="27"/>
  <c r="S82" i="27"/>
  <c r="R82" i="27"/>
  <c r="Q82" i="27"/>
  <c r="K82" i="27" l="1"/>
  <c r="L82" i="27"/>
  <c r="M82" i="27"/>
  <c r="N82" i="27"/>
  <c r="U82" i="27"/>
  <c r="O82" i="27" l="1"/>
  <c r="J82" i="27" s="1"/>
  <c r="P83" i="27" l="1"/>
  <c r="Q83" i="27"/>
  <c r="S83" i="27"/>
  <c r="T83" i="27"/>
  <c r="R83" i="27"/>
  <c r="L83" i="27" l="1"/>
  <c r="N83" i="27"/>
  <c r="M83" i="27"/>
  <c r="K83" i="27"/>
  <c r="U83" i="27"/>
  <c r="O83" i="27" l="1"/>
  <c r="J83" i="27" s="1"/>
  <c r="Q84" i="27" l="1"/>
  <c r="T84" i="27"/>
  <c r="R84" i="27"/>
  <c r="P84" i="27"/>
  <c r="S84" i="27"/>
  <c r="M84" i="27" l="1"/>
  <c r="L84" i="27"/>
  <c r="N84" i="27"/>
  <c r="K84" i="27"/>
  <c r="U84" i="27"/>
  <c r="O84" i="27" l="1"/>
  <c r="J84" i="27" s="1"/>
  <c r="T85" i="27" l="1"/>
  <c r="S85" i="27"/>
  <c r="P85" i="27"/>
  <c r="R85" i="27"/>
  <c r="Q85" i="27"/>
  <c r="N85" i="27" l="1"/>
  <c r="L85" i="27"/>
  <c r="K85" i="27"/>
  <c r="M85" i="27"/>
  <c r="U85" i="27"/>
  <c r="O85" i="27" l="1"/>
  <c r="J85" i="27" s="1"/>
  <c r="Q86" i="27" l="1"/>
  <c r="S86" i="27"/>
  <c r="P86" i="27"/>
  <c r="T86" i="27"/>
  <c r="R86" i="27"/>
  <c r="N86" i="27" l="1"/>
  <c r="L86" i="27"/>
  <c r="K86" i="27"/>
  <c r="M86" i="27"/>
  <c r="U86" i="27"/>
  <c r="O86" i="27" l="1"/>
  <c r="J86" i="27" s="1"/>
  <c r="S87" i="27" l="1"/>
  <c r="P87" i="27"/>
  <c r="Q87" i="27"/>
  <c r="R87" i="27"/>
  <c r="T87" i="27"/>
  <c r="L87" i="27" l="1"/>
  <c r="K87" i="27"/>
  <c r="M87" i="27"/>
  <c r="N87" i="27"/>
  <c r="U87" i="27"/>
  <c r="O87" i="27" l="1"/>
  <c r="J87" i="27" s="1"/>
  <c r="P88" i="27" l="1"/>
  <c r="T88" i="27"/>
  <c r="R88" i="27"/>
  <c r="Q88" i="27"/>
  <c r="S88" i="27"/>
  <c r="K88" i="27" l="1"/>
  <c r="M88" i="27"/>
  <c r="L88" i="27"/>
  <c r="N88" i="27"/>
  <c r="U88" i="27"/>
  <c r="O88" i="27" l="1"/>
  <c r="J88" i="27" s="1"/>
  <c r="P89" i="27" l="1"/>
  <c r="Q89" i="27"/>
  <c r="T89" i="27"/>
  <c r="R89" i="27"/>
  <c r="S89" i="27"/>
  <c r="M89" i="27" l="1"/>
  <c r="L89" i="27"/>
  <c r="K89" i="27"/>
  <c r="N89" i="27"/>
  <c r="U89" i="27"/>
  <c r="O89" i="27" l="1"/>
  <c r="J89" i="27" s="1"/>
  <c r="T90" i="27" l="1"/>
  <c r="Q90" i="27"/>
  <c r="P90" i="27"/>
  <c r="R90" i="27"/>
  <c r="S90" i="27"/>
  <c r="M90" i="27" l="1"/>
  <c r="L90" i="27"/>
  <c r="K90" i="27"/>
  <c r="N90" i="27"/>
  <c r="U90" i="27"/>
  <c r="O90" i="27" l="1"/>
  <c r="J90" i="27" s="1"/>
  <c r="S91" i="27" l="1"/>
  <c r="Q91" i="27"/>
  <c r="T91" i="27"/>
  <c r="R91" i="27"/>
  <c r="P91" i="27"/>
  <c r="N91" i="27" l="1"/>
  <c r="L91" i="27"/>
  <c r="K91" i="27"/>
  <c r="M91" i="27"/>
  <c r="U91" i="27"/>
  <c r="O91" i="27" l="1"/>
  <c r="J91" i="27" s="1"/>
  <c r="Q92" i="27" l="1"/>
  <c r="T92" i="27"/>
  <c r="R92" i="27"/>
  <c r="S92" i="27"/>
  <c r="P92" i="27"/>
  <c r="M92" i="27" l="1"/>
  <c r="L92" i="27"/>
  <c r="N92" i="27"/>
  <c r="K92" i="27"/>
  <c r="U92" i="27"/>
  <c r="O92" i="27" l="1"/>
  <c r="J92" i="27" s="1"/>
  <c r="P93" i="27" l="1"/>
  <c r="T93" i="27"/>
  <c r="Q93" i="27"/>
  <c r="R93" i="27"/>
  <c r="S93" i="27"/>
  <c r="L93" i="27" l="1"/>
  <c r="M93" i="27"/>
  <c r="K93" i="27"/>
  <c r="N93" i="27"/>
  <c r="U93" i="27"/>
  <c r="O93" i="27" l="1"/>
  <c r="J93" i="27" s="1"/>
  <c r="P94" i="27" l="1"/>
  <c r="T94" i="27"/>
  <c r="S94" i="27"/>
  <c r="R94" i="27"/>
  <c r="Q94" i="27"/>
  <c r="K94" i="27" l="1"/>
  <c r="N94" i="27"/>
  <c r="L94" i="27"/>
  <c r="M94" i="27"/>
  <c r="U94" i="27"/>
  <c r="O94" i="27" l="1"/>
  <c r="J94" i="27" s="1"/>
  <c r="S95" i="27" l="1"/>
  <c r="R95" i="27"/>
  <c r="T95" i="27"/>
  <c r="Q95" i="27"/>
  <c r="P95" i="27"/>
  <c r="K95" i="27" l="1"/>
  <c r="N95" i="27"/>
  <c r="L95" i="27"/>
  <c r="M95" i="27"/>
  <c r="U95" i="27"/>
  <c r="O95" i="27" l="1"/>
  <c r="J95" i="27" s="1"/>
  <c r="P96" i="27" l="1"/>
  <c r="Q96" i="27"/>
  <c r="S96" i="27"/>
  <c r="T96" i="27"/>
  <c r="R96" i="27"/>
  <c r="L96" i="27" l="1"/>
  <c r="M96" i="27"/>
  <c r="K96" i="27"/>
  <c r="N96" i="27"/>
  <c r="U96" i="27"/>
  <c r="O96" i="27" l="1"/>
  <c r="J96" i="27" s="1"/>
  <c r="Q97" i="27" l="1"/>
  <c r="S97" i="27"/>
  <c r="R97" i="27"/>
  <c r="P97" i="27"/>
  <c r="T97" i="27"/>
  <c r="N97" i="27" l="1"/>
  <c r="L97" i="27"/>
  <c r="M97" i="27"/>
  <c r="K97" i="27"/>
  <c r="U97" i="27"/>
  <c r="O97" i="27" l="1"/>
  <c r="J97" i="27" s="1"/>
  <c r="R98" i="27" l="1"/>
  <c r="T98" i="27"/>
  <c r="S98" i="27"/>
  <c r="P98" i="27"/>
  <c r="Q98" i="27"/>
  <c r="K98" i="27" l="1"/>
  <c r="M98" i="27"/>
  <c r="N98" i="27"/>
  <c r="L98" i="27"/>
  <c r="U98" i="27"/>
  <c r="O98" i="27" l="1"/>
  <c r="J98" i="27" s="1"/>
  <c r="R99" i="27" l="1"/>
  <c r="P99" i="27"/>
  <c r="S99" i="27"/>
  <c r="Q99" i="27"/>
  <c r="T99" i="27"/>
  <c r="K99" i="27" l="1"/>
  <c r="L99" i="27"/>
  <c r="N99" i="27"/>
  <c r="M99" i="27"/>
  <c r="U99" i="27"/>
  <c r="O99" i="27" l="1"/>
  <c r="J99" i="27" s="1"/>
  <c r="T100" i="27" l="1"/>
  <c r="P100" i="27"/>
  <c r="Q100" i="27"/>
  <c r="R100" i="27"/>
  <c r="S100" i="27"/>
  <c r="L100" i="27" l="1"/>
  <c r="M100" i="27"/>
  <c r="K100" i="27"/>
  <c r="N100" i="27"/>
  <c r="U100" i="27"/>
  <c r="O100" i="27" l="1"/>
  <c r="J100" i="27" s="1"/>
  <c r="S101" i="27" l="1"/>
  <c r="P101" i="27"/>
  <c r="T101" i="27"/>
  <c r="R101" i="27"/>
  <c r="Q101" i="27"/>
  <c r="L101" i="27" l="1"/>
  <c r="N101" i="27"/>
  <c r="K101" i="27"/>
  <c r="M101" i="27"/>
  <c r="U101" i="27"/>
  <c r="O101" i="27" l="1"/>
  <c r="J101" i="27" s="1"/>
  <c r="P102" i="27" l="1"/>
  <c r="T102" i="27"/>
  <c r="S102" i="27"/>
  <c r="Q102" i="27"/>
  <c r="R102" i="27"/>
  <c r="K102" i="27" l="1"/>
  <c r="N102" i="27"/>
  <c r="L102" i="27"/>
  <c r="M102" i="27"/>
  <c r="U102" i="27"/>
  <c r="O102" i="27" l="1"/>
  <c r="J102" i="27" s="1"/>
  <c r="T103" i="27" l="1"/>
  <c r="Q103" i="27"/>
  <c r="P103" i="27"/>
  <c r="R103" i="27"/>
  <c r="S103" i="27"/>
  <c r="M103" i="27" l="1"/>
  <c r="L103" i="27"/>
  <c r="K103" i="27"/>
  <c r="N103" i="27"/>
  <c r="U103" i="27"/>
  <c r="O103" i="27" l="1"/>
  <c r="J103" i="27" s="1"/>
  <c r="T104" i="27" l="1"/>
  <c r="P104" i="27"/>
  <c r="S104" i="27"/>
  <c r="R104" i="27"/>
  <c r="Q104" i="27"/>
  <c r="L104" i="27" l="1"/>
  <c r="M104" i="27"/>
  <c r="K104" i="27"/>
  <c r="N104" i="27"/>
  <c r="U104" i="27"/>
  <c r="O104" i="27" l="1"/>
  <c r="J104" i="27" s="1"/>
  <c r="R105" i="27" l="1"/>
  <c r="Q105" i="27"/>
  <c r="P105" i="27"/>
  <c r="S105" i="27"/>
  <c r="T105" i="27"/>
  <c r="M105" i="27" l="1"/>
  <c r="N105" i="27"/>
  <c r="L105" i="27"/>
  <c r="K105" i="27"/>
  <c r="U105" i="27"/>
  <c r="O105" i="27" l="1"/>
  <c r="J105" i="27" s="1"/>
  <c r="P106" i="27" l="1"/>
  <c r="T106" i="27"/>
  <c r="R106" i="27"/>
  <c r="Q106" i="27"/>
  <c r="S106" i="27"/>
  <c r="K106" i="27" l="1"/>
  <c r="N106" i="27"/>
  <c r="M106" i="27"/>
  <c r="L106" i="27"/>
  <c r="U106" i="27"/>
  <c r="O106" i="27" l="1"/>
  <c r="J106" i="27" s="1"/>
  <c r="Q107" i="27" l="1"/>
  <c r="S107" i="27"/>
  <c r="P107" i="27"/>
  <c r="T107" i="27"/>
  <c r="R107" i="27"/>
  <c r="L107" i="27" l="1"/>
  <c r="N107" i="27"/>
  <c r="M107" i="27"/>
  <c r="K107" i="27"/>
  <c r="U107" i="27"/>
  <c r="O107" i="27" l="1"/>
  <c r="J107" i="27" s="1"/>
  <c r="T108" i="27" l="1"/>
  <c r="S108" i="27"/>
  <c r="R108" i="27"/>
  <c r="Q108" i="27"/>
  <c r="P108" i="27"/>
  <c r="K108" i="27" l="1"/>
  <c r="L108" i="27"/>
  <c r="M108" i="27"/>
  <c r="N108" i="27"/>
  <c r="U108" i="27"/>
  <c r="O108" i="27" l="1"/>
  <c r="J108" i="27" s="1"/>
  <c r="Q109" i="27" l="1"/>
  <c r="R109" i="27"/>
  <c r="P109" i="27"/>
  <c r="T109" i="27"/>
  <c r="S109" i="27"/>
  <c r="M109" i="27" l="1"/>
  <c r="N109" i="27"/>
  <c r="L109" i="27"/>
  <c r="K109" i="27"/>
  <c r="U109" i="27"/>
  <c r="O109" i="27" l="1"/>
  <c r="J109" i="27" s="1"/>
  <c r="P110" i="27" l="1"/>
  <c r="Q110" i="27"/>
  <c r="S110" i="27"/>
  <c r="T110" i="27"/>
  <c r="R110" i="27"/>
  <c r="N110" i="27" l="1"/>
  <c r="K110" i="27"/>
  <c r="L110" i="27"/>
  <c r="M110" i="27"/>
  <c r="U110" i="27"/>
  <c r="O110" i="27" l="1"/>
  <c r="J110" i="27" s="1"/>
  <c r="R111" i="27" l="1"/>
  <c r="T111" i="27"/>
  <c r="S111" i="27"/>
  <c r="P111" i="27"/>
  <c r="Q111" i="27"/>
  <c r="K111" i="27" l="1"/>
  <c r="M111" i="27"/>
  <c r="N111" i="27"/>
  <c r="L111" i="27"/>
  <c r="U111" i="27"/>
  <c r="O111" i="27" l="1"/>
  <c r="J111" i="27" s="1"/>
  <c r="P112" i="27" l="1"/>
  <c r="Q112" i="27"/>
  <c r="S112" i="27"/>
  <c r="R112" i="27"/>
  <c r="T112" i="27"/>
  <c r="N112" i="27" l="1"/>
  <c r="L112" i="27"/>
  <c r="K112" i="27"/>
  <c r="M112" i="27"/>
  <c r="U112" i="27"/>
  <c r="O112" i="27" l="1"/>
  <c r="J112" i="27" s="1"/>
  <c r="P113" i="27" l="1"/>
  <c r="T113" i="27"/>
  <c r="S113" i="27"/>
  <c r="R113" i="27"/>
  <c r="Q113" i="27"/>
  <c r="L113" i="27" l="1"/>
  <c r="K113" i="27"/>
  <c r="M113" i="27"/>
  <c r="N113" i="27"/>
  <c r="U113" i="27"/>
  <c r="O113" i="27" l="1"/>
  <c r="J113" i="27" s="1"/>
  <c r="S114" i="27" l="1"/>
  <c r="T114" i="27"/>
  <c r="P114" i="27"/>
  <c r="Q114" i="27"/>
  <c r="R114" i="27"/>
  <c r="L114" i="27" l="1"/>
  <c r="K114" i="27"/>
  <c r="N114" i="27"/>
  <c r="M114" i="27"/>
  <c r="U114" i="27"/>
  <c r="O114" i="27" l="1"/>
  <c r="J114" i="27" s="1"/>
  <c r="P115" i="27" l="1"/>
  <c r="T115" i="27"/>
  <c r="R115" i="27"/>
  <c r="Q115" i="27"/>
  <c r="S115" i="27"/>
  <c r="M115" i="27" l="1"/>
  <c r="L115" i="27"/>
  <c r="N115" i="27"/>
  <c r="K115" i="27"/>
  <c r="U115" i="27"/>
  <c r="O115" i="27" l="1"/>
  <c r="J115" i="27" s="1"/>
  <c r="S116" i="27" l="1"/>
  <c r="T116" i="27"/>
  <c r="R116" i="27"/>
  <c r="Q116" i="27"/>
  <c r="P116" i="27"/>
  <c r="K116" i="27" l="1"/>
  <c r="L116" i="27"/>
  <c r="N116" i="27"/>
  <c r="M116" i="27"/>
  <c r="U116" i="27"/>
  <c r="O116" i="27" l="1"/>
  <c r="J116" i="27" s="1"/>
  <c r="S117" i="27" l="1"/>
  <c r="T117" i="27"/>
  <c r="P117" i="27"/>
  <c r="R117" i="27"/>
  <c r="Q117" i="27"/>
  <c r="K117" i="27" l="1"/>
  <c r="L117" i="27"/>
  <c r="N117" i="27"/>
  <c r="M117" i="27"/>
  <c r="U117" i="27"/>
  <c r="O117" i="27" l="1"/>
  <c r="J117" i="27" s="1"/>
  <c r="Q118" i="27" l="1"/>
  <c r="S118" i="27"/>
  <c r="P118" i="27"/>
  <c r="R118" i="27"/>
  <c r="T118" i="27"/>
  <c r="L118" i="27" l="1"/>
  <c r="N118" i="27"/>
  <c r="M118" i="27"/>
  <c r="K118" i="27"/>
  <c r="U118" i="27"/>
  <c r="O118" i="27" l="1"/>
  <c r="J118" i="27" s="1"/>
  <c r="S119" i="27" l="1"/>
  <c r="Q119" i="27"/>
  <c r="T119" i="27"/>
  <c r="R119" i="27"/>
  <c r="P119" i="27"/>
  <c r="L119" i="27" l="1"/>
  <c r="N119" i="27"/>
  <c r="K119" i="27"/>
  <c r="M119" i="27"/>
  <c r="U119" i="27"/>
  <c r="O119" i="27" l="1"/>
  <c r="J119" i="27" s="1"/>
  <c r="Q120" i="27" l="1"/>
  <c r="R120" i="27"/>
  <c r="S120" i="27"/>
  <c r="T120" i="27"/>
  <c r="P120" i="27"/>
  <c r="N120" i="27" l="1"/>
  <c r="M120" i="27"/>
  <c r="L120" i="27"/>
  <c r="K120" i="27"/>
  <c r="U120" i="27"/>
  <c r="O120" i="27" l="1"/>
  <c r="J120" i="27" s="1"/>
  <c r="R121" i="27" l="1"/>
  <c r="Q121" i="27"/>
  <c r="P121" i="27"/>
  <c r="S121" i="27"/>
  <c r="T121" i="27"/>
  <c r="L121" i="27" l="1"/>
  <c r="N121" i="27"/>
  <c r="M121" i="27"/>
  <c r="K121" i="27"/>
  <c r="U121" i="27"/>
  <c r="O121" i="27" l="1"/>
  <c r="J121" i="27" s="1"/>
  <c r="T122" i="27" l="1"/>
  <c r="P122" i="27"/>
  <c r="R122" i="27"/>
  <c r="S122" i="27"/>
  <c r="Q122" i="27"/>
  <c r="L122" i="27" l="1"/>
  <c r="K122" i="27"/>
  <c r="M122" i="27"/>
  <c r="N122" i="27"/>
  <c r="U122" i="27"/>
  <c r="O122" i="27" l="1"/>
  <c r="J122" i="27" s="1"/>
  <c r="Q123" i="27" l="1"/>
  <c r="T123" i="27"/>
  <c r="P123" i="27"/>
  <c r="S123" i="27"/>
  <c r="R123" i="27"/>
  <c r="L123" i="27" l="1"/>
  <c r="N123" i="27"/>
  <c r="M123" i="27"/>
  <c r="K123" i="27"/>
  <c r="U123" i="27"/>
  <c r="O123" i="27" l="1"/>
  <c r="J123" i="27" s="1"/>
  <c r="S124" i="27" l="1"/>
  <c r="T124" i="27"/>
  <c r="Q124" i="27"/>
  <c r="P124" i="27"/>
  <c r="R124" i="27"/>
  <c r="K124" i="27" l="1"/>
  <c r="L124" i="27"/>
  <c r="N124" i="27"/>
  <c r="M124" i="27"/>
  <c r="U124" i="27"/>
  <c r="O124" i="27" l="1"/>
  <c r="J124" i="27" s="1"/>
  <c r="R125" i="27" l="1"/>
  <c r="T125" i="27"/>
  <c r="S125" i="27"/>
  <c r="Q125" i="27"/>
  <c r="P125" i="27"/>
  <c r="M125" i="27" l="1"/>
  <c r="K125" i="27"/>
  <c r="N125" i="27"/>
  <c r="L125" i="27"/>
  <c r="U125" i="27"/>
  <c r="O125" i="27" l="1"/>
  <c r="J125" i="27" s="1"/>
  <c r="P126" i="27" l="1"/>
  <c r="S126" i="27"/>
  <c r="Q126" i="27"/>
  <c r="R126" i="27"/>
  <c r="T126" i="27"/>
  <c r="L126" i="27" l="1"/>
  <c r="K126" i="27"/>
  <c r="N126" i="27"/>
  <c r="M126" i="27"/>
  <c r="U126" i="27"/>
  <c r="O126" i="27" l="1"/>
  <c r="J126" i="27" s="1"/>
  <c r="S127" i="27" l="1"/>
  <c r="T127" i="27"/>
  <c r="R127" i="27"/>
  <c r="Q127" i="27"/>
  <c r="P127" i="27"/>
  <c r="N127" i="27" l="1"/>
  <c r="K127" i="27"/>
  <c r="L127" i="27"/>
  <c r="M127" i="27"/>
  <c r="U127" i="27"/>
  <c r="O127" i="27" l="1"/>
  <c r="J127" i="27" s="1"/>
  <c r="Q128" i="27" l="1"/>
  <c r="S128" i="27"/>
  <c r="T128" i="27"/>
  <c r="R128" i="27"/>
  <c r="P128" i="27"/>
  <c r="K128" i="27" l="1"/>
  <c r="L128" i="27"/>
  <c r="N128" i="27"/>
  <c r="M128" i="27"/>
  <c r="U128" i="27"/>
  <c r="O128" i="27" l="1"/>
  <c r="J128" i="27" s="1"/>
  <c r="T129" i="27" l="1"/>
  <c r="P129" i="27"/>
  <c r="Q129" i="27"/>
  <c r="R129" i="27"/>
  <c r="S129" i="27"/>
  <c r="M129" i="27" l="1"/>
  <c r="L129" i="27"/>
  <c r="K129" i="27"/>
  <c r="N129" i="27"/>
  <c r="U129" i="27"/>
  <c r="O129" i="27" l="1"/>
  <c r="J129" i="27" s="1"/>
  <c r="Q130" i="27" l="1"/>
  <c r="S130" i="27"/>
  <c r="T130" i="27"/>
  <c r="R130" i="27"/>
  <c r="P130" i="27"/>
  <c r="L130" i="27" l="1"/>
  <c r="N130" i="27"/>
  <c r="M130" i="27"/>
  <c r="K130" i="27"/>
  <c r="U130" i="27"/>
  <c r="O130" i="27" l="1"/>
  <c r="J130" i="27" s="1"/>
  <c r="S131" i="27" l="1"/>
  <c r="P131" i="27"/>
  <c r="Q131" i="27"/>
  <c r="T131" i="27"/>
  <c r="R131" i="27"/>
  <c r="L131" i="27" l="1"/>
  <c r="N131" i="27"/>
  <c r="K131" i="27"/>
  <c r="M131" i="27"/>
  <c r="U131" i="27"/>
  <c r="O131" i="27" l="1"/>
  <c r="J131" i="27" s="1"/>
  <c r="P132" i="27" l="1"/>
  <c r="S132" i="27"/>
  <c r="R132" i="27"/>
  <c r="T132" i="27"/>
  <c r="Q132" i="27"/>
  <c r="N132" i="27" l="1"/>
  <c r="L132" i="27"/>
  <c r="K132" i="27"/>
  <c r="M132" i="27"/>
  <c r="U132" i="27"/>
  <c r="O132" i="27" l="1"/>
  <c r="J132" i="27" s="1"/>
  <c r="I5" i="17" l="1"/>
  <c r="J5" i="17"/>
  <c r="K5" i="17"/>
  <c r="L5" i="17"/>
  <c r="M5" i="17"/>
  <c r="N5" i="17"/>
  <c r="O5" i="17"/>
  <c r="P5" i="17"/>
  <c r="Q5" i="17"/>
  <c r="R5" i="17"/>
  <c r="S5" i="17"/>
  <c r="H6" i="17"/>
  <c r="I6" i="17"/>
  <c r="J6" i="17"/>
  <c r="K6" i="17"/>
  <c r="L6" i="17"/>
  <c r="M6" i="17"/>
  <c r="N6" i="17"/>
  <c r="O6" i="17"/>
  <c r="P6" i="17"/>
  <c r="Q6" i="17"/>
  <c r="R6" i="17"/>
  <c r="S6" i="17"/>
  <c r="H7" i="17"/>
  <c r="I7" i="17"/>
  <c r="J7" i="17"/>
  <c r="K7" i="17"/>
  <c r="L7" i="17"/>
  <c r="M7" i="17"/>
  <c r="N7" i="17"/>
  <c r="O7" i="17"/>
  <c r="P7" i="17"/>
  <c r="Q7" i="17"/>
  <c r="R7" i="17"/>
  <c r="S7" i="17"/>
  <c r="H8" i="17"/>
  <c r="I8" i="17"/>
  <c r="J8" i="17"/>
  <c r="K8" i="17"/>
  <c r="L8" i="17"/>
  <c r="M8" i="17"/>
  <c r="N8" i="17"/>
  <c r="O8" i="17"/>
  <c r="P8" i="17"/>
  <c r="Q8" i="17"/>
  <c r="R8" i="17"/>
  <c r="S8" i="17"/>
  <c r="H9" i="17"/>
  <c r="I9" i="17"/>
  <c r="J9" i="17"/>
  <c r="K9" i="17"/>
  <c r="L9" i="17"/>
  <c r="M9" i="17"/>
  <c r="N9" i="17"/>
  <c r="O9" i="17"/>
  <c r="P9" i="17"/>
  <c r="Q9" i="17"/>
  <c r="R9" i="17"/>
  <c r="S9" i="17"/>
  <c r="I10" i="17"/>
  <c r="J10" i="17"/>
  <c r="K10" i="17"/>
  <c r="L10" i="17"/>
  <c r="M10" i="17"/>
  <c r="N10" i="17"/>
  <c r="O10" i="17"/>
  <c r="P10" i="17"/>
  <c r="Q10" i="17"/>
  <c r="R10" i="17"/>
  <c r="S10" i="17"/>
  <c r="H11" i="17"/>
  <c r="I11" i="17"/>
  <c r="J11" i="17"/>
  <c r="K11" i="17"/>
  <c r="L11" i="17"/>
  <c r="N11" i="17"/>
  <c r="O11" i="17"/>
  <c r="Q11" i="17"/>
  <c r="R11" i="17"/>
  <c r="S11" i="17"/>
  <c r="H12" i="17"/>
  <c r="I12" i="17"/>
  <c r="J12" i="17"/>
  <c r="K12" i="17"/>
  <c r="L12" i="17"/>
  <c r="M12" i="17"/>
  <c r="O12" i="17"/>
  <c r="P12" i="17"/>
  <c r="Q12" i="17"/>
  <c r="R12" i="17"/>
  <c r="S12" i="17"/>
  <c r="H13" i="17"/>
  <c r="J13" i="17"/>
  <c r="K13" i="17"/>
  <c r="L13" i="17"/>
  <c r="M13" i="17"/>
  <c r="N13" i="17"/>
  <c r="O13" i="17"/>
  <c r="Q13" i="17"/>
  <c r="R13" i="17"/>
  <c r="S13" i="17"/>
  <c r="H14" i="17"/>
  <c r="I14" i="17"/>
  <c r="J14" i="17"/>
  <c r="K14" i="17"/>
  <c r="L14" i="17"/>
  <c r="M14" i="17"/>
  <c r="N14" i="17"/>
  <c r="P14" i="17"/>
  <c r="Q14" i="17"/>
  <c r="R14" i="17"/>
  <c r="S14" i="17"/>
  <c r="H15" i="17"/>
  <c r="I15" i="17"/>
  <c r="J15" i="17"/>
  <c r="K15" i="17"/>
  <c r="L15" i="17"/>
  <c r="M15" i="17"/>
  <c r="N15" i="17"/>
  <c r="O15" i="17"/>
  <c r="Q15" i="17"/>
  <c r="R15" i="17"/>
  <c r="S15" i="17"/>
  <c r="I16" i="17"/>
  <c r="J16" i="17"/>
  <c r="K16" i="17"/>
  <c r="L16" i="17"/>
  <c r="M16" i="17"/>
  <c r="N16" i="17"/>
  <c r="O16" i="17"/>
  <c r="P16" i="17"/>
  <c r="Q16" i="17"/>
  <c r="R16" i="17"/>
  <c r="S16" i="17"/>
  <c r="H17" i="17"/>
  <c r="J17" i="17"/>
  <c r="K17" i="17"/>
  <c r="L17" i="17"/>
  <c r="M17" i="17"/>
  <c r="N17" i="17"/>
  <c r="O17" i="17"/>
  <c r="P17" i="17"/>
  <c r="Q17" i="17"/>
  <c r="R17" i="17"/>
  <c r="S17" i="17"/>
  <c r="I18" i="17"/>
  <c r="J18" i="17"/>
  <c r="K18" i="17"/>
  <c r="L18" i="17"/>
  <c r="M18" i="17"/>
  <c r="N18" i="17"/>
  <c r="O18" i="17"/>
  <c r="P18" i="17"/>
  <c r="R18" i="17"/>
  <c r="S18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H20" i="17"/>
  <c r="I20" i="17"/>
  <c r="J20" i="17"/>
  <c r="L20" i="17"/>
  <c r="M20" i="17"/>
  <c r="N20" i="17"/>
  <c r="O20" i="17"/>
  <c r="P20" i="17"/>
  <c r="Q20" i="17"/>
  <c r="R20" i="17"/>
  <c r="S20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H23" i="17"/>
  <c r="I23" i="17"/>
  <c r="J23" i="17"/>
  <c r="K23" i="17"/>
  <c r="L23" i="17"/>
  <c r="N23" i="17"/>
  <c r="O23" i="17"/>
  <c r="P23" i="17"/>
  <c r="Q23" i="17"/>
  <c r="R23" i="17"/>
  <c r="S23" i="17"/>
  <c r="H24" i="17"/>
  <c r="I24" i="17"/>
  <c r="J24" i="17"/>
  <c r="K24" i="17"/>
  <c r="L24" i="17"/>
  <c r="M24" i="17"/>
  <c r="N24" i="17"/>
  <c r="O24" i="17"/>
  <c r="P24" i="17"/>
  <c r="Q24" i="17"/>
  <c r="R24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H30" i="17"/>
  <c r="I30" i="17"/>
  <c r="J30" i="17"/>
  <c r="K30" i="17"/>
  <c r="L30" i="17"/>
  <c r="M30" i="17"/>
  <c r="N30" i="17"/>
  <c r="P30" i="17"/>
  <c r="Q30" i="17"/>
  <c r="R30" i="17"/>
  <c r="S30" i="17"/>
  <c r="H31" i="17"/>
  <c r="I31" i="17"/>
  <c r="K31" i="17"/>
  <c r="L31" i="17"/>
  <c r="M31" i="17"/>
  <c r="N31" i="17"/>
  <c r="O31" i="17"/>
  <c r="P31" i="17"/>
  <c r="Q31" i="17"/>
  <c r="S31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H33" i="17"/>
  <c r="I33" i="17"/>
  <c r="J33" i="17"/>
  <c r="K33" i="17"/>
  <c r="L33" i="17"/>
  <c r="M33" i="17"/>
  <c r="N33" i="17"/>
  <c r="P33" i="17"/>
  <c r="Q33" i="17"/>
  <c r="R33" i="17"/>
  <c r="S33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I37" i="17"/>
  <c r="J37" i="17"/>
  <c r="K37" i="17"/>
  <c r="L37" i="17"/>
  <c r="M37" i="17"/>
  <c r="N37" i="17"/>
  <c r="O37" i="17"/>
  <c r="P37" i="17"/>
  <c r="Q37" i="17"/>
  <c r="R37" i="17"/>
  <c r="S37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H39" i="17"/>
  <c r="I39" i="17"/>
  <c r="J39" i="17"/>
  <c r="K39" i="17"/>
  <c r="L39" i="17"/>
  <c r="M39" i="17"/>
  <c r="N39" i="17"/>
  <c r="O39" i="17"/>
  <c r="Q39" i="17"/>
  <c r="R39" i="17"/>
  <c r="S39" i="17"/>
  <c r="H40" i="17"/>
  <c r="I40" i="17"/>
  <c r="J40" i="17"/>
  <c r="K40" i="17"/>
  <c r="L40" i="17"/>
  <c r="M40" i="17"/>
  <c r="N40" i="17"/>
  <c r="O40" i="17"/>
  <c r="P40" i="17"/>
  <c r="Q40" i="17"/>
  <c r="R40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H45" i="17"/>
  <c r="I45" i="17"/>
  <c r="K45" i="17"/>
  <c r="L45" i="17"/>
  <c r="M45" i="17"/>
  <c r="O45" i="17"/>
  <c r="P45" i="17"/>
  <c r="Q45" i="17"/>
  <c r="R45" i="17"/>
  <c r="S45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I48" i="17"/>
  <c r="J48" i="17"/>
  <c r="K48" i="17"/>
  <c r="L48" i="17"/>
  <c r="M48" i="17"/>
  <c r="N48" i="17"/>
  <c r="O48" i="17"/>
  <c r="Q48" i="17"/>
  <c r="R48" i="17"/>
  <c r="S48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H51" i="17"/>
  <c r="I51" i="17"/>
  <c r="J51" i="17"/>
  <c r="K51" i="17"/>
  <c r="L51" i="17"/>
  <c r="M51" i="17"/>
  <c r="N51" i="17"/>
  <c r="O51" i="17"/>
  <c r="P51" i="17"/>
  <c r="R51" i="17"/>
  <c r="S51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H53" i="17"/>
  <c r="I53" i="17"/>
  <c r="J53" i="17"/>
  <c r="K53" i="17"/>
  <c r="L53" i="17"/>
  <c r="M53" i="17"/>
  <c r="N53" i="17"/>
  <c r="O53" i="17"/>
  <c r="P53" i="17"/>
  <c r="Q53" i="17"/>
  <c r="S53" i="17"/>
  <c r="H54" i="17"/>
  <c r="J54" i="17"/>
  <c r="K54" i="17"/>
  <c r="L54" i="17"/>
  <c r="M54" i="17"/>
  <c r="N54" i="17"/>
  <c r="O54" i="17"/>
  <c r="P54" i="17"/>
  <c r="Q54" i="17"/>
  <c r="R54" i="17"/>
  <c r="S54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H56" i="17"/>
  <c r="I56" i="17"/>
  <c r="J56" i="17"/>
  <c r="K56" i="17"/>
  <c r="L56" i="17"/>
  <c r="N56" i="17"/>
  <c r="O56" i="17"/>
  <c r="P56" i="17"/>
  <c r="Q56" i="17"/>
  <c r="R56" i="17"/>
  <c r="S56" i="17"/>
  <c r="H57" i="17"/>
  <c r="I57" i="17"/>
  <c r="J57" i="17"/>
  <c r="K57" i="17"/>
  <c r="M57" i="17"/>
  <c r="N57" i="17"/>
  <c r="O57" i="17"/>
  <c r="P57" i="17"/>
  <c r="Q57" i="17"/>
  <c r="R57" i="17"/>
  <c r="S57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I59" i="17"/>
  <c r="J59" i="17"/>
  <c r="K59" i="17"/>
  <c r="L59" i="17"/>
  <c r="M59" i="17"/>
  <c r="N59" i="17"/>
  <c r="O59" i="17"/>
  <c r="P59" i="17"/>
  <c r="Q59" i="17"/>
  <c r="R59" i="17"/>
  <c r="S59" i="17"/>
  <c r="H60" i="17"/>
  <c r="I60" i="17"/>
  <c r="J60" i="17"/>
  <c r="K60" i="17"/>
  <c r="L60" i="17"/>
  <c r="M60" i="17"/>
  <c r="N60" i="17"/>
  <c r="O60" i="17"/>
  <c r="Q60" i="17"/>
  <c r="R60" i="17"/>
  <c r="S60" i="17"/>
  <c r="I61" i="17"/>
  <c r="J61" i="17"/>
  <c r="K61" i="17"/>
  <c r="L61" i="17"/>
  <c r="M61" i="17"/>
  <c r="N61" i="17"/>
  <c r="O61" i="17"/>
  <c r="P61" i="17"/>
  <c r="Q61" i="17"/>
  <c r="R61" i="17"/>
  <c r="S61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H64" i="17"/>
  <c r="I64" i="17"/>
  <c r="J64" i="17"/>
  <c r="K64" i="17"/>
  <c r="L64" i="17"/>
  <c r="M64" i="17"/>
  <c r="N64" i="17"/>
  <c r="O64" i="17"/>
  <c r="Q64" i="17"/>
  <c r="R64" i="17"/>
  <c r="S64" i="17"/>
  <c r="H65" i="17"/>
  <c r="I65" i="17"/>
  <c r="J65" i="17"/>
  <c r="K65" i="17"/>
  <c r="L65" i="17"/>
  <c r="M65" i="17"/>
  <c r="O65" i="17"/>
  <c r="P65" i="17"/>
  <c r="Q65" i="17"/>
  <c r="R65" i="17"/>
  <c r="S65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H67" i="17"/>
  <c r="I67" i="17"/>
  <c r="J67" i="17"/>
  <c r="K67" i="17"/>
  <c r="L67" i="17"/>
  <c r="M67" i="17"/>
  <c r="N67" i="17"/>
  <c r="O67" i="17"/>
  <c r="Q67" i="17"/>
  <c r="R67" i="17"/>
  <c r="S67" i="17"/>
  <c r="H68" i="17"/>
  <c r="J68" i="17"/>
  <c r="K68" i="17"/>
  <c r="L68" i="17"/>
  <c r="M68" i="17"/>
  <c r="N68" i="17"/>
  <c r="O68" i="17"/>
  <c r="P68" i="17"/>
  <c r="Q68" i="17"/>
  <c r="R68" i="17"/>
  <c r="S68" i="17"/>
  <c r="H69" i="17"/>
  <c r="I69" i="17"/>
  <c r="J69" i="17"/>
  <c r="K69" i="17"/>
  <c r="M69" i="17"/>
  <c r="N69" i="17"/>
  <c r="O69" i="17"/>
  <c r="P69" i="17"/>
  <c r="Q69" i="17"/>
  <c r="R69" i="17"/>
  <c r="S69" i="17"/>
  <c r="H70" i="17"/>
  <c r="J70" i="17"/>
  <c r="K70" i="17"/>
  <c r="L70" i="17"/>
  <c r="M70" i="17"/>
  <c r="N70" i="17"/>
  <c r="O70" i="17"/>
  <c r="P70" i="17"/>
  <c r="Q70" i="17"/>
  <c r="R70" i="17"/>
  <c r="S70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I73" i="17"/>
  <c r="J73" i="17"/>
  <c r="K73" i="17"/>
  <c r="L73" i="17"/>
  <c r="M73" i="17"/>
  <c r="N73" i="17"/>
  <c r="O73" i="17"/>
  <c r="P73" i="17"/>
  <c r="Q73" i="17"/>
  <c r="R73" i="17"/>
  <c r="S73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H75" i="17"/>
  <c r="I75" i="17"/>
  <c r="J75" i="17"/>
  <c r="K75" i="17"/>
  <c r="M75" i="17"/>
  <c r="N75" i="17"/>
  <c r="O75" i="17"/>
  <c r="P75" i="17"/>
  <c r="Q75" i="17"/>
  <c r="R75" i="17"/>
  <c r="S75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H77" i="17"/>
  <c r="I77" i="17"/>
  <c r="K77" i="17"/>
  <c r="L77" i="17"/>
  <c r="M77" i="17"/>
  <c r="N77" i="17"/>
  <c r="O77" i="17"/>
  <c r="P77" i="17"/>
  <c r="Q77" i="17"/>
  <c r="R77" i="17"/>
  <c r="S77" i="17"/>
  <c r="H78" i="17"/>
  <c r="I78" i="17"/>
  <c r="K78" i="17"/>
  <c r="L78" i="17"/>
  <c r="M78" i="17"/>
  <c r="N78" i="17"/>
  <c r="O78" i="17"/>
  <c r="P78" i="17"/>
  <c r="Q78" i="17"/>
  <c r="R78" i="17"/>
  <c r="S78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H80" i="17"/>
  <c r="I80" i="17"/>
  <c r="J80" i="17"/>
  <c r="K80" i="17"/>
  <c r="L80" i="17"/>
  <c r="M80" i="17"/>
  <c r="N80" i="17"/>
  <c r="O80" i="17"/>
  <c r="P80" i="17"/>
  <c r="R80" i="17"/>
  <c r="S80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H82" i="17"/>
  <c r="I82" i="17"/>
  <c r="J82" i="17"/>
  <c r="K82" i="17"/>
  <c r="L82" i="17"/>
  <c r="M82" i="17"/>
  <c r="O82" i="17"/>
  <c r="P82" i="17"/>
  <c r="Q82" i="17"/>
  <c r="R82" i="17"/>
  <c r="S82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H84" i="17"/>
  <c r="I84" i="17"/>
  <c r="J84" i="17"/>
  <c r="K84" i="17"/>
  <c r="L84" i="17"/>
  <c r="M84" i="17"/>
  <c r="N84" i="17"/>
  <c r="O84" i="17"/>
  <c r="Q84" i="17"/>
  <c r="R84" i="17"/>
  <c r="S84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I86" i="17"/>
  <c r="J86" i="17"/>
  <c r="K86" i="17"/>
  <c r="L86" i="17"/>
  <c r="M86" i="17"/>
  <c r="N86" i="17"/>
  <c r="O86" i="17"/>
  <c r="P86" i="17"/>
  <c r="Q86" i="17"/>
  <c r="R86" i="17"/>
  <c r="S86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H89" i="17"/>
  <c r="I89" i="17"/>
  <c r="J89" i="17"/>
  <c r="K89" i="17"/>
  <c r="L89" i="17"/>
  <c r="M89" i="17"/>
  <c r="N89" i="17"/>
  <c r="O89" i="17"/>
  <c r="P89" i="17"/>
  <c r="R89" i="17"/>
  <c r="S89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H92" i="17"/>
  <c r="I92" i="17"/>
  <c r="J92" i="17"/>
  <c r="K92" i="17"/>
  <c r="L92" i="17"/>
  <c r="M92" i="17"/>
  <c r="N92" i="17"/>
  <c r="O92" i="17"/>
  <c r="Q92" i="17"/>
  <c r="R92" i="17"/>
  <c r="S92" i="17"/>
  <c r="H93" i="17"/>
  <c r="J93" i="17"/>
  <c r="K93" i="17"/>
  <c r="L93" i="17"/>
  <c r="M93" i="17"/>
  <c r="N93" i="17"/>
  <c r="O93" i="17"/>
  <c r="P93" i="17"/>
  <c r="Q93" i="17"/>
  <c r="R93" i="17"/>
  <c r="S93" i="17"/>
  <c r="H94" i="17"/>
  <c r="I94" i="17"/>
  <c r="J94" i="17"/>
  <c r="K94" i="17"/>
  <c r="L94" i="17"/>
  <c r="M94" i="17"/>
  <c r="N94" i="17"/>
  <c r="O94" i="17"/>
  <c r="Q94" i="17"/>
  <c r="R94" i="17"/>
  <c r="S94" i="17"/>
  <c r="I95" i="17"/>
  <c r="J95" i="17"/>
  <c r="K95" i="17"/>
  <c r="L95" i="17"/>
  <c r="M95" i="17"/>
  <c r="N95" i="17"/>
  <c r="O95" i="17"/>
  <c r="P95" i="17"/>
  <c r="Q95" i="17"/>
  <c r="R95" i="17"/>
  <c r="S95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H98" i="17"/>
  <c r="I98" i="17"/>
  <c r="J98" i="17"/>
  <c r="K98" i="17"/>
  <c r="L98" i="17"/>
  <c r="M98" i="17"/>
  <c r="N98" i="17"/>
  <c r="O98" i="17"/>
  <c r="P98" i="17"/>
  <c r="R98" i="17"/>
  <c r="S98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H101" i="17"/>
  <c r="J101" i="17"/>
  <c r="K101" i="17"/>
  <c r="L101" i="17"/>
  <c r="M101" i="17"/>
  <c r="N101" i="17"/>
  <c r="O101" i="17"/>
  <c r="P101" i="17"/>
  <c r="Q101" i="17"/>
  <c r="R101" i="17"/>
  <c r="S101" i="17"/>
  <c r="H102" i="17"/>
  <c r="I102" i="17"/>
  <c r="J102" i="17"/>
  <c r="K102" i="17"/>
  <c r="L102" i="17"/>
  <c r="M102" i="17"/>
  <c r="O102" i="17"/>
  <c r="P102" i="17"/>
  <c r="Q102" i="17"/>
  <c r="R102" i="17"/>
  <c r="S102" i="17"/>
  <c r="H103" i="17"/>
  <c r="I103" i="17"/>
  <c r="J103" i="17"/>
  <c r="K103" i="17"/>
  <c r="L103" i="17"/>
  <c r="M103" i="17"/>
  <c r="N103" i="17"/>
  <c r="P103" i="17"/>
  <c r="Q103" i="17"/>
  <c r="R103" i="17"/>
  <c r="S103" i="17"/>
  <c r="H104" i="17"/>
  <c r="I104" i="17"/>
  <c r="K104" i="17"/>
  <c r="L104" i="17"/>
  <c r="M104" i="17"/>
  <c r="N104" i="17"/>
  <c r="O104" i="17"/>
  <c r="P104" i="17"/>
  <c r="Q104" i="17"/>
  <c r="R104" i="17"/>
  <c r="S104" i="17"/>
  <c r="H105" i="17"/>
  <c r="J105" i="17"/>
  <c r="K105" i="17"/>
  <c r="L105" i="17"/>
  <c r="M105" i="17"/>
  <c r="N105" i="17"/>
  <c r="O105" i="17"/>
  <c r="P105" i="17"/>
  <c r="Q105" i="17"/>
  <c r="R105" i="17"/>
  <c r="S105" i="17"/>
  <c r="H106" i="17"/>
  <c r="I106" i="17"/>
  <c r="J106" i="17"/>
  <c r="K106" i="17"/>
  <c r="L106" i="17"/>
  <c r="M106" i="17"/>
  <c r="N106" i="17"/>
  <c r="P106" i="17"/>
  <c r="Q106" i="17"/>
  <c r="R106" i="17"/>
  <c r="S106" i="17"/>
  <c r="H107" i="17"/>
  <c r="I107" i="17"/>
  <c r="J107" i="17"/>
  <c r="K107" i="17"/>
  <c r="L107" i="17"/>
  <c r="M107" i="17"/>
  <c r="N107" i="17"/>
  <c r="P107" i="17"/>
  <c r="Q107" i="17"/>
  <c r="R107" i="17"/>
  <c r="S107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H109" i="17"/>
  <c r="I109" i="17"/>
  <c r="J109" i="17"/>
  <c r="K109" i="17"/>
  <c r="L109" i="17"/>
  <c r="M109" i="17"/>
  <c r="N109" i="17"/>
  <c r="O109" i="17"/>
  <c r="P109" i="17"/>
  <c r="Q109" i="17"/>
  <c r="R109" i="17"/>
  <c r="S109" i="17"/>
  <c r="H110" i="17"/>
  <c r="I110" i="17"/>
  <c r="J110" i="17"/>
  <c r="K110" i="17"/>
  <c r="M110" i="17"/>
  <c r="N110" i="17"/>
  <c r="O110" i="17"/>
  <c r="P110" i="17"/>
  <c r="Q110" i="17"/>
  <c r="R110" i="17"/>
  <c r="S110" i="17"/>
  <c r="I111" i="17"/>
  <c r="J111" i="17"/>
  <c r="K111" i="17"/>
  <c r="L111" i="17"/>
  <c r="M111" i="17"/>
  <c r="N111" i="17"/>
  <c r="O111" i="17"/>
  <c r="P111" i="17"/>
  <c r="Q111" i="17"/>
  <c r="R111" i="17"/>
  <c r="S111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H114" i="17"/>
  <c r="I114" i="17"/>
  <c r="J114" i="17"/>
  <c r="K114" i="17"/>
  <c r="L114" i="17"/>
  <c r="N114" i="17"/>
  <c r="O114" i="17"/>
  <c r="Q114" i="17"/>
  <c r="R114" i="17"/>
  <c r="S114" i="17"/>
  <c r="H115" i="17"/>
  <c r="I115" i="17"/>
  <c r="J115" i="17"/>
  <c r="K115" i="17"/>
  <c r="L115" i="17"/>
  <c r="M115" i="17"/>
  <c r="N115" i="17"/>
  <c r="O115" i="17"/>
  <c r="P115" i="17"/>
  <c r="Q115" i="17"/>
  <c r="R115" i="17"/>
  <c r="S115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H117" i="17"/>
  <c r="I117" i="17"/>
  <c r="J117" i="17"/>
  <c r="K117" i="17"/>
  <c r="L117" i="17"/>
  <c r="M117" i="17"/>
  <c r="N117" i="17"/>
  <c r="O117" i="17"/>
  <c r="P117" i="17"/>
  <c r="Q117" i="17"/>
  <c r="S117" i="17"/>
  <c r="H118" i="17"/>
  <c r="I118" i="17"/>
  <c r="J118" i="17"/>
  <c r="K118" i="17"/>
  <c r="L118" i="17"/>
  <c r="M118" i="17"/>
  <c r="N118" i="17"/>
  <c r="O118" i="17"/>
  <c r="P118" i="17"/>
  <c r="Q118" i="17"/>
  <c r="R118" i="17"/>
  <c r="S118" i="17"/>
  <c r="H119" i="17"/>
  <c r="I119" i="17"/>
  <c r="J119" i="17"/>
  <c r="K119" i="17"/>
  <c r="L119" i="17"/>
  <c r="M119" i="17"/>
  <c r="N119" i="17"/>
  <c r="O119" i="17"/>
  <c r="P119" i="17"/>
  <c r="Q119" i="17"/>
  <c r="R119" i="17"/>
  <c r="S119" i="17"/>
  <c r="H120" i="17"/>
  <c r="I120" i="17"/>
  <c r="J120" i="17"/>
  <c r="K120" i="17"/>
  <c r="L120" i="17"/>
  <c r="M120" i="17"/>
  <c r="N120" i="17"/>
  <c r="P120" i="17"/>
  <c r="Q120" i="17"/>
  <c r="R120" i="17"/>
  <c r="S120" i="17"/>
  <c r="H121" i="17"/>
  <c r="I121" i="17"/>
  <c r="J121" i="17"/>
  <c r="K121" i="17"/>
  <c r="L121" i="17"/>
  <c r="M121" i="17"/>
  <c r="N121" i="17"/>
  <c r="O121" i="17"/>
  <c r="P121" i="17"/>
  <c r="Q121" i="17"/>
  <c r="R121" i="17"/>
  <c r="S121" i="17"/>
  <c r="H122" i="17"/>
  <c r="I122" i="17"/>
  <c r="J122" i="17"/>
  <c r="K122" i="17"/>
  <c r="L122" i="17"/>
  <c r="M122" i="17"/>
  <c r="N122" i="17"/>
  <c r="O122" i="17"/>
  <c r="P122" i="17"/>
  <c r="Q122" i="17"/>
  <c r="R122" i="17"/>
  <c r="S122" i="17"/>
  <c r="H123" i="17"/>
  <c r="I123" i="17"/>
  <c r="J123" i="17"/>
  <c r="K123" i="17"/>
  <c r="L123" i="17"/>
  <c r="M123" i="17"/>
  <c r="N123" i="17"/>
  <c r="P123" i="17"/>
  <c r="Q123" i="17"/>
  <c r="R123" i="17"/>
  <c r="S123" i="17"/>
  <c r="H124" i="17"/>
  <c r="I124" i="17"/>
  <c r="J124" i="17"/>
  <c r="K124" i="17"/>
  <c r="L124" i="17"/>
  <c r="M124" i="17"/>
  <c r="N124" i="17"/>
  <c r="O124" i="17"/>
  <c r="P124" i="17"/>
  <c r="Q124" i="17"/>
  <c r="R124" i="17"/>
  <c r="S124" i="17"/>
  <c r="H125" i="17"/>
  <c r="I125" i="17"/>
  <c r="J125" i="17"/>
  <c r="K125" i="17"/>
  <c r="L125" i="17"/>
  <c r="M125" i="17"/>
  <c r="N125" i="17"/>
  <c r="O125" i="17"/>
  <c r="P125" i="17"/>
  <c r="Q125" i="17"/>
  <c r="R125" i="17"/>
  <c r="S125" i="17"/>
  <c r="H126" i="17"/>
  <c r="I126" i="17"/>
  <c r="J126" i="17"/>
  <c r="K126" i="17"/>
  <c r="L126" i="17"/>
  <c r="M126" i="17"/>
  <c r="N126" i="17"/>
  <c r="O126" i="17"/>
  <c r="P126" i="17"/>
  <c r="Q126" i="17"/>
  <c r="R126" i="17"/>
  <c r="S126" i="17"/>
  <c r="H127" i="17"/>
  <c r="I127" i="17"/>
  <c r="J127" i="17"/>
  <c r="K127" i="17"/>
  <c r="L127" i="17"/>
  <c r="M127" i="17"/>
  <c r="N127" i="17"/>
  <c r="O127" i="17"/>
  <c r="P127" i="17"/>
  <c r="R127" i="17"/>
  <c r="S127" i="17"/>
  <c r="H128" i="17"/>
  <c r="I128" i="17"/>
  <c r="J128" i="17"/>
  <c r="K128" i="17"/>
  <c r="L128" i="17"/>
  <c r="M128" i="17"/>
  <c r="N128" i="17"/>
  <c r="O128" i="17"/>
  <c r="Q128" i="17"/>
  <c r="R128" i="17"/>
  <c r="S128" i="17"/>
  <c r="H129" i="17"/>
  <c r="I129" i="17"/>
  <c r="J129" i="17"/>
  <c r="K129" i="17"/>
  <c r="L129" i="17"/>
  <c r="M129" i="17"/>
  <c r="N129" i="17"/>
  <c r="P129" i="17"/>
  <c r="Q129" i="17"/>
  <c r="R129" i="17"/>
  <c r="S129" i="17"/>
  <c r="H130" i="17"/>
  <c r="J130" i="17"/>
  <c r="K130" i="17"/>
  <c r="L130" i="17"/>
  <c r="M130" i="17"/>
  <c r="N130" i="17"/>
  <c r="O130" i="17"/>
  <c r="P130" i="17"/>
  <c r="Q130" i="17"/>
  <c r="R130" i="17"/>
  <c r="S130" i="17"/>
  <c r="H131" i="17"/>
  <c r="I131" i="17"/>
  <c r="J131" i="17"/>
  <c r="K131" i="17"/>
  <c r="L131" i="17"/>
  <c r="M131" i="17"/>
  <c r="N131" i="17"/>
  <c r="O131" i="17"/>
  <c r="P131" i="17"/>
  <c r="Q131" i="17"/>
  <c r="R131" i="17"/>
  <c r="S131" i="17"/>
  <c r="O4" i="17"/>
  <c r="P4" i="17"/>
  <c r="Q4" i="17"/>
  <c r="S4" i="17"/>
  <c r="N4" i="17"/>
  <c r="I4" i="17"/>
  <c r="J4" i="17"/>
  <c r="K4" i="17"/>
  <c r="L4" i="17"/>
  <c r="M4" i="17"/>
  <c r="N130" i="18" l="1"/>
  <c r="N130" i="19" s="1"/>
  <c r="AH130" i="18"/>
  <c r="AH130" i="19" s="1"/>
  <c r="L127" i="18"/>
  <c r="L127" i="19" s="1"/>
  <c r="AF127" i="18"/>
  <c r="AF127" i="19" s="1"/>
  <c r="J124" i="18"/>
  <c r="J124" i="19" s="1"/>
  <c r="AD124" i="18"/>
  <c r="AD124" i="19" s="1"/>
  <c r="R120" i="18"/>
  <c r="R120" i="19" s="1"/>
  <c r="AL120" i="18"/>
  <c r="AL120" i="19" s="1"/>
  <c r="P117" i="18"/>
  <c r="P117" i="19" s="1"/>
  <c r="AJ117" i="18"/>
  <c r="AJ117" i="19" s="1"/>
  <c r="AH114" i="18"/>
  <c r="AH114" i="19" s="1"/>
  <c r="N114" i="18"/>
  <c r="N114" i="19" s="1"/>
  <c r="L111" i="18"/>
  <c r="L111" i="19" s="1"/>
  <c r="AF111" i="18"/>
  <c r="AF111" i="19" s="1"/>
  <c r="J108" i="18"/>
  <c r="J108" i="19" s="1"/>
  <c r="AD108" i="18"/>
  <c r="AD108" i="19" s="1"/>
  <c r="R104" i="18"/>
  <c r="R104" i="19" s="1"/>
  <c r="AL104" i="18"/>
  <c r="AL104" i="19" s="1"/>
  <c r="R100" i="18"/>
  <c r="R100" i="19" s="1"/>
  <c r="AL100" i="18"/>
  <c r="AL100" i="19" s="1"/>
  <c r="AJ97" i="18"/>
  <c r="AJ97" i="19" s="1"/>
  <c r="P97" i="18"/>
  <c r="P97" i="19" s="1"/>
  <c r="D95" i="17"/>
  <c r="D94" i="13"/>
  <c r="D94" i="14" s="1"/>
  <c r="D94" i="5" s="1"/>
  <c r="L91" i="18"/>
  <c r="L91" i="19" s="1"/>
  <c r="AF91" i="18"/>
  <c r="AF91" i="19" s="1"/>
  <c r="L87" i="18"/>
  <c r="L87" i="19" s="1"/>
  <c r="AF87" i="18"/>
  <c r="AF87" i="19" s="1"/>
  <c r="R84" i="18"/>
  <c r="R84" i="19" s="1"/>
  <c r="AL84" i="18"/>
  <c r="AL84" i="19" s="1"/>
  <c r="H81" i="18"/>
  <c r="H81" i="19" s="1"/>
  <c r="AB81" i="18"/>
  <c r="AB81" i="19" s="1"/>
  <c r="F77" i="13"/>
  <c r="F77" i="14" s="1"/>
  <c r="F77" i="5" s="1"/>
  <c r="F78" i="17"/>
  <c r="N74" i="18"/>
  <c r="N74" i="19" s="1"/>
  <c r="AH74" i="18"/>
  <c r="AH74" i="19" s="1"/>
  <c r="L71" i="18"/>
  <c r="L71" i="19" s="1"/>
  <c r="AF71" i="18"/>
  <c r="AF71" i="19" s="1"/>
  <c r="J68" i="18"/>
  <c r="J68" i="19" s="1"/>
  <c r="AD68" i="18"/>
  <c r="AD68" i="19" s="1"/>
  <c r="H65" i="18"/>
  <c r="H65" i="19" s="1"/>
  <c r="AB65" i="18"/>
  <c r="AB65" i="19" s="1"/>
  <c r="P61" i="18"/>
  <c r="P61" i="19" s="1"/>
  <c r="AJ61" i="18"/>
  <c r="AJ61" i="19" s="1"/>
  <c r="N58" i="18"/>
  <c r="N58" i="19" s="1"/>
  <c r="AH58" i="18"/>
  <c r="AH58" i="19" s="1"/>
  <c r="AF55" i="18"/>
  <c r="AF55" i="19" s="1"/>
  <c r="L55" i="18"/>
  <c r="L55" i="19" s="1"/>
  <c r="J52" i="18"/>
  <c r="J52" i="19" s="1"/>
  <c r="AD52" i="18"/>
  <c r="AD52" i="19" s="1"/>
  <c r="H49" i="18"/>
  <c r="H49" i="19" s="1"/>
  <c r="AB49" i="18"/>
  <c r="AB49" i="19" s="1"/>
  <c r="F45" i="13"/>
  <c r="F45" i="14" s="1"/>
  <c r="F45" i="5" s="1"/>
  <c r="F46" i="17"/>
  <c r="N42" i="18"/>
  <c r="N42" i="19" s="1"/>
  <c r="AH42" i="18"/>
  <c r="AH42" i="19" s="1"/>
  <c r="L39" i="18"/>
  <c r="L39" i="19" s="1"/>
  <c r="AF39" i="18"/>
  <c r="AF39" i="19" s="1"/>
  <c r="H37" i="17"/>
  <c r="F33" i="13"/>
  <c r="F33" i="14" s="1"/>
  <c r="F33" i="5" s="1"/>
  <c r="F34" i="17"/>
  <c r="N30" i="18"/>
  <c r="N30" i="19" s="1"/>
  <c r="AH30" i="18"/>
  <c r="AH30" i="19" s="1"/>
  <c r="AH26" i="18"/>
  <c r="AH26" i="19" s="1"/>
  <c r="N26" i="18"/>
  <c r="N26" i="19" s="1"/>
  <c r="B24" i="17"/>
  <c r="B23" i="13"/>
  <c r="B23" i="14" s="1"/>
  <c r="B23" i="5" s="1"/>
  <c r="F21" i="13"/>
  <c r="F21" i="14" s="1"/>
  <c r="F21" i="5" s="1"/>
  <c r="F22" i="17"/>
  <c r="N18" i="18"/>
  <c r="N18" i="19" s="1"/>
  <c r="AH18" i="18"/>
  <c r="AH18" i="19" s="1"/>
  <c r="AH14" i="18"/>
  <c r="AH14" i="19" s="1"/>
  <c r="N14" i="18"/>
  <c r="N14" i="19" s="1"/>
  <c r="AF11" i="18"/>
  <c r="AF11" i="19" s="1"/>
  <c r="L11" i="18"/>
  <c r="L11" i="19" s="1"/>
  <c r="J8" i="18"/>
  <c r="J8" i="19" s="1"/>
  <c r="AD8" i="18"/>
  <c r="AD8" i="19" s="1"/>
  <c r="D6" i="13"/>
  <c r="D6" i="14" s="1"/>
  <c r="D6" i="5" s="1"/>
  <c r="D7" i="17"/>
  <c r="C131" i="17"/>
  <c r="C130" i="13"/>
  <c r="C130" i="14" s="1"/>
  <c r="C130" i="5" s="1"/>
  <c r="S127" i="18"/>
  <c r="S127" i="19" s="1"/>
  <c r="AM127" i="18"/>
  <c r="AM127" i="19" s="1"/>
  <c r="I124" i="18"/>
  <c r="I124" i="19" s="1"/>
  <c r="AC124" i="18"/>
  <c r="AC124" i="19" s="1"/>
  <c r="S119" i="18"/>
  <c r="S119" i="19" s="1"/>
  <c r="AM119" i="18"/>
  <c r="AM119" i="19" s="1"/>
  <c r="G117" i="17"/>
  <c r="G116" i="13"/>
  <c r="G116" i="14" s="1"/>
  <c r="G116" i="5" s="1"/>
  <c r="Q112" i="18"/>
  <c r="Q112" i="19" s="1"/>
  <c r="AK112" i="18"/>
  <c r="AK112" i="19" s="1"/>
  <c r="E109" i="13"/>
  <c r="E109" i="14" s="1"/>
  <c r="E109" i="5" s="1"/>
  <c r="E110" i="17"/>
  <c r="M106" i="18"/>
  <c r="M106" i="19" s="1"/>
  <c r="AG106" i="18"/>
  <c r="AG106" i="19" s="1"/>
  <c r="S103" i="18"/>
  <c r="S103" i="19" s="1"/>
  <c r="AM103" i="18"/>
  <c r="AM103" i="19" s="1"/>
  <c r="AE99" i="18"/>
  <c r="AE99" i="19" s="1"/>
  <c r="K99" i="18"/>
  <c r="K99" i="19" s="1"/>
  <c r="Q96" i="18"/>
  <c r="Q96" i="19" s="1"/>
  <c r="AK96" i="18"/>
  <c r="AK96" i="19" s="1"/>
  <c r="O93" i="18"/>
  <c r="O93" i="19" s="1"/>
  <c r="AI93" i="18"/>
  <c r="AI93" i="19" s="1"/>
  <c r="M90" i="18"/>
  <c r="M90" i="19" s="1"/>
  <c r="AG90" i="18"/>
  <c r="AG90" i="19" s="1"/>
  <c r="I88" i="18"/>
  <c r="I88" i="19" s="1"/>
  <c r="AC88" i="18"/>
  <c r="AC88" i="19" s="1"/>
  <c r="AC84" i="18"/>
  <c r="AC84" i="19" s="1"/>
  <c r="I84" i="18"/>
  <c r="I84" i="19" s="1"/>
  <c r="E81" i="13"/>
  <c r="E81" i="14" s="1"/>
  <c r="E81" i="5" s="1"/>
  <c r="E82" i="17"/>
  <c r="O77" i="18"/>
  <c r="O77" i="19" s="1"/>
  <c r="AI77" i="18"/>
  <c r="AI77" i="19" s="1"/>
  <c r="M74" i="18"/>
  <c r="M74" i="19" s="1"/>
  <c r="AG74" i="18"/>
  <c r="AG74" i="19" s="1"/>
  <c r="G72" i="13"/>
  <c r="G72" i="14" s="1"/>
  <c r="G72" i="5" s="1"/>
  <c r="G73" i="17"/>
  <c r="C70" i="13"/>
  <c r="C70" i="14" s="1"/>
  <c r="C70" i="5" s="1"/>
  <c r="C71" i="17"/>
  <c r="AG70" i="18"/>
  <c r="AG70" i="19" s="1"/>
  <c r="M70" i="18"/>
  <c r="M70" i="19" s="1"/>
  <c r="E69" i="13"/>
  <c r="E69" i="14" s="1"/>
  <c r="E69" i="5" s="1"/>
  <c r="E70" i="17"/>
  <c r="O69" i="18"/>
  <c r="O69" i="19" s="1"/>
  <c r="AI69" i="18"/>
  <c r="AI69" i="19" s="1"/>
  <c r="G68" i="13"/>
  <c r="G68" i="14" s="1"/>
  <c r="G68" i="5" s="1"/>
  <c r="G69" i="17"/>
  <c r="AK68" i="18"/>
  <c r="AK68" i="19" s="1"/>
  <c r="Q68" i="18"/>
  <c r="Q68" i="19" s="1"/>
  <c r="I68" i="17"/>
  <c r="S67" i="18"/>
  <c r="S67" i="19" s="1"/>
  <c r="AM67" i="18"/>
  <c r="AM67" i="19" s="1"/>
  <c r="K67" i="18"/>
  <c r="K67" i="19" s="1"/>
  <c r="AE67" i="18"/>
  <c r="AE67" i="19" s="1"/>
  <c r="C67" i="17"/>
  <c r="C66" i="13"/>
  <c r="C66" i="14" s="1"/>
  <c r="C66" i="5" s="1"/>
  <c r="M66" i="18"/>
  <c r="M66" i="19" s="1"/>
  <c r="AG66" i="18"/>
  <c r="AG66" i="19" s="1"/>
  <c r="E65" i="13"/>
  <c r="E65" i="14" s="1"/>
  <c r="E65" i="5" s="1"/>
  <c r="E66" i="17"/>
  <c r="AI65" i="18"/>
  <c r="AI65" i="19" s="1"/>
  <c r="O65" i="18"/>
  <c r="O65" i="19" s="1"/>
  <c r="G65" i="17"/>
  <c r="G64" i="13"/>
  <c r="G64" i="14" s="1"/>
  <c r="G64" i="5" s="1"/>
  <c r="Q64" i="18"/>
  <c r="Q64" i="19" s="1"/>
  <c r="AK64" i="18"/>
  <c r="AK64" i="19" s="1"/>
  <c r="AC64" i="18"/>
  <c r="AC64" i="19" s="1"/>
  <c r="I64" i="18"/>
  <c r="I64" i="19" s="1"/>
  <c r="S63" i="18"/>
  <c r="S63" i="19" s="1"/>
  <c r="AM63" i="18"/>
  <c r="AM63" i="19" s="1"/>
  <c r="K63" i="18"/>
  <c r="K63" i="19" s="1"/>
  <c r="AE63" i="18"/>
  <c r="AE63" i="19" s="1"/>
  <c r="C62" i="13"/>
  <c r="C62" i="14" s="1"/>
  <c r="C62" i="5" s="1"/>
  <c r="C63" i="17"/>
  <c r="M62" i="18"/>
  <c r="M62" i="19" s="1"/>
  <c r="AG62" i="18"/>
  <c r="AG62" i="19" s="1"/>
  <c r="E62" i="17"/>
  <c r="E61" i="13"/>
  <c r="E61" i="14" s="1"/>
  <c r="E61" i="5" s="1"/>
  <c r="O61" i="18"/>
  <c r="O61" i="19" s="1"/>
  <c r="AI61" i="18"/>
  <c r="AI61" i="19" s="1"/>
  <c r="G60" i="13"/>
  <c r="G60" i="14" s="1"/>
  <c r="G60" i="5" s="1"/>
  <c r="G61" i="17"/>
  <c r="Q60" i="18"/>
  <c r="Q60" i="19" s="1"/>
  <c r="AK60" i="18"/>
  <c r="AK60" i="19" s="1"/>
  <c r="I60" i="18"/>
  <c r="I60" i="19" s="1"/>
  <c r="AC60" i="18"/>
  <c r="AC60" i="19" s="1"/>
  <c r="AM59" i="18"/>
  <c r="AM59" i="19" s="1"/>
  <c r="S59" i="18"/>
  <c r="S59" i="19" s="1"/>
  <c r="AE59" i="18"/>
  <c r="AE59" i="19" s="1"/>
  <c r="K59" i="18"/>
  <c r="K59" i="19" s="1"/>
  <c r="C59" i="17"/>
  <c r="C58" i="13"/>
  <c r="C58" i="14" s="1"/>
  <c r="C58" i="5" s="1"/>
  <c r="M58" i="18"/>
  <c r="M58" i="19" s="1"/>
  <c r="AG58" i="18"/>
  <c r="AG58" i="19" s="1"/>
  <c r="E57" i="13"/>
  <c r="E57" i="14" s="1"/>
  <c r="E57" i="5" s="1"/>
  <c r="E58" i="17"/>
  <c r="O57" i="18"/>
  <c r="O57" i="19" s="1"/>
  <c r="AI57" i="18"/>
  <c r="AI57" i="19" s="1"/>
  <c r="G56" i="13"/>
  <c r="G56" i="14" s="1"/>
  <c r="G56" i="5" s="1"/>
  <c r="G57" i="17"/>
  <c r="Q56" i="18"/>
  <c r="Q56" i="19" s="1"/>
  <c r="AK56" i="18"/>
  <c r="AK56" i="19" s="1"/>
  <c r="AC56" i="18"/>
  <c r="AC56" i="19" s="1"/>
  <c r="I56" i="18"/>
  <c r="I56" i="19" s="1"/>
  <c r="S55" i="18"/>
  <c r="S55" i="19" s="1"/>
  <c r="AM55" i="18"/>
  <c r="AM55" i="19" s="1"/>
  <c r="K55" i="18"/>
  <c r="K55" i="19" s="1"/>
  <c r="AE55" i="18"/>
  <c r="AE55" i="19" s="1"/>
  <c r="C55" i="17"/>
  <c r="C54" i="13"/>
  <c r="C54" i="14" s="1"/>
  <c r="C54" i="5" s="1"/>
  <c r="AG54" i="18"/>
  <c r="AG54" i="19" s="1"/>
  <c r="M54" i="18"/>
  <c r="M54" i="19" s="1"/>
  <c r="E54" i="17"/>
  <c r="E53" i="13"/>
  <c r="E53" i="14" s="1"/>
  <c r="E53" i="5" s="1"/>
  <c r="C51" i="17"/>
  <c r="C50" i="13"/>
  <c r="C50" i="14" s="1"/>
  <c r="C50" i="5" s="1"/>
  <c r="AG50" i="18"/>
  <c r="AG50" i="19" s="1"/>
  <c r="M50" i="18"/>
  <c r="M50" i="19" s="1"/>
  <c r="E49" i="13"/>
  <c r="E49" i="14" s="1"/>
  <c r="E49" i="5" s="1"/>
  <c r="E50" i="17"/>
  <c r="O49" i="18"/>
  <c r="O49" i="19" s="1"/>
  <c r="AI49" i="18"/>
  <c r="AI49" i="19" s="1"/>
  <c r="G48" i="13"/>
  <c r="G48" i="14" s="1"/>
  <c r="G48" i="5" s="1"/>
  <c r="G49" i="17"/>
  <c r="Q48" i="18"/>
  <c r="Q48" i="19" s="1"/>
  <c r="AK48" i="18"/>
  <c r="AK48" i="19" s="1"/>
  <c r="I48" i="18"/>
  <c r="I48" i="19" s="1"/>
  <c r="AC48" i="18"/>
  <c r="AC48" i="19" s="1"/>
  <c r="AM47" i="18"/>
  <c r="AM47" i="19" s="1"/>
  <c r="S47" i="18"/>
  <c r="S47" i="19" s="1"/>
  <c r="K47" i="18"/>
  <c r="K47" i="19" s="1"/>
  <c r="AE47" i="18"/>
  <c r="AE47" i="19" s="1"/>
  <c r="C47" i="17"/>
  <c r="C46" i="13"/>
  <c r="C46" i="14" s="1"/>
  <c r="C46" i="5" s="1"/>
  <c r="M46" i="18"/>
  <c r="M46" i="19" s="1"/>
  <c r="AG46" i="18"/>
  <c r="AG46" i="19" s="1"/>
  <c r="E46" i="17"/>
  <c r="E45" i="13"/>
  <c r="E45" i="14" s="1"/>
  <c r="E45" i="5" s="1"/>
  <c r="AI45" i="18"/>
  <c r="AI45" i="19" s="1"/>
  <c r="O45" i="18"/>
  <c r="O45" i="19" s="1"/>
  <c r="G44" i="13"/>
  <c r="G44" i="14" s="1"/>
  <c r="G44" i="5" s="1"/>
  <c r="G45" i="17"/>
  <c r="Q44" i="18"/>
  <c r="Q44" i="19" s="1"/>
  <c r="AK44" i="18"/>
  <c r="AK44" i="19" s="1"/>
  <c r="I44" i="18"/>
  <c r="I44" i="19" s="1"/>
  <c r="AC44" i="18"/>
  <c r="AC44" i="19" s="1"/>
  <c r="AM43" i="18"/>
  <c r="AM43" i="19" s="1"/>
  <c r="S43" i="18"/>
  <c r="S43" i="19" s="1"/>
  <c r="K43" i="18"/>
  <c r="K43" i="19" s="1"/>
  <c r="AE43" i="18"/>
  <c r="AE43" i="19" s="1"/>
  <c r="C43" i="17"/>
  <c r="C42" i="13"/>
  <c r="C42" i="14" s="1"/>
  <c r="C42" i="5" s="1"/>
  <c r="AG42" i="18"/>
  <c r="AG42" i="19" s="1"/>
  <c r="M42" i="18"/>
  <c r="M42" i="19" s="1"/>
  <c r="E41" i="13"/>
  <c r="E41" i="14" s="1"/>
  <c r="E41" i="5" s="1"/>
  <c r="E42" i="17"/>
  <c r="O41" i="18"/>
  <c r="O41" i="19" s="1"/>
  <c r="AI41" i="18"/>
  <c r="AI41" i="19" s="1"/>
  <c r="G40" i="13"/>
  <c r="G40" i="14" s="1"/>
  <c r="G40" i="5" s="1"/>
  <c r="G41" i="17"/>
  <c r="Q40" i="18"/>
  <c r="Q40" i="19" s="1"/>
  <c r="AK40" i="18"/>
  <c r="AK40" i="19" s="1"/>
  <c r="I40" i="18"/>
  <c r="I40" i="19" s="1"/>
  <c r="AC40" i="18"/>
  <c r="AC40" i="19" s="1"/>
  <c r="AM39" i="18"/>
  <c r="AM39" i="19" s="1"/>
  <c r="S39" i="18"/>
  <c r="S39" i="19" s="1"/>
  <c r="K39" i="18"/>
  <c r="K39" i="19" s="1"/>
  <c r="AE39" i="18"/>
  <c r="AE39" i="19" s="1"/>
  <c r="C39" i="17"/>
  <c r="C38" i="13"/>
  <c r="C38" i="14" s="1"/>
  <c r="C38" i="5" s="1"/>
  <c r="M38" i="18"/>
  <c r="M38" i="19" s="1"/>
  <c r="AG38" i="18"/>
  <c r="AG38" i="19" s="1"/>
  <c r="E37" i="13"/>
  <c r="E37" i="14" s="1"/>
  <c r="E37" i="5" s="1"/>
  <c r="E38" i="17"/>
  <c r="O37" i="18"/>
  <c r="O37" i="19" s="1"/>
  <c r="AI37" i="18"/>
  <c r="AI37" i="19" s="1"/>
  <c r="G36" i="13"/>
  <c r="G36" i="14" s="1"/>
  <c r="G36" i="5" s="1"/>
  <c r="G37" i="17"/>
  <c r="Q36" i="18"/>
  <c r="Q36" i="19" s="1"/>
  <c r="AK36" i="18"/>
  <c r="AK36" i="19" s="1"/>
  <c r="I36" i="18"/>
  <c r="I36" i="19" s="1"/>
  <c r="AC36" i="18"/>
  <c r="AC36" i="19" s="1"/>
  <c r="S35" i="18"/>
  <c r="S35" i="19" s="1"/>
  <c r="AM35" i="18"/>
  <c r="AM35" i="19" s="1"/>
  <c r="K35" i="18"/>
  <c r="K35" i="19" s="1"/>
  <c r="AE35" i="18"/>
  <c r="AE35" i="19" s="1"/>
  <c r="C35" i="17"/>
  <c r="C34" i="13"/>
  <c r="C34" i="14" s="1"/>
  <c r="C34" i="5" s="1"/>
  <c r="M34" i="18"/>
  <c r="M34" i="19" s="1"/>
  <c r="AG34" i="18"/>
  <c r="AG34" i="19" s="1"/>
  <c r="E33" i="13"/>
  <c r="E33" i="14" s="1"/>
  <c r="E33" i="5" s="1"/>
  <c r="E34" i="17"/>
  <c r="O33" i="17"/>
  <c r="G32" i="13"/>
  <c r="G32" i="14" s="1"/>
  <c r="G32" i="5" s="1"/>
  <c r="G33" i="17"/>
  <c r="AK32" i="18"/>
  <c r="AK32" i="19" s="1"/>
  <c r="Q32" i="18"/>
  <c r="Q32" i="19" s="1"/>
  <c r="I32" i="18"/>
  <c r="I32" i="19" s="1"/>
  <c r="AC32" i="18"/>
  <c r="AC32" i="19" s="1"/>
  <c r="AM31" i="18"/>
  <c r="AM31" i="19" s="1"/>
  <c r="S31" i="18"/>
  <c r="S31" i="19" s="1"/>
  <c r="K31" i="18"/>
  <c r="K31" i="19" s="1"/>
  <c r="AE31" i="18"/>
  <c r="AE31" i="19" s="1"/>
  <c r="C31" i="17"/>
  <c r="C30" i="13"/>
  <c r="C30" i="14" s="1"/>
  <c r="C30" i="5" s="1"/>
  <c r="AG30" i="18"/>
  <c r="AG30" i="19" s="1"/>
  <c r="M30" i="18"/>
  <c r="M30" i="19" s="1"/>
  <c r="E29" i="13"/>
  <c r="E29" i="14" s="1"/>
  <c r="E29" i="5" s="1"/>
  <c r="E30" i="17"/>
  <c r="O29" i="18"/>
  <c r="O29" i="19" s="1"/>
  <c r="AI29" i="18"/>
  <c r="AI29" i="19" s="1"/>
  <c r="G28" i="13"/>
  <c r="G28" i="14" s="1"/>
  <c r="G28" i="5" s="1"/>
  <c r="G29" i="17"/>
  <c r="Q28" i="18"/>
  <c r="Q28" i="19" s="1"/>
  <c r="AK28" i="18"/>
  <c r="AK28" i="19" s="1"/>
  <c r="I28" i="18"/>
  <c r="I28" i="19" s="1"/>
  <c r="AC28" i="18"/>
  <c r="AC28" i="19" s="1"/>
  <c r="S27" i="18"/>
  <c r="S27" i="19" s="1"/>
  <c r="AM27" i="18"/>
  <c r="AM27" i="19" s="1"/>
  <c r="K27" i="18"/>
  <c r="K27" i="19" s="1"/>
  <c r="AE27" i="18"/>
  <c r="AE27" i="19" s="1"/>
  <c r="C27" i="17"/>
  <c r="C26" i="13"/>
  <c r="C26" i="14" s="1"/>
  <c r="C26" i="5" s="1"/>
  <c r="AG26" i="18"/>
  <c r="AG26" i="19" s="1"/>
  <c r="M26" i="18"/>
  <c r="M26" i="19" s="1"/>
  <c r="E25" i="13"/>
  <c r="E25" i="14" s="1"/>
  <c r="E25" i="5" s="1"/>
  <c r="E26" i="17"/>
  <c r="O25" i="18"/>
  <c r="O25" i="19" s="1"/>
  <c r="AI25" i="18"/>
  <c r="AI25" i="19" s="1"/>
  <c r="G24" i="13"/>
  <c r="G24" i="14" s="1"/>
  <c r="G24" i="5" s="1"/>
  <c r="G25" i="17"/>
  <c r="AK24" i="18"/>
  <c r="AK24" i="19" s="1"/>
  <c r="Q24" i="18"/>
  <c r="Q24" i="19" s="1"/>
  <c r="I24" i="18"/>
  <c r="I24" i="19" s="1"/>
  <c r="AC24" i="18"/>
  <c r="AC24" i="19" s="1"/>
  <c r="S23" i="18"/>
  <c r="S23" i="19" s="1"/>
  <c r="AM23" i="18"/>
  <c r="AM23" i="19" s="1"/>
  <c r="AE23" i="18"/>
  <c r="AE23" i="19" s="1"/>
  <c r="K23" i="18"/>
  <c r="K23" i="19" s="1"/>
  <c r="C23" i="17"/>
  <c r="C22" i="13"/>
  <c r="C22" i="14" s="1"/>
  <c r="C22" i="5" s="1"/>
  <c r="M22" i="18"/>
  <c r="M22" i="19" s="1"/>
  <c r="AG22" i="18"/>
  <c r="AG22" i="19" s="1"/>
  <c r="E21" i="13"/>
  <c r="E21" i="14" s="1"/>
  <c r="E21" i="5" s="1"/>
  <c r="E22" i="17"/>
  <c r="AI21" i="18"/>
  <c r="AI21" i="19" s="1"/>
  <c r="O21" i="18"/>
  <c r="O21" i="19" s="1"/>
  <c r="G20" i="13"/>
  <c r="G20" i="14" s="1"/>
  <c r="G20" i="5" s="1"/>
  <c r="G21" i="17"/>
  <c r="AK20" i="18"/>
  <c r="AK20" i="19" s="1"/>
  <c r="Q20" i="18"/>
  <c r="Q20" i="19" s="1"/>
  <c r="I20" i="18"/>
  <c r="I20" i="19" s="1"/>
  <c r="AC20" i="18"/>
  <c r="AC20" i="19" s="1"/>
  <c r="S19" i="18"/>
  <c r="S19" i="19" s="1"/>
  <c r="AM19" i="18"/>
  <c r="AM19" i="19" s="1"/>
  <c r="K19" i="18"/>
  <c r="K19" i="19" s="1"/>
  <c r="AE19" i="18"/>
  <c r="AE19" i="19" s="1"/>
  <c r="C19" i="17"/>
  <c r="C18" i="13"/>
  <c r="C18" i="14" s="1"/>
  <c r="C18" i="5" s="1"/>
  <c r="AG18" i="18"/>
  <c r="AG18" i="19" s="1"/>
  <c r="M18" i="18"/>
  <c r="M18" i="19" s="1"/>
  <c r="E17" i="13"/>
  <c r="E17" i="14" s="1"/>
  <c r="E17" i="5" s="1"/>
  <c r="E18" i="17"/>
  <c r="AI17" i="18"/>
  <c r="AI17" i="19" s="1"/>
  <c r="O17" i="18"/>
  <c r="O17" i="19" s="1"/>
  <c r="G16" i="13"/>
  <c r="G16" i="14" s="1"/>
  <c r="G16" i="5" s="1"/>
  <c r="G17" i="17"/>
  <c r="AK16" i="18"/>
  <c r="AK16" i="19" s="1"/>
  <c r="Q16" i="18"/>
  <c r="Q16" i="19" s="1"/>
  <c r="I16" i="18"/>
  <c r="I16" i="19" s="1"/>
  <c r="AC16" i="18"/>
  <c r="AC16" i="19" s="1"/>
  <c r="S15" i="18"/>
  <c r="S15" i="19" s="1"/>
  <c r="AM15" i="18"/>
  <c r="AM15" i="19" s="1"/>
  <c r="AE15" i="18"/>
  <c r="AE15" i="19" s="1"/>
  <c r="K15" i="18"/>
  <c r="K15" i="19" s="1"/>
  <c r="C15" i="17"/>
  <c r="C14" i="13"/>
  <c r="C14" i="14" s="1"/>
  <c r="C14" i="5" s="1"/>
  <c r="AG14" i="18"/>
  <c r="AG14" i="19" s="1"/>
  <c r="M14" i="18"/>
  <c r="M14" i="19" s="1"/>
  <c r="E13" i="13"/>
  <c r="E13" i="14" s="1"/>
  <c r="E13" i="5" s="1"/>
  <c r="E14" i="17"/>
  <c r="AI13" i="18"/>
  <c r="AI13" i="19" s="1"/>
  <c r="O13" i="18"/>
  <c r="O13" i="19" s="1"/>
  <c r="G12" i="13"/>
  <c r="G12" i="14" s="1"/>
  <c r="G12" i="5" s="1"/>
  <c r="G13" i="17"/>
  <c r="Q12" i="18"/>
  <c r="Q12" i="19" s="1"/>
  <c r="AK12" i="18"/>
  <c r="AK12" i="19" s="1"/>
  <c r="I12" i="18"/>
  <c r="I12" i="19" s="1"/>
  <c r="AC12" i="18"/>
  <c r="AC12" i="19" s="1"/>
  <c r="S11" i="18"/>
  <c r="S11" i="19" s="1"/>
  <c r="AM11" i="18"/>
  <c r="AM11" i="19" s="1"/>
  <c r="AE11" i="18"/>
  <c r="AE11" i="19" s="1"/>
  <c r="K11" i="18"/>
  <c r="K11" i="19" s="1"/>
  <c r="C11" i="17"/>
  <c r="C10" i="13"/>
  <c r="C10" i="14" s="1"/>
  <c r="C10" i="5" s="1"/>
  <c r="AG10" i="18"/>
  <c r="AG10" i="19" s="1"/>
  <c r="M10" i="18"/>
  <c r="M10" i="19" s="1"/>
  <c r="E9" i="13"/>
  <c r="E9" i="14" s="1"/>
  <c r="E9" i="5" s="1"/>
  <c r="E10" i="17"/>
  <c r="O9" i="18"/>
  <c r="O9" i="19" s="1"/>
  <c r="AI9" i="18"/>
  <c r="AI9" i="19" s="1"/>
  <c r="G8" i="13"/>
  <c r="G8" i="14" s="1"/>
  <c r="G8" i="5" s="1"/>
  <c r="G9" i="17"/>
  <c r="Q8" i="18"/>
  <c r="Q8" i="19" s="1"/>
  <c r="AK8" i="18"/>
  <c r="AK8" i="19" s="1"/>
  <c r="I8" i="18"/>
  <c r="I8" i="19" s="1"/>
  <c r="AC8" i="18"/>
  <c r="AC8" i="19" s="1"/>
  <c r="S7" i="18"/>
  <c r="S7" i="19" s="1"/>
  <c r="AM7" i="18"/>
  <c r="AM7" i="19" s="1"/>
  <c r="K7" i="18"/>
  <c r="K7" i="19" s="1"/>
  <c r="AE7" i="18"/>
  <c r="AE7" i="19" s="1"/>
  <c r="C7" i="17"/>
  <c r="C6" i="13"/>
  <c r="C6" i="14" s="1"/>
  <c r="C6" i="5" s="1"/>
  <c r="M6" i="18"/>
  <c r="M6" i="19" s="1"/>
  <c r="AG6" i="18"/>
  <c r="AG6" i="19" s="1"/>
  <c r="E5" i="13"/>
  <c r="E5" i="14" s="1"/>
  <c r="E5" i="5" s="1"/>
  <c r="E6" i="17"/>
  <c r="O5" i="18"/>
  <c r="O5" i="19" s="1"/>
  <c r="AI5" i="18"/>
  <c r="AI5" i="19" s="1"/>
  <c r="G4" i="13"/>
  <c r="G4" i="14" s="1"/>
  <c r="G4" i="5" s="1"/>
  <c r="G5" i="17"/>
  <c r="P129" i="18"/>
  <c r="P129" i="19" s="1"/>
  <c r="AJ129" i="18"/>
  <c r="AJ129" i="19" s="1"/>
  <c r="N126" i="18"/>
  <c r="N126" i="19" s="1"/>
  <c r="AH126" i="18"/>
  <c r="AH126" i="19" s="1"/>
  <c r="B124" i="17"/>
  <c r="B123" i="13"/>
  <c r="B123" i="14" s="1"/>
  <c r="B123" i="5" s="1"/>
  <c r="F121" i="13"/>
  <c r="F121" i="14" s="1"/>
  <c r="F121" i="5" s="1"/>
  <c r="F122" i="17"/>
  <c r="B119" i="13"/>
  <c r="B119" i="14" s="1"/>
  <c r="B119" i="5" s="1"/>
  <c r="B120" i="17"/>
  <c r="R116" i="18"/>
  <c r="R116" i="19" s="1"/>
  <c r="AL116" i="18"/>
  <c r="AL116" i="19" s="1"/>
  <c r="H113" i="18"/>
  <c r="H113" i="19" s="1"/>
  <c r="AB113" i="18"/>
  <c r="AB113" i="19" s="1"/>
  <c r="D111" i="17"/>
  <c r="D110" i="13"/>
  <c r="D110" i="14" s="1"/>
  <c r="D110" i="5" s="1"/>
  <c r="L107" i="18"/>
  <c r="L107" i="19" s="1"/>
  <c r="AF107" i="18"/>
  <c r="AF107" i="19" s="1"/>
  <c r="J104" i="17"/>
  <c r="H101" i="18"/>
  <c r="H101" i="19" s="1"/>
  <c r="AB101" i="18"/>
  <c r="AB101" i="19" s="1"/>
  <c r="AB97" i="18"/>
  <c r="AB97" i="19" s="1"/>
  <c r="H97" i="18"/>
  <c r="H97" i="19" s="1"/>
  <c r="AJ93" i="18"/>
  <c r="AJ93" i="19" s="1"/>
  <c r="P93" i="18"/>
  <c r="P93" i="19" s="1"/>
  <c r="N90" i="18"/>
  <c r="N90" i="19" s="1"/>
  <c r="AH90" i="18"/>
  <c r="AH90" i="19" s="1"/>
  <c r="B88" i="17"/>
  <c r="B87" i="13"/>
  <c r="B87" i="14" s="1"/>
  <c r="B87" i="5" s="1"/>
  <c r="AD84" i="18"/>
  <c r="AD84" i="19" s="1"/>
  <c r="J84" i="18"/>
  <c r="J84" i="19" s="1"/>
  <c r="AD80" i="18"/>
  <c r="AD80" i="19" s="1"/>
  <c r="J80" i="18"/>
  <c r="J80" i="19" s="1"/>
  <c r="R76" i="18"/>
  <c r="R76" i="19" s="1"/>
  <c r="AL76" i="18"/>
  <c r="AL76" i="19" s="1"/>
  <c r="AL72" i="18"/>
  <c r="AL72" i="19" s="1"/>
  <c r="R72" i="18"/>
  <c r="R72" i="19" s="1"/>
  <c r="AJ69" i="18"/>
  <c r="AJ69" i="19" s="1"/>
  <c r="P69" i="18"/>
  <c r="P69" i="19" s="1"/>
  <c r="D66" i="13"/>
  <c r="D66" i="14" s="1"/>
  <c r="D66" i="5" s="1"/>
  <c r="D67" i="17"/>
  <c r="L63" i="18"/>
  <c r="L63" i="19" s="1"/>
  <c r="AF63" i="18"/>
  <c r="AF63" i="19" s="1"/>
  <c r="AD60" i="18"/>
  <c r="AD60" i="19" s="1"/>
  <c r="J60" i="18"/>
  <c r="J60" i="19" s="1"/>
  <c r="AB57" i="18"/>
  <c r="AB57" i="19" s="1"/>
  <c r="H57" i="18"/>
  <c r="H57" i="19" s="1"/>
  <c r="H53" i="18"/>
  <c r="H53" i="19" s="1"/>
  <c r="AB53" i="18"/>
  <c r="AB53" i="19" s="1"/>
  <c r="P49" i="18"/>
  <c r="P49" i="19" s="1"/>
  <c r="AJ49" i="18"/>
  <c r="AJ49" i="19" s="1"/>
  <c r="N46" i="18"/>
  <c r="N46" i="19" s="1"/>
  <c r="AH46" i="18"/>
  <c r="AH46" i="19" s="1"/>
  <c r="B44" i="17"/>
  <c r="B43" i="13"/>
  <c r="B43" i="14" s="1"/>
  <c r="B43" i="5" s="1"/>
  <c r="F41" i="13"/>
  <c r="F41" i="14" s="1"/>
  <c r="F41" i="5" s="1"/>
  <c r="F42" i="17"/>
  <c r="N38" i="18"/>
  <c r="N38" i="19" s="1"/>
  <c r="AH38" i="18"/>
  <c r="AH38" i="19" s="1"/>
  <c r="B36" i="17"/>
  <c r="B35" i="13"/>
  <c r="B35" i="14" s="1"/>
  <c r="B35" i="5" s="1"/>
  <c r="AL32" i="18"/>
  <c r="AL32" i="19" s="1"/>
  <c r="R32" i="18"/>
  <c r="R32" i="19" s="1"/>
  <c r="F29" i="13"/>
  <c r="F29" i="14" s="1"/>
  <c r="F29" i="5" s="1"/>
  <c r="F30" i="17"/>
  <c r="D26" i="13"/>
  <c r="D26" i="14" s="1"/>
  <c r="D26" i="5" s="1"/>
  <c r="D27" i="17"/>
  <c r="AF23" i="18"/>
  <c r="AF23" i="19" s="1"/>
  <c r="L23" i="18"/>
  <c r="L23" i="19" s="1"/>
  <c r="AL20" i="18"/>
  <c r="AL20" i="19" s="1"/>
  <c r="R20" i="18"/>
  <c r="R20" i="19" s="1"/>
  <c r="D18" i="13"/>
  <c r="D18" i="14" s="1"/>
  <c r="D18" i="5" s="1"/>
  <c r="D19" i="17"/>
  <c r="L15" i="18"/>
  <c r="L15" i="19" s="1"/>
  <c r="AF15" i="18"/>
  <c r="AF15" i="19" s="1"/>
  <c r="F13" i="13"/>
  <c r="F13" i="14" s="1"/>
  <c r="F13" i="5" s="1"/>
  <c r="F14" i="17"/>
  <c r="N10" i="18"/>
  <c r="N10" i="19" s="1"/>
  <c r="AH10" i="18"/>
  <c r="AH10" i="19" s="1"/>
  <c r="N6" i="18"/>
  <c r="N6" i="19" s="1"/>
  <c r="AH6" i="18"/>
  <c r="AH6" i="19" s="1"/>
  <c r="F3" i="13"/>
  <c r="F3" i="14" s="1"/>
  <c r="F3" i="5" s="1"/>
  <c r="F4" i="17"/>
  <c r="O129" i="17"/>
  <c r="C127" i="17"/>
  <c r="C126" i="13"/>
  <c r="C126" i="14" s="1"/>
  <c r="C126" i="5" s="1"/>
  <c r="S123" i="18"/>
  <c r="S123" i="19" s="1"/>
  <c r="AM123" i="18"/>
  <c r="AM123" i="19" s="1"/>
  <c r="K119" i="18"/>
  <c r="K119" i="19" s="1"/>
  <c r="AE119" i="18"/>
  <c r="AE119" i="19" s="1"/>
  <c r="AC116" i="18"/>
  <c r="AC116" i="19" s="1"/>
  <c r="I116" i="18"/>
  <c r="I116" i="19" s="1"/>
  <c r="I112" i="18"/>
  <c r="I112" i="19" s="1"/>
  <c r="AC112" i="18"/>
  <c r="AC112" i="19" s="1"/>
  <c r="G108" i="13"/>
  <c r="G108" i="14" s="1"/>
  <c r="G108" i="5" s="1"/>
  <c r="G109" i="17"/>
  <c r="C107" i="17"/>
  <c r="C106" i="13"/>
  <c r="C106" i="14" s="1"/>
  <c r="C106" i="5" s="1"/>
  <c r="AE103" i="18"/>
  <c r="AE103" i="19" s="1"/>
  <c r="K103" i="18"/>
  <c r="K103" i="19" s="1"/>
  <c r="Q100" i="18"/>
  <c r="Q100" i="19" s="1"/>
  <c r="AK100" i="18"/>
  <c r="AK100" i="19" s="1"/>
  <c r="O97" i="18"/>
  <c r="O97" i="19" s="1"/>
  <c r="AI97" i="18"/>
  <c r="AI97" i="19" s="1"/>
  <c r="AG94" i="18"/>
  <c r="AG94" i="19" s="1"/>
  <c r="M94" i="18"/>
  <c r="M94" i="19" s="1"/>
  <c r="K91" i="18"/>
  <c r="K91" i="19" s="1"/>
  <c r="AE91" i="18"/>
  <c r="AE91" i="19" s="1"/>
  <c r="S87" i="18"/>
  <c r="S87" i="19" s="1"/>
  <c r="AM87" i="18"/>
  <c r="AM87" i="19" s="1"/>
  <c r="G84" i="13"/>
  <c r="G84" i="14" s="1"/>
  <c r="G84" i="5" s="1"/>
  <c r="G85" i="17"/>
  <c r="O81" i="18"/>
  <c r="O81" i="19" s="1"/>
  <c r="AI81" i="18"/>
  <c r="AI81" i="19" s="1"/>
  <c r="M78" i="18"/>
  <c r="M78" i="19" s="1"/>
  <c r="AG78" i="18"/>
  <c r="AG78" i="19" s="1"/>
  <c r="E73" i="13"/>
  <c r="E73" i="14" s="1"/>
  <c r="E73" i="5" s="1"/>
  <c r="E74" i="17"/>
  <c r="K51" i="18"/>
  <c r="K51" i="19" s="1"/>
  <c r="AE51" i="18"/>
  <c r="AE51" i="19" s="1"/>
  <c r="E3" i="13"/>
  <c r="E3" i="14" s="1"/>
  <c r="E3" i="5" s="1"/>
  <c r="E4" i="17"/>
  <c r="I4" i="18"/>
  <c r="I4" i="19" s="1"/>
  <c r="AC4" i="18"/>
  <c r="AC4" i="19" s="1"/>
  <c r="AL131" i="18"/>
  <c r="AL131" i="19" s="1"/>
  <c r="R131" i="18"/>
  <c r="R131" i="19" s="1"/>
  <c r="J131" i="18"/>
  <c r="J131" i="19" s="1"/>
  <c r="AD131" i="18"/>
  <c r="AD131" i="19" s="1"/>
  <c r="B130" i="13"/>
  <c r="B130" i="14" s="1"/>
  <c r="B130" i="5" s="1"/>
  <c r="B131" i="17"/>
  <c r="L130" i="18"/>
  <c r="L130" i="19" s="1"/>
  <c r="AF130" i="18"/>
  <c r="AF130" i="19" s="1"/>
  <c r="D129" i="13"/>
  <c r="D129" i="14" s="1"/>
  <c r="D129" i="5" s="1"/>
  <c r="D130" i="17"/>
  <c r="N129" i="18"/>
  <c r="N129" i="19" s="1"/>
  <c r="AH129" i="18"/>
  <c r="AH129" i="19" s="1"/>
  <c r="F128" i="13"/>
  <c r="F128" i="14" s="1"/>
  <c r="F128" i="5" s="1"/>
  <c r="F129" i="17"/>
  <c r="P128" i="17"/>
  <c r="H128" i="18"/>
  <c r="H128" i="19" s="1"/>
  <c r="AB128" i="18"/>
  <c r="AB128" i="19" s="1"/>
  <c r="R127" i="18"/>
  <c r="R127" i="19" s="1"/>
  <c r="AL127" i="18"/>
  <c r="AL127" i="19" s="1"/>
  <c r="J127" i="18"/>
  <c r="J127" i="19" s="1"/>
  <c r="AD127" i="18"/>
  <c r="AD127" i="19" s="1"/>
  <c r="B126" i="13"/>
  <c r="B126" i="14" s="1"/>
  <c r="B126" i="5" s="1"/>
  <c r="B127" i="17"/>
  <c r="L126" i="18"/>
  <c r="L126" i="19" s="1"/>
  <c r="AF126" i="18"/>
  <c r="AF126" i="19" s="1"/>
  <c r="D125" i="13"/>
  <c r="D125" i="14" s="1"/>
  <c r="D125" i="5" s="1"/>
  <c r="D126" i="17"/>
  <c r="AH125" i="18"/>
  <c r="AH125" i="19" s="1"/>
  <c r="N125" i="18"/>
  <c r="N125" i="19" s="1"/>
  <c r="F125" i="17"/>
  <c r="F124" i="13"/>
  <c r="F124" i="14" s="1"/>
  <c r="F124" i="5" s="1"/>
  <c r="P124" i="18"/>
  <c r="P124" i="19" s="1"/>
  <c r="AJ124" i="18"/>
  <c r="AJ124" i="19" s="1"/>
  <c r="AB124" i="18"/>
  <c r="AB124" i="19" s="1"/>
  <c r="H124" i="18"/>
  <c r="H124" i="19" s="1"/>
  <c r="AL123" i="18"/>
  <c r="AL123" i="19" s="1"/>
  <c r="R123" i="18"/>
  <c r="R123" i="19" s="1"/>
  <c r="J123" i="18"/>
  <c r="J123" i="19" s="1"/>
  <c r="AD123" i="18"/>
  <c r="AD123" i="19" s="1"/>
  <c r="B122" i="13"/>
  <c r="B122" i="14" s="1"/>
  <c r="B122" i="5" s="1"/>
  <c r="B123" i="17"/>
  <c r="L122" i="18"/>
  <c r="L122" i="19" s="1"/>
  <c r="AF122" i="18"/>
  <c r="AF122" i="19" s="1"/>
  <c r="D122" i="17"/>
  <c r="D121" i="13"/>
  <c r="D121" i="14" s="1"/>
  <c r="D121" i="5" s="1"/>
  <c r="N121" i="18"/>
  <c r="N121" i="19" s="1"/>
  <c r="AH121" i="18"/>
  <c r="AH121" i="19" s="1"/>
  <c r="F120" i="13"/>
  <c r="F120" i="14" s="1"/>
  <c r="F120" i="5" s="1"/>
  <c r="F121" i="17"/>
  <c r="P120" i="18"/>
  <c r="P120" i="19" s="1"/>
  <c r="AJ120" i="18"/>
  <c r="AJ120" i="19" s="1"/>
  <c r="AB120" i="18"/>
  <c r="AB120" i="19" s="1"/>
  <c r="H120" i="18"/>
  <c r="H120" i="19" s="1"/>
  <c r="R119" i="18"/>
  <c r="R119" i="19" s="1"/>
  <c r="AL119" i="18"/>
  <c r="AL119" i="19" s="1"/>
  <c r="AD119" i="18"/>
  <c r="AD119" i="19" s="1"/>
  <c r="J119" i="18"/>
  <c r="J119" i="19" s="1"/>
  <c r="B118" i="13"/>
  <c r="B118" i="14" s="1"/>
  <c r="B118" i="5" s="1"/>
  <c r="B119" i="17"/>
  <c r="AF118" i="18"/>
  <c r="AF118" i="19" s="1"/>
  <c r="L118" i="18"/>
  <c r="L118" i="19" s="1"/>
  <c r="D117" i="13"/>
  <c r="D117" i="14" s="1"/>
  <c r="D117" i="5" s="1"/>
  <c r="D118" i="17"/>
  <c r="N117" i="18"/>
  <c r="N117" i="19" s="1"/>
  <c r="AH117" i="18"/>
  <c r="AH117" i="19" s="1"/>
  <c r="F117" i="17"/>
  <c r="F116" i="13"/>
  <c r="F116" i="14" s="1"/>
  <c r="F116" i="5" s="1"/>
  <c r="AJ116" i="18"/>
  <c r="AJ116" i="19" s="1"/>
  <c r="P116" i="18"/>
  <c r="P116" i="19" s="1"/>
  <c r="AB116" i="18"/>
  <c r="AB116" i="19" s="1"/>
  <c r="H116" i="18"/>
  <c r="H116" i="19" s="1"/>
  <c r="R115" i="18"/>
  <c r="R115" i="19" s="1"/>
  <c r="AL115" i="18"/>
  <c r="AL115" i="19" s="1"/>
  <c r="J115" i="18"/>
  <c r="J115" i="19" s="1"/>
  <c r="AD115" i="18"/>
  <c r="AD115" i="19" s="1"/>
  <c r="B115" i="17"/>
  <c r="B114" i="13"/>
  <c r="B114" i="14" s="1"/>
  <c r="B114" i="5" s="1"/>
  <c r="L114" i="18"/>
  <c r="L114" i="19" s="1"/>
  <c r="AF114" i="18"/>
  <c r="AF114" i="19" s="1"/>
  <c r="D114" i="17"/>
  <c r="D113" i="13"/>
  <c r="D113" i="14" s="1"/>
  <c r="D113" i="5" s="1"/>
  <c r="N113" i="18"/>
  <c r="N113" i="19" s="1"/>
  <c r="AH113" i="18"/>
  <c r="AH113" i="19" s="1"/>
  <c r="F112" i="13"/>
  <c r="F112" i="14" s="1"/>
  <c r="F112" i="5" s="1"/>
  <c r="F113" i="17"/>
  <c r="P112" i="18"/>
  <c r="P112" i="19" s="1"/>
  <c r="AJ112" i="18"/>
  <c r="AJ112" i="19" s="1"/>
  <c r="H112" i="18"/>
  <c r="H112" i="19" s="1"/>
  <c r="AB112" i="18"/>
  <c r="AB112" i="19" s="1"/>
  <c r="R111" i="18"/>
  <c r="R111" i="19" s="1"/>
  <c r="AL111" i="18"/>
  <c r="AL111" i="19" s="1"/>
  <c r="J111" i="18"/>
  <c r="J111" i="19" s="1"/>
  <c r="AD111" i="18"/>
  <c r="AD111" i="19" s="1"/>
  <c r="B111" i="17"/>
  <c r="B110" i="13"/>
  <c r="B110" i="14" s="1"/>
  <c r="B110" i="5" s="1"/>
  <c r="L110" i="17"/>
  <c r="D109" i="13"/>
  <c r="D109" i="14" s="1"/>
  <c r="D109" i="5" s="1"/>
  <c r="D110" i="17"/>
  <c r="AH109" i="18"/>
  <c r="AH109" i="19" s="1"/>
  <c r="N109" i="18"/>
  <c r="N109" i="19" s="1"/>
  <c r="F108" i="13"/>
  <c r="F108" i="14" s="1"/>
  <c r="F108" i="5" s="1"/>
  <c r="F109" i="17"/>
  <c r="P108" i="18"/>
  <c r="P108" i="19" s="1"/>
  <c r="AJ108" i="18"/>
  <c r="AJ108" i="19" s="1"/>
  <c r="H108" i="18"/>
  <c r="H108" i="19" s="1"/>
  <c r="AB108" i="18"/>
  <c r="AB108" i="19" s="1"/>
  <c r="R107" i="18"/>
  <c r="R107" i="19" s="1"/>
  <c r="AL107" i="18"/>
  <c r="AL107" i="19" s="1"/>
  <c r="AD107" i="18"/>
  <c r="AD107" i="19" s="1"/>
  <c r="J107" i="18"/>
  <c r="J107" i="19" s="1"/>
  <c r="B106" i="13"/>
  <c r="B106" i="14" s="1"/>
  <c r="B106" i="5" s="1"/>
  <c r="B107" i="17"/>
  <c r="L106" i="18"/>
  <c r="L106" i="19" s="1"/>
  <c r="AF106" i="18"/>
  <c r="AF106" i="19" s="1"/>
  <c r="D105" i="13"/>
  <c r="D105" i="14" s="1"/>
  <c r="D105" i="5" s="1"/>
  <c r="D106" i="17"/>
  <c r="AH105" i="18"/>
  <c r="AH105" i="19" s="1"/>
  <c r="N105" i="18"/>
  <c r="N105" i="19" s="1"/>
  <c r="F104" i="13"/>
  <c r="F104" i="14" s="1"/>
  <c r="F104" i="5" s="1"/>
  <c r="F105" i="17"/>
  <c r="P104" i="18"/>
  <c r="P104" i="19" s="1"/>
  <c r="AJ104" i="18"/>
  <c r="AJ104" i="19" s="1"/>
  <c r="AB104" i="18"/>
  <c r="AB104" i="19" s="1"/>
  <c r="H104" i="18"/>
  <c r="H104" i="19" s="1"/>
  <c r="R103" i="18"/>
  <c r="R103" i="19" s="1"/>
  <c r="AL103" i="18"/>
  <c r="AL103" i="19" s="1"/>
  <c r="J103" i="18"/>
  <c r="J103" i="19" s="1"/>
  <c r="AD103" i="18"/>
  <c r="AD103" i="19" s="1"/>
  <c r="B102" i="13"/>
  <c r="B102" i="14" s="1"/>
  <c r="B102" i="5" s="1"/>
  <c r="B103" i="17"/>
  <c r="AF102" i="18"/>
  <c r="AF102" i="19" s="1"/>
  <c r="L102" i="18"/>
  <c r="L102" i="19" s="1"/>
  <c r="D101" i="13"/>
  <c r="D101" i="14" s="1"/>
  <c r="D101" i="5" s="1"/>
  <c r="D102" i="17"/>
  <c r="N101" i="18"/>
  <c r="N101" i="19" s="1"/>
  <c r="AH101" i="18"/>
  <c r="AH101" i="19" s="1"/>
  <c r="F100" i="13"/>
  <c r="F100" i="14" s="1"/>
  <c r="F100" i="5" s="1"/>
  <c r="F101" i="17"/>
  <c r="P100" i="18"/>
  <c r="P100" i="19" s="1"/>
  <c r="AJ100" i="18"/>
  <c r="AJ100" i="19" s="1"/>
  <c r="H100" i="18"/>
  <c r="H100" i="19" s="1"/>
  <c r="AB100" i="18"/>
  <c r="AB100" i="19" s="1"/>
  <c r="R99" i="18"/>
  <c r="R99" i="19" s="1"/>
  <c r="AL99" i="18"/>
  <c r="AL99" i="19" s="1"/>
  <c r="J99" i="18"/>
  <c r="J99" i="19" s="1"/>
  <c r="AD99" i="18"/>
  <c r="AD99" i="19" s="1"/>
  <c r="B98" i="13"/>
  <c r="B98" i="14" s="1"/>
  <c r="B98" i="5" s="1"/>
  <c r="B99" i="17"/>
  <c r="L98" i="18"/>
  <c r="L98" i="19" s="1"/>
  <c r="AF98" i="18"/>
  <c r="AF98" i="19" s="1"/>
  <c r="D97" i="13"/>
  <c r="D97" i="14" s="1"/>
  <c r="D97" i="5" s="1"/>
  <c r="D98" i="17"/>
  <c r="N97" i="18"/>
  <c r="N97" i="19" s="1"/>
  <c r="AH97" i="18"/>
  <c r="AH97" i="19" s="1"/>
  <c r="F96" i="13"/>
  <c r="F96" i="14" s="1"/>
  <c r="F96" i="5" s="1"/>
  <c r="F97" i="17"/>
  <c r="AJ96" i="18"/>
  <c r="AJ96" i="19" s="1"/>
  <c r="P96" i="18"/>
  <c r="P96" i="19" s="1"/>
  <c r="H96" i="18"/>
  <c r="H96" i="19" s="1"/>
  <c r="AB96" i="18"/>
  <c r="AB96" i="19" s="1"/>
  <c r="R95" i="18"/>
  <c r="R95" i="19" s="1"/>
  <c r="AL95" i="18"/>
  <c r="AL95" i="19" s="1"/>
  <c r="J95" i="18"/>
  <c r="J95" i="19" s="1"/>
  <c r="AD95" i="18"/>
  <c r="AD95" i="19" s="1"/>
  <c r="B95" i="17"/>
  <c r="B94" i="13"/>
  <c r="B94" i="14" s="1"/>
  <c r="B94" i="5" s="1"/>
  <c r="L94" i="18"/>
  <c r="L94" i="19" s="1"/>
  <c r="AF94" i="18"/>
  <c r="AF94" i="19" s="1"/>
  <c r="D93" i="13"/>
  <c r="D93" i="14" s="1"/>
  <c r="D93" i="5" s="1"/>
  <c r="D94" i="17"/>
  <c r="N93" i="18"/>
  <c r="N93" i="19" s="1"/>
  <c r="AH93" i="18"/>
  <c r="AH93" i="19" s="1"/>
  <c r="F92" i="13"/>
  <c r="F92" i="14" s="1"/>
  <c r="F92" i="5" s="1"/>
  <c r="F93" i="17"/>
  <c r="P92" i="17"/>
  <c r="AB92" i="18"/>
  <c r="AB92" i="19" s="1"/>
  <c r="H92" i="18"/>
  <c r="H92" i="19" s="1"/>
  <c r="R91" i="18"/>
  <c r="R91" i="19" s="1"/>
  <c r="AL91" i="18"/>
  <c r="AL91" i="19" s="1"/>
  <c r="J91" i="18"/>
  <c r="J91" i="19" s="1"/>
  <c r="AD91" i="18"/>
  <c r="AD91" i="19" s="1"/>
  <c r="B90" i="13"/>
  <c r="B90" i="14" s="1"/>
  <c r="B90" i="5" s="1"/>
  <c r="B91" i="17"/>
  <c r="L90" i="18"/>
  <c r="L90" i="19" s="1"/>
  <c r="AF90" i="18"/>
  <c r="AF90" i="19" s="1"/>
  <c r="D89" i="13"/>
  <c r="D89" i="14" s="1"/>
  <c r="D89" i="5" s="1"/>
  <c r="D90" i="17"/>
  <c r="N89" i="18"/>
  <c r="N89" i="19" s="1"/>
  <c r="AH89" i="18"/>
  <c r="AH89" i="19" s="1"/>
  <c r="F89" i="17"/>
  <c r="F88" i="13"/>
  <c r="F88" i="14" s="1"/>
  <c r="F88" i="5" s="1"/>
  <c r="P88" i="18"/>
  <c r="P88" i="19" s="1"/>
  <c r="AJ88" i="18"/>
  <c r="AJ88" i="19" s="1"/>
  <c r="AB88" i="18"/>
  <c r="AB88" i="19" s="1"/>
  <c r="H88" i="18"/>
  <c r="H88" i="19" s="1"/>
  <c r="R87" i="18"/>
  <c r="R87" i="19" s="1"/>
  <c r="AL87" i="18"/>
  <c r="AL87" i="19" s="1"/>
  <c r="J87" i="18"/>
  <c r="J87" i="19" s="1"/>
  <c r="AD87" i="18"/>
  <c r="AD87" i="19" s="1"/>
  <c r="B86" i="13"/>
  <c r="B86" i="14" s="1"/>
  <c r="B86" i="5" s="1"/>
  <c r="B87" i="17"/>
  <c r="L86" i="18"/>
  <c r="L86" i="19" s="1"/>
  <c r="AF86" i="18"/>
  <c r="AF86" i="19" s="1"/>
  <c r="D85" i="13"/>
  <c r="D85" i="14" s="1"/>
  <c r="D85" i="5" s="1"/>
  <c r="D86" i="17"/>
  <c r="AH85" i="18"/>
  <c r="AH85" i="19" s="1"/>
  <c r="N85" i="18"/>
  <c r="N85" i="19" s="1"/>
  <c r="F84" i="13"/>
  <c r="F84" i="14" s="1"/>
  <c r="F84" i="5" s="1"/>
  <c r="F85" i="17"/>
  <c r="P84" i="17"/>
  <c r="H84" i="18"/>
  <c r="H84" i="19" s="1"/>
  <c r="AB84" i="18"/>
  <c r="AB84" i="19" s="1"/>
  <c r="R83" i="18"/>
  <c r="R83" i="19" s="1"/>
  <c r="AL83" i="18"/>
  <c r="AL83" i="19" s="1"/>
  <c r="J83" i="18"/>
  <c r="J83" i="19" s="1"/>
  <c r="AD83" i="18"/>
  <c r="AD83" i="19" s="1"/>
  <c r="B82" i="13"/>
  <c r="B82" i="14" s="1"/>
  <c r="B82" i="5" s="1"/>
  <c r="B83" i="17"/>
  <c r="L82" i="18"/>
  <c r="L82" i="19" s="1"/>
  <c r="AF82" i="18"/>
  <c r="AF82" i="19" s="1"/>
  <c r="D82" i="17"/>
  <c r="D81" i="13"/>
  <c r="D81" i="14" s="1"/>
  <c r="D81" i="5" s="1"/>
  <c r="N81" i="18"/>
  <c r="N81" i="19" s="1"/>
  <c r="AH81" i="18"/>
  <c r="AH81" i="19" s="1"/>
  <c r="F81" i="17"/>
  <c r="F80" i="13"/>
  <c r="F80" i="14" s="1"/>
  <c r="F80" i="5" s="1"/>
  <c r="P80" i="18"/>
  <c r="P80" i="19" s="1"/>
  <c r="AJ80" i="18"/>
  <c r="AJ80" i="19" s="1"/>
  <c r="H80" i="18"/>
  <c r="H80" i="19" s="1"/>
  <c r="AB80" i="18"/>
  <c r="AB80" i="19" s="1"/>
  <c r="R79" i="18"/>
  <c r="R79" i="19" s="1"/>
  <c r="AL79" i="18"/>
  <c r="AL79" i="19" s="1"/>
  <c r="J79" i="18"/>
  <c r="J79" i="19" s="1"/>
  <c r="AD79" i="18"/>
  <c r="AD79" i="19" s="1"/>
  <c r="B78" i="13"/>
  <c r="B78" i="14" s="1"/>
  <c r="B78" i="5" s="1"/>
  <c r="B79" i="17"/>
  <c r="L78" i="18"/>
  <c r="L78" i="19" s="1"/>
  <c r="AF78" i="18"/>
  <c r="AF78" i="19" s="1"/>
  <c r="D78" i="17"/>
  <c r="D77" i="13"/>
  <c r="D77" i="14" s="1"/>
  <c r="D77" i="5" s="1"/>
  <c r="N77" i="18"/>
  <c r="N77" i="19" s="1"/>
  <c r="AH77" i="18"/>
  <c r="AH77" i="19" s="1"/>
  <c r="F76" i="13"/>
  <c r="F76" i="14" s="1"/>
  <c r="F76" i="5" s="1"/>
  <c r="F77" i="17"/>
  <c r="P76" i="18"/>
  <c r="P76" i="19" s="1"/>
  <c r="AJ76" i="18"/>
  <c r="AJ76" i="19" s="1"/>
  <c r="H76" i="18"/>
  <c r="H76" i="19" s="1"/>
  <c r="AB76" i="18"/>
  <c r="AB76" i="19" s="1"/>
  <c r="R75" i="18"/>
  <c r="R75" i="19" s="1"/>
  <c r="AL75" i="18"/>
  <c r="AL75" i="19" s="1"/>
  <c r="AD75" i="18"/>
  <c r="AD75" i="19" s="1"/>
  <c r="J75" i="18"/>
  <c r="J75" i="19" s="1"/>
  <c r="B74" i="13"/>
  <c r="B74" i="14" s="1"/>
  <c r="B74" i="5" s="1"/>
  <c r="B75" i="17"/>
  <c r="L74" i="18"/>
  <c r="L74" i="19" s="1"/>
  <c r="AF74" i="18"/>
  <c r="AF74" i="19" s="1"/>
  <c r="D74" i="17"/>
  <c r="D73" i="13"/>
  <c r="D73" i="14" s="1"/>
  <c r="D73" i="5" s="1"/>
  <c r="N73" i="18"/>
  <c r="N73" i="19" s="1"/>
  <c r="AH73" i="18"/>
  <c r="AH73" i="19" s="1"/>
  <c r="F72" i="13"/>
  <c r="F72" i="14" s="1"/>
  <c r="F72" i="5" s="1"/>
  <c r="F73" i="17"/>
  <c r="P72" i="18"/>
  <c r="P72" i="19" s="1"/>
  <c r="AJ72" i="18"/>
  <c r="AJ72" i="19" s="1"/>
  <c r="H72" i="18"/>
  <c r="H72" i="19" s="1"/>
  <c r="AB72" i="18"/>
  <c r="AB72" i="19" s="1"/>
  <c r="R71" i="18"/>
  <c r="R71" i="19" s="1"/>
  <c r="AL71" i="18"/>
  <c r="AL71" i="19" s="1"/>
  <c r="J71" i="18"/>
  <c r="J71" i="19" s="1"/>
  <c r="AD71" i="18"/>
  <c r="AD71" i="19" s="1"/>
  <c r="B70" i="13"/>
  <c r="B70" i="14" s="1"/>
  <c r="B70" i="5" s="1"/>
  <c r="B71" i="17"/>
  <c r="AF70" i="18"/>
  <c r="AF70" i="19" s="1"/>
  <c r="L70" i="18"/>
  <c r="L70" i="19" s="1"/>
  <c r="D69" i="13"/>
  <c r="D69" i="14" s="1"/>
  <c r="D69" i="5" s="1"/>
  <c r="D70" i="17"/>
  <c r="N69" i="18"/>
  <c r="N69" i="19" s="1"/>
  <c r="AH69" i="18"/>
  <c r="AH69" i="19" s="1"/>
  <c r="F69" i="17"/>
  <c r="F68" i="13"/>
  <c r="F68" i="14" s="1"/>
  <c r="F68" i="5" s="1"/>
  <c r="P68" i="18"/>
  <c r="P68" i="19" s="1"/>
  <c r="AJ68" i="18"/>
  <c r="AJ68" i="19" s="1"/>
  <c r="H68" i="18"/>
  <c r="H68" i="19" s="1"/>
  <c r="AB68" i="18"/>
  <c r="AB68" i="19" s="1"/>
  <c r="R67" i="18"/>
  <c r="R67" i="19" s="1"/>
  <c r="AL67" i="18"/>
  <c r="AL67" i="19" s="1"/>
  <c r="J67" i="18"/>
  <c r="J67" i="19" s="1"/>
  <c r="AD67" i="18"/>
  <c r="AD67" i="19" s="1"/>
  <c r="B66" i="13"/>
  <c r="B66" i="14" s="1"/>
  <c r="B66" i="5" s="1"/>
  <c r="B67" i="17"/>
  <c r="L66" i="18"/>
  <c r="L66" i="19" s="1"/>
  <c r="AF66" i="18"/>
  <c r="AF66" i="19" s="1"/>
  <c r="D65" i="13"/>
  <c r="D65" i="14" s="1"/>
  <c r="D65" i="5" s="1"/>
  <c r="D66" i="17"/>
  <c r="N65" i="17"/>
  <c r="F65" i="17"/>
  <c r="F64" i="13"/>
  <c r="F64" i="14" s="1"/>
  <c r="F64" i="5" s="1"/>
  <c r="P64" i="17"/>
  <c r="H64" i="18"/>
  <c r="H64" i="19" s="1"/>
  <c r="AB64" i="18"/>
  <c r="AB64" i="19" s="1"/>
  <c r="R63" i="18"/>
  <c r="R63" i="19" s="1"/>
  <c r="AL63" i="18"/>
  <c r="AL63" i="19" s="1"/>
  <c r="J63" i="18"/>
  <c r="J63" i="19" s="1"/>
  <c r="AD63" i="18"/>
  <c r="AD63" i="19" s="1"/>
  <c r="B62" i="13"/>
  <c r="B62" i="14" s="1"/>
  <c r="B62" i="5" s="1"/>
  <c r="B63" i="17"/>
  <c r="L62" i="18"/>
  <c r="L62" i="19" s="1"/>
  <c r="AF62" i="18"/>
  <c r="AF62" i="19" s="1"/>
  <c r="D61" i="13"/>
  <c r="D61" i="14" s="1"/>
  <c r="D61" i="5" s="1"/>
  <c r="D62" i="17"/>
  <c r="AH61" i="18"/>
  <c r="AH61" i="19" s="1"/>
  <c r="N61" i="18"/>
  <c r="N61" i="19" s="1"/>
  <c r="F61" i="17"/>
  <c r="F60" i="13"/>
  <c r="F60" i="14" s="1"/>
  <c r="F60" i="5" s="1"/>
  <c r="P60" i="17"/>
  <c r="H60" i="18"/>
  <c r="H60" i="19" s="1"/>
  <c r="AB60" i="18"/>
  <c r="AB60" i="19" s="1"/>
  <c r="AL59" i="18"/>
  <c r="AL59" i="19" s="1"/>
  <c r="R59" i="18"/>
  <c r="R59" i="19" s="1"/>
  <c r="J59" i="18"/>
  <c r="J59" i="19" s="1"/>
  <c r="AD59" i="18"/>
  <c r="AD59" i="19" s="1"/>
  <c r="B58" i="13"/>
  <c r="B58" i="14" s="1"/>
  <c r="B58" i="5" s="1"/>
  <c r="B59" i="17"/>
  <c r="L58" i="18"/>
  <c r="L58" i="19" s="1"/>
  <c r="AF58" i="18"/>
  <c r="AF58" i="19" s="1"/>
  <c r="D57" i="13"/>
  <c r="D57" i="14" s="1"/>
  <c r="D57" i="5" s="1"/>
  <c r="D58" i="17"/>
  <c r="N57" i="18"/>
  <c r="N57" i="19" s="1"/>
  <c r="AH57" i="18"/>
  <c r="AH57" i="19" s="1"/>
  <c r="F57" i="17"/>
  <c r="F56" i="13"/>
  <c r="F56" i="14" s="1"/>
  <c r="F56" i="5" s="1"/>
  <c r="P56" i="18"/>
  <c r="P56" i="19" s="1"/>
  <c r="AJ56" i="18"/>
  <c r="AJ56" i="19" s="1"/>
  <c r="H56" i="18"/>
  <c r="H56" i="19" s="1"/>
  <c r="AB56" i="18"/>
  <c r="AB56" i="19" s="1"/>
  <c r="R55" i="18"/>
  <c r="R55" i="19" s="1"/>
  <c r="AL55" i="18"/>
  <c r="AL55" i="19" s="1"/>
  <c r="J55" i="18"/>
  <c r="J55" i="19" s="1"/>
  <c r="AD55" i="18"/>
  <c r="AD55" i="19" s="1"/>
  <c r="B54" i="13"/>
  <c r="B54" i="14" s="1"/>
  <c r="B54" i="5" s="1"/>
  <c r="B55" i="17"/>
  <c r="L54" i="18"/>
  <c r="L54" i="19" s="1"/>
  <c r="AF54" i="18"/>
  <c r="AF54" i="19" s="1"/>
  <c r="D53" i="13"/>
  <c r="D53" i="14" s="1"/>
  <c r="D53" i="5" s="1"/>
  <c r="D54" i="17"/>
  <c r="N53" i="18"/>
  <c r="N53" i="19" s="1"/>
  <c r="AH53" i="18"/>
  <c r="AH53" i="19" s="1"/>
  <c r="F53" i="17"/>
  <c r="F52" i="13"/>
  <c r="F52" i="14" s="1"/>
  <c r="F52" i="5" s="1"/>
  <c r="AJ52" i="18"/>
  <c r="AJ52" i="19" s="1"/>
  <c r="P52" i="18"/>
  <c r="P52" i="19" s="1"/>
  <c r="H52" i="18"/>
  <c r="H52" i="19" s="1"/>
  <c r="AB52" i="18"/>
  <c r="AB52" i="19" s="1"/>
  <c r="R51" i="18"/>
  <c r="R51" i="19" s="1"/>
  <c r="AL51" i="18"/>
  <c r="AL51" i="19" s="1"/>
  <c r="J51" i="18"/>
  <c r="J51" i="19" s="1"/>
  <c r="AD51" i="18"/>
  <c r="AD51" i="19" s="1"/>
  <c r="B50" i="13"/>
  <c r="B50" i="14" s="1"/>
  <c r="B50" i="5" s="1"/>
  <c r="B51" i="17"/>
  <c r="AF50" i="18"/>
  <c r="AF50" i="19" s="1"/>
  <c r="L50" i="18"/>
  <c r="L50" i="19" s="1"/>
  <c r="D49" i="13"/>
  <c r="D49" i="14" s="1"/>
  <c r="D49" i="5" s="1"/>
  <c r="D50" i="17"/>
  <c r="N49" i="18"/>
  <c r="N49" i="19" s="1"/>
  <c r="AH49" i="18"/>
  <c r="AH49" i="19" s="1"/>
  <c r="F49" i="17"/>
  <c r="F48" i="13"/>
  <c r="F48" i="14" s="1"/>
  <c r="F48" i="5" s="1"/>
  <c r="P48" i="17"/>
  <c r="H48" i="17"/>
  <c r="R47" i="18"/>
  <c r="R47" i="19" s="1"/>
  <c r="AL47" i="18"/>
  <c r="AL47" i="19" s="1"/>
  <c r="J47" i="18"/>
  <c r="J47" i="19" s="1"/>
  <c r="AD47" i="18"/>
  <c r="AD47" i="19" s="1"/>
  <c r="B46" i="13"/>
  <c r="B46" i="14" s="1"/>
  <c r="B46" i="5" s="1"/>
  <c r="B47" i="17"/>
  <c r="L46" i="18"/>
  <c r="L46" i="19" s="1"/>
  <c r="AF46" i="18"/>
  <c r="AF46" i="19" s="1"/>
  <c r="D45" i="13"/>
  <c r="D45" i="14" s="1"/>
  <c r="D45" i="5" s="1"/>
  <c r="D46" i="17"/>
  <c r="N45" i="17"/>
  <c r="F45" i="17"/>
  <c r="F44" i="13"/>
  <c r="F44" i="14" s="1"/>
  <c r="F44" i="5" s="1"/>
  <c r="P44" i="18"/>
  <c r="P44" i="19" s="1"/>
  <c r="AJ44" i="18"/>
  <c r="AJ44" i="19" s="1"/>
  <c r="H44" i="18"/>
  <c r="H44" i="19" s="1"/>
  <c r="AB44" i="18"/>
  <c r="AB44" i="19" s="1"/>
  <c r="R43" i="18"/>
  <c r="R43" i="19" s="1"/>
  <c r="AL43" i="18"/>
  <c r="AL43" i="19" s="1"/>
  <c r="AD43" i="18"/>
  <c r="AD43" i="19" s="1"/>
  <c r="J43" i="18"/>
  <c r="J43" i="19" s="1"/>
  <c r="B42" i="13"/>
  <c r="B42" i="14" s="1"/>
  <c r="B42" i="5" s="1"/>
  <c r="B43" i="17"/>
  <c r="L42" i="18"/>
  <c r="L42" i="19" s="1"/>
  <c r="AF42" i="18"/>
  <c r="AF42" i="19" s="1"/>
  <c r="D41" i="13"/>
  <c r="D41" i="14" s="1"/>
  <c r="D41" i="5" s="1"/>
  <c r="D42" i="17"/>
  <c r="AH41" i="18"/>
  <c r="AH41" i="19" s="1"/>
  <c r="N41" i="18"/>
  <c r="N41" i="19" s="1"/>
  <c r="F41" i="17"/>
  <c r="F40" i="13"/>
  <c r="F40" i="14" s="1"/>
  <c r="F40" i="5" s="1"/>
  <c r="P40" i="18"/>
  <c r="P40" i="19" s="1"/>
  <c r="AJ40" i="18"/>
  <c r="AJ40" i="19" s="1"/>
  <c r="H40" i="18"/>
  <c r="H40" i="19" s="1"/>
  <c r="AB40" i="18"/>
  <c r="AB40" i="19" s="1"/>
  <c r="R39" i="18"/>
  <c r="R39" i="19" s="1"/>
  <c r="AL39" i="18"/>
  <c r="AL39" i="19" s="1"/>
  <c r="AD39" i="18"/>
  <c r="AD39" i="19" s="1"/>
  <c r="J39" i="18"/>
  <c r="J39" i="19" s="1"/>
  <c r="B38" i="13"/>
  <c r="B38" i="14" s="1"/>
  <c r="B38" i="5" s="1"/>
  <c r="B39" i="17"/>
  <c r="AF38" i="18"/>
  <c r="AF38" i="19" s="1"/>
  <c r="L38" i="18"/>
  <c r="L38" i="19" s="1"/>
  <c r="D37" i="13"/>
  <c r="D37" i="14" s="1"/>
  <c r="D37" i="5" s="1"/>
  <c r="D38" i="17"/>
  <c r="N37" i="18"/>
  <c r="N37" i="19" s="1"/>
  <c r="AH37" i="18"/>
  <c r="AH37" i="19" s="1"/>
  <c r="F37" i="17"/>
  <c r="F36" i="13"/>
  <c r="F36" i="14" s="1"/>
  <c r="F36" i="5" s="1"/>
  <c r="P36" i="18"/>
  <c r="P36" i="19" s="1"/>
  <c r="AJ36" i="18"/>
  <c r="AJ36" i="19" s="1"/>
  <c r="H36" i="18"/>
  <c r="H36" i="19" s="1"/>
  <c r="AB36" i="18"/>
  <c r="AB36" i="19" s="1"/>
  <c r="R35" i="18"/>
  <c r="R35" i="19" s="1"/>
  <c r="AL35" i="18"/>
  <c r="AL35" i="19" s="1"/>
  <c r="AD35" i="18"/>
  <c r="AD35" i="19" s="1"/>
  <c r="J35" i="18"/>
  <c r="J35" i="19" s="1"/>
  <c r="B34" i="13"/>
  <c r="B34" i="14" s="1"/>
  <c r="B34" i="5" s="1"/>
  <c r="B35" i="17"/>
  <c r="L34" i="18"/>
  <c r="L34" i="19" s="1"/>
  <c r="AF34" i="18"/>
  <c r="AF34" i="19" s="1"/>
  <c r="D33" i="13"/>
  <c r="D33" i="14" s="1"/>
  <c r="D33" i="5" s="1"/>
  <c r="D34" i="17"/>
  <c r="N33" i="18"/>
  <c r="N33" i="19" s="1"/>
  <c r="AH33" i="18"/>
  <c r="AH33" i="19" s="1"/>
  <c r="F33" i="17"/>
  <c r="F32" i="13"/>
  <c r="F32" i="14" s="1"/>
  <c r="F32" i="5" s="1"/>
  <c r="AJ32" i="18"/>
  <c r="AJ32" i="19" s="1"/>
  <c r="P32" i="18"/>
  <c r="P32" i="19" s="1"/>
  <c r="H32" i="18"/>
  <c r="H32" i="19" s="1"/>
  <c r="AB32" i="18"/>
  <c r="AB32" i="19" s="1"/>
  <c r="R31" i="17"/>
  <c r="J31" i="17"/>
  <c r="B30" i="13"/>
  <c r="B30" i="14" s="1"/>
  <c r="B30" i="5" s="1"/>
  <c r="B31" i="17"/>
  <c r="L30" i="18"/>
  <c r="L30" i="19" s="1"/>
  <c r="AF30" i="18"/>
  <c r="AF30" i="19" s="1"/>
  <c r="D29" i="13"/>
  <c r="D29" i="14" s="1"/>
  <c r="D29" i="5" s="1"/>
  <c r="D30" i="17"/>
  <c r="N29" i="18"/>
  <c r="N29" i="19" s="1"/>
  <c r="AH29" i="18"/>
  <c r="AH29" i="19" s="1"/>
  <c r="F29" i="17"/>
  <c r="F28" i="13"/>
  <c r="F28" i="14" s="1"/>
  <c r="F28" i="5" s="1"/>
  <c r="P28" i="18"/>
  <c r="P28" i="19" s="1"/>
  <c r="AJ28" i="18"/>
  <c r="AJ28" i="19" s="1"/>
  <c r="AB28" i="18"/>
  <c r="AB28" i="19" s="1"/>
  <c r="H28" i="18"/>
  <c r="H28" i="19" s="1"/>
  <c r="R27" i="18"/>
  <c r="R27" i="19" s="1"/>
  <c r="AL27" i="18"/>
  <c r="AL27" i="19" s="1"/>
  <c r="J27" i="18"/>
  <c r="J27" i="19" s="1"/>
  <c r="AD27" i="18"/>
  <c r="AD27" i="19" s="1"/>
  <c r="B26" i="13"/>
  <c r="B26" i="14" s="1"/>
  <c r="B26" i="5" s="1"/>
  <c r="B27" i="17"/>
  <c r="L26" i="18"/>
  <c r="L26" i="19" s="1"/>
  <c r="AF26" i="18"/>
  <c r="AF26" i="19" s="1"/>
  <c r="D25" i="13"/>
  <c r="D25" i="14" s="1"/>
  <c r="D25" i="5" s="1"/>
  <c r="D26" i="17"/>
  <c r="N25" i="18"/>
  <c r="N25" i="19" s="1"/>
  <c r="AH25" i="18"/>
  <c r="AH25" i="19" s="1"/>
  <c r="F25" i="17"/>
  <c r="F24" i="13"/>
  <c r="F24" i="14" s="1"/>
  <c r="F24" i="5" s="1"/>
  <c r="P24" i="18"/>
  <c r="P24" i="19" s="1"/>
  <c r="AJ24" i="18"/>
  <c r="AJ24" i="19" s="1"/>
  <c r="AB24" i="18"/>
  <c r="AB24" i="19" s="1"/>
  <c r="H24" i="18"/>
  <c r="H24" i="19" s="1"/>
  <c r="R23" i="18"/>
  <c r="R23" i="19" s="1"/>
  <c r="AL23" i="18"/>
  <c r="AL23" i="19" s="1"/>
  <c r="AD23" i="18"/>
  <c r="AD23" i="19" s="1"/>
  <c r="J23" i="18"/>
  <c r="J23" i="19" s="1"/>
  <c r="B22" i="13"/>
  <c r="B22" i="14" s="1"/>
  <c r="B22" i="5" s="1"/>
  <c r="B23" i="17"/>
  <c r="L22" i="18"/>
  <c r="L22" i="19" s="1"/>
  <c r="AF22" i="18"/>
  <c r="AF22" i="19" s="1"/>
  <c r="D21" i="13"/>
  <c r="D21" i="14" s="1"/>
  <c r="D21" i="5" s="1"/>
  <c r="D22" i="17"/>
  <c r="AH21" i="18"/>
  <c r="AH21" i="19" s="1"/>
  <c r="N21" i="18"/>
  <c r="N21" i="19" s="1"/>
  <c r="F21" i="17"/>
  <c r="F20" i="13"/>
  <c r="F20" i="14" s="1"/>
  <c r="F20" i="5" s="1"/>
  <c r="P20" i="18"/>
  <c r="P20" i="19" s="1"/>
  <c r="AJ20" i="18"/>
  <c r="AJ20" i="19" s="1"/>
  <c r="H20" i="18"/>
  <c r="H20" i="19" s="1"/>
  <c r="AB20" i="18"/>
  <c r="AB20" i="19" s="1"/>
  <c r="R19" i="18"/>
  <c r="R19" i="19" s="1"/>
  <c r="AL19" i="18"/>
  <c r="AL19" i="19" s="1"/>
  <c r="J19" i="18"/>
  <c r="J19" i="19" s="1"/>
  <c r="AD19" i="18"/>
  <c r="AD19" i="19" s="1"/>
  <c r="B18" i="13"/>
  <c r="B18" i="14" s="1"/>
  <c r="B18" i="5" s="1"/>
  <c r="B19" i="17"/>
  <c r="L18" i="18"/>
  <c r="L18" i="19" s="1"/>
  <c r="AF18" i="18"/>
  <c r="AF18" i="19" s="1"/>
  <c r="D17" i="13"/>
  <c r="D17" i="14" s="1"/>
  <c r="D17" i="5" s="1"/>
  <c r="D18" i="17"/>
  <c r="N17" i="18"/>
  <c r="N17" i="19" s="1"/>
  <c r="AH17" i="18"/>
  <c r="AH17" i="19" s="1"/>
  <c r="F17" i="17"/>
  <c r="F16" i="13"/>
  <c r="F16" i="14" s="1"/>
  <c r="F16" i="5" s="1"/>
  <c r="P16" i="18"/>
  <c r="P16" i="19" s="1"/>
  <c r="AJ16" i="18"/>
  <c r="AJ16" i="19" s="1"/>
  <c r="H16" i="17"/>
  <c r="R15" i="18"/>
  <c r="R15" i="19" s="1"/>
  <c r="AL15" i="18"/>
  <c r="AL15" i="19" s="1"/>
  <c r="J15" i="18"/>
  <c r="J15" i="19" s="1"/>
  <c r="AD15" i="18"/>
  <c r="AD15" i="19" s="1"/>
  <c r="B14" i="13"/>
  <c r="B14" i="14" s="1"/>
  <c r="B14" i="5" s="1"/>
  <c r="B15" i="17"/>
  <c r="L14" i="18"/>
  <c r="L14" i="19" s="1"/>
  <c r="AF14" i="18"/>
  <c r="AF14" i="19" s="1"/>
  <c r="D13" i="13"/>
  <c r="D13" i="14" s="1"/>
  <c r="D13" i="5" s="1"/>
  <c r="D14" i="17"/>
  <c r="N13" i="18"/>
  <c r="N13" i="19" s="1"/>
  <c r="AH13" i="18"/>
  <c r="AH13" i="19" s="1"/>
  <c r="F13" i="17"/>
  <c r="F12" i="13"/>
  <c r="F12" i="14" s="1"/>
  <c r="F12" i="5" s="1"/>
  <c r="AJ12" i="18"/>
  <c r="AJ12" i="19" s="1"/>
  <c r="P12" i="18"/>
  <c r="P12" i="19" s="1"/>
  <c r="H12" i="18"/>
  <c r="H12" i="19" s="1"/>
  <c r="AB12" i="18"/>
  <c r="AB12" i="19" s="1"/>
  <c r="R11" i="18"/>
  <c r="R11" i="19" s="1"/>
  <c r="AL11" i="18"/>
  <c r="AL11" i="19" s="1"/>
  <c r="J11" i="18"/>
  <c r="J11" i="19" s="1"/>
  <c r="AD11" i="18"/>
  <c r="AD11" i="19" s="1"/>
  <c r="B10" i="13"/>
  <c r="B10" i="14" s="1"/>
  <c r="B10" i="5" s="1"/>
  <c r="B11" i="17"/>
  <c r="L10" i="18"/>
  <c r="L10" i="19" s="1"/>
  <c r="AF10" i="18"/>
  <c r="AF10" i="19" s="1"/>
  <c r="D9" i="13"/>
  <c r="D9" i="14" s="1"/>
  <c r="D9" i="5" s="1"/>
  <c r="D10" i="17"/>
  <c r="AH9" i="18"/>
  <c r="AH9" i="19" s="1"/>
  <c r="N9" i="18"/>
  <c r="N9" i="19" s="1"/>
  <c r="F9" i="17"/>
  <c r="F8" i="13"/>
  <c r="F8" i="14" s="1"/>
  <c r="F8" i="5" s="1"/>
  <c r="P8" i="18"/>
  <c r="P8" i="19" s="1"/>
  <c r="AJ8" i="18"/>
  <c r="AJ8" i="19" s="1"/>
  <c r="AB8" i="18"/>
  <c r="AB8" i="19" s="1"/>
  <c r="H8" i="18"/>
  <c r="H8" i="19" s="1"/>
  <c r="R7" i="18"/>
  <c r="R7" i="19" s="1"/>
  <c r="AL7" i="18"/>
  <c r="AL7" i="19" s="1"/>
  <c r="J7" i="18"/>
  <c r="J7" i="19" s="1"/>
  <c r="AD7" i="18"/>
  <c r="AD7" i="19" s="1"/>
  <c r="B6" i="13"/>
  <c r="B6" i="14" s="1"/>
  <c r="B6" i="5" s="1"/>
  <c r="B7" i="17"/>
  <c r="L6" i="18"/>
  <c r="L6" i="19" s="1"/>
  <c r="AF6" i="18"/>
  <c r="AF6" i="19" s="1"/>
  <c r="D5" i="13"/>
  <c r="D5" i="14" s="1"/>
  <c r="D5" i="5" s="1"/>
  <c r="D6" i="17"/>
  <c r="N5" i="18"/>
  <c r="N5" i="19" s="1"/>
  <c r="AH5" i="18"/>
  <c r="AH5" i="19" s="1"/>
  <c r="F5" i="17"/>
  <c r="F4" i="13"/>
  <c r="F4" i="14" s="1"/>
  <c r="F4" i="5" s="1"/>
  <c r="AI4" i="18"/>
  <c r="AI4" i="19" s="1"/>
  <c r="O4" i="18"/>
  <c r="O4" i="19" s="1"/>
  <c r="F130" i="17"/>
  <c r="F129" i="13"/>
  <c r="F129" i="14" s="1"/>
  <c r="F129" i="5" s="1"/>
  <c r="D127" i="17"/>
  <c r="D126" i="13"/>
  <c r="D126" i="14" s="1"/>
  <c r="D126" i="5" s="1"/>
  <c r="L123" i="18"/>
  <c r="L123" i="19" s="1"/>
  <c r="AF123" i="18"/>
  <c r="AF123" i="19" s="1"/>
  <c r="J120" i="18"/>
  <c r="J120" i="19" s="1"/>
  <c r="AD120" i="18"/>
  <c r="AD120" i="19" s="1"/>
  <c r="H117" i="18"/>
  <c r="H117" i="19" s="1"/>
  <c r="AB117" i="18"/>
  <c r="AB117" i="19" s="1"/>
  <c r="AJ113" i="18"/>
  <c r="AJ113" i="19" s="1"/>
  <c r="P113" i="18"/>
  <c r="P113" i="19" s="1"/>
  <c r="P109" i="18"/>
  <c r="P109" i="19" s="1"/>
  <c r="AJ109" i="18"/>
  <c r="AJ109" i="19" s="1"/>
  <c r="P105" i="18"/>
  <c r="P105" i="19" s="1"/>
  <c r="AJ105" i="18"/>
  <c r="AJ105" i="19" s="1"/>
  <c r="D103" i="17"/>
  <c r="D102" i="13"/>
  <c r="D102" i="14" s="1"/>
  <c r="D102" i="5" s="1"/>
  <c r="L99" i="18"/>
  <c r="L99" i="19" s="1"/>
  <c r="AF99" i="18"/>
  <c r="AF99" i="19" s="1"/>
  <c r="J96" i="18"/>
  <c r="J96" i="19" s="1"/>
  <c r="AD96" i="18"/>
  <c r="AD96" i="19" s="1"/>
  <c r="F93" i="13"/>
  <c r="F93" i="14" s="1"/>
  <c r="F93" i="5" s="1"/>
  <c r="F94" i="17"/>
  <c r="D90" i="13"/>
  <c r="D90" i="14" s="1"/>
  <c r="D90" i="5" s="1"/>
  <c r="D91" i="17"/>
  <c r="J88" i="18"/>
  <c r="J88" i="19" s="1"/>
  <c r="AD88" i="18"/>
  <c r="AD88" i="19" s="1"/>
  <c r="AJ85" i="18"/>
  <c r="AJ85" i="19" s="1"/>
  <c r="P85" i="18"/>
  <c r="P85" i="19" s="1"/>
  <c r="N82" i="17"/>
  <c r="B80" i="17"/>
  <c r="B79" i="13"/>
  <c r="B79" i="14" s="1"/>
  <c r="B79" i="5" s="1"/>
  <c r="J76" i="18"/>
  <c r="J76" i="19" s="1"/>
  <c r="AD76" i="18"/>
  <c r="AD76" i="19" s="1"/>
  <c r="P73" i="18"/>
  <c r="P73" i="19" s="1"/>
  <c r="AJ73" i="18"/>
  <c r="AJ73" i="19" s="1"/>
  <c r="N70" i="18"/>
  <c r="N70" i="19" s="1"/>
  <c r="AH70" i="18"/>
  <c r="AH70" i="19" s="1"/>
  <c r="B68" i="17"/>
  <c r="B67" i="13"/>
  <c r="B67" i="14" s="1"/>
  <c r="B67" i="5" s="1"/>
  <c r="AL64" i="18"/>
  <c r="AL64" i="19" s="1"/>
  <c r="R64" i="18"/>
  <c r="R64" i="19" s="1"/>
  <c r="F61" i="13"/>
  <c r="F61" i="14" s="1"/>
  <c r="F61" i="5" s="1"/>
  <c r="F62" i="17"/>
  <c r="D58" i="13"/>
  <c r="D58" i="14" s="1"/>
  <c r="D58" i="5" s="1"/>
  <c r="D59" i="17"/>
  <c r="B56" i="17"/>
  <c r="B55" i="13"/>
  <c r="B55" i="14" s="1"/>
  <c r="B55" i="5" s="1"/>
  <c r="R52" i="18"/>
  <c r="R52" i="19" s="1"/>
  <c r="AL52" i="18"/>
  <c r="AL52" i="19" s="1"/>
  <c r="D50" i="13"/>
  <c r="D50" i="14" s="1"/>
  <c r="D50" i="5" s="1"/>
  <c r="D51" i="17"/>
  <c r="L47" i="18"/>
  <c r="L47" i="19" s="1"/>
  <c r="AF47" i="18"/>
  <c r="AF47" i="19" s="1"/>
  <c r="AL44" i="18"/>
  <c r="AL44" i="19" s="1"/>
  <c r="R44" i="18"/>
  <c r="R44" i="19" s="1"/>
  <c r="P41" i="18"/>
  <c r="P41" i="19" s="1"/>
  <c r="AJ41" i="18"/>
  <c r="AJ41" i="19" s="1"/>
  <c r="P37" i="18"/>
  <c r="P37" i="19" s="1"/>
  <c r="AJ37" i="18"/>
  <c r="AJ37" i="19" s="1"/>
  <c r="D34" i="13"/>
  <c r="D34" i="14" s="1"/>
  <c r="D34" i="5" s="1"/>
  <c r="D35" i="17"/>
  <c r="L31" i="18"/>
  <c r="L31" i="19" s="1"/>
  <c r="AF31" i="18"/>
  <c r="AF31" i="19" s="1"/>
  <c r="R28" i="18"/>
  <c r="R28" i="19" s="1"/>
  <c r="AL28" i="18"/>
  <c r="AL28" i="19" s="1"/>
  <c r="J24" i="18"/>
  <c r="J24" i="19" s="1"/>
  <c r="AD24" i="18"/>
  <c r="AD24" i="19" s="1"/>
  <c r="J20" i="18"/>
  <c r="J20" i="19" s="1"/>
  <c r="AD20" i="18"/>
  <c r="AD20" i="19" s="1"/>
  <c r="F17" i="13"/>
  <c r="F17" i="14" s="1"/>
  <c r="F17" i="5" s="1"/>
  <c r="F18" i="17"/>
  <c r="B16" i="17"/>
  <c r="B15" i="13"/>
  <c r="B15" i="14" s="1"/>
  <c r="B15" i="5" s="1"/>
  <c r="P13" i="17"/>
  <c r="P9" i="18"/>
  <c r="P9" i="19" s="1"/>
  <c r="AJ9" i="18"/>
  <c r="AJ9" i="19" s="1"/>
  <c r="F5" i="13"/>
  <c r="F5" i="14" s="1"/>
  <c r="F5" i="5" s="1"/>
  <c r="F6" i="17"/>
  <c r="M130" i="18"/>
  <c r="M130" i="19" s="1"/>
  <c r="AG130" i="18"/>
  <c r="AG130" i="19" s="1"/>
  <c r="AE127" i="18"/>
  <c r="AE127" i="19" s="1"/>
  <c r="K127" i="18"/>
  <c r="K127" i="19" s="1"/>
  <c r="Q124" i="18"/>
  <c r="Q124" i="19" s="1"/>
  <c r="AK124" i="18"/>
  <c r="AK124" i="19" s="1"/>
  <c r="O121" i="18"/>
  <c r="O121" i="19" s="1"/>
  <c r="AI121" i="18"/>
  <c r="AI121" i="19" s="1"/>
  <c r="O117" i="18"/>
  <c r="O117" i="19" s="1"/>
  <c r="AI117" i="18"/>
  <c r="AI117" i="19" s="1"/>
  <c r="C115" i="17"/>
  <c r="C114" i="13"/>
  <c r="C114" i="14" s="1"/>
  <c r="C114" i="5" s="1"/>
  <c r="G112" i="13"/>
  <c r="G112" i="14" s="1"/>
  <c r="G112" i="5" s="1"/>
  <c r="G113" i="17"/>
  <c r="C110" i="13"/>
  <c r="C110" i="14" s="1"/>
  <c r="C110" i="5" s="1"/>
  <c r="C111" i="17"/>
  <c r="K107" i="18"/>
  <c r="K107" i="19" s="1"/>
  <c r="AE107" i="18"/>
  <c r="AE107" i="19" s="1"/>
  <c r="Q104" i="18"/>
  <c r="Q104" i="19" s="1"/>
  <c r="AK104" i="18"/>
  <c r="AK104" i="19" s="1"/>
  <c r="O101" i="18"/>
  <c r="O101" i="19" s="1"/>
  <c r="AI101" i="18"/>
  <c r="AI101" i="19" s="1"/>
  <c r="C99" i="17"/>
  <c r="C98" i="13"/>
  <c r="C98" i="14" s="1"/>
  <c r="C98" i="5" s="1"/>
  <c r="S95" i="18"/>
  <c r="S95" i="19" s="1"/>
  <c r="AM95" i="18"/>
  <c r="AM95" i="19" s="1"/>
  <c r="G92" i="13"/>
  <c r="G92" i="14" s="1"/>
  <c r="G92" i="5" s="1"/>
  <c r="G93" i="17"/>
  <c r="O89" i="18"/>
  <c r="O89" i="19" s="1"/>
  <c r="AI89" i="18"/>
  <c r="AI89" i="19" s="1"/>
  <c r="C86" i="13"/>
  <c r="C86" i="14" s="1"/>
  <c r="C86" i="5" s="1"/>
  <c r="C87" i="17"/>
  <c r="S83" i="18"/>
  <c r="S83" i="19" s="1"/>
  <c r="AM83" i="18"/>
  <c r="AM83" i="19" s="1"/>
  <c r="S79" i="18"/>
  <c r="S79" i="19" s="1"/>
  <c r="AM79" i="18"/>
  <c r="AM79" i="19" s="1"/>
  <c r="I76" i="18"/>
  <c r="I76" i="19" s="1"/>
  <c r="AC76" i="18"/>
  <c r="AC76" i="19" s="1"/>
  <c r="AI73" i="18"/>
  <c r="AI73" i="19" s="1"/>
  <c r="O73" i="18"/>
  <c r="O73" i="19" s="1"/>
  <c r="I52" i="18"/>
  <c r="I52" i="19" s="1"/>
  <c r="AC52" i="18"/>
  <c r="AC52" i="19" s="1"/>
  <c r="D3" i="13"/>
  <c r="D3" i="14" s="1"/>
  <c r="D3" i="5" s="1"/>
  <c r="D4" i="17"/>
  <c r="N4" i="18"/>
  <c r="N4" i="19" s="1"/>
  <c r="AH4" i="18"/>
  <c r="AH4" i="19" s="1"/>
  <c r="Q131" i="18"/>
  <c r="Q131" i="19" s="1"/>
  <c r="AK131" i="18"/>
  <c r="AK131" i="19" s="1"/>
  <c r="AC131" i="18"/>
  <c r="AC131" i="19" s="1"/>
  <c r="I131" i="18"/>
  <c r="I131" i="19" s="1"/>
  <c r="S130" i="18"/>
  <c r="S130" i="19" s="1"/>
  <c r="AM130" i="18"/>
  <c r="AM130" i="19" s="1"/>
  <c r="K130" i="18"/>
  <c r="K130" i="19" s="1"/>
  <c r="AE130" i="18"/>
  <c r="AE130" i="19" s="1"/>
  <c r="C129" i="13"/>
  <c r="C129" i="14" s="1"/>
  <c r="C129" i="5" s="1"/>
  <c r="C130" i="17"/>
  <c r="M129" i="18"/>
  <c r="M129" i="19" s="1"/>
  <c r="AG129" i="18"/>
  <c r="AG129" i="19" s="1"/>
  <c r="E128" i="13"/>
  <c r="E128" i="14" s="1"/>
  <c r="E128" i="5" s="1"/>
  <c r="E129" i="17"/>
  <c r="O128" i="18"/>
  <c r="O128" i="19" s="1"/>
  <c r="AI128" i="18"/>
  <c r="AI128" i="19" s="1"/>
  <c r="G127" i="13"/>
  <c r="G127" i="14" s="1"/>
  <c r="G127" i="5" s="1"/>
  <c r="G128" i="17"/>
  <c r="Q127" i="17"/>
  <c r="I127" i="18"/>
  <c r="I127" i="19" s="1"/>
  <c r="AC127" i="18"/>
  <c r="AC127" i="19" s="1"/>
  <c r="AM126" i="18"/>
  <c r="AM126" i="19" s="1"/>
  <c r="S126" i="18"/>
  <c r="S126" i="19" s="1"/>
  <c r="AE126" i="18"/>
  <c r="AE126" i="19" s="1"/>
  <c r="K126" i="18"/>
  <c r="K126" i="19" s="1"/>
  <c r="C126" i="17"/>
  <c r="C125" i="13"/>
  <c r="C125" i="14" s="1"/>
  <c r="C125" i="5" s="1"/>
  <c r="AG125" i="18"/>
  <c r="AG125" i="19" s="1"/>
  <c r="M125" i="18"/>
  <c r="M125" i="19" s="1"/>
  <c r="E124" i="13"/>
  <c r="E124" i="14" s="1"/>
  <c r="E124" i="5" s="1"/>
  <c r="E125" i="17"/>
  <c r="O124" i="18"/>
  <c r="O124" i="19" s="1"/>
  <c r="AI124" i="18"/>
  <c r="AI124" i="19" s="1"/>
  <c r="G124" i="17"/>
  <c r="G123" i="13"/>
  <c r="G123" i="14" s="1"/>
  <c r="G123" i="5" s="1"/>
  <c r="AK123" i="18"/>
  <c r="AK123" i="19" s="1"/>
  <c r="Q123" i="18"/>
  <c r="Q123" i="19" s="1"/>
  <c r="I123" i="18"/>
  <c r="I123" i="19" s="1"/>
  <c r="AC123" i="18"/>
  <c r="AC123" i="19" s="1"/>
  <c r="S122" i="18"/>
  <c r="S122" i="19" s="1"/>
  <c r="AM122" i="18"/>
  <c r="AM122" i="19" s="1"/>
  <c r="K122" i="18"/>
  <c r="K122" i="19" s="1"/>
  <c r="AE122" i="18"/>
  <c r="AE122" i="19" s="1"/>
  <c r="C121" i="13"/>
  <c r="C121" i="14" s="1"/>
  <c r="C121" i="5" s="1"/>
  <c r="C122" i="17"/>
  <c r="M121" i="18"/>
  <c r="M121" i="19" s="1"/>
  <c r="AG121" i="18"/>
  <c r="AG121" i="19" s="1"/>
  <c r="E120" i="13"/>
  <c r="E120" i="14" s="1"/>
  <c r="E120" i="5" s="1"/>
  <c r="E121" i="17"/>
  <c r="O120" i="17"/>
  <c r="G119" i="13"/>
  <c r="G119" i="14" s="1"/>
  <c r="G119" i="5" s="1"/>
  <c r="G120" i="17"/>
  <c r="Q119" i="18"/>
  <c r="Q119" i="19" s="1"/>
  <c r="AK119" i="18"/>
  <c r="AK119" i="19" s="1"/>
  <c r="I119" i="18"/>
  <c r="I119" i="19" s="1"/>
  <c r="AC119" i="18"/>
  <c r="AC119" i="19" s="1"/>
  <c r="S118" i="18"/>
  <c r="S118" i="19" s="1"/>
  <c r="AM118" i="18"/>
  <c r="AM118" i="19" s="1"/>
  <c r="K118" i="18"/>
  <c r="K118" i="19" s="1"/>
  <c r="AE118" i="18"/>
  <c r="AE118" i="19" s="1"/>
  <c r="C118" i="17"/>
  <c r="C117" i="13"/>
  <c r="C117" i="14" s="1"/>
  <c r="C117" i="5" s="1"/>
  <c r="M117" i="18"/>
  <c r="M117" i="19" s="1"/>
  <c r="AG117" i="18"/>
  <c r="AG117" i="19" s="1"/>
  <c r="E116" i="13"/>
  <c r="E116" i="14" s="1"/>
  <c r="E116" i="5" s="1"/>
  <c r="E117" i="17"/>
  <c r="AI116" i="18"/>
  <c r="AI116" i="19" s="1"/>
  <c r="O116" i="18"/>
  <c r="O116" i="19" s="1"/>
  <c r="G115" i="13"/>
  <c r="G115" i="14" s="1"/>
  <c r="G115" i="5" s="1"/>
  <c r="G116" i="17"/>
  <c r="Q115" i="18"/>
  <c r="Q115" i="19" s="1"/>
  <c r="AK115" i="18"/>
  <c r="AK115" i="19" s="1"/>
  <c r="I115" i="18"/>
  <c r="I115" i="19" s="1"/>
  <c r="AC115" i="18"/>
  <c r="AC115" i="19" s="1"/>
  <c r="S114" i="18"/>
  <c r="S114" i="19" s="1"/>
  <c r="AM114" i="18"/>
  <c r="AM114" i="19" s="1"/>
  <c r="AE114" i="18"/>
  <c r="AE114" i="19" s="1"/>
  <c r="K114" i="18"/>
  <c r="K114" i="19" s="1"/>
  <c r="C113" i="13"/>
  <c r="C113" i="14" s="1"/>
  <c r="C113" i="5" s="1"/>
  <c r="C114" i="17"/>
  <c r="M113" i="18"/>
  <c r="M113" i="19" s="1"/>
  <c r="AG113" i="18"/>
  <c r="AG113" i="19" s="1"/>
  <c r="E112" i="13"/>
  <c r="E112" i="14" s="1"/>
  <c r="E112" i="5" s="1"/>
  <c r="E113" i="17"/>
  <c r="O112" i="18"/>
  <c r="O112" i="19" s="1"/>
  <c r="AI112" i="18"/>
  <c r="AI112" i="19" s="1"/>
  <c r="G111" i="13"/>
  <c r="G111" i="14" s="1"/>
  <c r="G111" i="5" s="1"/>
  <c r="G112" i="17"/>
  <c r="Q111" i="18"/>
  <c r="Q111" i="19" s="1"/>
  <c r="AK111" i="18"/>
  <c r="AK111" i="19" s="1"/>
  <c r="I111" i="18"/>
  <c r="I111" i="19" s="1"/>
  <c r="AC111" i="18"/>
  <c r="AC111" i="19" s="1"/>
  <c r="S110" i="18"/>
  <c r="S110" i="19" s="1"/>
  <c r="AM110" i="18"/>
  <c r="AM110" i="19" s="1"/>
  <c r="K110" i="18"/>
  <c r="K110" i="19" s="1"/>
  <c r="AE110" i="18"/>
  <c r="AE110" i="19" s="1"/>
  <c r="C110" i="17"/>
  <c r="C109" i="13"/>
  <c r="C109" i="14" s="1"/>
  <c r="C109" i="5" s="1"/>
  <c r="M109" i="18"/>
  <c r="M109" i="19" s="1"/>
  <c r="AG109" i="18"/>
  <c r="AG109" i="19" s="1"/>
  <c r="E108" i="13"/>
  <c r="E108" i="14" s="1"/>
  <c r="E108" i="5" s="1"/>
  <c r="E109" i="17"/>
  <c r="O108" i="18"/>
  <c r="O108" i="19" s="1"/>
  <c r="AI108" i="18"/>
  <c r="AI108" i="19" s="1"/>
  <c r="G107" i="13"/>
  <c r="G107" i="14" s="1"/>
  <c r="G107" i="5" s="1"/>
  <c r="G108" i="17"/>
  <c r="AK107" i="18"/>
  <c r="AK107" i="19" s="1"/>
  <c r="Q107" i="18"/>
  <c r="Q107" i="19" s="1"/>
  <c r="I107" i="18"/>
  <c r="I107" i="19" s="1"/>
  <c r="AC107" i="18"/>
  <c r="AC107" i="19" s="1"/>
  <c r="S106" i="18"/>
  <c r="S106" i="19" s="1"/>
  <c r="AM106" i="18"/>
  <c r="AM106" i="19" s="1"/>
  <c r="K106" i="18"/>
  <c r="K106" i="19" s="1"/>
  <c r="AE106" i="18"/>
  <c r="AE106" i="19" s="1"/>
  <c r="C105" i="13"/>
  <c r="C105" i="14" s="1"/>
  <c r="C105" i="5" s="1"/>
  <c r="C106" i="17"/>
  <c r="AG105" i="18"/>
  <c r="AG105" i="19" s="1"/>
  <c r="M105" i="18"/>
  <c r="M105" i="19" s="1"/>
  <c r="E104" i="13"/>
  <c r="E104" i="14" s="1"/>
  <c r="E104" i="5" s="1"/>
  <c r="E105" i="17"/>
  <c r="O104" i="18"/>
  <c r="O104" i="19" s="1"/>
  <c r="AI104" i="18"/>
  <c r="AI104" i="19" s="1"/>
  <c r="G103" i="13"/>
  <c r="G103" i="14" s="1"/>
  <c r="G103" i="5" s="1"/>
  <c r="G104" i="17"/>
  <c r="Q103" i="18"/>
  <c r="Q103" i="19" s="1"/>
  <c r="AK103" i="18"/>
  <c r="AK103" i="19" s="1"/>
  <c r="AC103" i="18"/>
  <c r="AC103" i="19" s="1"/>
  <c r="I103" i="18"/>
  <c r="I103" i="19" s="1"/>
  <c r="S102" i="18"/>
  <c r="S102" i="19" s="1"/>
  <c r="AM102" i="18"/>
  <c r="AM102" i="19" s="1"/>
  <c r="K102" i="18"/>
  <c r="K102" i="19" s="1"/>
  <c r="AE102" i="18"/>
  <c r="AE102" i="19" s="1"/>
  <c r="C101" i="13"/>
  <c r="C101" i="14" s="1"/>
  <c r="C101" i="5" s="1"/>
  <c r="C102" i="17"/>
  <c r="M101" i="18"/>
  <c r="M101" i="19" s="1"/>
  <c r="AG101" i="18"/>
  <c r="AG101" i="19" s="1"/>
  <c r="E100" i="13"/>
  <c r="E100" i="14" s="1"/>
  <c r="E100" i="5" s="1"/>
  <c r="E101" i="17"/>
  <c r="AI100" i="18"/>
  <c r="AI100" i="19" s="1"/>
  <c r="O100" i="18"/>
  <c r="O100" i="19" s="1"/>
  <c r="G100" i="17"/>
  <c r="G99" i="13"/>
  <c r="G99" i="14" s="1"/>
  <c r="G99" i="5" s="1"/>
  <c r="Q99" i="18"/>
  <c r="Q99" i="19" s="1"/>
  <c r="AK99" i="18"/>
  <c r="AK99" i="19" s="1"/>
  <c r="I99" i="18"/>
  <c r="I99" i="19" s="1"/>
  <c r="AC99" i="18"/>
  <c r="AC99" i="19" s="1"/>
  <c r="AM98" i="18"/>
  <c r="AM98" i="19" s="1"/>
  <c r="S98" i="18"/>
  <c r="S98" i="19" s="1"/>
  <c r="AE98" i="18"/>
  <c r="AE98" i="19" s="1"/>
  <c r="K98" i="18"/>
  <c r="K98" i="19" s="1"/>
  <c r="C97" i="13"/>
  <c r="C97" i="14" s="1"/>
  <c r="C97" i="5" s="1"/>
  <c r="C98" i="17"/>
  <c r="M97" i="18"/>
  <c r="M97" i="19" s="1"/>
  <c r="AG97" i="18"/>
  <c r="AG97" i="19" s="1"/>
  <c r="E96" i="13"/>
  <c r="E96" i="14" s="1"/>
  <c r="E96" i="5" s="1"/>
  <c r="E97" i="17"/>
  <c r="O96" i="18"/>
  <c r="O96" i="19" s="1"/>
  <c r="AI96" i="18"/>
  <c r="AI96" i="19" s="1"/>
  <c r="G95" i="13"/>
  <c r="G95" i="14" s="1"/>
  <c r="G95" i="5" s="1"/>
  <c r="G96" i="17"/>
  <c r="AK95" i="18"/>
  <c r="AK95" i="19" s="1"/>
  <c r="Q95" i="18"/>
  <c r="Q95" i="19" s="1"/>
  <c r="AC95" i="18"/>
  <c r="AC95" i="19" s="1"/>
  <c r="I95" i="18"/>
  <c r="I95" i="19" s="1"/>
  <c r="AM94" i="18"/>
  <c r="AM94" i="19" s="1"/>
  <c r="S94" i="18"/>
  <c r="S94" i="19" s="1"/>
  <c r="AE94" i="18"/>
  <c r="AE94" i="19" s="1"/>
  <c r="K94" i="18"/>
  <c r="K94" i="19" s="1"/>
  <c r="C93" i="13"/>
  <c r="C93" i="14" s="1"/>
  <c r="C93" i="5" s="1"/>
  <c r="C94" i="17"/>
  <c r="M93" i="18"/>
  <c r="M93" i="19" s="1"/>
  <c r="AG93" i="18"/>
  <c r="AG93" i="19" s="1"/>
  <c r="E92" i="13"/>
  <c r="E92" i="14" s="1"/>
  <c r="E92" i="5" s="1"/>
  <c r="E93" i="17"/>
  <c r="O92" i="18"/>
  <c r="O92" i="19" s="1"/>
  <c r="AI92" i="18"/>
  <c r="AI92" i="19" s="1"/>
  <c r="G92" i="17"/>
  <c r="G91" i="13"/>
  <c r="G91" i="14" s="1"/>
  <c r="G91" i="5" s="1"/>
  <c r="Q91" i="18"/>
  <c r="Q91" i="19" s="1"/>
  <c r="AK91" i="18"/>
  <c r="AK91" i="19" s="1"/>
  <c r="I91" i="18"/>
  <c r="I91" i="19" s="1"/>
  <c r="AC91" i="18"/>
  <c r="AC91" i="19" s="1"/>
  <c r="AM90" i="18"/>
  <c r="AM90" i="19" s="1"/>
  <c r="S90" i="18"/>
  <c r="S90" i="19" s="1"/>
  <c r="K90" i="18"/>
  <c r="K90" i="19" s="1"/>
  <c r="AE90" i="18"/>
  <c r="AE90" i="19" s="1"/>
  <c r="C90" i="17"/>
  <c r="C89" i="13"/>
  <c r="C89" i="14" s="1"/>
  <c r="C89" i="5" s="1"/>
  <c r="M89" i="18"/>
  <c r="M89" i="19" s="1"/>
  <c r="AG89" i="18"/>
  <c r="AG89" i="19" s="1"/>
  <c r="E88" i="13"/>
  <c r="E88" i="14" s="1"/>
  <c r="E88" i="5" s="1"/>
  <c r="E89" i="17"/>
  <c r="O88" i="18"/>
  <c r="O88" i="19" s="1"/>
  <c r="AI88" i="18"/>
  <c r="AI88" i="19" s="1"/>
  <c r="G87" i="13"/>
  <c r="G87" i="14" s="1"/>
  <c r="G87" i="5" s="1"/>
  <c r="G88" i="17"/>
  <c r="Q87" i="18"/>
  <c r="Q87" i="19" s="1"/>
  <c r="AK87" i="18"/>
  <c r="AK87" i="19" s="1"/>
  <c r="AC87" i="18"/>
  <c r="AC87" i="19" s="1"/>
  <c r="I87" i="18"/>
  <c r="I87" i="19" s="1"/>
  <c r="S86" i="18"/>
  <c r="S86" i="19" s="1"/>
  <c r="AM86" i="18"/>
  <c r="AM86" i="19" s="1"/>
  <c r="AE86" i="18"/>
  <c r="AE86" i="19" s="1"/>
  <c r="K86" i="18"/>
  <c r="K86" i="19" s="1"/>
  <c r="C85" i="13"/>
  <c r="C85" i="14" s="1"/>
  <c r="C85" i="5" s="1"/>
  <c r="C86" i="17"/>
  <c r="M85" i="18"/>
  <c r="M85" i="19" s="1"/>
  <c r="AG85" i="18"/>
  <c r="AG85" i="19" s="1"/>
  <c r="E85" i="17"/>
  <c r="E84" i="13"/>
  <c r="E84" i="14" s="1"/>
  <c r="E84" i="5" s="1"/>
  <c r="O84" i="18"/>
  <c r="O84" i="19" s="1"/>
  <c r="AI84" i="18"/>
  <c r="AI84" i="19" s="1"/>
  <c r="G84" i="17"/>
  <c r="G83" i="13"/>
  <c r="G83" i="14" s="1"/>
  <c r="G83" i="5" s="1"/>
  <c r="AK83" i="18"/>
  <c r="AK83" i="19" s="1"/>
  <c r="Q83" i="18"/>
  <c r="Q83" i="19" s="1"/>
  <c r="AC83" i="18"/>
  <c r="AC83" i="19" s="1"/>
  <c r="I83" i="18"/>
  <c r="I83" i="19" s="1"/>
  <c r="S82" i="18"/>
  <c r="S82" i="19" s="1"/>
  <c r="AM82" i="18"/>
  <c r="AM82" i="19" s="1"/>
  <c r="K82" i="18"/>
  <c r="K82" i="19" s="1"/>
  <c r="AE82" i="18"/>
  <c r="AE82" i="19" s="1"/>
  <c r="C81" i="13"/>
  <c r="C81" i="14" s="1"/>
  <c r="C81" i="5" s="1"/>
  <c r="C82" i="17"/>
  <c r="M81" i="18"/>
  <c r="M81" i="19" s="1"/>
  <c r="AG81" i="18"/>
  <c r="AG81" i="19" s="1"/>
  <c r="E80" i="13"/>
  <c r="E80" i="14" s="1"/>
  <c r="E80" i="5" s="1"/>
  <c r="E81" i="17"/>
  <c r="O80" i="18"/>
  <c r="O80" i="19" s="1"/>
  <c r="AI80" i="18"/>
  <c r="AI80" i="19" s="1"/>
  <c r="G79" i="13"/>
  <c r="G79" i="14" s="1"/>
  <c r="G79" i="5" s="1"/>
  <c r="G80" i="17"/>
  <c r="Q79" i="18"/>
  <c r="Q79" i="19" s="1"/>
  <c r="AK79" i="18"/>
  <c r="AK79" i="19" s="1"/>
  <c r="AC79" i="18"/>
  <c r="AC79" i="19" s="1"/>
  <c r="I79" i="18"/>
  <c r="I79" i="19" s="1"/>
  <c r="S78" i="18"/>
  <c r="S78" i="19" s="1"/>
  <c r="AM78" i="18"/>
  <c r="AM78" i="19" s="1"/>
  <c r="K78" i="18"/>
  <c r="K78" i="19" s="1"/>
  <c r="AE78" i="18"/>
  <c r="AE78" i="19" s="1"/>
  <c r="C77" i="13"/>
  <c r="C77" i="14" s="1"/>
  <c r="C77" i="5" s="1"/>
  <c r="C78" i="17"/>
  <c r="M77" i="18"/>
  <c r="M77" i="19" s="1"/>
  <c r="AG77" i="18"/>
  <c r="AG77" i="19" s="1"/>
  <c r="E77" i="17"/>
  <c r="E76" i="13"/>
  <c r="E76" i="14" s="1"/>
  <c r="E76" i="5" s="1"/>
  <c r="AI76" i="18"/>
  <c r="AI76" i="19" s="1"/>
  <c r="O76" i="18"/>
  <c r="O76" i="19" s="1"/>
  <c r="G75" i="13"/>
  <c r="G75" i="14" s="1"/>
  <c r="G75" i="5" s="1"/>
  <c r="G76" i="17"/>
  <c r="Q75" i="18"/>
  <c r="Q75" i="19" s="1"/>
  <c r="AK75" i="18"/>
  <c r="AK75" i="19" s="1"/>
  <c r="I75" i="18"/>
  <c r="I75" i="19" s="1"/>
  <c r="AC75" i="18"/>
  <c r="AC75" i="19" s="1"/>
  <c r="S74" i="18"/>
  <c r="S74" i="19" s="1"/>
  <c r="AM74" i="18"/>
  <c r="AM74" i="19" s="1"/>
  <c r="K74" i="18"/>
  <c r="K74" i="19" s="1"/>
  <c r="AE74" i="18"/>
  <c r="AE74" i="19" s="1"/>
  <c r="C73" i="13"/>
  <c r="C73" i="14" s="1"/>
  <c r="C73" i="5" s="1"/>
  <c r="C74" i="17"/>
  <c r="AG73" i="18"/>
  <c r="AG73" i="19" s="1"/>
  <c r="M73" i="18"/>
  <c r="M73" i="19" s="1"/>
  <c r="E72" i="13"/>
  <c r="E72" i="14" s="1"/>
  <c r="E72" i="5" s="1"/>
  <c r="E73" i="17"/>
  <c r="AI72" i="18"/>
  <c r="AI72" i="19" s="1"/>
  <c r="O72" i="18"/>
  <c r="O72" i="19" s="1"/>
  <c r="G71" i="13"/>
  <c r="G71" i="14" s="1"/>
  <c r="G71" i="5" s="1"/>
  <c r="G72" i="17"/>
  <c r="AK71" i="18"/>
  <c r="AK71" i="19" s="1"/>
  <c r="Q71" i="18"/>
  <c r="Q71" i="19" s="1"/>
  <c r="I71" i="18"/>
  <c r="I71" i="19" s="1"/>
  <c r="AC71" i="18"/>
  <c r="AC71" i="19" s="1"/>
  <c r="S70" i="18"/>
  <c r="S70" i="19" s="1"/>
  <c r="AM70" i="18"/>
  <c r="AM70" i="19" s="1"/>
  <c r="K70" i="18"/>
  <c r="K70" i="19" s="1"/>
  <c r="AE70" i="18"/>
  <c r="AE70" i="19" s="1"/>
  <c r="C69" i="13"/>
  <c r="C69" i="14" s="1"/>
  <c r="C69" i="5" s="1"/>
  <c r="C70" i="17"/>
  <c r="M69" i="18"/>
  <c r="M69" i="19" s="1"/>
  <c r="AG69" i="18"/>
  <c r="AG69" i="19" s="1"/>
  <c r="E68" i="13"/>
  <c r="E68" i="14" s="1"/>
  <c r="E68" i="5" s="1"/>
  <c r="E69" i="17"/>
  <c r="O68" i="18"/>
  <c r="O68" i="19" s="1"/>
  <c r="AI68" i="18"/>
  <c r="AI68" i="19" s="1"/>
  <c r="G67" i="13"/>
  <c r="G67" i="14" s="1"/>
  <c r="G67" i="5" s="1"/>
  <c r="G68" i="17"/>
  <c r="Q67" i="18"/>
  <c r="Q67" i="19" s="1"/>
  <c r="AK67" i="18"/>
  <c r="AK67" i="19" s="1"/>
  <c r="I67" i="18"/>
  <c r="I67" i="19" s="1"/>
  <c r="AC67" i="18"/>
  <c r="AC67" i="19" s="1"/>
  <c r="AM66" i="18"/>
  <c r="AM66" i="19" s="1"/>
  <c r="S66" i="18"/>
  <c r="S66" i="19" s="1"/>
  <c r="AE66" i="18"/>
  <c r="AE66" i="19" s="1"/>
  <c r="K66" i="18"/>
  <c r="K66" i="19" s="1"/>
  <c r="C65" i="13"/>
  <c r="C65" i="14" s="1"/>
  <c r="C65" i="5" s="1"/>
  <c r="C66" i="17"/>
  <c r="M65" i="18"/>
  <c r="M65" i="19" s="1"/>
  <c r="AG65" i="18"/>
  <c r="AG65" i="19" s="1"/>
  <c r="E64" i="13"/>
  <c r="E64" i="14" s="1"/>
  <c r="E64" i="5" s="1"/>
  <c r="E65" i="17"/>
  <c r="O64" i="18"/>
  <c r="O64" i="19" s="1"/>
  <c r="AI64" i="18"/>
  <c r="AI64" i="19" s="1"/>
  <c r="G63" i="13"/>
  <c r="G63" i="14" s="1"/>
  <c r="G63" i="5" s="1"/>
  <c r="G64" i="17"/>
  <c r="Q63" i="18"/>
  <c r="Q63" i="19" s="1"/>
  <c r="AK63" i="18"/>
  <c r="AK63" i="19" s="1"/>
  <c r="I63" i="18"/>
  <c r="I63" i="19" s="1"/>
  <c r="AC63" i="18"/>
  <c r="AC63" i="19" s="1"/>
  <c r="S62" i="18"/>
  <c r="S62" i="19" s="1"/>
  <c r="AM62" i="18"/>
  <c r="AM62" i="19" s="1"/>
  <c r="K62" i="18"/>
  <c r="K62" i="19" s="1"/>
  <c r="AE62" i="18"/>
  <c r="AE62" i="19" s="1"/>
  <c r="C61" i="13"/>
  <c r="C61" i="14" s="1"/>
  <c r="C61" i="5" s="1"/>
  <c r="C62" i="17"/>
  <c r="M61" i="18"/>
  <c r="M61" i="19" s="1"/>
  <c r="AG61" i="18"/>
  <c r="AG61" i="19" s="1"/>
  <c r="E60" i="13"/>
  <c r="E60" i="14" s="1"/>
  <c r="E60" i="5" s="1"/>
  <c r="E61" i="17"/>
  <c r="AI60" i="18"/>
  <c r="AI60" i="19" s="1"/>
  <c r="O60" i="18"/>
  <c r="O60" i="19" s="1"/>
  <c r="G59" i="13"/>
  <c r="G59" i="14" s="1"/>
  <c r="G59" i="5" s="1"/>
  <c r="G60" i="17"/>
  <c r="AK59" i="18"/>
  <c r="AK59" i="19" s="1"/>
  <c r="Q59" i="18"/>
  <c r="Q59" i="19" s="1"/>
  <c r="I59" i="18"/>
  <c r="I59" i="19" s="1"/>
  <c r="AC59" i="18"/>
  <c r="AC59" i="19" s="1"/>
  <c r="AM58" i="18"/>
  <c r="AM58" i="19" s="1"/>
  <c r="S58" i="18"/>
  <c r="S58" i="19" s="1"/>
  <c r="K58" i="18"/>
  <c r="K58" i="19" s="1"/>
  <c r="AE58" i="18"/>
  <c r="AE58" i="19" s="1"/>
  <c r="C57" i="13"/>
  <c r="C57" i="14" s="1"/>
  <c r="C57" i="5" s="1"/>
  <c r="C58" i="17"/>
  <c r="M57" i="18"/>
  <c r="M57" i="19" s="1"/>
  <c r="AG57" i="18"/>
  <c r="AG57" i="19" s="1"/>
  <c r="E56" i="13"/>
  <c r="E56" i="14" s="1"/>
  <c r="E56" i="5" s="1"/>
  <c r="E57" i="17"/>
  <c r="O56" i="18"/>
  <c r="O56" i="19" s="1"/>
  <c r="AI56" i="18"/>
  <c r="AI56" i="19" s="1"/>
  <c r="G55" i="13"/>
  <c r="G55" i="14" s="1"/>
  <c r="G55" i="5" s="1"/>
  <c r="G56" i="17"/>
  <c r="AK55" i="18"/>
  <c r="AK55" i="19" s="1"/>
  <c r="Q55" i="18"/>
  <c r="Q55" i="19" s="1"/>
  <c r="I55" i="18"/>
  <c r="I55" i="19" s="1"/>
  <c r="AC55" i="18"/>
  <c r="AC55" i="19" s="1"/>
  <c r="S54" i="18"/>
  <c r="S54" i="19" s="1"/>
  <c r="AM54" i="18"/>
  <c r="AM54" i="19" s="1"/>
  <c r="AE54" i="18"/>
  <c r="AE54" i="19" s="1"/>
  <c r="K54" i="18"/>
  <c r="K54" i="19" s="1"/>
  <c r="C53" i="13"/>
  <c r="C53" i="14" s="1"/>
  <c r="C53" i="5" s="1"/>
  <c r="C54" i="17"/>
  <c r="M53" i="18"/>
  <c r="M53" i="19" s="1"/>
  <c r="AG53" i="18"/>
  <c r="AG53" i="19" s="1"/>
  <c r="E52" i="13"/>
  <c r="E52" i="14" s="1"/>
  <c r="E52" i="5" s="1"/>
  <c r="E53" i="17"/>
  <c r="O52" i="18"/>
  <c r="O52" i="19" s="1"/>
  <c r="AI52" i="18"/>
  <c r="AI52" i="19" s="1"/>
  <c r="G51" i="13"/>
  <c r="G51" i="14" s="1"/>
  <c r="G51" i="5" s="1"/>
  <c r="G52" i="17"/>
  <c r="Q51" i="17"/>
  <c r="AC51" i="18"/>
  <c r="AC51" i="19" s="1"/>
  <c r="I51" i="18"/>
  <c r="I51" i="19" s="1"/>
  <c r="S50" i="18"/>
  <c r="S50" i="19" s="1"/>
  <c r="AM50" i="18"/>
  <c r="AM50" i="19" s="1"/>
  <c r="K50" i="18"/>
  <c r="K50" i="19" s="1"/>
  <c r="AE50" i="18"/>
  <c r="AE50" i="19" s="1"/>
  <c r="C49" i="13"/>
  <c r="C49" i="14" s="1"/>
  <c r="C49" i="5" s="1"/>
  <c r="C50" i="17"/>
  <c r="M49" i="18"/>
  <c r="M49" i="19" s="1"/>
  <c r="AG49" i="18"/>
  <c r="AG49" i="19" s="1"/>
  <c r="E48" i="13"/>
  <c r="E48" i="14" s="1"/>
  <c r="E48" i="5" s="1"/>
  <c r="E49" i="17"/>
  <c r="O48" i="18"/>
  <c r="O48" i="19" s="1"/>
  <c r="AI48" i="18"/>
  <c r="AI48" i="19" s="1"/>
  <c r="G47" i="13"/>
  <c r="G47" i="14" s="1"/>
  <c r="G47" i="5" s="1"/>
  <c r="G48" i="17"/>
  <c r="Q47" i="18"/>
  <c r="Q47" i="19" s="1"/>
  <c r="AK47" i="18"/>
  <c r="AK47" i="19" s="1"/>
  <c r="I47" i="18"/>
  <c r="I47" i="19" s="1"/>
  <c r="AC47" i="18"/>
  <c r="AC47" i="19" s="1"/>
  <c r="AM46" i="18"/>
  <c r="AM46" i="19" s="1"/>
  <c r="S46" i="18"/>
  <c r="S46" i="19" s="1"/>
  <c r="K46" i="18"/>
  <c r="K46" i="19" s="1"/>
  <c r="AE46" i="18"/>
  <c r="AE46" i="19" s="1"/>
  <c r="C45" i="13"/>
  <c r="C45" i="14" s="1"/>
  <c r="C45" i="5" s="1"/>
  <c r="C46" i="17"/>
  <c r="AG45" i="18"/>
  <c r="AG45" i="19" s="1"/>
  <c r="M45" i="18"/>
  <c r="M45" i="19" s="1"/>
  <c r="E44" i="13"/>
  <c r="E44" i="14" s="1"/>
  <c r="E44" i="5" s="1"/>
  <c r="E45" i="17"/>
  <c r="O44" i="18"/>
  <c r="O44" i="19" s="1"/>
  <c r="AI44" i="18"/>
  <c r="AI44" i="19" s="1"/>
  <c r="G43" i="13"/>
  <c r="G43" i="14" s="1"/>
  <c r="G43" i="5" s="1"/>
  <c r="G44" i="17"/>
  <c r="Q43" i="18"/>
  <c r="Q43" i="19" s="1"/>
  <c r="AK43" i="18"/>
  <c r="AK43" i="19" s="1"/>
  <c r="I43" i="18"/>
  <c r="I43" i="19" s="1"/>
  <c r="AC43" i="18"/>
  <c r="AC43" i="19" s="1"/>
  <c r="S42" i="18"/>
  <c r="S42" i="19" s="1"/>
  <c r="AM42" i="18"/>
  <c r="AM42" i="19" s="1"/>
  <c r="K42" i="18"/>
  <c r="K42" i="19" s="1"/>
  <c r="AE42" i="18"/>
  <c r="AE42" i="19" s="1"/>
  <c r="C41" i="13"/>
  <c r="C41" i="14" s="1"/>
  <c r="C41" i="5" s="1"/>
  <c r="C42" i="17"/>
  <c r="AG41" i="18"/>
  <c r="AG41" i="19" s="1"/>
  <c r="M41" i="18"/>
  <c r="M41" i="19" s="1"/>
  <c r="E40" i="13"/>
  <c r="E40" i="14" s="1"/>
  <c r="E40" i="5" s="1"/>
  <c r="E41" i="17"/>
  <c r="AI40" i="18"/>
  <c r="AI40" i="19" s="1"/>
  <c r="O40" i="18"/>
  <c r="O40" i="19" s="1"/>
  <c r="G39" i="13"/>
  <c r="G39" i="14" s="1"/>
  <c r="G39" i="5" s="1"/>
  <c r="G40" i="17"/>
  <c r="Q39" i="18"/>
  <c r="Q39" i="19" s="1"/>
  <c r="AK39" i="18"/>
  <c r="AK39" i="19" s="1"/>
  <c r="AC39" i="18"/>
  <c r="AC39" i="19" s="1"/>
  <c r="I39" i="18"/>
  <c r="I39" i="19" s="1"/>
  <c r="S38" i="18"/>
  <c r="S38" i="19" s="1"/>
  <c r="AM38" i="18"/>
  <c r="AM38" i="19" s="1"/>
  <c r="K38" i="18"/>
  <c r="K38" i="19" s="1"/>
  <c r="AE38" i="18"/>
  <c r="AE38" i="19" s="1"/>
  <c r="C37" i="13"/>
  <c r="C37" i="14" s="1"/>
  <c r="C37" i="5" s="1"/>
  <c r="C38" i="17"/>
  <c r="AG37" i="18"/>
  <c r="AG37" i="19" s="1"/>
  <c r="M37" i="18"/>
  <c r="M37" i="19" s="1"/>
  <c r="E36" i="13"/>
  <c r="E36" i="14" s="1"/>
  <c r="E36" i="5" s="1"/>
  <c r="E37" i="17"/>
  <c r="O36" i="18"/>
  <c r="O36" i="19" s="1"/>
  <c r="AI36" i="18"/>
  <c r="AI36" i="19" s="1"/>
  <c r="G35" i="13"/>
  <c r="G35" i="14" s="1"/>
  <c r="G35" i="5" s="1"/>
  <c r="G36" i="17"/>
  <c r="Q35" i="18"/>
  <c r="Q35" i="19" s="1"/>
  <c r="AK35" i="18"/>
  <c r="AK35" i="19" s="1"/>
  <c r="I35" i="18"/>
  <c r="I35" i="19" s="1"/>
  <c r="AC35" i="18"/>
  <c r="AC35" i="19" s="1"/>
  <c r="S34" i="18"/>
  <c r="S34" i="19" s="1"/>
  <c r="AM34" i="18"/>
  <c r="AM34" i="19" s="1"/>
  <c r="K34" i="18"/>
  <c r="K34" i="19" s="1"/>
  <c r="AE34" i="18"/>
  <c r="AE34" i="19" s="1"/>
  <c r="C34" i="17"/>
  <c r="C33" i="13"/>
  <c r="C33" i="14" s="1"/>
  <c r="C33" i="5" s="1"/>
  <c r="M33" i="18"/>
  <c r="M33" i="19" s="1"/>
  <c r="AG33" i="18"/>
  <c r="AG33" i="19" s="1"/>
  <c r="E32" i="13"/>
  <c r="E32" i="14" s="1"/>
  <c r="E32" i="5" s="1"/>
  <c r="E33" i="17"/>
  <c r="O32" i="18"/>
  <c r="O32" i="19" s="1"/>
  <c r="AI32" i="18"/>
  <c r="AI32" i="19" s="1"/>
  <c r="G31" i="13"/>
  <c r="G31" i="14" s="1"/>
  <c r="G31" i="5" s="1"/>
  <c r="G32" i="17"/>
  <c r="AK31" i="18"/>
  <c r="AK31" i="19" s="1"/>
  <c r="Q31" i="18"/>
  <c r="Q31" i="19" s="1"/>
  <c r="AC31" i="18"/>
  <c r="AC31" i="19" s="1"/>
  <c r="I31" i="18"/>
  <c r="I31" i="19" s="1"/>
  <c r="AM30" i="18"/>
  <c r="AM30" i="19" s="1"/>
  <c r="S30" i="18"/>
  <c r="S30" i="19" s="1"/>
  <c r="K30" i="18"/>
  <c r="K30" i="19" s="1"/>
  <c r="AE30" i="18"/>
  <c r="AE30" i="19" s="1"/>
  <c r="C29" i="13"/>
  <c r="C29" i="14" s="1"/>
  <c r="C29" i="5" s="1"/>
  <c r="C30" i="17"/>
  <c r="M29" i="18"/>
  <c r="M29" i="19" s="1"/>
  <c r="AG29" i="18"/>
  <c r="AG29" i="19" s="1"/>
  <c r="E28" i="13"/>
  <c r="E28" i="14" s="1"/>
  <c r="E28" i="5" s="1"/>
  <c r="E29" i="17"/>
  <c r="O28" i="18"/>
  <c r="O28" i="19" s="1"/>
  <c r="AI28" i="18"/>
  <c r="AI28" i="19" s="1"/>
  <c r="G27" i="13"/>
  <c r="G27" i="14" s="1"/>
  <c r="G27" i="5" s="1"/>
  <c r="G28" i="17"/>
  <c r="Q27" i="18"/>
  <c r="Q27" i="19" s="1"/>
  <c r="AK27" i="18"/>
  <c r="AK27" i="19" s="1"/>
  <c r="I27" i="18"/>
  <c r="I27" i="19" s="1"/>
  <c r="AC27" i="18"/>
  <c r="AC27" i="19" s="1"/>
  <c r="AM26" i="18"/>
  <c r="AM26" i="19" s="1"/>
  <c r="S26" i="18"/>
  <c r="S26" i="19" s="1"/>
  <c r="K26" i="18"/>
  <c r="K26" i="19" s="1"/>
  <c r="AE26" i="18"/>
  <c r="AE26" i="19" s="1"/>
  <c r="C26" i="17"/>
  <c r="C25" i="13"/>
  <c r="C25" i="14" s="1"/>
  <c r="C25" i="5" s="1"/>
  <c r="AG25" i="18"/>
  <c r="AG25" i="19" s="1"/>
  <c r="M25" i="18"/>
  <c r="M25" i="19" s="1"/>
  <c r="E24" i="13"/>
  <c r="E24" i="14" s="1"/>
  <c r="E24" i="5" s="1"/>
  <c r="E25" i="17"/>
  <c r="AI24" i="18"/>
  <c r="AI24" i="19" s="1"/>
  <c r="O24" i="18"/>
  <c r="O24" i="19" s="1"/>
  <c r="G23" i="13"/>
  <c r="G23" i="14" s="1"/>
  <c r="G23" i="5" s="1"/>
  <c r="G24" i="17"/>
  <c r="Q23" i="18"/>
  <c r="Q23" i="19" s="1"/>
  <c r="AK23" i="18"/>
  <c r="AK23" i="19" s="1"/>
  <c r="I23" i="18"/>
  <c r="I23" i="19" s="1"/>
  <c r="AC23" i="18"/>
  <c r="AC23" i="19" s="1"/>
  <c r="S22" i="18"/>
  <c r="S22" i="19" s="1"/>
  <c r="AM22" i="18"/>
  <c r="AM22" i="19" s="1"/>
  <c r="AE22" i="18"/>
  <c r="AE22" i="19" s="1"/>
  <c r="K22" i="18"/>
  <c r="K22" i="19" s="1"/>
  <c r="C21" i="13"/>
  <c r="C21" i="14" s="1"/>
  <c r="C21" i="5" s="1"/>
  <c r="C22" i="17"/>
  <c r="M21" i="18"/>
  <c r="M21" i="19" s="1"/>
  <c r="AG21" i="18"/>
  <c r="AG21" i="19" s="1"/>
  <c r="E20" i="13"/>
  <c r="E20" i="14" s="1"/>
  <c r="E20" i="5" s="1"/>
  <c r="E21" i="17"/>
  <c r="O20" i="18"/>
  <c r="O20" i="19" s="1"/>
  <c r="AI20" i="18"/>
  <c r="AI20" i="19" s="1"/>
  <c r="G19" i="13"/>
  <c r="G19" i="14" s="1"/>
  <c r="G19" i="5" s="1"/>
  <c r="G20" i="17"/>
  <c r="Q19" i="18"/>
  <c r="Q19" i="19" s="1"/>
  <c r="AK19" i="18"/>
  <c r="AK19" i="19" s="1"/>
  <c r="I19" i="18"/>
  <c r="I19" i="19" s="1"/>
  <c r="AC19" i="18"/>
  <c r="AC19" i="19" s="1"/>
  <c r="S18" i="18"/>
  <c r="S18" i="19" s="1"/>
  <c r="AM18" i="18"/>
  <c r="AM18" i="19" s="1"/>
  <c r="AE18" i="18"/>
  <c r="AE18" i="19" s="1"/>
  <c r="K18" i="18"/>
  <c r="K18" i="19" s="1"/>
  <c r="C17" i="13"/>
  <c r="C17" i="14" s="1"/>
  <c r="C17" i="5" s="1"/>
  <c r="C18" i="17"/>
  <c r="M17" i="18"/>
  <c r="M17" i="19" s="1"/>
  <c r="AG17" i="18"/>
  <c r="AG17" i="19" s="1"/>
  <c r="E16" i="13"/>
  <c r="E16" i="14" s="1"/>
  <c r="E16" i="5" s="1"/>
  <c r="E17" i="17"/>
  <c r="AI16" i="18"/>
  <c r="AI16" i="19" s="1"/>
  <c r="O16" i="18"/>
  <c r="O16" i="19" s="1"/>
  <c r="G15" i="13"/>
  <c r="G15" i="14" s="1"/>
  <c r="G15" i="5" s="1"/>
  <c r="G16" i="17"/>
  <c r="Q15" i="18"/>
  <c r="Q15" i="19" s="1"/>
  <c r="AK15" i="18"/>
  <c r="AK15" i="19" s="1"/>
  <c r="I15" i="18"/>
  <c r="I15" i="19" s="1"/>
  <c r="AC15" i="18"/>
  <c r="AC15" i="19" s="1"/>
  <c r="AM14" i="18"/>
  <c r="AM14" i="19" s="1"/>
  <c r="S14" i="18"/>
  <c r="S14" i="19" s="1"/>
  <c r="K14" i="18"/>
  <c r="K14" i="19" s="1"/>
  <c r="AE14" i="18"/>
  <c r="AE14" i="19" s="1"/>
  <c r="C13" i="13"/>
  <c r="C13" i="14" s="1"/>
  <c r="C13" i="5" s="1"/>
  <c r="C14" i="17"/>
  <c r="M13" i="18"/>
  <c r="M13" i="19" s="1"/>
  <c r="AG13" i="18"/>
  <c r="AG13" i="19" s="1"/>
  <c r="E12" i="13"/>
  <c r="E12" i="14" s="1"/>
  <c r="E12" i="5" s="1"/>
  <c r="E13" i="17"/>
  <c r="O12" i="18"/>
  <c r="O12" i="19" s="1"/>
  <c r="AI12" i="18"/>
  <c r="AI12" i="19" s="1"/>
  <c r="G11" i="13"/>
  <c r="G11" i="14" s="1"/>
  <c r="G11" i="5" s="1"/>
  <c r="G12" i="17"/>
  <c r="Q11" i="18"/>
  <c r="Q11" i="19" s="1"/>
  <c r="AK11" i="18"/>
  <c r="AK11" i="19" s="1"/>
  <c r="I11" i="18"/>
  <c r="I11" i="19" s="1"/>
  <c r="AC11" i="18"/>
  <c r="AC11" i="19" s="1"/>
  <c r="S10" i="18"/>
  <c r="S10" i="19" s="1"/>
  <c r="AM10" i="18"/>
  <c r="AM10" i="19" s="1"/>
  <c r="K10" i="18"/>
  <c r="K10" i="19" s="1"/>
  <c r="AE10" i="18"/>
  <c r="AE10" i="19" s="1"/>
  <c r="C9" i="13"/>
  <c r="C9" i="14" s="1"/>
  <c r="C9" i="5" s="1"/>
  <c r="C10" i="17"/>
  <c r="M9" i="18"/>
  <c r="M9" i="19" s="1"/>
  <c r="AG9" i="18"/>
  <c r="AG9" i="19" s="1"/>
  <c r="E8" i="13"/>
  <c r="E8" i="14" s="1"/>
  <c r="E8" i="5" s="1"/>
  <c r="E9" i="17"/>
  <c r="AI8" i="18"/>
  <c r="AI8" i="19" s="1"/>
  <c r="O8" i="18"/>
  <c r="O8" i="19" s="1"/>
  <c r="G7" i="13"/>
  <c r="G7" i="14" s="1"/>
  <c r="G7" i="5" s="1"/>
  <c r="G8" i="17"/>
  <c r="Q7" i="18"/>
  <c r="Q7" i="19" s="1"/>
  <c r="AK7" i="18"/>
  <c r="AK7" i="19" s="1"/>
  <c r="AC7" i="18"/>
  <c r="AC7" i="19" s="1"/>
  <c r="I7" i="18"/>
  <c r="I7" i="19" s="1"/>
  <c r="S6" i="18"/>
  <c r="S6" i="19" s="1"/>
  <c r="AM6" i="18"/>
  <c r="AM6" i="19" s="1"/>
  <c r="K6" i="18"/>
  <c r="K6" i="19" s="1"/>
  <c r="AE6" i="18"/>
  <c r="AE6" i="19" s="1"/>
  <c r="C5" i="13"/>
  <c r="C5" i="14" s="1"/>
  <c r="C5" i="5" s="1"/>
  <c r="C6" i="17"/>
  <c r="AG5" i="18"/>
  <c r="AG5" i="19" s="1"/>
  <c r="M5" i="18"/>
  <c r="M5" i="19" s="1"/>
  <c r="E4" i="13"/>
  <c r="E4" i="14" s="1"/>
  <c r="E4" i="5" s="1"/>
  <c r="E5" i="17"/>
  <c r="K4" i="18"/>
  <c r="K4" i="19" s="1"/>
  <c r="AE4" i="18"/>
  <c r="AE4" i="19" s="1"/>
  <c r="H129" i="18"/>
  <c r="H129" i="19" s="1"/>
  <c r="AB129" i="18"/>
  <c r="AB129" i="19" s="1"/>
  <c r="R124" i="18"/>
  <c r="R124" i="19" s="1"/>
  <c r="AL124" i="18"/>
  <c r="AL124" i="19" s="1"/>
  <c r="H121" i="18"/>
  <c r="H121" i="19" s="1"/>
  <c r="AB121" i="18"/>
  <c r="AB121" i="19" s="1"/>
  <c r="F117" i="13"/>
  <c r="F117" i="14" s="1"/>
  <c r="F117" i="5" s="1"/>
  <c r="F118" i="17"/>
  <c r="B115" i="13"/>
  <c r="B115" i="14" s="1"/>
  <c r="B115" i="5" s="1"/>
  <c r="B116" i="17"/>
  <c r="F113" i="13"/>
  <c r="F113" i="14" s="1"/>
  <c r="F113" i="5" s="1"/>
  <c r="F114" i="17"/>
  <c r="AH110" i="18"/>
  <c r="AH110" i="19" s="1"/>
  <c r="N110" i="18"/>
  <c r="N110" i="19" s="1"/>
  <c r="N106" i="18"/>
  <c r="N106" i="19" s="1"/>
  <c r="AH106" i="18"/>
  <c r="AH106" i="19" s="1"/>
  <c r="L103" i="18"/>
  <c r="L103" i="19" s="1"/>
  <c r="AF103" i="18"/>
  <c r="AF103" i="19" s="1"/>
  <c r="J100" i="18"/>
  <c r="J100" i="19" s="1"/>
  <c r="AD100" i="18"/>
  <c r="AD100" i="19" s="1"/>
  <c r="F97" i="13"/>
  <c r="F97" i="14" s="1"/>
  <c r="F97" i="5" s="1"/>
  <c r="F98" i="17"/>
  <c r="N94" i="18"/>
  <c r="N94" i="19" s="1"/>
  <c r="AH94" i="18"/>
  <c r="AH94" i="19" s="1"/>
  <c r="B91" i="13"/>
  <c r="B91" i="14" s="1"/>
  <c r="B91" i="5" s="1"/>
  <c r="B92" i="17"/>
  <c r="R88" i="18"/>
  <c r="R88" i="19" s="1"/>
  <c r="AL88" i="18"/>
  <c r="AL88" i="19" s="1"/>
  <c r="H85" i="18"/>
  <c r="H85" i="19" s="1"/>
  <c r="AB85" i="18"/>
  <c r="AB85" i="19" s="1"/>
  <c r="AJ81" i="18"/>
  <c r="AJ81" i="19" s="1"/>
  <c r="P81" i="18"/>
  <c r="P81" i="19" s="1"/>
  <c r="D79" i="17"/>
  <c r="D78" i="13"/>
  <c r="D78" i="14" s="1"/>
  <c r="D78" i="5" s="1"/>
  <c r="B76" i="17"/>
  <c r="B75" i="13"/>
  <c r="B75" i="14" s="1"/>
  <c r="B75" i="5" s="1"/>
  <c r="H73" i="17"/>
  <c r="F69" i="13"/>
  <c r="F69" i="14" s="1"/>
  <c r="F69" i="5" s="1"/>
  <c r="F70" i="17"/>
  <c r="N66" i="18"/>
  <c r="N66" i="19" s="1"/>
  <c r="AH66" i="18"/>
  <c r="AH66" i="19" s="1"/>
  <c r="B64" i="17"/>
  <c r="B63" i="13"/>
  <c r="B63" i="14" s="1"/>
  <c r="B63" i="5" s="1"/>
  <c r="R60" i="18"/>
  <c r="R60" i="19" s="1"/>
  <c r="AL60" i="18"/>
  <c r="AL60" i="19" s="1"/>
  <c r="R56" i="18"/>
  <c r="R56" i="19" s="1"/>
  <c r="AL56" i="18"/>
  <c r="AL56" i="19" s="1"/>
  <c r="P53" i="18"/>
  <c r="P53" i="19" s="1"/>
  <c r="AJ53" i="18"/>
  <c r="AJ53" i="19" s="1"/>
  <c r="F49" i="13"/>
  <c r="F49" i="14" s="1"/>
  <c r="F49" i="5" s="1"/>
  <c r="F50" i="17"/>
  <c r="D46" i="13"/>
  <c r="D46" i="14" s="1"/>
  <c r="D46" i="5" s="1"/>
  <c r="D47" i="17"/>
  <c r="AF43" i="18"/>
  <c r="AF43" i="19" s="1"/>
  <c r="L43" i="18"/>
  <c r="L43" i="19" s="1"/>
  <c r="J40" i="18"/>
  <c r="J40" i="19" s="1"/>
  <c r="AD40" i="18"/>
  <c r="AD40" i="19" s="1"/>
  <c r="F37" i="13"/>
  <c r="F37" i="14" s="1"/>
  <c r="F37" i="5" s="1"/>
  <c r="F38" i="17"/>
  <c r="N34" i="18"/>
  <c r="N34" i="19" s="1"/>
  <c r="AH34" i="18"/>
  <c r="AH34" i="19" s="1"/>
  <c r="B32" i="17"/>
  <c r="B31" i="13"/>
  <c r="B31" i="14" s="1"/>
  <c r="B31" i="5" s="1"/>
  <c r="J28" i="18"/>
  <c r="J28" i="19" s="1"/>
  <c r="AD28" i="18"/>
  <c r="AD28" i="19" s="1"/>
  <c r="F25" i="13"/>
  <c r="F25" i="14" s="1"/>
  <c r="F25" i="5" s="1"/>
  <c r="F26" i="17"/>
  <c r="AH22" i="18"/>
  <c r="AH22" i="19" s="1"/>
  <c r="N22" i="18"/>
  <c r="N22" i="19" s="1"/>
  <c r="B20" i="17"/>
  <c r="B19" i="13"/>
  <c r="B19" i="14" s="1"/>
  <c r="B19" i="5" s="1"/>
  <c r="R16" i="18"/>
  <c r="R16" i="19" s="1"/>
  <c r="AL16" i="18"/>
  <c r="AL16" i="19" s="1"/>
  <c r="H13" i="18"/>
  <c r="H13" i="19" s="1"/>
  <c r="AB13" i="18"/>
  <c r="AB13" i="19" s="1"/>
  <c r="F9" i="13"/>
  <c r="F9" i="14" s="1"/>
  <c r="F9" i="5" s="1"/>
  <c r="F10" i="17"/>
  <c r="L7" i="18"/>
  <c r="L7" i="19" s="1"/>
  <c r="AF7" i="18"/>
  <c r="AF7" i="19" s="1"/>
  <c r="S131" i="18"/>
  <c r="S131" i="19" s="1"/>
  <c r="AM131" i="18"/>
  <c r="AM131" i="19" s="1"/>
  <c r="I128" i="18"/>
  <c r="I128" i="19" s="1"/>
  <c r="AC128" i="18"/>
  <c r="AC128" i="19" s="1"/>
  <c r="G124" i="13"/>
  <c r="G124" i="14" s="1"/>
  <c r="G124" i="5" s="1"/>
  <c r="G125" i="17"/>
  <c r="Q120" i="18"/>
  <c r="Q120" i="19" s="1"/>
  <c r="AK120" i="18"/>
  <c r="AK120" i="19" s="1"/>
  <c r="AK116" i="18"/>
  <c r="AK116" i="19" s="1"/>
  <c r="Q116" i="18"/>
  <c r="Q116" i="19" s="1"/>
  <c r="O113" i="18"/>
  <c r="O113" i="19" s="1"/>
  <c r="AI113" i="18"/>
  <c r="AI113" i="19" s="1"/>
  <c r="M110" i="18"/>
  <c r="M110" i="19" s="1"/>
  <c r="AG110" i="18"/>
  <c r="AG110" i="19" s="1"/>
  <c r="I108" i="18"/>
  <c r="I108" i="19" s="1"/>
  <c r="AC108" i="18"/>
  <c r="AC108" i="19" s="1"/>
  <c r="G104" i="13"/>
  <c r="G104" i="14" s="1"/>
  <c r="G104" i="5" s="1"/>
  <c r="G105" i="17"/>
  <c r="C102" i="13"/>
  <c r="C102" i="14" s="1"/>
  <c r="C102" i="5" s="1"/>
  <c r="C103" i="17"/>
  <c r="I100" i="18"/>
  <c r="I100" i="19" s="1"/>
  <c r="AC100" i="18"/>
  <c r="AC100" i="19" s="1"/>
  <c r="I96" i="18"/>
  <c r="I96" i="19" s="1"/>
  <c r="AC96" i="18"/>
  <c r="AC96" i="19" s="1"/>
  <c r="S91" i="18"/>
  <c r="S91" i="19" s="1"/>
  <c r="AM91" i="18"/>
  <c r="AM91" i="19" s="1"/>
  <c r="AK88" i="18"/>
  <c r="AK88" i="19" s="1"/>
  <c r="Q88" i="18"/>
  <c r="Q88" i="19" s="1"/>
  <c r="O85" i="18"/>
  <c r="O85" i="19" s="1"/>
  <c r="AI85" i="18"/>
  <c r="AI85" i="19" s="1"/>
  <c r="C83" i="17"/>
  <c r="C82" i="13"/>
  <c r="C82" i="14" s="1"/>
  <c r="C82" i="5" s="1"/>
  <c r="I80" i="18"/>
  <c r="I80" i="19" s="1"/>
  <c r="AC80" i="18"/>
  <c r="AC80" i="19" s="1"/>
  <c r="Q76" i="18"/>
  <c r="Q76" i="19" s="1"/>
  <c r="AK76" i="18"/>
  <c r="AK76" i="19" s="1"/>
  <c r="Q72" i="18"/>
  <c r="Q72" i="19" s="1"/>
  <c r="AK72" i="18"/>
  <c r="AK72" i="19" s="1"/>
  <c r="AM51" i="18"/>
  <c r="AM51" i="19" s="1"/>
  <c r="S51" i="18"/>
  <c r="S51" i="19" s="1"/>
  <c r="C4" i="17"/>
  <c r="C3" i="13"/>
  <c r="C3" i="14" s="1"/>
  <c r="C3" i="5" s="1"/>
  <c r="S4" i="18"/>
  <c r="S4" i="19" s="1"/>
  <c r="AM4" i="18"/>
  <c r="AM4" i="19" s="1"/>
  <c r="P131" i="18"/>
  <c r="P131" i="19" s="1"/>
  <c r="AJ131" i="18"/>
  <c r="AJ131" i="19" s="1"/>
  <c r="H131" i="18"/>
  <c r="H131" i="19" s="1"/>
  <c r="AB131" i="18"/>
  <c r="AB131" i="19" s="1"/>
  <c r="AL130" i="18"/>
  <c r="AL130" i="19" s="1"/>
  <c r="R130" i="18"/>
  <c r="R130" i="19" s="1"/>
  <c r="AD130" i="18"/>
  <c r="AD130" i="19" s="1"/>
  <c r="J130" i="18"/>
  <c r="J130" i="19" s="1"/>
  <c r="B129" i="13"/>
  <c r="B129" i="14" s="1"/>
  <c r="B129" i="5" s="1"/>
  <c r="B130" i="17"/>
  <c r="L129" i="18"/>
  <c r="L129" i="19" s="1"/>
  <c r="AF129" i="18"/>
  <c r="AF129" i="19" s="1"/>
  <c r="D128" i="13"/>
  <c r="D128" i="14" s="1"/>
  <c r="D128" i="5" s="1"/>
  <c r="D129" i="17"/>
  <c r="N128" i="18"/>
  <c r="N128" i="19" s="1"/>
  <c r="AH128" i="18"/>
  <c r="AH128" i="19" s="1"/>
  <c r="F127" i="13"/>
  <c r="F127" i="14" s="1"/>
  <c r="F127" i="5" s="1"/>
  <c r="F128" i="17"/>
  <c r="P127" i="18"/>
  <c r="P127" i="19" s="1"/>
  <c r="AJ127" i="18"/>
  <c r="AJ127" i="19" s="1"/>
  <c r="H127" i="18"/>
  <c r="H127" i="19" s="1"/>
  <c r="AB127" i="18"/>
  <c r="AB127" i="19" s="1"/>
  <c r="R126" i="18"/>
  <c r="R126" i="19" s="1"/>
  <c r="AL126" i="18"/>
  <c r="AL126" i="19" s="1"/>
  <c r="J126" i="18"/>
  <c r="J126" i="19" s="1"/>
  <c r="AD126" i="18"/>
  <c r="AD126" i="19" s="1"/>
  <c r="B125" i="13"/>
  <c r="B125" i="14" s="1"/>
  <c r="B125" i="5" s="1"/>
  <c r="B126" i="17"/>
  <c r="AF125" i="18"/>
  <c r="AF125" i="19" s="1"/>
  <c r="L125" i="18"/>
  <c r="L125" i="19" s="1"/>
  <c r="D124" i="13"/>
  <c r="D124" i="14" s="1"/>
  <c r="D124" i="5" s="1"/>
  <c r="D125" i="17"/>
  <c r="AH124" i="18"/>
  <c r="AH124" i="19" s="1"/>
  <c r="N124" i="18"/>
  <c r="N124" i="19" s="1"/>
  <c r="F123" i="13"/>
  <c r="F123" i="14" s="1"/>
  <c r="F123" i="5" s="1"/>
  <c r="F124" i="17"/>
  <c r="AJ123" i="18"/>
  <c r="AJ123" i="19" s="1"/>
  <c r="P123" i="18"/>
  <c r="P123" i="19" s="1"/>
  <c r="H123" i="18"/>
  <c r="H123" i="19" s="1"/>
  <c r="AB123" i="18"/>
  <c r="AB123" i="19" s="1"/>
  <c r="R122" i="18"/>
  <c r="R122" i="19" s="1"/>
  <c r="AL122" i="18"/>
  <c r="AL122" i="19" s="1"/>
  <c r="J122" i="18"/>
  <c r="J122" i="19" s="1"/>
  <c r="AD122" i="18"/>
  <c r="AD122" i="19" s="1"/>
  <c r="B122" i="17"/>
  <c r="B121" i="13"/>
  <c r="B121" i="14" s="1"/>
  <c r="B121" i="5" s="1"/>
  <c r="L121" i="18"/>
  <c r="L121" i="19" s="1"/>
  <c r="AF121" i="18"/>
  <c r="AF121" i="19" s="1"/>
  <c r="D121" i="17"/>
  <c r="D120" i="13"/>
  <c r="D120" i="14" s="1"/>
  <c r="D120" i="5" s="1"/>
  <c r="N120" i="18"/>
  <c r="N120" i="19" s="1"/>
  <c r="AH120" i="18"/>
  <c r="AH120" i="19" s="1"/>
  <c r="F119" i="13"/>
  <c r="F119" i="14" s="1"/>
  <c r="F119" i="5" s="1"/>
  <c r="F120" i="17"/>
  <c r="AJ119" i="18"/>
  <c r="AJ119" i="19" s="1"/>
  <c r="P119" i="18"/>
  <c r="P119" i="19" s="1"/>
  <c r="H119" i="18"/>
  <c r="H119" i="19" s="1"/>
  <c r="AB119" i="18"/>
  <c r="AB119" i="19" s="1"/>
  <c r="AL118" i="18"/>
  <c r="AL118" i="19" s="1"/>
  <c r="R118" i="18"/>
  <c r="R118" i="19" s="1"/>
  <c r="J118" i="18"/>
  <c r="J118" i="19" s="1"/>
  <c r="AD118" i="18"/>
  <c r="AD118" i="19" s="1"/>
  <c r="B118" i="17"/>
  <c r="B117" i="13"/>
  <c r="B117" i="14" s="1"/>
  <c r="B117" i="5" s="1"/>
  <c r="L117" i="18"/>
  <c r="L117" i="19" s="1"/>
  <c r="AF117" i="18"/>
  <c r="AF117" i="19" s="1"/>
  <c r="D116" i="13"/>
  <c r="D116" i="14" s="1"/>
  <c r="D116" i="5" s="1"/>
  <c r="D117" i="17"/>
  <c r="N116" i="18"/>
  <c r="N116" i="19" s="1"/>
  <c r="AH116" i="18"/>
  <c r="AH116" i="19" s="1"/>
  <c r="F116" i="17"/>
  <c r="F115" i="13"/>
  <c r="F115" i="14" s="1"/>
  <c r="F115" i="5" s="1"/>
  <c r="AJ115" i="18"/>
  <c r="AJ115" i="19" s="1"/>
  <c r="P115" i="18"/>
  <c r="P115" i="19" s="1"/>
  <c r="AB115" i="18"/>
  <c r="AB115" i="19" s="1"/>
  <c r="H115" i="18"/>
  <c r="H115" i="19" s="1"/>
  <c r="R114" i="18"/>
  <c r="R114" i="19" s="1"/>
  <c r="AL114" i="18"/>
  <c r="AL114" i="19" s="1"/>
  <c r="J114" i="18"/>
  <c r="J114" i="19" s="1"/>
  <c r="AD114" i="18"/>
  <c r="AD114" i="19" s="1"/>
  <c r="B113" i="13"/>
  <c r="B113" i="14" s="1"/>
  <c r="B113" i="5" s="1"/>
  <c r="B114" i="17"/>
  <c r="L113" i="18"/>
  <c r="L113" i="19" s="1"/>
  <c r="AF113" i="18"/>
  <c r="AF113" i="19" s="1"/>
  <c r="D112" i="13"/>
  <c r="D112" i="14" s="1"/>
  <c r="D112" i="5" s="1"/>
  <c r="D113" i="17"/>
  <c r="N112" i="18"/>
  <c r="N112" i="19" s="1"/>
  <c r="AH112" i="18"/>
  <c r="AH112" i="19" s="1"/>
  <c r="F111" i="13"/>
  <c r="F111" i="14" s="1"/>
  <c r="F111" i="5" s="1"/>
  <c r="F112" i="17"/>
  <c r="P111" i="18"/>
  <c r="P111" i="19" s="1"/>
  <c r="AJ111" i="18"/>
  <c r="AJ111" i="19" s="1"/>
  <c r="H111" i="17"/>
  <c r="R110" i="18"/>
  <c r="R110" i="19" s="1"/>
  <c r="AL110" i="18"/>
  <c r="AL110" i="19" s="1"/>
  <c r="J110" i="18"/>
  <c r="J110" i="19" s="1"/>
  <c r="AD110" i="18"/>
  <c r="AD110" i="19" s="1"/>
  <c r="B109" i="13"/>
  <c r="B109" i="14" s="1"/>
  <c r="B109" i="5" s="1"/>
  <c r="B110" i="17"/>
  <c r="L109" i="18"/>
  <c r="L109" i="19" s="1"/>
  <c r="AF109" i="18"/>
  <c r="AF109" i="19" s="1"/>
  <c r="D109" i="17"/>
  <c r="D108" i="13"/>
  <c r="D108" i="14" s="1"/>
  <c r="D108" i="5" s="1"/>
  <c r="N108" i="18"/>
  <c r="N108" i="19" s="1"/>
  <c r="AH108" i="18"/>
  <c r="AH108" i="19" s="1"/>
  <c r="F108" i="17"/>
  <c r="F107" i="13"/>
  <c r="F107" i="14" s="1"/>
  <c r="F107" i="5" s="1"/>
  <c r="AJ107" i="18"/>
  <c r="AJ107" i="19" s="1"/>
  <c r="P107" i="18"/>
  <c r="P107" i="19" s="1"/>
  <c r="H107" i="18"/>
  <c r="H107" i="19" s="1"/>
  <c r="AB107" i="18"/>
  <c r="AB107" i="19" s="1"/>
  <c r="R106" i="18"/>
  <c r="R106" i="19" s="1"/>
  <c r="AL106" i="18"/>
  <c r="AL106" i="19" s="1"/>
  <c r="J106" i="18"/>
  <c r="J106" i="19" s="1"/>
  <c r="AD106" i="18"/>
  <c r="AD106" i="19" s="1"/>
  <c r="B105" i="13"/>
  <c r="B105" i="14" s="1"/>
  <c r="B105" i="5" s="1"/>
  <c r="B106" i="17"/>
  <c r="L105" i="18"/>
  <c r="L105" i="19" s="1"/>
  <c r="AF105" i="18"/>
  <c r="AF105" i="19" s="1"/>
  <c r="D104" i="13"/>
  <c r="D104" i="14" s="1"/>
  <c r="D104" i="5" s="1"/>
  <c r="D105" i="17"/>
  <c r="N104" i="18"/>
  <c r="N104" i="19" s="1"/>
  <c r="AH104" i="18"/>
  <c r="AH104" i="19" s="1"/>
  <c r="F103" i="13"/>
  <c r="F103" i="14" s="1"/>
  <c r="F103" i="5" s="1"/>
  <c r="F104" i="17"/>
  <c r="P103" i="18"/>
  <c r="P103" i="19" s="1"/>
  <c r="AJ103" i="18"/>
  <c r="AJ103" i="19" s="1"/>
  <c r="H103" i="18"/>
  <c r="H103" i="19" s="1"/>
  <c r="AB103" i="18"/>
  <c r="AB103" i="19" s="1"/>
  <c r="AL102" i="18"/>
  <c r="AL102" i="19" s="1"/>
  <c r="R102" i="18"/>
  <c r="R102" i="19" s="1"/>
  <c r="J102" i="18"/>
  <c r="J102" i="19" s="1"/>
  <c r="AD102" i="18"/>
  <c r="AD102" i="19" s="1"/>
  <c r="B101" i="13"/>
  <c r="B101" i="14" s="1"/>
  <c r="B101" i="5" s="1"/>
  <c r="B102" i="17"/>
  <c r="AF101" i="18"/>
  <c r="AF101" i="19" s="1"/>
  <c r="L101" i="18"/>
  <c r="L101" i="19" s="1"/>
  <c r="D100" i="13"/>
  <c r="D100" i="14" s="1"/>
  <c r="D100" i="5" s="1"/>
  <c r="D101" i="17"/>
  <c r="N100" i="18"/>
  <c r="N100" i="19" s="1"/>
  <c r="AH100" i="18"/>
  <c r="AH100" i="19" s="1"/>
  <c r="F99" i="13"/>
  <c r="F99" i="14" s="1"/>
  <c r="F99" i="5" s="1"/>
  <c r="F100" i="17"/>
  <c r="P99" i="18"/>
  <c r="P99" i="19" s="1"/>
  <c r="AJ99" i="18"/>
  <c r="AJ99" i="19" s="1"/>
  <c r="H99" i="18"/>
  <c r="H99" i="19" s="1"/>
  <c r="AB99" i="18"/>
  <c r="AB99" i="19" s="1"/>
  <c r="AL98" i="18"/>
  <c r="AL98" i="19" s="1"/>
  <c r="R98" i="18"/>
  <c r="R98" i="19" s="1"/>
  <c r="J98" i="18"/>
  <c r="J98" i="19" s="1"/>
  <c r="AD98" i="18"/>
  <c r="AD98" i="19" s="1"/>
  <c r="B97" i="13"/>
  <c r="B97" i="14" s="1"/>
  <c r="B97" i="5" s="1"/>
  <c r="B98" i="17"/>
  <c r="L97" i="18"/>
  <c r="L97" i="19" s="1"/>
  <c r="AF97" i="18"/>
  <c r="AF97" i="19" s="1"/>
  <c r="D97" i="17"/>
  <c r="D96" i="13"/>
  <c r="D96" i="14" s="1"/>
  <c r="D96" i="5" s="1"/>
  <c r="AH96" i="18"/>
  <c r="AH96" i="19" s="1"/>
  <c r="N96" i="18"/>
  <c r="N96" i="19" s="1"/>
  <c r="F96" i="17"/>
  <c r="F95" i="13"/>
  <c r="F95" i="14" s="1"/>
  <c r="F95" i="5" s="1"/>
  <c r="P95" i="18"/>
  <c r="P95" i="19" s="1"/>
  <c r="AJ95" i="18"/>
  <c r="AJ95" i="19" s="1"/>
  <c r="H95" i="17"/>
  <c r="R94" i="18"/>
  <c r="R94" i="19" s="1"/>
  <c r="AL94" i="18"/>
  <c r="AL94" i="19" s="1"/>
  <c r="J94" i="18"/>
  <c r="J94" i="19" s="1"/>
  <c r="AD94" i="18"/>
  <c r="AD94" i="19" s="1"/>
  <c r="B93" i="13"/>
  <c r="B93" i="14" s="1"/>
  <c r="B93" i="5" s="1"/>
  <c r="B94" i="17"/>
  <c r="L93" i="18"/>
  <c r="L93" i="19" s="1"/>
  <c r="AF93" i="18"/>
  <c r="AF93" i="19" s="1"/>
  <c r="D93" i="17"/>
  <c r="D92" i="13"/>
  <c r="D92" i="14" s="1"/>
  <c r="D92" i="5" s="1"/>
  <c r="N92" i="18"/>
  <c r="N92" i="19" s="1"/>
  <c r="AH92" i="18"/>
  <c r="AH92" i="19" s="1"/>
  <c r="F91" i="13"/>
  <c r="F91" i="14" s="1"/>
  <c r="F91" i="5" s="1"/>
  <c r="F92" i="17"/>
  <c r="P91" i="18"/>
  <c r="P91" i="19" s="1"/>
  <c r="AJ91" i="18"/>
  <c r="AJ91" i="19" s="1"/>
  <c r="H91" i="18"/>
  <c r="H91" i="19" s="1"/>
  <c r="AB91" i="18"/>
  <c r="AB91" i="19" s="1"/>
  <c r="R90" i="18"/>
  <c r="R90" i="19" s="1"/>
  <c r="AL90" i="18"/>
  <c r="AL90" i="19" s="1"/>
  <c r="J90" i="18"/>
  <c r="J90" i="19" s="1"/>
  <c r="AD90" i="18"/>
  <c r="AD90" i="19" s="1"/>
  <c r="B89" i="13"/>
  <c r="B89" i="14" s="1"/>
  <c r="B89" i="5" s="1"/>
  <c r="B90" i="17"/>
  <c r="AF89" i="18"/>
  <c r="AF89" i="19" s="1"/>
  <c r="L89" i="18"/>
  <c r="L89" i="19" s="1"/>
  <c r="D88" i="13"/>
  <c r="D88" i="14" s="1"/>
  <c r="D88" i="5" s="1"/>
  <c r="D89" i="17"/>
  <c r="AH88" i="18"/>
  <c r="AH88" i="19" s="1"/>
  <c r="N88" i="18"/>
  <c r="N88" i="19" s="1"/>
  <c r="F87" i="13"/>
  <c r="F87" i="14" s="1"/>
  <c r="F87" i="5" s="1"/>
  <c r="F88" i="17"/>
  <c r="P87" i="18"/>
  <c r="P87" i="19" s="1"/>
  <c r="AJ87" i="18"/>
  <c r="AJ87" i="19" s="1"/>
  <c r="H87" i="18"/>
  <c r="H87" i="19" s="1"/>
  <c r="AB87" i="18"/>
  <c r="AB87" i="19" s="1"/>
  <c r="R86" i="18"/>
  <c r="R86" i="19" s="1"/>
  <c r="AL86" i="18"/>
  <c r="AL86" i="19" s="1"/>
  <c r="J86" i="18"/>
  <c r="J86" i="19" s="1"/>
  <c r="AD86" i="18"/>
  <c r="AD86" i="19" s="1"/>
  <c r="B86" i="17"/>
  <c r="B85" i="13"/>
  <c r="B85" i="14" s="1"/>
  <c r="B85" i="5" s="1"/>
  <c r="L85" i="18"/>
  <c r="L85" i="19" s="1"/>
  <c r="AF85" i="18"/>
  <c r="AF85" i="19" s="1"/>
  <c r="D84" i="13"/>
  <c r="D84" i="14" s="1"/>
  <c r="D84" i="5" s="1"/>
  <c r="D85" i="17"/>
  <c r="N84" i="18"/>
  <c r="N84" i="19" s="1"/>
  <c r="AH84" i="18"/>
  <c r="AH84" i="19" s="1"/>
  <c r="F83" i="13"/>
  <c r="F83" i="14" s="1"/>
  <c r="F83" i="5" s="1"/>
  <c r="F84" i="17"/>
  <c r="P83" i="18"/>
  <c r="P83" i="19" s="1"/>
  <c r="AJ83" i="18"/>
  <c r="AJ83" i="19" s="1"/>
  <c r="H83" i="18"/>
  <c r="H83" i="19" s="1"/>
  <c r="AB83" i="18"/>
  <c r="AB83" i="19" s="1"/>
  <c r="AL82" i="18"/>
  <c r="AL82" i="19" s="1"/>
  <c r="R82" i="18"/>
  <c r="R82" i="19" s="1"/>
  <c r="AD82" i="18"/>
  <c r="AD82" i="19" s="1"/>
  <c r="J82" i="18"/>
  <c r="J82" i="19" s="1"/>
  <c r="B81" i="13"/>
  <c r="B81" i="14" s="1"/>
  <c r="B81" i="5" s="1"/>
  <c r="B82" i="17"/>
  <c r="L81" i="18"/>
  <c r="L81" i="19" s="1"/>
  <c r="AF81" i="18"/>
  <c r="AF81" i="19" s="1"/>
  <c r="D80" i="13"/>
  <c r="D80" i="14" s="1"/>
  <c r="D80" i="5" s="1"/>
  <c r="D81" i="17"/>
  <c r="AH80" i="18"/>
  <c r="AH80" i="19" s="1"/>
  <c r="N80" i="18"/>
  <c r="N80" i="19" s="1"/>
  <c r="F79" i="13"/>
  <c r="F79" i="14" s="1"/>
  <c r="F79" i="5" s="1"/>
  <c r="F80" i="17"/>
  <c r="P79" i="18"/>
  <c r="P79" i="19" s="1"/>
  <c r="AJ79" i="18"/>
  <c r="AJ79" i="19" s="1"/>
  <c r="H79" i="18"/>
  <c r="H79" i="19" s="1"/>
  <c r="AB79" i="18"/>
  <c r="AB79" i="19" s="1"/>
  <c r="AL78" i="18"/>
  <c r="AL78" i="19" s="1"/>
  <c r="R78" i="18"/>
  <c r="R78" i="19" s="1"/>
  <c r="J78" i="17"/>
  <c r="B77" i="13"/>
  <c r="B77" i="14" s="1"/>
  <c r="B77" i="5" s="1"/>
  <c r="B78" i="17"/>
  <c r="AF77" i="18"/>
  <c r="AF77" i="19" s="1"/>
  <c r="L77" i="18"/>
  <c r="L77" i="19" s="1"/>
  <c r="D76" i="13"/>
  <c r="D76" i="14" s="1"/>
  <c r="D76" i="5" s="1"/>
  <c r="D77" i="17"/>
  <c r="N76" i="18"/>
  <c r="N76" i="19" s="1"/>
  <c r="AH76" i="18"/>
  <c r="AH76" i="19" s="1"/>
  <c r="F75" i="13"/>
  <c r="F75" i="14" s="1"/>
  <c r="F75" i="5" s="1"/>
  <c r="F76" i="17"/>
  <c r="P75" i="18"/>
  <c r="P75" i="19" s="1"/>
  <c r="AJ75" i="18"/>
  <c r="AJ75" i="19" s="1"/>
  <c r="H75" i="18"/>
  <c r="H75" i="19" s="1"/>
  <c r="AB75" i="18"/>
  <c r="AB75" i="19" s="1"/>
  <c r="R74" i="18"/>
  <c r="R74" i="19" s="1"/>
  <c r="AL74" i="18"/>
  <c r="AL74" i="19" s="1"/>
  <c r="AD74" i="18"/>
  <c r="AD74" i="19" s="1"/>
  <c r="J74" i="18"/>
  <c r="J74" i="19" s="1"/>
  <c r="B73" i="13"/>
  <c r="B73" i="14" s="1"/>
  <c r="B73" i="5" s="1"/>
  <c r="B74" i="17"/>
  <c r="L73" i="18"/>
  <c r="L73" i="19" s="1"/>
  <c r="AF73" i="18"/>
  <c r="AF73" i="19" s="1"/>
  <c r="D72" i="13"/>
  <c r="D72" i="14" s="1"/>
  <c r="D72" i="5" s="1"/>
  <c r="D73" i="17"/>
  <c r="N72" i="18"/>
  <c r="N72" i="19" s="1"/>
  <c r="AH72" i="18"/>
  <c r="AH72" i="19" s="1"/>
  <c r="F71" i="13"/>
  <c r="F71" i="14" s="1"/>
  <c r="F71" i="5" s="1"/>
  <c r="F72" i="17"/>
  <c r="AJ71" i="18"/>
  <c r="AJ71" i="19" s="1"/>
  <c r="P71" i="18"/>
  <c r="P71" i="19" s="1"/>
  <c r="AB71" i="18"/>
  <c r="AB71" i="19" s="1"/>
  <c r="H71" i="18"/>
  <c r="H71" i="19" s="1"/>
  <c r="R70" i="18"/>
  <c r="R70" i="19" s="1"/>
  <c r="AL70" i="18"/>
  <c r="AL70" i="19" s="1"/>
  <c r="J70" i="18"/>
  <c r="J70" i="19" s="1"/>
  <c r="AD70" i="18"/>
  <c r="AD70" i="19" s="1"/>
  <c r="B69" i="13"/>
  <c r="B69" i="14" s="1"/>
  <c r="B69" i="5" s="1"/>
  <c r="B70" i="17"/>
  <c r="L69" i="17"/>
  <c r="D68" i="13"/>
  <c r="D68" i="14" s="1"/>
  <c r="D68" i="5" s="1"/>
  <c r="D69" i="17"/>
  <c r="N68" i="18"/>
  <c r="N68" i="19" s="1"/>
  <c r="AH68" i="18"/>
  <c r="AH68" i="19" s="1"/>
  <c r="F67" i="13"/>
  <c r="F67" i="14" s="1"/>
  <c r="F67" i="5" s="1"/>
  <c r="F68" i="17"/>
  <c r="P67" i="17"/>
  <c r="AB67" i="18"/>
  <c r="AB67" i="19" s="1"/>
  <c r="H67" i="18"/>
  <c r="H67" i="19" s="1"/>
  <c r="R66" i="18"/>
  <c r="R66" i="19" s="1"/>
  <c r="AL66" i="18"/>
  <c r="AL66" i="19" s="1"/>
  <c r="J66" i="18"/>
  <c r="J66" i="19" s="1"/>
  <c r="AD66" i="18"/>
  <c r="AD66" i="19" s="1"/>
  <c r="B65" i="13"/>
  <c r="B65" i="14" s="1"/>
  <c r="B65" i="5" s="1"/>
  <c r="B66" i="17"/>
  <c r="L65" i="18"/>
  <c r="L65" i="19" s="1"/>
  <c r="AF65" i="18"/>
  <c r="AF65" i="19" s="1"/>
  <c r="D65" i="17"/>
  <c r="D64" i="13"/>
  <c r="D64" i="14" s="1"/>
  <c r="D64" i="5" s="1"/>
  <c r="N64" i="18"/>
  <c r="N64" i="19" s="1"/>
  <c r="AH64" i="18"/>
  <c r="AH64" i="19" s="1"/>
  <c r="F64" i="17"/>
  <c r="F63" i="13"/>
  <c r="F63" i="14" s="1"/>
  <c r="F63" i="5" s="1"/>
  <c r="P63" i="18"/>
  <c r="P63" i="19" s="1"/>
  <c r="AJ63" i="18"/>
  <c r="AJ63" i="19" s="1"/>
  <c r="H63" i="18"/>
  <c r="H63" i="19" s="1"/>
  <c r="AB63" i="18"/>
  <c r="AB63" i="19" s="1"/>
  <c r="AL62" i="18"/>
  <c r="AL62" i="19" s="1"/>
  <c r="R62" i="18"/>
  <c r="R62" i="19" s="1"/>
  <c r="J62" i="18"/>
  <c r="J62" i="19" s="1"/>
  <c r="AD62" i="18"/>
  <c r="AD62" i="19" s="1"/>
  <c r="B61" i="13"/>
  <c r="B61" i="14" s="1"/>
  <c r="B61" i="5" s="1"/>
  <c r="B62" i="17"/>
  <c r="L61" i="18"/>
  <c r="L61" i="19" s="1"/>
  <c r="AF61" i="18"/>
  <c r="AF61" i="19" s="1"/>
  <c r="D60" i="13"/>
  <c r="D60" i="14" s="1"/>
  <c r="D60" i="5" s="1"/>
  <c r="D61" i="17"/>
  <c r="AH60" i="18"/>
  <c r="AH60" i="19" s="1"/>
  <c r="N60" i="18"/>
  <c r="N60" i="19" s="1"/>
  <c r="F59" i="13"/>
  <c r="F59" i="14" s="1"/>
  <c r="F59" i="5" s="1"/>
  <c r="F60" i="17"/>
  <c r="P59" i="18"/>
  <c r="P59" i="19" s="1"/>
  <c r="AJ59" i="18"/>
  <c r="AJ59" i="19" s="1"/>
  <c r="H59" i="17"/>
  <c r="AL58" i="18"/>
  <c r="AL58" i="19" s="1"/>
  <c r="R58" i="18"/>
  <c r="R58" i="19" s="1"/>
  <c r="J58" i="18"/>
  <c r="J58" i="19" s="1"/>
  <c r="AD58" i="18"/>
  <c r="AD58" i="19" s="1"/>
  <c r="B57" i="13"/>
  <c r="B57" i="14" s="1"/>
  <c r="B57" i="5" s="1"/>
  <c r="B58" i="17"/>
  <c r="L57" i="17"/>
  <c r="D57" i="17"/>
  <c r="D56" i="13"/>
  <c r="D56" i="14" s="1"/>
  <c r="D56" i="5" s="1"/>
  <c r="AH56" i="18"/>
  <c r="AH56" i="19" s="1"/>
  <c r="N56" i="18"/>
  <c r="N56" i="19" s="1"/>
  <c r="F56" i="17"/>
  <c r="F55" i="13"/>
  <c r="F55" i="14" s="1"/>
  <c r="F55" i="5" s="1"/>
  <c r="P55" i="18"/>
  <c r="P55" i="19" s="1"/>
  <c r="AJ55" i="18"/>
  <c r="AJ55" i="19" s="1"/>
  <c r="H55" i="18"/>
  <c r="H55" i="19" s="1"/>
  <c r="AB55" i="18"/>
  <c r="AB55" i="19" s="1"/>
  <c r="R54" i="18"/>
  <c r="R54" i="19" s="1"/>
  <c r="AL54" i="18"/>
  <c r="AL54" i="19" s="1"/>
  <c r="J54" i="18"/>
  <c r="J54" i="19" s="1"/>
  <c r="AD54" i="18"/>
  <c r="AD54" i="19" s="1"/>
  <c r="B53" i="13"/>
  <c r="B53" i="14" s="1"/>
  <c r="B53" i="5" s="1"/>
  <c r="B54" i="17"/>
  <c r="AF53" i="18"/>
  <c r="AF53" i="19" s="1"/>
  <c r="L53" i="18"/>
  <c r="L53" i="19" s="1"/>
  <c r="D52" i="13"/>
  <c r="D52" i="14" s="1"/>
  <c r="D52" i="5" s="1"/>
  <c r="D53" i="17"/>
  <c r="N52" i="18"/>
  <c r="N52" i="19" s="1"/>
  <c r="AH52" i="18"/>
  <c r="AH52" i="19" s="1"/>
  <c r="F51" i="13"/>
  <c r="F51" i="14" s="1"/>
  <c r="F51" i="5" s="1"/>
  <c r="F52" i="17"/>
  <c r="P51" i="18"/>
  <c r="P51" i="19" s="1"/>
  <c r="AJ51" i="18"/>
  <c r="AJ51" i="19" s="1"/>
  <c r="AB51" i="18"/>
  <c r="AB51" i="19" s="1"/>
  <c r="H51" i="18"/>
  <c r="H51" i="19" s="1"/>
  <c r="R50" i="18"/>
  <c r="R50" i="19" s="1"/>
  <c r="AL50" i="18"/>
  <c r="AL50" i="19" s="1"/>
  <c r="J50" i="18"/>
  <c r="J50" i="19" s="1"/>
  <c r="AD50" i="18"/>
  <c r="AD50" i="19" s="1"/>
  <c r="B49" i="13"/>
  <c r="B49" i="14" s="1"/>
  <c r="B49" i="5" s="1"/>
  <c r="B50" i="17"/>
  <c r="L49" i="18"/>
  <c r="L49" i="19" s="1"/>
  <c r="AF49" i="18"/>
  <c r="AF49" i="19" s="1"/>
  <c r="D49" i="17"/>
  <c r="D48" i="13"/>
  <c r="D48" i="14" s="1"/>
  <c r="D48" i="5" s="1"/>
  <c r="AH48" i="18"/>
  <c r="AH48" i="19" s="1"/>
  <c r="N48" i="18"/>
  <c r="N48" i="19" s="1"/>
  <c r="F48" i="17"/>
  <c r="F47" i="13"/>
  <c r="F47" i="14" s="1"/>
  <c r="F47" i="5" s="1"/>
  <c r="AJ47" i="18"/>
  <c r="AJ47" i="19" s="1"/>
  <c r="P47" i="18"/>
  <c r="P47" i="19" s="1"/>
  <c r="H47" i="18"/>
  <c r="H47" i="19" s="1"/>
  <c r="AB47" i="18"/>
  <c r="AB47" i="19" s="1"/>
  <c r="AL46" i="18"/>
  <c r="AL46" i="19" s="1"/>
  <c r="R46" i="18"/>
  <c r="R46" i="19" s="1"/>
  <c r="J46" i="18"/>
  <c r="J46" i="19" s="1"/>
  <c r="AD46" i="18"/>
  <c r="AD46" i="19" s="1"/>
  <c r="B45" i="13"/>
  <c r="B45" i="14" s="1"/>
  <c r="B45" i="5" s="1"/>
  <c r="B46" i="17"/>
  <c r="L45" i="18"/>
  <c r="L45" i="19" s="1"/>
  <c r="AF45" i="18"/>
  <c r="AF45" i="19" s="1"/>
  <c r="D44" i="13"/>
  <c r="D44" i="14" s="1"/>
  <c r="D44" i="5" s="1"/>
  <c r="D45" i="17"/>
  <c r="N44" i="18"/>
  <c r="N44" i="19" s="1"/>
  <c r="AH44" i="18"/>
  <c r="AH44" i="19" s="1"/>
  <c r="F43" i="13"/>
  <c r="F43" i="14" s="1"/>
  <c r="F43" i="5" s="1"/>
  <c r="F44" i="17"/>
  <c r="P43" i="18"/>
  <c r="P43" i="19" s="1"/>
  <c r="AJ43" i="18"/>
  <c r="AJ43" i="19" s="1"/>
  <c r="H43" i="18"/>
  <c r="H43" i="19" s="1"/>
  <c r="AB43" i="18"/>
  <c r="AB43" i="19" s="1"/>
  <c r="R42" i="18"/>
  <c r="R42" i="19" s="1"/>
  <c r="AL42" i="18"/>
  <c r="AL42" i="19" s="1"/>
  <c r="J42" i="18"/>
  <c r="J42" i="19" s="1"/>
  <c r="AD42" i="18"/>
  <c r="AD42" i="19" s="1"/>
  <c r="B41" i="13"/>
  <c r="B41" i="14" s="1"/>
  <c r="B41" i="5" s="1"/>
  <c r="B42" i="17"/>
  <c r="L41" i="18"/>
  <c r="L41" i="19" s="1"/>
  <c r="AF41" i="18"/>
  <c r="AF41" i="19" s="1"/>
  <c r="D41" i="17"/>
  <c r="D40" i="13"/>
  <c r="D40" i="14" s="1"/>
  <c r="D40" i="5" s="1"/>
  <c r="AH40" i="18"/>
  <c r="AH40" i="19" s="1"/>
  <c r="N40" i="18"/>
  <c r="N40" i="19" s="1"/>
  <c r="F40" i="17"/>
  <c r="F39" i="13"/>
  <c r="F39" i="14" s="1"/>
  <c r="F39" i="5" s="1"/>
  <c r="P39" i="17"/>
  <c r="H39" i="18"/>
  <c r="H39" i="19" s="1"/>
  <c r="AB39" i="18"/>
  <c r="AB39" i="19" s="1"/>
  <c r="R38" i="18"/>
  <c r="R38" i="19" s="1"/>
  <c r="AL38" i="18"/>
  <c r="AL38" i="19" s="1"/>
  <c r="J38" i="18"/>
  <c r="J38" i="19" s="1"/>
  <c r="AD38" i="18"/>
  <c r="AD38" i="19" s="1"/>
  <c r="B37" i="13"/>
  <c r="B37" i="14" s="1"/>
  <c r="B37" i="5" s="1"/>
  <c r="B38" i="17"/>
  <c r="AF37" i="18"/>
  <c r="AF37" i="19" s="1"/>
  <c r="L37" i="18"/>
  <c r="L37" i="19" s="1"/>
  <c r="D36" i="13"/>
  <c r="D36" i="14" s="1"/>
  <c r="D36" i="5" s="1"/>
  <c r="D37" i="17"/>
  <c r="N36" i="18"/>
  <c r="N36" i="19" s="1"/>
  <c r="AH36" i="18"/>
  <c r="AH36" i="19" s="1"/>
  <c r="F35" i="13"/>
  <c r="F35" i="14" s="1"/>
  <c r="F35" i="5" s="1"/>
  <c r="F36" i="17"/>
  <c r="P35" i="18"/>
  <c r="P35" i="19" s="1"/>
  <c r="AJ35" i="18"/>
  <c r="AJ35" i="19" s="1"/>
  <c r="H35" i="18"/>
  <c r="H35" i="19" s="1"/>
  <c r="AB35" i="18"/>
  <c r="AB35" i="19" s="1"/>
  <c r="R34" i="18"/>
  <c r="R34" i="19" s="1"/>
  <c r="AL34" i="18"/>
  <c r="AL34" i="19" s="1"/>
  <c r="J34" i="18"/>
  <c r="J34" i="19" s="1"/>
  <c r="AD34" i="18"/>
  <c r="AD34" i="19" s="1"/>
  <c r="B33" i="13"/>
  <c r="B33" i="14" s="1"/>
  <c r="B33" i="5" s="1"/>
  <c r="B34" i="17"/>
  <c r="L33" i="18"/>
  <c r="L33" i="19" s="1"/>
  <c r="AF33" i="18"/>
  <c r="AF33" i="19" s="1"/>
  <c r="D33" i="17"/>
  <c r="D32" i="13"/>
  <c r="D32" i="14" s="1"/>
  <c r="D32" i="5" s="1"/>
  <c r="N32" i="18"/>
  <c r="N32" i="19" s="1"/>
  <c r="AH32" i="18"/>
  <c r="AH32" i="19" s="1"/>
  <c r="F32" i="17"/>
  <c r="F31" i="13"/>
  <c r="F31" i="14" s="1"/>
  <c r="F31" i="5" s="1"/>
  <c r="AJ31" i="18"/>
  <c r="AJ31" i="19" s="1"/>
  <c r="P31" i="18"/>
  <c r="P31" i="19" s="1"/>
  <c r="H31" i="18"/>
  <c r="H31" i="19" s="1"/>
  <c r="AB31" i="18"/>
  <c r="AB31" i="19" s="1"/>
  <c r="R30" i="18"/>
  <c r="R30" i="19" s="1"/>
  <c r="AL30" i="18"/>
  <c r="AL30" i="19" s="1"/>
  <c r="J30" i="18"/>
  <c r="J30" i="19" s="1"/>
  <c r="AD30" i="18"/>
  <c r="AD30" i="19" s="1"/>
  <c r="B29" i="13"/>
  <c r="B29" i="14" s="1"/>
  <c r="B29" i="5" s="1"/>
  <c r="B30" i="17"/>
  <c r="L29" i="18"/>
  <c r="L29" i="19" s="1"/>
  <c r="AF29" i="18"/>
  <c r="AF29" i="19" s="1"/>
  <c r="D28" i="13"/>
  <c r="D28" i="14" s="1"/>
  <c r="D28" i="5" s="1"/>
  <c r="D29" i="17"/>
  <c r="N28" i="18"/>
  <c r="N28" i="19" s="1"/>
  <c r="AH28" i="18"/>
  <c r="AH28" i="19" s="1"/>
  <c r="F27" i="13"/>
  <c r="F27" i="14" s="1"/>
  <c r="F27" i="5" s="1"/>
  <c r="F28" i="17"/>
  <c r="P27" i="18"/>
  <c r="P27" i="19" s="1"/>
  <c r="AJ27" i="18"/>
  <c r="AJ27" i="19" s="1"/>
  <c r="AB27" i="18"/>
  <c r="AB27" i="19" s="1"/>
  <c r="H27" i="18"/>
  <c r="H27" i="19" s="1"/>
  <c r="AL26" i="18"/>
  <c r="AL26" i="19" s="1"/>
  <c r="R26" i="18"/>
  <c r="R26" i="19" s="1"/>
  <c r="J26" i="18"/>
  <c r="J26" i="19" s="1"/>
  <c r="AD26" i="18"/>
  <c r="AD26" i="19" s="1"/>
  <c r="B25" i="13"/>
  <c r="B25" i="14" s="1"/>
  <c r="B25" i="5" s="1"/>
  <c r="B26" i="17"/>
  <c r="L25" i="18"/>
  <c r="L25" i="19" s="1"/>
  <c r="AF25" i="18"/>
  <c r="AF25" i="19" s="1"/>
  <c r="D25" i="17"/>
  <c r="D24" i="13"/>
  <c r="D24" i="14" s="1"/>
  <c r="D24" i="5" s="1"/>
  <c r="N24" i="18"/>
  <c r="N24" i="19" s="1"/>
  <c r="AH24" i="18"/>
  <c r="AH24" i="19" s="1"/>
  <c r="F24" i="17"/>
  <c r="F23" i="13"/>
  <c r="F23" i="14" s="1"/>
  <c r="F23" i="5" s="1"/>
  <c r="P23" i="18"/>
  <c r="P23" i="19" s="1"/>
  <c r="AJ23" i="18"/>
  <c r="AJ23" i="19" s="1"/>
  <c r="H23" i="18"/>
  <c r="H23" i="19" s="1"/>
  <c r="AB23" i="18"/>
  <c r="AB23" i="19" s="1"/>
  <c r="R22" i="18"/>
  <c r="R22" i="19" s="1"/>
  <c r="AL22" i="18"/>
  <c r="AL22" i="19" s="1"/>
  <c r="J22" i="18"/>
  <c r="J22" i="19" s="1"/>
  <c r="AD22" i="18"/>
  <c r="AD22" i="19" s="1"/>
  <c r="B21" i="13"/>
  <c r="B21" i="14" s="1"/>
  <c r="B21" i="5" s="1"/>
  <c r="B22" i="17"/>
  <c r="L21" i="18"/>
  <c r="L21" i="19" s="1"/>
  <c r="AF21" i="18"/>
  <c r="AF21" i="19" s="1"/>
  <c r="D20" i="13"/>
  <c r="D20" i="14" s="1"/>
  <c r="D20" i="5" s="1"/>
  <c r="D21" i="17"/>
  <c r="AH20" i="18"/>
  <c r="AH20" i="19" s="1"/>
  <c r="N20" i="18"/>
  <c r="N20" i="19" s="1"/>
  <c r="F19" i="13"/>
  <c r="F19" i="14" s="1"/>
  <c r="F19" i="5" s="1"/>
  <c r="F20" i="17"/>
  <c r="AJ19" i="18"/>
  <c r="AJ19" i="19" s="1"/>
  <c r="P19" i="18"/>
  <c r="P19" i="19" s="1"/>
  <c r="H19" i="18"/>
  <c r="H19" i="19" s="1"/>
  <c r="AB19" i="18"/>
  <c r="AB19" i="19" s="1"/>
  <c r="R18" i="18"/>
  <c r="R18" i="19" s="1"/>
  <c r="AL18" i="18"/>
  <c r="AL18" i="19" s="1"/>
  <c r="J18" i="18"/>
  <c r="J18" i="19" s="1"/>
  <c r="AD18" i="18"/>
  <c r="AD18" i="19" s="1"/>
  <c r="B17" i="13"/>
  <c r="B17" i="14" s="1"/>
  <c r="B17" i="5" s="1"/>
  <c r="B18" i="17"/>
  <c r="L17" i="18"/>
  <c r="L17" i="19" s="1"/>
  <c r="AF17" i="18"/>
  <c r="AF17" i="19" s="1"/>
  <c r="D17" i="17"/>
  <c r="D16" i="13"/>
  <c r="D16" i="14" s="1"/>
  <c r="D16" i="5" s="1"/>
  <c r="N16" i="18"/>
  <c r="N16" i="19" s="1"/>
  <c r="AH16" i="18"/>
  <c r="AH16" i="19" s="1"/>
  <c r="F16" i="17"/>
  <c r="F15" i="13"/>
  <c r="F15" i="14" s="1"/>
  <c r="F15" i="5" s="1"/>
  <c r="P15" i="17"/>
  <c r="H15" i="18"/>
  <c r="H15" i="19" s="1"/>
  <c r="AB15" i="18"/>
  <c r="AB15" i="19" s="1"/>
  <c r="AL14" i="18"/>
  <c r="AL14" i="19" s="1"/>
  <c r="R14" i="18"/>
  <c r="R14" i="19" s="1"/>
  <c r="J14" i="18"/>
  <c r="J14" i="19" s="1"/>
  <c r="AD14" i="18"/>
  <c r="AD14" i="19" s="1"/>
  <c r="B13" i="13"/>
  <c r="B13" i="14" s="1"/>
  <c r="B13" i="5" s="1"/>
  <c r="B14" i="17"/>
  <c r="L13" i="18"/>
  <c r="L13" i="19" s="1"/>
  <c r="AF13" i="18"/>
  <c r="AF13" i="19" s="1"/>
  <c r="D12" i="13"/>
  <c r="D12" i="14" s="1"/>
  <c r="D12" i="5" s="1"/>
  <c r="D13" i="17"/>
  <c r="N12" i="17"/>
  <c r="F11" i="13"/>
  <c r="F11" i="14" s="1"/>
  <c r="F11" i="5" s="1"/>
  <c r="F12" i="17"/>
  <c r="P11" i="17"/>
  <c r="H11" i="18"/>
  <c r="H11" i="19" s="1"/>
  <c r="AB11" i="18"/>
  <c r="AB11" i="19" s="1"/>
  <c r="R10" i="18"/>
  <c r="R10" i="19" s="1"/>
  <c r="AL10" i="18"/>
  <c r="AL10" i="19" s="1"/>
  <c r="AD10" i="18"/>
  <c r="AD10" i="19" s="1"/>
  <c r="J10" i="18"/>
  <c r="J10" i="19" s="1"/>
  <c r="B9" i="13"/>
  <c r="B9" i="14" s="1"/>
  <c r="B9" i="5" s="1"/>
  <c r="B10" i="17"/>
  <c r="AF9" i="18"/>
  <c r="AF9" i="19" s="1"/>
  <c r="L9" i="18"/>
  <c r="L9" i="19" s="1"/>
  <c r="D9" i="17"/>
  <c r="D8" i="13"/>
  <c r="D8" i="14" s="1"/>
  <c r="D8" i="5" s="1"/>
  <c r="AH8" i="18"/>
  <c r="AH8" i="19" s="1"/>
  <c r="N8" i="18"/>
  <c r="N8" i="19" s="1"/>
  <c r="F8" i="17"/>
  <c r="F7" i="13"/>
  <c r="F7" i="14" s="1"/>
  <c r="F7" i="5" s="1"/>
  <c r="P7" i="18"/>
  <c r="P7" i="19" s="1"/>
  <c r="AJ7" i="18"/>
  <c r="AJ7" i="19" s="1"/>
  <c r="H7" i="18"/>
  <c r="H7" i="19" s="1"/>
  <c r="AB7" i="18"/>
  <c r="AB7" i="19" s="1"/>
  <c r="R6" i="18"/>
  <c r="R6" i="19" s="1"/>
  <c r="AL6" i="18"/>
  <c r="AL6" i="19" s="1"/>
  <c r="J6" i="18"/>
  <c r="J6" i="19" s="1"/>
  <c r="AD6" i="18"/>
  <c r="AD6" i="19" s="1"/>
  <c r="B5" i="13"/>
  <c r="B5" i="14" s="1"/>
  <c r="B5" i="5" s="1"/>
  <c r="B6" i="17"/>
  <c r="AF5" i="18"/>
  <c r="AF5" i="19" s="1"/>
  <c r="L5" i="18"/>
  <c r="L5" i="19" s="1"/>
  <c r="D4" i="13"/>
  <c r="D4" i="14" s="1"/>
  <c r="D4" i="5" s="1"/>
  <c r="D5" i="17"/>
  <c r="G3" i="13"/>
  <c r="G3" i="14" s="1"/>
  <c r="G3" i="5" s="1"/>
  <c r="G4" i="17"/>
  <c r="J128" i="18"/>
  <c r="J128" i="19" s="1"/>
  <c r="AD128" i="18"/>
  <c r="AD128" i="19" s="1"/>
  <c r="F125" i="13"/>
  <c r="F125" i="14" s="1"/>
  <c r="F125" i="5" s="1"/>
  <c r="F126" i="17"/>
  <c r="AH122" i="18"/>
  <c r="AH122" i="19" s="1"/>
  <c r="N122" i="18"/>
  <c r="N122" i="19" s="1"/>
  <c r="N118" i="18"/>
  <c r="N118" i="19" s="1"/>
  <c r="AH118" i="18"/>
  <c r="AH118" i="19" s="1"/>
  <c r="AF115" i="18"/>
  <c r="AF115" i="19" s="1"/>
  <c r="L115" i="18"/>
  <c r="L115" i="19" s="1"/>
  <c r="AD112" i="18"/>
  <c r="AD112" i="19" s="1"/>
  <c r="J112" i="18"/>
  <c r="J112" i="19" s="1"/>
  <c r="H109" i="18"/>
  <c r="H109" i="19" s="1"/>
  <c r="AB109" i="18"/>
  <c r="AB109" i="19" s="1"/>
  <c r="D106" i="13"/>
  <c r="D106" i="14" s="1"/>
  <c r="D106" i="5" s="1"/>
  <c r="D107" i="17"/>
  <c r="B104" i="17"/>
  <c r="B103" i="13"/>
  <c r="B103" i="14" s="1"/>
  <c r="B103" i="5" s="1"/>
  <c r="F102" i="17"/>
  <c r="F101" i="13"/>
  <c r="F101" i="14" s="1"/>
  <c r="F101" i="5" s="1"/>
  <c r="AH98" i="18"/>
  <c r="AH98" i="19" s="1"/>
  <c r="N98" i="18"/>
  <c r="N98" i="19" s="1"/>
  <c r="L95" i="18"/>
  <c r="L95" i="19" s="1"/>
  <c r="AF95" i="18"/>
  <c r="AF95" i="19" s="1"/>
  <c r="J92" i="18"/>
  <c r="J92" i="19" s="1"/>
  <c r="AD92" i="18"/>
  <c r="AD92" i="19" s="1"/>
  <c r="F89" i="13"/>
  <c r="F89" i="14" s="1"/>
  <c r="F89" i="5" s="1"/>
  <c r="F90" i="17"/>
  <c r="AH86" i="18"/>
  <c r="AH86" i="19" s="1"/>
  <c r="N86" i="18"/>
  <c r="N86" i="19" s="1"/>
  <c r="B83" i="13"/>
  <c r="B83" i="14" s="1"/>
  <c r="B83" i="5" s="1"/>
  <c r="B84" i="17"/>
  <c r="F81" i="13"/>
  <c r="F81" i="14" s="1"/>
  <c r="F81" i="5" s="1"/>
  <c r="F82" i="17"/>
  <c r="N78" i="18"/>
  <c r="N78" i="19" s="1"/>
  <c r="AH78" i="18"/>
  <c r="AH78" i="19" s="1"/>
  <c r="L75" i="17"/>
  <c r="AD72" i="18"/>
  <c r="AD72" i="19" s="1"/>
  <c r="J72" i="18"/>
  <c r="J72" i="19" s="1"/>
  <c r="AB69" i="18"/>
  <c r="AB69" i="19" s="1"/>
  <c r="H69" i="18"/>
  <c r="H69" i="19" s="1"/>
  <c r="AJ65" i="18"/>
  <c r="AJ65" i="19" s="1"/>
  <c r="P65" i="18"/>
  <c r="P65" i="19" s="1"/>
  <c r="N62" i="18"/>
  <c r="N62" i="19" s="1"/>
  <c r="AH62" i="18"/>
  <c r="AH62" i="19" s="1"/>
  <c r="L59" i="18"/>
  <c r="L59" i="19" s="1"/>
  <c r="AF59" i="18"/>
  <c r="AF59" i="19" s="1"/>
  <c r="J56" i="18"/>
  <c r="J56" i="19" s="1"/>
  <c r="AD56" i="18"/>
  <c r="AD56" i="19" s="1"/>
  <c r="F53" i="13"/>
  <c r="F53" i="14" s="1"/>
  <c r="F53" i="5" s="1"/>
  <c r="F54" i="17"/>
  <c r="B52" i="17"/>
  <c r="B51" i="13"/>
  <c r="B51" i="14" s="1"/>
  <c r="B51" i="5" s="1"/>
  <c r="R48" i="18"/>
  <c r="R48" i="19" s="1"/>
  <c r="AL48" i="18"/>
  <c r="AL48" i="19" s="1"/>
  <c r="AB45" i="18"/>
  <c r="AB45" i="19" s="1"/>
  <c r="H45" i="18"/>
  <c r="H45" i="19" s="1"/>
  <c r="H41" i="18"/>
  <c r="H41" i="19" s="1"/>
  <c r="AB41" i="18"/>
  <c r="AB41" i="19" s="1"/>
  <c r="D38" i="13"/>
  <c r="D38" i="14" s="1"/>
  <c r="D38" i="5" s="1"/>
  <c r="D39" i="17"/>
  <c r="L35" i="18"/>
  <c r="L35" i="19" s="1"/>
  <c r="AF35" i="18"/>
  <c r="AF35" i="19" s="1"/>
  <c r="J32" i="18"/>
  <c r="J32" i="19" s="1"/>
  <c r="AD32" i="18"/>
  <c r="AD32" i="19" s="1"/>
  <c r="H29" i="18"/>
  <c r="H29" i="19" s="1"/>
  <c r="AB29" i="18"/>
  <c r="AB29" i="19" s="1"/>
  <c r="R24" i="18"/>
  <c r="R24" i="19" s="1"/>
  <c r="AL24" i="18"/>
  <c r="AL24" i="19" s="1"/>
  <c r="H21" i="18"/>
  <c r="H21" i="19" s="1"/>
  <c r="AB21" i="18"/>
  <c r="AB21" i="19" s="1"/>
  <c r="H17" i="18"/>
  <c r="H17" i="19" s="1"/>
  <c r="AB17" i="18"/>
  <c r="AB17" i="19" s="1"/>
  <c r="R12" i="18"/>
  <c r="R12" i="19" s="1"/>
  <c r="AL12" i="18"/>
  <c r="AL12" i="19" s="1"/>
  <c r="D10" i="13"/>
  <c r="D10" i="14" s="1"/>
  <c r="D10" i="5" s="1"/>
  <c r="D11" i="17"/>
  <c r="P5" i="18"/>
  <c r="P5" i="19" s="1"/>
  <c r="AJ5" i="18"/>
  <c r="AJ5" i="19" s="1"/>
  <c r="J4" i="18"/>
  <c r="J4" i="19" s="1"/>
  <c r="AD4" i="18"/>
  <c r="AD4" i="19" s="1"/>
  <c r="G128" i="13"/>
  <c r="G128" i="14" s="1"/>
  <c r="G128" i="5" s="1"/>
  <c r="G129" i="17"/>
  <c r="AI125" i="18"/>
  <c r="AI125" i="19" s="1"/>
  <c r="O125" i="18"/>
  <c r="O125" i="19" s="1"/>
  <c r="C122" i="13"/>
  <c r="C122" i="14" s="1"/>
  <c r="C122" i="5" s="1"/>
  <c r="C123" i="17"/>
  <c r="E121" i="13"/>
  <c r="E121" i="14" s="1"/>
  <c r="E121" i="5" s="1"/>
  <c r="E122" i="17"/>
  <c r="AG118" i="18"/>
  <c r="AG118" i="19" s="1"/>
  <c r="M118" i="18"/>
  <c r="M118" i="19" s="1"/>
  <c r="AM115" i="18"/>
  <c r="AM115" i="19" s="1"/>
  <c r="S115" i="18"/>
  <c r="S115" i="19" s="1"/>
  <c r="E113" i="13"/>
  <c r="E113" i="14" s="1"/>
  <c r="E113" i="5" s="1"/>
  <c r="E114" i="17"/>
  <c r="AI109" i="18"/>
  <c r="AI109" i="19" s="1"/>
  <c r="O109" i="18"/>
  <c r="O109" i="19" s="1"/>
  <c r="E105" i="13"/>
  <c r="E105" i="14" s="1"/>
  <c r="E105" i="5" s="1"/>
  <c r="E106" i="17"/>
  <c r="M102" i="18"/>
  <c r="M102" i="19" s="1"/>
  <c r="AG102" i="18"/>
  <c r="AG102" i="19" s="1"/>
  <c r="S99" i="18"/>
  <c r="S99" i="19" s="1"/>
  <c r="AM99" i="18"/>
  <c r="AM99" i="19" s="1"/>
  <c r="G97" i="17"/>
  <c r="G96" i="13"/>
  <c r="G96" i="14" s="1"/>
  <c r="G96" i="5" s="1"/>
  <c r="E94" i="17"/>
  <c r="E93" i="13"/>
  <c r="E93" i="14" s="1"/>
  <c r="E93" i="5" s="1"/>
  <c r="C91" i="17"/>
  <c r="C90" i="13"/>
  <c r="C90" i="14" s="1"/>
  <c r="C90" i="5" s="1"/>
  <c r="M86" i="18"/>
  <c r="M86" i="19" s="1"/>
  <c r="AG86" i="18"/>
  <c r="AG86" i="19" s="1"/>
  <c r="K83" i="18"/>
  <c r="K83" i="19" s="1"/>
  <c r="AE83" i="18"/>
  <c r="AE83" i="19" s="1"/>
  <c r="AE79" i="18"/>
  <c r="AE79" i="19" s="1"/>
  <c r="K79" i="18"/>
  <c r="K79" i="19" s="1"/>
  <c r="G76" i="13"/>
  <c r="G76" i="14" s="1"/>
  <c r="G76" i="5" s="1"/>
  <c r="G77" i="17"/>
  <c r="C75" i="17"/>
  <c r="C74" i="13"/>
  <c r="C74" i="14" s="1"/>
  <c r="C74" i="5" s="1"/>
  <c r="S71" i="18"/>
  <c r="S71" i="19" s="1"/>
  <c r="AM71" i="18"/>
  <c r="AM71" i="19" s="1"/>
  <c r="Q52" i="18"/>
  <c r="Q52" i="19" s="1"/>
  <c r="AK52" i="18"/>
  <c r="AK52" i="19" s="1"/>
  <c r="H4" i="17"/>
  <c r="R4" i="17"/>
  <c r="AI131" i="18"/>
  <c r="AI131" i="19" s="1"/>
  <c r="O131" i="18"/>
  <c r="O131" i="19" s="1"/>
  <c r="G130" i="13"/>
  <c r="G130" i="14" s="1"/>
  <c r="G130" i="5" s="1"/>
  <c r="G131" i="17"/>
  <c r="Q130" i="18"/>
  <c r="Q130" i="19" s="1"/>
  <c r="AK130" i="18"/>
  <c r="AK130" i="19" s="1"/>
  <c r="I130" i="17"/>
  <c r="AM129" i="18"/>
  <c r="AM129" i="19" s="1"/>
  <c r="S129" i="18"/>
  <c r="S129" i="19" s="1"/>
  <c r="K129" i="18"/>
  <c r="K129" i="19" s="1"/>
  <c r="AE129" i="18"/>
  <c r="AE129" i="19" s="1"/>
  <c r="C128" i="13"/>
  <c r="C128" i="14" s="1"/>
  <c r="C128" i="5" s="1"/>
  <c r="C129" i="17"/>
  <c r="M128" i="18"/>
  <c r="M128" i="19" s="1"/>
  <c r="AG128" i="18"/>
  <c r="AG128" i="19" s="1"/>
  <c r="E128" i="17"/>
  <c r="E127" i="13"/>
  <c r="E127" i="14" s="1"/>
  <c r="E127" i="5" s="1"/>
  <c r="O127" i="18"/>
  <c r="O127" i="19" s="1"/>
  <c r="AI127" i="18"/>
  <c r="AI127" i="19" s="1"/>
  <c r="G126" i="13"/>
  <c r="G126" i="14" s="1"/>
  <c r="G126" i="5" s="1"/>
  <c r="G127" i="17"/>
  <c r="Q126" i="18"/>
  <c r="Q126" i="19" s="1"/>
  <c r="AK126" i="18"/>
  <c r="AK126" i="19" s="1"/>
  <c r="AC126" i="18"/>
  <c r="AC126" i="19" s="1"/>
  <c r="I126" i="18"/>
  <c r="I126" i="19" s="1"/>
  <c r="AM125" i="18"/>
  <c r="AM125" i="19" s="1"/>
  <c r="S125" i="18"/>
  <c r="S125" i="19" s="1"/>
  <c r="AE125" i="18"/>
  <c r="AE125" i="19" s="1"/>
  <c r="K125" i="18"/>
  <c r="K125" i="19" s="1"/>
  <c r="C124" i="13"/>
  <c r="C124" i="14" s="1"/>
  <c r="C124" i="5" s="1"/>
  <c r="C125" i="17"/>
  <c r="M124" i="18"/>
  <c r="M124" i="19" s="1"/>
  <c r="AG124" i="18"/>
  <c r="AG124" i="19" s="1"/>
  <c r="E123" i="13"/>
  <c r="E123" i="14" s="1"/>
  <c r="E123" i="5" s="1"/>
  <c r="E124" i="17"/>
  <c r="O123" i="17"/>
  <c r="G122" i="13"/>
  <c r="G122" i="14" s="1"/>
  <c r="G122" i="5" s="1"/>
  <c r="G123" i="17"/>
  <c r="Q122" i="18"/>
  <c r="Q122" i="19" s="1"/>
  <c r="AK122" i="18"/>
  <c r="AK122" i="19" s="1"/>
  <c r="AC122" i="18"/>
  <c r="AC122" i="19" s="1"/>
  <c r="I122" i="18"/>
  <c r="I122" i="19" s="1"/>
  <c r="S121" i="18"/>
  <c r="S121" i="19" s="1"/>
  <c r="AM121" i="18"/>
  <c r="AM121" i="19" s="1"/>
  <c r="K121" i="18"/>
  <c r="K121" i="19" s="1"/>
  <c r="AE121" i="18"/>
  <c r="AE121" i="19" s="1"/>
  <c r="C120" i="13"/>
  <c r="C120" i="14" s="1"/>
  <c r="C120" i="5" s="1"/>
  <c r="C121" i="17"/>
  <c r="M120" i="18"/>
  <c r="M120" i="19" s="1"/>
  <c r="AG120" i="18"/>
  <c r="AG120" i="19" s="1"/>
  <c r="E120" i="17"/>
  <c r="E119" i="13"/>
  <c r="E119" i="14" s="1"/>
  <c r="E119" i="5" s="1"/>
  <c r="AI119" i="18"/>
  <c r="AI119" i="19" s="1"/>
  <c r="O119" i="18"/>
  <c r="O119" i="19" s="1"/>
  <c r="G118" i="13"/>
  <c r="G118" i="14" s="1"/>
  <c r="G118" i="5" s="1"/>
  <c r="G119" i="17"/>
  <c r="Q118" i="18"/>
  <c r="Q118" i="19" s="1"/>
  <c r="AK118" i="18"/>
  <c r="AK118" i="19" s="1"/>
  <c r="I118" i="18"/>
  <c r="I118" i="19" s="1"/>
  <c r="AC118" i="18"/>
  <c r="AC118" i="19" s="1"/>
  <c r="S117" i="18"/>
  <c r="S117" i="19" s="1"/>
  <c r="AM117" i="18"/>
  <c r="AM117" i="19" s="1"/>
  <c r="K117" i="18"/>
  <c r="K117" i="19" s="1"/>
  <c r="AE117" i="18"/>
  <c r="AE117" i="19" s="1"/>
  <c r="C116" i="13"/>
  <c r="C116" i="14" s="1"/>
  <c r="C116" i="5" s="1"/>
  <c r="C117" i="17"/>
  <c r="M116" i="18"/>
  <c r="M116" i="19" s="1"/>
  <c r="AG116" i="18"/>
  <c r="AG116" i="19" s="1"/>
  <c r="E115" i="13"/>
  <c r="E115" i="14" s="1"/>
  <c r="E115" i="5" s="1"/>
  <c r="E116" i="17"/>
  <c r="O115" i="18"/>
  <c r="O115" i="19" s="1"/>
  <c r="AI115" i="18"/>
  <c r="AI115" i="19" s="1"/>
  <c r="G114" i="13"/>
  <c r="G114" i="14" s="1"/>
  <c r="G114" i="5" s="1"/>
  <c r="G115" i="17"/>
  <c r="Q114" i="18"/>
  <c r="Q114" i="19" s="1"/>
  <c r="AK114" i="18"/>
  <c r="AK114" i="19" s="1"/>
  <c r="AC114" i="18"/>
  <c r="AC114" i="19" s="1"/>
  <c r="I114" i="18"/>
  <c r="I114" i="19" s="1"/>
  <c r="S113" i="18"/>
  <c r="S113" i="19" s="1"/>
  <c r="AM113" i="18"/>
  <c r="AM113" i="19" s="1"/>
  <c r="K113" i="18"/>
  <c r="K113" i="19" s="1"/>
  <c r="AE113" i="18"/>
  <c r="AE113" i="19" s="1"/>
  <c r="C113" i="17"/>
  <c r="C112" i="13"/>
  <c r="C112" i="14" s="1"/>
  <c r="C112" i="5" s="1"/>
  <c r="M112" i="18"/>
  <c r="M112" i="19" s="1"/>
  <c r="AG112" i="18"/>
  <c r="AG112" i="19" s="1"/>
  <c r="E111" i="13"/>
  <c r="E111" i="14" s="1"/>
  <c r="E111" i="5" s="1"/>
  <c r="E112" i="17"/>
  <c r="AI111" i="18"/>
  <c r="AI111" i="19" s="1"/>
  <c r="O111" i="18"/>
  <c r="O111" i="19" s="1"/>
  <c r="G110" i="13"/>
  <c r="G110" i="14" s="1"/>
  <c r="G110" i="5" s="1"/>
  <c r="G111" i="17"/>
  <c r="Q110" i="18"/>
  <c r="Q110" i="19" s="1"/>
  <c r="AK110" i="18"/>
  <c r="AK110" i="19" s="1"/>
  <c r="AC110" i="18"/>
  <c r="AC110" i="19" s="1"/>
  <c r="I110" i="18"/>
  <c r="I110" i="19" s="1"/>
  <c r="S109" i="18"/>
  <c r="S109" i="19" s="1"/>
  <c r="AM109" i="18"/>
  <c r="AM109" i="19" s="1"/>
  <c r="K109" i="18"/>
  <c r="K109" i="19" s="1"/>
  <c r="AE109" i="18"/>
  <c r="AE109" i="19" s="1"/>
  <c r="C108" i="13"/>
  <c r="C108" i="14" s="1"/>
  <c r="C108" i="5" s="1"/>
  <c r="C109" i="17"/>
  <c r="M108" i="18"/>
  <c r="M108" i="19" s="1"/>
  <c r="AG108" i="18"/>
  <c r="AG108" i="19" s="1"/>
  <c r="E108" i="17"/>
  <c r="E107" i="13"/>
  <c r="E107" i="14" s="1"/>
  <c r="E107" i="5" s="1"/>
  <c r="O107" i="17"/>
  <c r="G106" i="13"/>
  <c r="G106" i="14" s="1"/>
  <c r="G106" i="5" s="1"/>
  <c r="G107" i="17"/>
  <c r="AK106" i="18"/>
  <c r="AK106" i="19" s="1"/>
  <c r="Q106" i="18"/>
  <c r="Q106" i="19" s="1"/>
  <c r="AC106" i="18"/>
  <c r="AC106" i="19" s="1"/>
  <c r="I106" i="18"/>
  <c r="I106" i="19" s="1"/>
  <c r="S105" i="18"/>
  <c r="S105" i="19" s="1"/>
  <c r="AM105" i="18"/>
  <c r="AM105" i="19" s="1"/>
  <c r="K105" i="18"/>
  <c r="K105" i="19" s="1"/>
  <c r="AE105" i="18"/>
  <c r="AE105" i="19" s="1"/>
  <c r="C105" i="17"/>
  <c r="C104" i="13"/>
  <c r="C104" i="14" s="1"/>
  <c r="C104" i="5" s="1"/>
  <c r="M104" i="18"/>
  <c r="M104" i="19" s="1"/>
  <c r="AG104" i="18"/>
  <c r="AG104" i="19" s="1"/>
  <c r="E104" i="17"/>
  <c r="E103" i="13"/>
  <c r="E103" i="14" s="1"/>
  <c r="E103" i="5" s="1"/>
  <c r="O103" i="17"/>
  <c r="G102" i="13"/>
  <c r="G102" i="14" s="1"/>
  <c r="G102" i="5" s="1"/>
  <c r="G103" i="17"/>
  <c r="AK102" i="18"/>
  <c r="AK102" i="19" s="1"/>
  <c r="Q102" i="18"/>
  <c r="Q102" i="19" s="1"/>
  <c r="I102" i="18"/>
  <c r="I102" i="19" s="1"/>
  <c r="AC102" i="18"/>
  <c r="AC102" i="19" s="1"/>
  <c r="AM101" i="18"/>
  <c r="AM101" i="19" s="1"/>
  <c r="S101" i="18"/>
  <c r="S101" i="19" s="1"/>
  <c r="K101" i="18"/>
  <c r="K101" i="19" s="1"/>
  <c r="AE101" i="18"/>
  <c r="AE101" i="19" s="1"/>
  <c r="C100" i="13"/>
  <c r="C100" i="14" s="1"/>
  <c r="C100" i="5" s="1"/>
  <c r="C101" i="17"/>
  <c r="M100" i="18"/>
  <c r="M100" i="19" s="1"/>
  <c r="AG100" i="18"/>
  <c r="AG100" i="19" s="1"/>
  <c r="E99" i="13"/>
  <c r="E99" i="14" s="1"/>
  <c r="E99" i="5" s="1"/>
  <c r="E100" i="17"/>
  <c r="O99" i="18"/>
  <c r="O99" i="19" s="1"/>
  <c r="AI99" i="18"/>
  <c r="AI99" i="19" s="1"/>
  <c r="G98" i="13"/>
  <c r="G98" i="14" s="1"/>
  <c r="G98" i="5" s="1"/>
  <c r="G99" i="17"/>
  <c r="Q98" i="17"/>
  <c r="I98" i="18"/>
  <c r="I98" i="19" s="1"/>
  <c r="AC98" i="18"/>
  <c r="AC98" i="19" s="1"/>
  <c r="S97" i="18"/>
  <c r="S97" i="19" s="1"/>
  <c r="AM97" i="18"/>
  <c r="AM97" i="19" s="1"/>
  <c r="AE97" i="18"/>
  <c r="AE97" i="19" s="1"/>
  <c r="K97" i="18"/>
  <c r="K97" i="19" s="1"/>
  <c r="C97" i="17"/>
  <c r="C96" i="13"/>
  <c r="C96" i="14" s="1"/>
  <c r="C96" i="5" s="1"/>
  <c r="M96" i="18"/>
  <c r="M96" i="19" s="1"/>
  <c r="AG96" i="18"/>
  <c r="AG96" i="19" s="1"/>
  <c r="E95" i="13"/>
  <c r="E95" i="14" s="1"/>
  <c r="E95" i="5" s="1"/>
  <c r="E96" i="17"/>
  <c r="O95" i="18"/>
  <c r="O95" i="19" s="1"/>
  <c r="AI95" i="18"/>
  <c r="AI95" i="19" s="1"/>
  <c r="G94" i="13"/>
  <c r="G94" i="14" s="1"/>
  <c r="G94" i="5" s="1"/>
  <c r="G95" i="17"/>
  <c r="Q94" i="18"/>
  <c r="Q94" i="19" s="1"/>
  <c r="AK94" i="18"/>
  <c r="AK94" i="19" s="1"/>
  <c r="AC94" i="18"/>
  <c r="AC94" i="19" s="1"/>
  <c r="I94" i="18"/>
  <c r="I94" i="19" s="1"/>
  <c r="S93" i="18"/>
  <c r="S93" i="19" s="1"/>
  <c r="AM93" i="18"/>
  <c r="AM93" i="19" s="1"/>
  <c r="K93" i="18"/>
  <c r="K93" i="19" s="1"/>
  <c r="AE93" i="18"/>
  <c r="AE93" i="19" s="1"/>
  <c r="C92" i="13"/>
  <c r="C92" i="14" s="1"/>
  <c r="C92" i="5" s="1"/>
  <c r="C93" i="17"/>
  <c r="AG92" i="18"/>
  <c r="AG92" i="19" s="1"/>
  <c r="M92" i="18"/>
  <c r="M92" i="19" s="1"/>
  <c r="E91" i="13"/>
  <c r="E91" i="14" s="1"/>
  <c r="E91" i="5" s="1"/>
  <c r="E92" i="17"/>
  <c r="O91" i="18"/>
  <c r="O91" i="19" s="1"/>
  <c r="AI91" i="18"/>
  <c r="AI91" i="19" s="1"/>
  <c r="G90" i="13"/>
  <c r="G90" i="14" s="1"/>
  <c r="G90" i="5" s="1"/>
  <c r="G91" i="17"/>
  <c r="Q90" i="18"/>
  <c r="Q90" i="19" s="1"/>
  <c r="AK90" i="18"/>
  <c r="AK90" i="19" s="1"/>
  <c r="AC90" i="18"/>
  <c r="AC90" i="19" s="1"/>
  <c r="I90" i="18"/>
  <c r="I90" i="19" s="1"/>
  <c r="AM89" i="18"/>
  <c r="AM89" i="19" s="1"/>
  <c r="S89" i="18"/>
  <c r="S89" i="19" s="1"/>
  <c r="AE89" i="18"/>
  <c r="AE89" i="19" s="1"/>
  <c r="K89" i="18"/>
  <c r="K89" i="19" s="1"/>
  <c r="C89" i="17"/>
  <c r="C88" i="13"/>
  <c r="C88" i="14" s="1"/>
  <c r="C88" i="5" s="1"/>
  <c r="M88" i="18"/>
  <c r="M88" i="19" s="1"/>
  <c r="AG88" i="18"/>
  <c r="AG88" i="19" s="1"/>
  <c r="E87" i="13"/>
  <c r="E87" i="14" s="1"/>
  <c r="E87" i="5" s="1"/>
  <c r="E88" i="17"/>
  <c r="O87" i="18"/>
  <c r="O87" i="19" s="1"/>
  <c r="AI87" i="18"/>
  <c r="AI87" i="19" s="1"/>
  <c r="G86" i="13"/>
  <c r="G86" i="14" s="1"/>
  <c r="G86" i="5" s="1"/>
  <c r="G87" i="17"/>
  <c r="Q86" i="18"/>
  <c r="Q86" i="19" s="1"/>
  <c r="AK86" i="18"/>
  <c r="AK86" i="19" s="1"/>
  <c r="I86" i="18"/>
  <c r="I86" i="19" s="1"/>
  <c r="AC86" i="18"/>
  <c r="AC86" i="19" s="1"/>
  <c r="S85" i="18"/>
  <c r="S85" i="19" s="1"/>
  <c r="AM85" i="18"/>
  <c r="AM85" i="19" s="1"/>
  <c r="K85" i="18"/>
  <c r="K85" i="19" s="1"/>
  <c r="AE85" i="18"/>
  <c r="AE85" i="19" s="1"/>
  <c r="C84" i="13"/>
  <c r="C84" i="14" s="1"/>
  <c r="C84" i="5" s="1"/>
  <c r="C85" i="17"/>
  <c r="M84" i="18"/>
  <c r="M84" i="19" s="1"/>
  <c r="AG84" i="18"/>
  <c r="AG84" i="19" s="1"/>
  <c r="E83" i="13"/>
  <c r="E83" i="14" s="1"/>
  <c r="E83" i="5" s="1"/>
  <c r="E84" i="17"/>
  <c r="O83" i="18"/>
  <c r="O83" i="19" s="1"/>
  <c r="AI83" i="18"/>
  <c r="AI83" i="19" s="1"/>
  <c r="G82" i="13"/>
  <c r="G82" i="14" s="1"/>
  <c r="G82" i="5" s="1"/>
  <c r="G83" i="17"/>
  <c r="AK82" i="18"/>
  <c r="AK82" i="19" s="1"/>
  <c r="Q82" i="18"/>
  <c r="Q82" i="19" s="1"/>
  <c r="AC82" i="18"/>
  <c r="AC82" i="19" s="1"/>
  <c r="I82" i="18"/>
  <c r="I82" i="19" s="1"/>
  <c r="AM81" i="18"/>
  <c r="AM81" i="19" s="1"/>
  <c r="S81" i="18"/>
  <c r="S81" i="19" s="1"/>
  <c r="K81" i="18"/>
  <c r="K81" i="19" s="1"/>
  <c r="AE81" i="18"/>
  <c r="AE81" i="19" s="1"/>
  <c r="C81" i="17"/>
  <c r="C80" i="13"/>
  <c r="C80" i="14" s="1"/>
  <c r="C80" i="5" s="1"/>
  <c r="M80" i="18"/>
  <c r="M80" i="19" s="1"/>
  <c r="AG80" i="18"/>
  <c r="AG80" i="19" s="1"/>
  <c r="E79" i="13"/>
  <c r="E79" i="14" s="1"/>
  <c r="E79" i="5" s="1"/>
  <c r="E80" i="17"/>
  <c r="O79" i="18"/>
  <c r="O79" i="19" s="1"/>
  <c r="AI79" i="18"/>
  <c r="AI79" i="19" s="1"/>
  <c r="G78" i="13"/>
  <c r="G78" i="14" s="1"/>
  <c r="G78" i="5" s="1"/>
  <c r="G79" i="17"/>
  <c r="Q78" i="18"/>
  <c r="Q78" i="19" s="1"/>
  <c r="AK78" i="18"/>
  <c r="AK78" i="19" s="1"/>
  <c r="AC78" i="18"/>
  <c r="AC78" i="19" s="1"/>
  <c r="I78" i="18"/>
  <c r="I78" i="19" s="1"/>
  <c r="S77" i="18"/>
  <c r="S77" i="19" s="1"/>
  <c r="AM77" i="18"/>
  <c r="AM77" i="19" s="1"/>
  <c r="K77" i="18"/>
  <c r="K77" i="19" s="1"/>
  <c r="AE77" i="18"/>
  <c r="AE77" i="19" s="1"/>
  <c r="C76" i="13"/>
  <c r="C76" i="14" s="1"/>
  <c r="C76" i="5" s="1"/>
  <c r="C77" i="17"/>
  <c r="M76" i="18"/>
  <c r="M76" i="19" s="1"/>
  <c r="AG76" i="18"/>
  <c r="AG76" i="19" s="1"/>
  <c r="E75" i="13"/>
  <c r="E75" i="14" s="1"/>
  <c r="E75" i="5" s="1"/>
  <c r="E76" i="17"/>
  <c r="O75" i="18"/>
  <c r="O75" i="19" s="1"/>
  <c r="AI75" i="18"/>
  <c r="AI75" i="19" s="1"/>
  <c r="G74" i="13"/>
  <c r="G74" i="14" s="1"/>
  <c r="G74" i="5" s="1"/>
  <c r="G75" i="17"/>
  <c r="Q74" i="18"/>
  <c r="Q74" i="19" s="1"/>
  <c r="AK74" i="18"/>
  <c r="AK74" i="19" s="1"/>
  <c r="AC74" i="18"/>
  <c r="AC74" i="19" s="1"/>
  <c r="I74" i="18"/>
  <c r="I74" i="19" s="1"/>
  <c r="S73" i="18"/>
  <c r="S73" i="19" s="1"/>
  <c r="AM73" i="18"/>
  <c r="AM73" i="19" s="1"/>
  <c r="K73" i="18"/>
  <c r="K73" i="19" s="1"/>
  <c r="AE73" i="18"/>
  <c r="AE73" i="19" s="1"/>
  <c r="C72" i="13"/>
  <c r="C72" i="14" s="1"/>
  <c r="C72" i="5" s="1"/>
  <c r="C73" i="17"/>
  <c r="M72" i="18"/>
  <c r="M72" i="19" s="1"/>
  <c r="AG72" i="18"/>
  <c r="AG72" i="19" s="1"/>
  <c r="E71" i="13"/>
  <c r="E71" i="14" s="1"/>
  <c r="E71" i="5" s="1"/>
  <c r="E72" i="17"/>
  <c r="O71" i="18"/>
  <c r="O71" i="19" s="1"/>
  <c r="AI71" i="18"/>
  <c r="AI71" i="19" s="1"/>
  <c r="G70" i="13"/>
  <c r="G70" i="14" s="1"/>
  <c r="G70" i="5" s="1"/>
  <c r="G71" i="17"/>
  <c r="Q70" i="18"/>
  <c r="Q70" i="19" s="1"/>
  <c r="AK70" i="18"/>
  <c r="AK70" i="19" s="1"/>
  <c r="I70" i="17"/>
  <c r="AM69" i="18"/>
  <c r="AM69" i="19" s="1"/>
  <c r="S69" i="18"/>
  <c r="S69" i="19" s="1"/>
  <c r="K69" i="18"/>
  <c r="K69" i="19" s="1"/>
  <c r="AE69" i="18"/>
  <c r="AE69" i="19" s="1"/>
  <c r="C68" i="13"/>
  <c r="C68" i="14" s="1"/>
  <c r="C68" i="5" s="1"/>
  <c r="C69" i="17"/>
  <c r="AG68" i="18"/>
  <c r="AG68" i="19" s="1"/>
  <c r="M68" i="18"/>
  <c r="M68" i="19" s="1"/>
  <c r="E67" i="13"/>
  <c r="E67" i="14" s="1"/>
  <c r="E67" i="5" s="1"/>
  <c r="E68" i="17"/>
  <c r="O67" i="18"/>
  <c r="O67" i="19" s="1"/>
  <c r="AI67" i="18"/>
  <c r="AI67" i="19" s="1"/>
  <c r="G66" i="13"/>
  <c r="G66" i="14" s="1"/>
  <c r="G66" i="5" s="1"/>
  <c r="G67" i="17"/>
  <c r="Q66" i="18"/>
  <c r="Q66" i="19" s="1"/>
  <c r="AK66" i="18"/>
  <c r="AK66" i="19" s="1"/>
  <c r="I66" i="18"/>
  <c r="I66" i="19" s="1"/>
  <c r="AC66" i="18"/>
  <c r="AC66" i="19" s="1"/>
  <c r="S65" i="18"/>
  <c r="S65" i="19" s="1"/>
  <c r="AM65" i="18"/>
  <c r="AM65" i="19" s="1"/>
  <c r="K65" i="18"/>
  <c r="K65" i="19" s="1"/>
  <c r="AE65" i="18"/>
  <c r="AE65" i="19" s="1"/>
  <c r="C64" i="13"/>
  <c r="C64" i="14" s="1"/>
  <c r="C64" i="5" s="1"/>
  <c r="C65" i="17"/>
  <c r="AG64" i="18"/>
  <c r="AG64" i="19" s="1"/>
  <c r="M64" i="18"/>
  <c r="M64" i="19" s="1"/>
  <c r="E63" i="13"/>
  <c r="E63" i="14" s="1"/>
  <c r="E63" i="5" s="1"/>
  <c r="E64" i="17"/>
  <c r="O63" i="18"/>
  <c r="O63" i="19" s="1"/>
  <c r="AI63" i="18"/>
  <c r="AI63" i="19" s="1"/>
  <c r="G62" i="13"/>
  <c r="G62" i="14" s="1"/>
  <c r="G62" i="5" s="1"/>
  <c r="G63" i="17"/>
  <c r="Q62" i="18"/>
  <c r="Q62" i="19" s="1"/>
  <c r="AK62" i="18"/>
  <c r="AK62" i="19" s="1"/>
  <c r="I62" i="18"/>
  <c r="I62" i="19" s="1"/>
  <c r="AC62" i="18"/>
  <c r="AC62" i="19" s="1"/>
  <c r="S61" i="18"/>
  <c r="S61" i="19" s="1"/>
  <c r="AM61" i="18"/>
  <c r="AM61" i="19" s="1"/>
  <c r="K61" i="18"/>
  <c r="K61" i="19" s="1"/>
  <c r="AE61" i="18"/>
  <c r="AE61" i="19" s="1"/>
  <c r="C60" i="13"/>
  <c r="C60" i="14" s="1"/>
  <c r="C60" i="5" s="1"/>
  <c r="C61" i="17"/>
  <c r="AG60" i="18"/>
  <c r="AG60" i="19" s="1"/>
  <c r="M60" i="18"/>
  <c r="M60" i="19" s="1"/>
  <c r="E59" i="13"/>
  <c r="E59" i="14" s="1"/>
  <c r="E59" i="5" s="1"/>
  <c r="E60" i="17"/>
  <c r="O59" i="18"/>
  <c r="O59" i="19" s="1"/>
  <c r="AI59" i="18"/>
  <c r="AI59" i="19" s="1"/>
  <c r="G58" i="13"/>
  <c r="G58" i="14" s="1"/>
  <c r="G58" i="5" s="1"/>
  <c r="G59" i="17"/>
  <c r="Q58" i="18"/>
  <c r="Q58" i="19" s="1"/>
  <c r="AK58" i="18"/>
  <c r="AK58" i="19" s="1"/>
  <c r="I58" i="18"/>
  <c r="I58" i="19" s="1"/>
  <c r="AC58" i="18"/>
  <c r="AC58" i="19" s="1"/>
  <c r="AM57" i="18"/>
  <c r="AM57" i="19" s="1"/>
  <c r="S57" i="18"/>
  <c r="S57" i="19" s="1"/>
  <c r="K57" i="18"/>
  <c r="K57" i="19" s="1"/>
  <c r="AE57" i="18"/>
  <c r="AE57" i="19" s="1"/>
  <c r="C56" i="13"/>
  <c r="C56" i="14" s="1"/>
  <c r="C56" i="5" s="1"/>
  <c r="C57" i="17"/>
  <c r="M56" i="17"/>
  <c r="E55" i="13"/>
  <c r="E55" i="14" s="1"/>
  <c r="E55" i="5" s="1"/>
  <c r="E56" i="17"/>
  <c r="O55" i="18"/>
  <c r="O55" i="19" s="1"/>
  <c r="AI55" i="18"/>
  <c r="AI55" i="19" s="1"/>
  <c r="G54" i="13"/>
  <c r="G54" i="14" s="1"/>
  <c r="G54" i="5" s="1"/>
  <c r="G55" i="17"/>
  <c r="Q54" i="18"/>
  <c r="Q54" i="19" s="1"/>
  <c r="AK54" i="18"/>
  <c r="AK54" i="19" s="1"/>
  <c r="I54" i="17"/>
  <c r="S53" i="18"/>
  <c r="S53" i="19" s="1"/>
  <c r="AM53" i="18"/>
  <c r="AM53" i="19" s="1"/>
  <c r="K53" i="18"/>
  <c r="K53" i="19" s="1"/>
  <c r="AE53" i="18"/>
  <c r="AE53" i="19" s="1"/>
  <c r="C52" i="13"/>
  <c r="C52" i="14" s="1"/>
  <c r="C52" i="5" s="1"/>
  <c r="C53" i="17"/>
  <c r="M52" i="18"/>
  <c r="M52" i="19" s="1"/>
  <c r="AG52" i="18"/>
  <c r="AG52" i="19" s="1"/>
  <c r="E52" i="17"/>
  <c r="E51" i="13"/>
  <c r="E51" i="14" s="1"/>
  <c r="E51" i="5" s="1"/>
  <c r="O51" i="18"/>
  <c r="O51" i="19" s="1"/>
  <c r="AI51" i="18"/>
  <c r="AI51" i="19" s="1"/>
  <c r="G50" i="13"/>
  <c r="G50" i="14" s="1"/>
  <c r="G50" i="5" s="1"/>
  <c r="G51" i="17"/>
  <c r="AK50" i="18"/>
  <c r="AK50" i="19" s="1"/>
  <c r="Q50" i="18"/>
  <c r="Q50" i="19" s="1"/>
  <c r="I50" i="18"/>
  <c r="I50" i="19" s="1"/>
  <c r="AC50" i="18"/>
  <c r="AC50" i="19" s="1"/>
  <c r="AM49" i="18"/>
  <c r="AM49" i="19" s="1"/>
  <c r="S49" i="18"/>
  <c r="S49" i="19" s="1"/>
  <c r="K49" i="18"/>
  <c r="K49" i="19" s="1"/>
  <c r="AE49" i="18"/>
  <c r="AE49" i="19" s="1"/>
  <c r="C48" i="13"/>
  <c r="C48" i="14" s="1"/>
  <c r="C48" i="5" s="1"/>
  <c r="C49" i="17"/>
  <c r="AG48" i="18"/>
  <c r="AG48" i="19" s="1"/>
  <c r="M48" i="18"/>
  <c r="M48" i="19" s="1"/>
  <c r="E47" i="13"/>
  <c r="E47" i="14" s="1"/>
  <c r="E47" i="5" s="1"/>
  <c r="E48" i="17"/>
  <c r="AI47" i="18"/>
  <c r="AI47" i="19" s="1"/>
  <c r="O47" i="18"/>
  <c r="O47" i="19" s="1"/>
  <c r="G46" i="13"/>
  <c r="G46" i="14" s="1"/>
  <c r="G46" i="5" s="1"/>
  <c r="G47" i="17"/>
  <c r="Q46" i="18"/>
  <c r="Q46" i="19" s="1"/>
  <c r="AK46" i="18"/>
  <c r="AK46" i="19" s="1"/>
  <c r="I46" i="18"/>
  <c r="I46" i="19" s="1"/>
  <c r="AC46" i="18"/>
  <c r="AC46" i="19" s="1"/>
  <c r="S45" i="18"/>
  <c r="S45" i="19" s="1"/>
  <c r="AM45" i="18"/>
  <c r="AM45" i="19" s="1"/>
  <c r="K45" i="18"/>
  <c r="K45" i="19" s="1"/>
  <c r="AE45" i="18"/>
  <c r="AE45" i="19" s="1"/>
  <c r="C44" i="13"/>
  <c r="C44" i="14" s="1"/>
  <c r="C44" i="5" s="1"/>
  <c r="C45" i="17"/>
  <c r="M44" i="18"/>
  <c r="M44" i="19" s="1"/>
  <c r="AG44" i="18"/>
  <c r="AG44" i="19" s="1"/>
  <c r="E43" i="13"/>
  <c r="E43" i="14" s="1"/>
  <c r="E43" i="5" s="1"/>
  <c r="E44" i="17"/>
  <c r="O43" i="18"/>
  <c r="O43" i="19" s="1"/>
  <c r="AI43" i="18"/>
  <c r="AI43" i="19" s="1"/>
  <c r="G42" i="13"/>
  <c r="G42" i="14" s="1"/>
  <c r="G42" i="5" s="1"/>
  <c r="G43" i="17"/>
  <c r="Q42" i="18"/>
  <c r="Q42" i="19" s="1"/>
  <c r="AK42" i="18"/>
  <c r="AK42" i="19" s="1"/>
  <c r="I42" i="18"/>
  <c r="I42" i="19" s="1"/>
  <c r="AC42" i="18"/>
  <c r="AC42" i="19" s="1"/>
  <c r="S41" i="18"/>
  <c r="S41" i="19" s="1"/>
  <c r="AM41" i="18"/>
  <c r="AM41" i="19" s="1"/>
  <c r="K41" i="18"/>
  <c r="K41" i="19" s="1"/>
  <c r="AE41" i="18"/>
  <c r="AE41" i="19" s="1"/>
  <c r="C41" i="17"/>
  <c r="C40" i="13"/>
  <c r="C40" i="14" s="1"/>
  <c r="C40" i="5" s="1"/>
  <c r="M40" i="18"/>
  <c r="M40" i="19" s="1"/>
  <c r="AG40" i="18"/>
  <c r="AG40" i="19" s="1"/>
  <c r="E39" i="13"/>
  <c r="E39" i="14" s="1"/>
  <c r="E39" i="5" s="1"/>
  <c r="E40" i="17"/>
  <c r="AI39" i="18"/>
  <c r="AI39" i="19" s="1"/>
  <c r="O39" i="18"/>
  <c r="O39" i="19" s="1"/>
  <c r="G38" i="13"/>
  <c r="G38" i="14" s="1"/>
  <c r="G38" i="5" s="1"/>
  <c r="G39" i="17"/>
  <c r="Q38" i="18"/>
  <c r="Q38" i="19" s="1"/>
  <c r="AK38" i="18"/>
  <c r="AK38" i="19" s="1"/>
  <c r="I38" i="18"/>
  <c r="I38" i="19" s="1"/>
  <c r="AC38" i="18"/>
  <c r="AC38" i="19" s="1"/>
  <c r="S37" i="18"/>
  <c r="S37" i="19" s="1"/>
  <c r="AM37" i="18"/>
  <c r="AM37" i="19" s="1"/>
  <c r="K37" i="18"/>
  <c r="K37" i="19" s="1"/>
  <c r="AE37" i="18"/>
  <c r="AE37" i="19" s="1"/>
  <c r="C36" i="13"/>
  <c r="C36" i="14" s="1"/>
  <c r="C36" i="5" s="1"/>
  <c r="C37" i="17"/>
  <c r="AG36" i="18"/>
  <c r="AG36" i="19" s="1"/>
  <c r="M36" i="18"/>
  <c r="M36" i="19" s="1"/>
  <c r="E35" i="13"/>
  <c r="E35" i="14" s="1"/>
  <c r="E35" i="5" s="1"/>
  <c r="E36" i="17"/>
  <c r="AI35" i="18"/>
  <c r="AI35" i="19" s="1"/>
  <c r="O35" i="18"/>
  <c r="O35" i="19" s="1"/>
  <c r="G34" i="13"/>
  <c r="G34" i="14" s="1"/>
  <c r="G34" i="5" s="1"/>
  <c r="G35" i="17"/>
  <c r="AK34" i="18"/>
  <c r="AK34" i="19" s="1"/>
  <c r="Q34" i="18"/>
  <c r="Q34" i="19" s="1"/>
  <c r="I34" i="18"/>
  <c r="I34" i="19" s="1"/>
  <c r="AC34" i="18"/>
  <c r="AC34" i="19" s="1"/>
  <c r="S33" i="18"/>
  <c r="S33" i="19" s="1"/>
  <c r="AM33" i="18"/>
  <c r="AM33" i="19" s="1"/>
  <c r="K33" i="18"/>
  <c r="K33" i="19" s="1"/>
  <c r="AE33" i="18"/>
  <c r="AE33" i="19" s="1"/>
  <c r="C33" i="17"/>
  <c r="C32" i="13"/>
  <c r="C32" i="14" s="1"/>
  <c r="C32" i="5" s="1"/>
  <c r="M32" i="18"/>
  <c r="M32" i="19" s="1"/>
  <c r="AG32" i="18"/>
  <c r="AG32" i="19" s="1"/>
  <c r="E31" i="13"/>
  <c r="E31" i="14" s="1"/>
  <c r="E31" i="5" s="1"/>
  <c r="E32" i="17"/>
  <c r="AI31" i="18"/>
  <c r="AI31" i="19" s="1"/>
  <c r="O31" i="18"/>
  <c r="O31" i="19" s="1"/>
  <c r="G30" i="13"/>
  <c r="G30" i="14" s="1"/>
  <c r="G30" i="5" s="1"/>
  <c r="G31" i="17"/>
  <c r="Q30" i="18"/>
  <c r="Q30" i="19" s="1"/>
  <c r="AK30" i="18"/>
  <c r="AK30" i="19" s="1"/>
  <c r="I30" i="18"/>
  <c r="I30" i="19" s="1"/>
  <c r="AC30" i="18"/>
  <c r="AC30" i="19" s="1"/>
  <c r="AM29" i="18"/>
  <c r="AM29" i="19" s="1"/>
  <c r="S29" i="18"/>
  <c r="S29" i="19" s="1"/>
  <c r="K29" i="18"/>
  <c r="K29" i="19" s="1"/>
  <c r="AE29" i="18"/>
  <c r="AE29" i="19" s="1"/>
  <c r="C28" i="13"/>
  <c r="C28" i="14" s="1"/>
  <c r="C28" i="5" s="1"/>
  <c r="C29" i="17"/>
  <c r="AG28" i="18"/>
  <c r="AG28" i="19" s="1"/>
  <c r="M28" i="18"/>
  <c r="M28" i="19" s="1"/>
  <c r="E27" i="13"/>
  <c r="E27" i="14" s="1"/>
  <c r="E27" i="5" s="1"/>
  <c r="E28" i="17"/>
  <c r="O27" i="18"/>
  <c r="O27" i="19" s="1"/>
  <c r="AI27" i="18"/>
  <c r="AI27" i="19" s="1"/>
  <c r="G26" i="13"/>
  <c r="G26" i="14" s="1"/>
  <c r="G26" i="5" s="1"/>
  <c r="G27" i="17"/>
  <c r="Q26" i="18"/>
  <c r="Q26" i="19" s="1"/>
  <c r="AK26" i="18"/>
  <c r="AK26" i="19" s="1"/>
  <c r="I26" i="18"/>
  <c r="I26" i="19" s="1"/>
  <c r="AC26" i="18"/>
  <c r="AC26" i="19" s="1"/>
  <c r="S25" i="18"/>
  <c r="S25" i="19" s="1"/>
  <c r="AM25" i="18"/>
  <c r="AM25" i="19" s="1"/>
  <c r="K25" i="18"/>
  <c r="K25" i="19" s="1"/>
  <c r="AE25" i="18"/>
  <c r="AE25" i="19" s="1"/>
  <c r="C24" i="13"/>
  <c r="C24" i="14" s="1"/>
  <c r="C24" i="5" s="1"/>
  <c r="C25" i="17"/>
  <c r="M24" i="18"/>
  <c r="M24" i="19" s="1"/>
  <c r="AG24" i="18"/>
  <c r="AG24" i="19" s="1"/>
  <c r="E23" i="13"/>
  <c r="E23" i="14" s="1"/>
  <c r="E23" i="5" s="1"/>
  <c r="E24" i="17"/>
  <c r="O23" i="18"/>
  <c r="O23" i="19" s="1"/>
  <c r="AI23" i="18"/>
  <c r="AI23" i="19" s="1"/>
  <c r="G22" i="13"/>
  <c r="G22" i="14" s="1"/>
  <c r="G22" i="5" s="1"/>
  <c r="G23" i="17"/>
  <c r="Q22" i="18"/>
  <c r="Q22" i="19" s="1"/>
  <c r="AK22" i="18"/>
  <c r="AK22" i="19" s="1"/>
  <c r="I22" i="18"/>
  <c r="I22" i="19" s="1"/>
  <c r="AC22" i="18"/>
  <c r="AC22" i="19" s="1"/>
  <c r="S21" i="18"/>
  <c r="S21" i="19" s="1"/>
  <c r="AM21" i="18"/>
  <c r="AM21" i="19" s="1"/>
  <c r="K21" i="18"/>
  <c r="K21" i="19" s="1"/>
  <c r="AE21" i="18"/>
  <c r="AE21" i="19" s="1"/>
  <c r="C20" i="13"/>
  <c r="C20" i="14" s="1"/>
  <c r="C20" i="5" s="1"/>
  <c r="C21" i="17"/>
  <c r="M20" i="18"/>
  <c r="M20" i="19" s="1"/>
  <c r="AG20" i="18"/>
  <c r="AG20" i="19" s="1"/>
  <c r="E19" i="13"/>
  <c r="E19" i="14" s="1"/>
  <c r="E19" i="5" s="1"/>
  <c r="E20" i="17"/>
  <c r="AI19" i="18"/>
  <c r="AI19" i="19" s="1"/>
  <c r="O19" i="18"/>
  <c r="O19" i="19" s="1"/>
  <c r="G18" i="13"/>
  <c r="G18" i="14" s="1"/>
  <c r="G18" i="5" s="1"/>
  <c r="G19" i="17"/>
  <c r="Q18" i="17"/>
  <c r="I18" i="18"/>
  <c r="I18" i="19" s="1"/>
  <c r="AC18" i="18"/>
  <c r="AC18" i="19" s="1"/>
  <c r="S17" i="18"/>
  <c r="S17" i="19" s="1"/>
  <c r="AM17" i="18"/>
  <c r="AM17" i="19" s="1"/>
  <c r="K17" i="18"/>
  <c r="K17" i="19" s="1"/>
  <c r="AE17" i="18"/>
  <c r="AE17" i="19" s="1"/>
  <c r="C17" i="17"/>
  <c r="C16" i="13"/>
  <c r="C16" i="14" s="1"/>
  <c r="C16" i="5" s="1"/>
  <c r="M16" i="18"/>
  <c r="M16" i="19" s="1"/>
  <c r="AG16" i="18"/>
  <c r="AG16" i="19" s="1"/>
  <c r="E15" i="13"/>
  <c r="E15" i="14" s="1"/>
  <c r="E15" i="5" s="1"/>
  <c r="E16" i="17"/>
  <c r="O15" i="18"/>
  <c r="O15" i="19" s="1"/>
  <c r="AI15" i="18"/>
  <c r="AI15" i="19" s="1"/>
  <c r="G14" i="13"/>
  <c r="G14" i="14" s="1"/>
  <c r="G14" i="5" s="1"/>
  <c r="G15" i="17"/>
  <c r="Q14" i="18"/>
  <c r="Q14" i="19" s="1"/>
  <c r="AK14" i="18"/>
  <c r="AK14" i="19" s="1"/>
  <c r="I14" i="18"/>
  <c r="I14" i="19" s="1"/>
  <c r="AC14" i="18"/>
  <c r="AC14" i="19" s="1"/>
  <c r="S13" i="18"/>
  <c r="S13" i="19" s="1"/>
  <c r="AM13" i="18"/>
  <c r="AM13" i="19" s="1"/>
  <c r="K13" i="18"/>
  <c r="K13" i="19" s="1"/>
  <c r="AE13" i="18"/>
  <c r="AE13" i="19" s="1"/>
  <c r="C12" i="13"/>
  <c r="C12" i="14" s="1"/>
  <c r="C12" i="5" s="1"/>
  <c r="C13" i="17"/>
  <c r="M12" i="18"/>
  <c r="M12" i="19" s="1"/>
  <c r="AG12" i="18"/>
  <c r="AG12" i="19" s="1"/>
  <c r="E12" i="17"/>
  <c r="E11" i="13"/>
  <c r="E11" i="14" s="1"/>
  <c r="E11" i="5" s="1"/>
  <c r="O11" i="18"/>
  <c r="O11" i="19" s="1"/>
  <c r="AI11" i="18"/>
  <c r="AI11" i="19" s="1"/>
  <c r="G10" i="13"/>
  <c r="G10" i="14" s="1"/>
  <c r="G10" i="5" s="1"/>
  <c r="G11" i="17"/>
  <c r="AK10" i="18"/>
  <c r="AK10" i="19" s="1"/>
  <c r="Q10" i="18"/>
  <c r="Q10" i="19" s="1"/>
  <c r="AC10" i="18"/>
  <c r="AC10" i="19" s="1"/>
  <c r="I10" i="18"/>
  <c r="I10" i="19" s="1"/>
  <c r="S9" i="18"/>
  <c r="S9" i="19" s="1"/>
  <c r="AM9" i="18"/>
  <c r="AM9" i="19" s="1"/>
  <c r="K9" i="18"/>
  <c r="K9" i="19" s="1"/>
  <c r="AE9" i="18"/>
  <c r="AE9" i="19" s="1"/>
  <c r="C8" i="13"/>
  <c r="C8" i="14" s="1"/>
  <c r="C8" i="5" s="1"/>
  <c r="C9" i="17"/>
  <c r="AG8" i="18"/>
  <c r="AG8" i="19" s="1"/>
  <c r="M8" i="18"/>
  <c r="M8" i="19" s="1"/>
  <c r="E7" i="13"/>
  <c r="E7" i="14" s="1"/>
  <c r="E7" i="5" s="1"/>
  <c r="E8" i="17"/>
  <c r="AI7" i="18"/>
  <c r="AI7" i="19" s="1"/>
  <c r="O7" i="18"/>
  <c r="O7" i="19" s="1"/>
  <c r="G6" i="13"/>
  <c r="G6" i="14" s="1"/>
  <c r="G6" i="5" s="1"/>
  <c r="G7" i="17"/>
  <c r="Q6" i="18"/>
  <c r="Q6" i="19" s="1"/>
  <c r="AK6" i="18"/>
  <c r="AK6" i="19" s="1"/>
  <c r="I6" i="18"/>
  <c r="I6" i="19" s="1"/>
  <c r="AC6" i="18"/>
  <c r="AC6" i="19" s="1"/>
  <c r="S5" i="18"/>
  <c r="S5" i="19" s="1"/>
  <c r="AM5" i="18"/>
  <c r="AM5" i="19" s="1"/>
  <c r="K5" i="18"/>
  <c r="K5" i="19" s="1"/>
  <c r="AE5" i="18"/>
  <c r="AE5" i="19" s="1"/>
  <c r="C4" i="13"/>
  <c r="C4" i="14" s="1"/>
  <c r="C4" i="5" s="1"/>
  <c r="C5" i="17"/>
  <c r="L131" i="18"/>
  <c r="L131" i="19" s="1"/>
  <c r="AF131" i="18"/>
  <c r="AF131" i="19" s="1"/>
  <c r="R128" i="18"/>
  <c r="R128" i="19" s="1"/>
  <c r="AL128" i="18"/>
  <c r="AL128" i="19" s="1"/>
  <c r="H125" i="18"/>
  <c r="H125" i="19" s="1"/>
  <c r="AB125" i="18"/>
  <c r="AB125" i="19" s="1"/>
  <c r="P121" i="18"/>
  <c r="P121" i="19" s="1"/>
  <c r="AJ121" i="18"/>
  <c r="AJ121" i="19" s="1"/>
  <c r="D118" i="13"/>
  <c r="D118" i="14" s="1"/>
  <c r="D118" i="5" s="1"/>
  <c r="D119" i="17"/>
  <c r="AD116" i="18"/>
  <c r="AD116" i="19" s="1"/>
  <c r="J116" i="18"/>
  <c r="J116" i="19" s="1"/>
  <c r="R112" i="18"/>
  <c r="R112" i="19" s="1"/>
  <c r="AL112" i="18"/>
  <c r="AL112" i="19" s="1"/>
  <c r="F110" i="17"/>
  <c r="F109" i="13"/>
  <c r="F109" i="14" s="1"/>
  <c r="F109" i="5" s="1"/>
  <c r="B107" i="13"/>
  <c r="B107" i="14" s="1"/>
  <c r="B107" i="5" s="1"/>
  <c r="B108" i="17"/>
  <c r="F105" i="13"/>
  <c r="F105" i="14" s="1"/>
  <c r="F105" i="5" s="1"/>
  <c r="F106" i="17"/>
  <c r="N102" i="17"/>
  <c r="B99" i="13"/>
  <c r="B99" i="14" s="1"/>
  <c r="B99" i="5" s="1"/>
  <c r="B100" i="17"/>
  <c r="R96" i="18"/>
  <c r="R96" i="19" s="1"/>
  <c r="AL96" i="18"/>
  <c r="AL96" i="19" s="1"/>
  <c r="H93" i="18"/>
  <c r="H93" i="19" s="1"/>
  <c r="AB93" i="18"/>
  <c r="AB93" i="19" s="1"/>
  <c r="P89" i="18"/>
  <c r="P89" i="19" s="1"/>
  <c r="AJ89" i="18"/>
  <c r="AJ89" i="19" s="1"/>
  <c r="D87" i="17"/>
  <c r="D86" i="13"/>
  <c r="D86" i="14" s="1"/>
  <c r="D86" i="5" s="1"/>
  <c r="L83" i="18"/>
  <c r="L83" i="19" s="1"/>
  <c r="AF83" i="18"/>
  <c r="AF83" i="19" s="1"/>
  <c r="AF79" i="18"/>
  <c r="AF79" i="19" s="1"/>
  <c r="L79" i="18"/>
  <c r="L79" i="19" s="1"/>
  <c r="H77" i="18"/>
  <c r="H77" i="19" s="1"/>
  <c r="AB77" i="18"/>
  <c r="AB77" i="19" s="1"/>
  <c r="F73" i="13"/>
  <c r="F73" i="14" s="1"/>
  <c r="F73" i="5" s="1"/>
  <c r="F74" i="17"/>
  <c r="D70" i="13"/>
  <c r="D70" i="14" s="1"/>
  <c r="D70" i="5" s="1"/>
  <c r="D71" i="17"/>
  <c r="L67" i="18"/>
  <c r="L67" i="19" s="1"/>
  <c r="AF67" i="18"/>
  <c r="AF67" i="19" s="1"/>
  <c r="J64" i="18"/>
  <c r="J64" i="19" s="1"/>
  <c r="AD64" i="18"/>
  <c r="AD64" i="19" s="1"/>
  <c r="H61" i="17"/>
  <c r="AJ57" i="18"/>
  <c r="AJ57" i="19" s="1"/>
  <c r="P57" i="18"/>
  <c r="P57" i="19" s="1"/>
  <c r="N54" i="18"/>
  <c r="N54" i="19" s="1"/>
  <c r="AH54" i="18"/>
  <c r="AH54" i="19" s="1"/>
  <c r="AH50" i="18"/>
  <c r="AH50" i="19" s="1"/>
  <c r="N50" i="18"/>
  <c r="N50" i="19" s="1"/>
  <c r="B48" i="17"/>
  <c r="B47" i="13"/>
  <c r="B47" i="14" s="1"/>
  <c r="B47" i="5" s="1"/>
  <c r="J44" i="18"/>
  <c r="J44" i="19" s="1"/>
  <c r="AD44" i="18"/>
  <c r="AD44" i="19" s="1"/>
  <c r="R40" i="18"/>
  <c r="R40" i="19" s="1"/>
  <c r="AL40" i="18"/>
  <c r="AL40" i="19" s="1"/>
  <c r="R36" i="18"/>
  <c r="R36" i="19" s="1"/>
  <c r="AL36" i="18"/>
  <c r="AL36" i="19" s="1"/>
  <c r="P33" i="18"/>
  <c r="P33" i="19" s="1"/>
  <c r="AJ33" i="18"/>
  <c r="AJ33" i="19" s="1"/>
  <c r="D30" i="13"/>
  <c r="D30" i="14" s="1"/>
  <c r="D30" i="5" s="1"/>
  <c r="D31" i="17"/>
  <c r="L27" i="18"/>
  <c r="L27" i="19" s="1"/>
  <c r="AF27" i="18"/>
  <c r="AF27" i="19" s="1"/>
  <c r="P25" i="18"/>
  <c r="P25" i="19" s="1"/>
  <c r="AJ25" i="18"/>
  <c r="AJ25" i="19" s="1"/>
  <c r="D22" i="13"/>
  <c r="D22" i="14" s="1"/>
  <c r="D22" i="5" s="1"/>
  <c r="D23" i="17"/>
  <c r="AF19" i="18"/>
  <c r="AF19" i="19" s="1"/>
  <c r="L19" i="18"/>
  <c r="L19" i="19" s="1"/>
  <c r="J16" i="18"/>
  <c r="J16" i="19" s="1"/>
  <c r="AD16" i="18"/>
  <c r="AD16" i="19" s="1"/>
  <c r="J12" i="18"/>
  <c r="J12" i="19" s="1"/>
  <c r="AD12" i="18"/>
  <c r="AD12" i="19" s="1"/>
  <c r="H9" i="18"/>
  <c r="H9" i="19" s="1"/>
  <c r="AB9" i="18"/>
  <c r="AB9" i="19" s="1"/>
  <c r="B8" i="17"/>
  <c r="B7" i="13"/>
  <c r="B7" i="14" s="1"/>
  <c r="B7" i="5" s="1"/>
  <c r="K131" i="18"/>
  <c r="K131" i="19" s="1"/>
  <c r="AE131" i="18"/>
  <c r="AE131" i="19" s="1"/>
  <c r="Q128" i="18"/>
  <c r="Q128" i="19" s="1"/>
  <c r="AK128" i="18"/>
  <c r="AK128" i="19" s="1"/>
  <c r="E125" i="13"/>
  <c r="E125" i="14" s="1"/>
  <c r="E125" i="5" s="1"/>
  <c r="E126" i="17"/>
  <c r="M122" i="18"/>
  <c r="M122" i="19" s="1"/>
  <c r="AG122" i="18"/>
  <c r="AG122" i="19" s="1"/>
  <c r="G120" i="13"/>
  <c r="G120" i="14" s="1"/>
  <c r="G120" i="5" s="1"/>
  <c r="G121" i="17"/>
  <c r="E117" i="13"/>
  <c r="E117" i="14" s="1"/>
  <c r="E117" i="5" s="1"/>
  <c r="E118" i="17"/>
  <c r="M114" i="17"/>
  <c r="K111" i="18"/>
  <c r="K111" i="19" s="1"/>
  <c r="AE111" i="18"/>
  <c r="AE111" i="19" s="1"/>
  <c r="S107" i="18"/>
  <c r="S107" i="19" s="1"/>
  <c r="AM107" i="18"/>
  <c r="AM107" i="19" s="1"/>
  <c r="I104" i="18"/>
  <c r="I104" i="19" s="1"/>
  <c r="AC104" i="18"/>
  <c r="AC104" i="19" s="1"/>
  <c r="G100" i="13"/>
  <c r="G100" i="14" s="1"/>
  <c r="G100" i="5" s="1"/>
  <c r="G101" i="17"/>
  <c r="E97" i="13"/>
  <c r="E97" i="14" s="1"/>
  <c r="E97" i="5" s="1"/>
  <c r="E98" i="17"/>
  <c r="C94" i="13"/>
  <c r="C94" i="14" s="1"/>
  <c r="C94" i="5" s="1"/>
  <c r="C95" i="17"/>
  <c r="Q92" i="18"/>
  <c r="Q92" i="19" s="1"/>
  <c r="AK92" i="18"/>
  <c r="AK92" i="19" s="1"/>
  <c r="E89" i="13"/>
  <c r="E89" i="14" s="1"/>
  <c r="E89" i="5" s="1"/>
  <c r="E90" i="17"/>
  <c r="K87" i="18"/>
  <c r="K87" i="19" s="1"/>
  <c r="AE87" i="18"/>
  <c r="AE87" i="19" s="1"/>
  <c r="Q84" i="18"/>
  <c r="Q84" i="19" s="1"/>
  <c r="AK84" i="18"/>
  <c r="AK84" i="19" s="1"/>
  <c r="G80" i="13"/>
  <c r="G80" i="14" s="1"/>
  <c r="G80" i="5" s="1"/>
  <c r="G81" i="17"/>
  <c r="E77" i="13"/>
  <c r="E77" i="14" s="1"/>
  <c r="E77" i="5" s="1"/>
  <c r="E78" i="17"/>
  <c r="S75" i="18"/>
  <c r="S75" i="19" s="1"/>
  <c r="AM75" i="18"/>
  <c r="AM75" i="19" s="1"/>
  <c r="I72" i="18"/>
  <c r="I72" i="19" s="1"/>
  <c r="AC72" i="18"/>
  <c r="AC72" i="19" s="1"/>
  <c r="G52" i="13"/>
  <c r="G52" i="14" s="1"/>
  <c r="G52" i="5" s="1"/>
  <c r="G53" i="17"/>
  <c r="M4" i="18"/>
  <c r="M4" i="19" s="1"/>
  <c r="AG4" i="18"/>
  <c r="AG4" i="19" s="1"/>
  <c r="Q4" i="18"/>
  <c r="Q4" i="19" s="1"/>
  <c r="AK4" i="18"/>
  <c r="AK4" i="19" s="1"/>
  <c r="N131" i="18"/>
  <c r="N131" i="19" s="1"/>
  <c r="AH131" i="18"/>
  <c r="AH131" i="19" s="1"/>
  <c r="F131" i="17"/>
  <c r="F130" i="13"/>
  <c r="F130" i="14" s="1"/>
  <c r="F130" i="5" s="1"/>
  <c r="P130" i="18"/>
  <c r="P130" i="19" s="1"/>
  <c r="AJ130" i="18"/>
  <c r="AJ130" i="19" s="1"/>
  <c r="H130" i="18"/>
  <c r="H130" i="19" s="1"/>
  <c r="AB130" i="18"/>
  <c r="AB130" i="19" s="1"/>
  <c r="AL129" i="18"/>
  <c r="AL129" i="19" s="1"/>
  <c r="R129" i="18"/>
  <c r="R129" i="19" s="1"/>
  <c r="AD129" i="18"/>
  <c r="AD129" i="19" s="1"/>
  <c r="J129" i="18"/>
  <c r="J129" i="19" s="1"/>
  <c r="B128" i="13"/>
  <c r="B128" i="14" s="1"/>
  <c r="B128" i="5" s="1"/>
  <c r="B129" i="17"/>
  <c r="L128" i="18"/>
  <c r="L128" i="19" s="1"/>
  <c r="AF128" i="18"/>
  <c r="AF128" i="19" s="1"/>
  <c r="D128" i="17"/>
  <c r="D127" i="13"/>
  <c r="D127" i="14" s="1"/>
  <c r="D127" i="5" s="1"/>
  <c r="N127" i="18"/>
  <c r="N127" i="19" s="1"/>
  <c r="AH127" i="18"/>
  <c r="AH127" i="19" s="1"/>
  <c r="F127" i="17"/>
  <c r="F126" i="13"/>
  <c r="F126" i="14" s="1"/>
  <c r="F126" i="5" s="1"/>
  <c r="AJ126" i="18"/>
  <c r="AJ126" i="19" s="1"/>
  <c r="P126" i="18"/>
  <c r="P126" i="19" s="1"/>
  <c r="AB126" i="18"/>
  <c r="AB126" i="19" s="1"/>
  <c r="H126" i="18"/>
  <c r="H126" i="19" s="1"/>
  <c r="R125" i="18"/>
  <c r="R125" i="19" s="1"/>
  <c r="AL125" i="18"/>
  <c r="AL125" i="19" s="1"/>
  <c r="J125" i="18"/>
  <c r="J125" i="19" s="1"/>
  <c r="AD125" i="18"/>
  <c r="AD125" i="19" s="1"/>
  <c r="B124" i="13"/>
  <c r="B124" i="14" s="1"/>
  <c r="B124" i="5" s="1"/>
  <c r="B125" i="17"/>
  <c r="L124" i="18"/>
  <c r="L124" i="19" s="1"/>
  <c r="AF124" i="18"/>
  <c r="AF124" i="19" s="1"/>
  <c r="D123" i="13"/>
  <c r="D123" i="14" s="1"/>
  <c r="D123" i="5" s="1"/>
  <c r="D124" i="17"/>
  <c r="N123" i="18"/>
  <c r="N123" i="19" s="1"/>
  <c r="AH123" i="18"/>
  <c r="AH123" i="19" s="1"/>
  <c r="F122" i="13"/>
  <c r="F122" i="14" s="1"/>
  <c r="F122" i="5" s="1"/>
  <c r="F123" i="17"/>
  <c r="P122" i="18"/>
  <c r="P122" i="19" s="1"/>
  <c r="AJ122" i="18"/>
  <c r="AJ122" i="19" s="1"/>
  <c r="H122" i="18"/>
  <c r="H122" i="19" s="1"/>
  <c r="AB122" i="18"/>
  <c r="AB122" i="19" s="1"/>
  <c r="AL121" i="18"/>
  <c r="AL121" i="19" s="1"/>
  <c r="R121" i="18"/>
  <c r="R121" i="19" s="1"/>
  <c r="J121" i="18"/>
  <c r="J121" i="19" s="1"/>
  <c r="AD121" i="18"/>
  <c r="AD121" i="19" s="1"/>
  <c r="B121" i="17"/>
  <c r="B120" i="13"/>
  <c r="B120" i="14" s="1"/>
  <c r="B120" i="5" s="1"/>
  <c r="L120" i="18"/>
  <c r="L120" i="19" s="1"/>
  <c r="AF120" i="18"/>
  <c r="AF120" i="19" s="1"/>
  <c r="D120" i="17"/>
  <c r="D119" i="13"/>
  <c r="D119" i="14" s="1"/>
  <c r="D119" i="5" s="1"/>
  <c r="N119" i="18"/>
  <c r="N119" i="19" s="1"/>
  <c r="AH119" i="18"/>
  <c r="AH119" i="19" s="1"/>
  <c r="F119" i="17"/>
  <c r="F118" i="13"/>
  <c r="F118" i="14" s="1"/>
  <c r="F118" i="5" s="1"/>
  <c r="AJ118" i="18"/>
  <c r="AJ118" i="19" s="1"/>
  <c r="P118" i="18"/>
  <c r="P118" i="19" s="1"/>
  <c r="H118" i="18"/>
  <c r="H118" i="19" s="1"/>
  <c r="AB118" i="18"/>
  <c r="AB118" i="19" s="1"/>
  <c r="R117" i="17"/>
  <c r="J117" i="18"/>
  <c r="J117" i="19" s="1"/>
  <c r="AD117" i="18"/>
  <c r="AD117" i="19" s="1"/>
  <c r="B117" i="17"/>
  <c r="B116" i="13"/>
  <c r="B116" i="14" s="1"/>
  <c r="B116" i="5" s="1"/>
  <c r="L116" i="18"/>
  <c r="L116" i="19" s="1"/>
  <c r="AF116" i="18"/>
  <c r="AF116" i="19" s="1"/>
  <c r="D115" i="13"/>
  <c r="D115" i="14" s="1"/>
  <c r="D115" i="5" s="1"/>
  <c r="D116" i="17"/>
  <c r="N115" i="18"/>
  <c r="N115" i="19" s="1"/>
  <c r="AH115" i="18"/>
  <c r="AH115" i="19" s="1"/>
  <c r="F114" i="13"/>
  <c r="F114" i="14" s="1"/>
  <c r="F114" i="5" s="1"/>
  <c r="F115" i="17"/>
  <c r="P114" i="17"/>
  <c r="H114" i="18"/>
  <c r="H114" i="19" s="1"/>
  <c r="AB114" i="18"/>
  <c r="AB114" i="19" s="1"/>
  <c r="R113" i="18"/>
  <c r="R113" i="19" s="1"/>
  <c r="AL113" i="18"/>
  <c r="AL113" i="19" s="1"/>
  <c r="J113" i="18"/>
  <c r="J113" i="19" s="1"/>
  <c r="AD113" i="18"/>
  <c r="AD113" i="19" s="1"/>
  <c r="B112" i="13"/>
  <c r="B112" i="14" s="1"/>
  <c r="B112" i="5" s="1"/>
  <c r="B113" i="17"/>
  <c r="AF112" i="18"/>
  <c r="AF112" i="19" s="1"/>
  <c r="L112" i="18"/>
  <c r="L112" i="19" s="1"/>
  <c r="D112" i="17"/>
  <c r="D111" i="13"/>
  <c r="D111" i="14" s="1"/>
  <c r="D111" i="5" s="1"/>
  <c r="AH111" i="18"/>
  <c r="AH111" i="19" s="1"/>
  <c r="N111" i="18"/>
  <c r="N111" i="19" s="1"/>
  <c r="F110" i="13"/>
  <c r="F110" i="14" s="1"/>
  <c r="F110" i="5" s="1"/>
  <c r="F111" i="17"/>
  <c r="P110" i="18"/>
  <c r="P110" i="19" s="1"/>
  <c r="AJ110" i="18"/>
  <c r="AJ110" i="19" s="1"/>
  <c r="AB110" i="18"/>
  <c r="AB110" i="19" s="1"/>
  <c r="H110" i="18"/>
  <c r="H110" i="19" s="1"/>
  <c r="R109" i="18"/>
  <c r="R109" i="19" s="1"/>
  <c r="AL109" i="18"/>
  <c r="AL109" i="19" s="1"/>
  <c r="J109" i="18"/>
  <c r="J109" i="19" s="1"/>
  <c r="AD109" i="18"/>
  <c r="AD109" i="19" s="1"/>
  <c r="B109" i="17"/>
  <c r="B108" i="13"/>
  <c r="B108" i="14" s="1"/>
  <c r="B108" i="5" s="1"/>
  <c r="L108" i="18"/>
  <c r="L108" i="19" s="1"/>
  <c r="AF108" i="18"/>
  <c r="AF108" i="19" s="1"/>
  <c r="D107" i="13"/>
  <c r="D107" i="14" s="1"/>
  <c r="D107" i="5" s="1"/>
  <c r="D108" i="17"/>
  <c r="AH107" i="18"/>
  <c r="AH107" i="19" s="1"/>
  <c r="N107" i="18"/>
  <c r="N107" i="19" s="1"/>
  <c r="F106" i="13"/>
  <c r="F106" i="14" s="1"/>
  <c r="F106" i="5" s="1"/>
  <c r="F107" i="17"/>
  <c r="P106" i="18"/>
  <c r="P106" i="19" s="1"/>
  <c r="AJ106" i="18"/>
  <c r="AJ106" i="19" s="1"/>
  <c r="H106" i="18"/>
  <c r="H106" i="19" s="1"/>
  <c r="AB106" i="18"/>
  <c r="AB106" i="19" s="1"/>
  <c r="AL105" i="18"/>
  <c r="AL105" i="19" s="1"/>
  <c r="R105" i="18"/>
  <c r="R105" i="19" s="1"/>
  <c r="J105" i="18"/>
  <c r="J105" i="19" s="1"/>
  <c r="AD105" i="18"/>
  <c r="AD105" i="19" s="1"/>
  <c r="B104" i="13"/>
  <c r="B104" i="14" s="1"/>
  <c r="B104" i="5" s="1"/>
  <c r="B105" i="17"/>
  <c r="AF104" i="18"/>
  <c r="AF104" i="19" s="1"/>
  <c r="L104" i="18"/>
  <c r="L104" i="19" s="1"/>
  <c r="D104" i="17"/>
  <c r="D103" i="13"/>
  <c r="D103" i="14" s="1"/>
  <c r="D103" i="5" s="1"/>
  <c r="N103" i="18"/>
  <c r="N103" i="19" s="1"/>
  <c r="AH103" i="18"/>
  <c r="AH103" i="19" s="1"/>
  <c r="F102" i="13"/>
  <c r="F102" i="14" s="1"/>
  <c r="F102" i="5" s="1"/>
  <c r="F103" i="17"/>
  <c r="P102" i="18"/>
  <c r="P102" i="19" s="1"/>
  <c r="AJ102" i="18"/>
  <c r="AJ102" i="19" s="1"/>
  <c r="H102" i="18"/>
  <c r="H102" i="19" s="1"/>
  <c r="AB102" i="18"/>
  <c r="AB102" i="19" s="1"/>
  <c r="R101" i="18"/>
  <c r="R101" i="19" s="1"/>
  <c r="AL101" i="18"/>
  <c r="AL101" i="19" s="1"/>
  <c r="J101" i="18"/>
  <c r="J101" i="19" s="1"/>
  <c r="AD101" i="18"/>
  <c r="AD101" i="19" s="1"/>
  <c r="B101" i="17"/>
  <c r="B100" i="13"/>
  <c r="B100" i="14" s="1"/>
  <c r="B100" i="5" s="1"/>
  <c r="AF100" i="18"/>
  <c r="AF100" i="19" s="1"/>
  <c r="L100" i="18"/>
  <c r="L100" i="19" s="1"/>
  <c r="D99" i="13"/>
  <c r="D99" i="14" s="1"/>
  <c r="D99" i="5" s="1"/>
  <c r="D100" i="17"/>
  <c r="N99" i="18"/>
  <c r="N99" i="19" s="1"/>
  <c r="AH99" i="18"/>
  <c r="AH99" i="19" s="1"/>
  <c r="F98" i="13"/>
  <c r="F98" i="14" s="1"/>
  <c r="F98" i="5" s="1"/>
  <c r="F99" i="17"/>
  <c r="P98" i="18"/>
  <c r="P98" i="19" s="1"/>
  <c r="AJ98" i="18"/>
  <c r="AJ98" i="19" s="1"/>
  <c r="H98" i="18"/>
  <c r="H98" i="19" s="1"/>
  <c r="AB98" i="18"/>
  <c r="AB98" i="19" s="1"/>
  <c r="R97" i="18"/>
  <c r="R97" i="19" s="1"/>
  <c r="AL97" i="18"/>
  <c r="AL97" i="19" s="1"/>
  <c r="J97" i="18"/>
  <c r="J97" i="19" s="1"/>
  <c r="AD97" i="18"/>
  <c r="AD97" i="19" s="1"/>
  <c r="B96" i="13"/>
  <c r="B96" i="14" s="1"/>
  <c r="B96" i="5" s="1"/>
  <c r="B97" i="17"/>
  <c r="AF96" i="18"/>
  <c r="AF96" i="19" s="1"/>
  <c r="L96" i="18"/>
  <c r="L96" i="19" s="1"/>
  <c r="D96" i="17"/>
  <c r="D95" i="13"/>
  <c r="D95" i="14" s="1"/>
  <c r="D95" i="5" s="1"/>
  <c r="N95" i="18"/>
  <c r="N95" i="19" s="1"/>
  <c r="AH95" i="18"/>
  <c r="AH95" i="19" s="1"/>
  <c r="F94" i="13"/>
  <c r="F94" i="14" s="1"/>
  <c r="F94" i="5" s="1"/>
  <c r="F95" i="17"/>
  <c r="P94" i="17"/>
  <c r="H94" i="18"/>
  <c r="H94" i="19" s="1"/>
  <c r="AB94" i="18"/>
  <c r="AB94" i="19" s="1"/>
  <c r="R93" i="18"/>
  <c r="R93" i="19" s="1"/>
  <c r="AL93" i="18"/>
  <c r="AL93" i="19" s="1"/>
  <c r="J93" i="18"/>
  <c r="J93" i="19" s="1"/>
  <c r="AD93" i="18"/>
  <c r="AD93" i="19" s="1"/>
  <c r="B93" i="17"/>
  <c r="B92" i="13"/>
  <c r="B92" i="14" s="1"/>
  <c r="B92" i="5" s="1"/>
  <c r="L92" i="18"/>
  <c r="L92" i="19" s="1"/>
  <c r="AF92" i="18"/>
  <c r="AF92" i="19" s="1"/>
  <c r="D91" i="13"/>
  <c r="D91" i="14" s="1"/>
  <c r="D91" i="5" s="1"/>
  <c r="D92" i="17"/>
  <c r="N91" i="18"/>
  <c r="N91" i="19" s="1"/>
  <c r="AH91" i="18"/>
  <c r="AH91" i="19" s="1"/>
  <c r="F90" i="13"/>
  <c r="F90" i="14" s="1"/>
  <c r="F90" i="5" s="1"/>
  <c r="F91" i="17"/>
  <c r="P90" i="18"/>
  <c r="P90" i="19" s="1"/>
  <c r="AJ90" i="18"/>
  <c r="AJ90" i="19" s="1"/>
  <c r="H90" i="18"/>
  <c r="H90" i="19" s="1"/>
  <c r="AB90" i="18"/>
  <c r="AB90" i="19" s="1"/>
  <c r="AL89" i="18"/>
  <c r="AL89" i="19" s="1"/>
  <c r="R89" i="18"/>
  <c r="R89" i="19" s="1"/>
  <c r="J89" i="18"/>
  <c r="J89" i="19" s="1"/>
  <c r="AD89" i="18"/>
  <c r="AD89" i="19" s="1"/>
  <c r="B88" i="13"/>
  <c r="B88" i="14" s="1"/>
  <c r="B88" i="5" s="1"/>
  <c r="B89" i="17"/>
  <c r="L88" i="18"/>
  <c r="L88" i="19" s="1"/>
  <c r="AF88" i="18"/>
  <c r="AF88" i="19" s="1"/>
  <c r="D88" i="17"/>
  <c r="D87" i="13"/>
  <c r="D87" i="14" s="1"/>
  <c r="D87" i="5" s="1"/>
  <c r="N87" i="18"/>
  <c r="N87" i="19" s="1"/>
  <c r="AH87" i="18"/>
  <c r="AH87" i="19" s="1"/>
  <c r="F86" i="13"/>
  <c r="F86" i="14" s="1"/>
  <c r="F86" i="5" s="1"/>
  <c r="F87" i="17"/>
  <c r="P86" i="18"/>
  <c r="P86" i="19" s="1"/>
  <c r="AJ86" i="18"/>
  <c r="AJ86" i="19" s="1"/>
  <c r="H86" i="17"/>
  <c r="AL85" i="18"/>
  <c r="AL85" i="19" s="1"/>
  <c r="R85" i="18"/>
  <c r="R85" i="19" s="1"/>
  <c r="J85" i="18"/>
  <c r="J85" i="19" s="1"/>
  <c r="AD85" i="18"/>
  <c r="AD85" i="19" s="1"/>
  <c r="B85" i="17"/>
  <c r="B84" i="13"/>
  <c r="B84" i="14" s="1"/>
  <c r="B84" i="5" s="1"/>
  <c r="AF84" i="18"/>
  <c r="AF84" i="19" s="1"/>
  <c r="L84" i="18"/>
  <c r="L84" i="19" s="1"/>
  <c r="D83" i="13"/>
  <c r="D83" i="14" s="1"/>
  <c r="D83" i="5" s="1"/>
  <c r="D84" i="17"/>
  <c r="N83" i="18"/>
  <c r="N83" i="19" s="1"/>
  <c r="AH83" i="18"/>
  <c r="AH83" i="19" s="1"/>
  <c r="F82" i="13"/>
  <c r="F82" i="14" s="1"/>
  <c r="F82" i="5" s="1"/>
  <c r="F83" i="17"/>
  <c r="P82" i="18"/>
  <c r="P82" i="19" s="1"/>
  <c r="AJ82" i="18"/>
  <c r="AJ82" i="19" s="1"/>
  <c r="AB82" i="18"/>
  <c r="AB82" i="19" s="1"/>
  <c r="H82" i="18"/>
  <c r="H82" i="19" s="1"/>
  <c r="R81" i="18"/>
  <c r="R81" i="19" s="1"/>
  <c r="AL81" i="18"/>
  <c r="AL81" i="19" s="1"/>
  <c r="J81" i="18"/>
  <c r="J81" i="19" s="1"/>
  <c r="AD81" i="18"/>
  <c r="AD81" i="19" s="1"/>
  <c r="B80" i="13"/>
  <c r="B80" i="14" s="1"/>
  <c r="B80" i="5" s="1"/>
  <c r="B81" i="17"/>
  <c r="L80" i="18"/>
  <c r="L80" i="19" s="1"/>
  <c r="AF80" i="18"/>
  <c r="AF80" i="19" s="1"/>
  <c r="D79" i="13"/>
  <c r="D79" i="14" s="1"/>
  <c r="D79" i="5" s="1"/>
  <c r="D80" i="17"/>
  <c r="N79" i="18"/>
  <c r="N79" i="19" s="1"/>
  <c r="AH79" i="18"/>
  <c r="AH79" i="19" s="1"/>
  <c r="F78" i="13"/>
  <c r="F78" i="14" s="1"/>
  <c r="F78" i="5" s="1"/>
  <c r="F79" i="17"/>
  <c r="AJ78" i="18"/>
  <c r="AJ78" i="19" s="1"/>
  <c r="P78" i="18"/>
  <c r="P78" i="19" s="1"/>
  <c r="H78" i="18"/>
  <c r="H78" i="19" s="1"/>
  <c r="AB78" i="18"/>
  <c r="AB78" i="19" s="1"/>
  <c r="R77" i="18"/>
  <c r="R77" i="19" s="1"/>
  <c r="AL77" i="18"/>
  <c r="AL77" i="19" s="1"/>
  <c r="J77" i="17"/>
  <c r="B77" i="17"/>
  <c r="B76" i="13"/>
  <c r="B76" i="14" s="1"/>
  <c r="B76" i="5" s="1"/>
  <c r="L76" i="18"/>
  <c r="L76" i="19" s="1"/>
  <c r="AF76" i="18"/>
  <c r="AF76" i="19" s="1"/>
  <c r="D75" i="13"/>
  <c r="D75" i="14" s="1"/>
  <c r="D75" i="5" s="1"/>
  <c r="D76" i="17"/>
  <c r="AH75" i="18"/>
  <c r="AH75" i="19" s="1"/>
  <c r="N75" i="18"/>
  <c r="N75" i="19" s="1"/>
  <c r="F75" i="17"/>
  <c r="F74" i="13"/>
  <c r="F74" i="14" s="1"/>
  <c r="F74" i="5" s="1"/>
  <c r="P74" i="18"/>
  <c r="P74" i="19" s="1"/>
  <c r="AJ74" i="18"/>
  <c r="AJ74" i="19" s="1"/>
  <c r="H74" i="18"/>
  <c r="H74" i="19" s="1"/>
  <c r="AB74" i="18"/>
  <c r="AB74" i="19" s="1"/>
  <c r="R73" i="18"/>
  <c r="R73" i="19" s="1"/>
  <c r="AL73" i="18"/>
  <c r="AL73" i="19" s="1"/>
  <c r="J73" i="18"/>
  <c r="J73" i="19" s="1"/>
  <c r="AD73" i="18"/>
  <c r="AD73" i="19" s="1"/>
  <c r="B72" i="13"/>
  <c r="B72" i="14" s="1"/>
  <c r="B72" i="5" s="1"/>
  <c r="B73" i="17"/>
  <c r="L72" i="18"/>
  <c r="L72" i="19" s="1"/>
  <c r="AF72" i="18"/>
  <c r="AF72" i="19" s="1"/>
  <c r="D71" i="13"/>
  <c r="D71" i="14" s="1"/>
  <c r="D71" i="5" s="1"/>
  <c r="D72" i="17"/>
  <c r="N71" i="18"/>
  <c r="N71" i="19" s="1"/>
  <c r="AH71" i="18"/>
  <c r="AH71" i="19" s="1"/>
  <c r="F70" i="13"/>
  <c r="F70" i="14" s="1"/>
  <c r="F70" i="5" s="1"/>
  <c r="F71" i="17"/>
  <c r="P70" i="18"/>
  <c r="P70" i="19" s="1"/>
  <c r="AJ70" i="18"/>
  <c r="AJ70" i="19" s="1"/>
  <c r="H70" i="18"/>
  <c r="H70" i="19" s="1"/>
  <c r="AB70" i="18"/>
  <c r="AB70" i="19" s="1"/>
  <c r="R69" i="18"/>
  <c r="R69" i="19" s="1"/>
  <c r="AL69" i="18"/>
  <c r="AL69" i="19" s="1"/>
  <c r="AD69" i="18"/>
  <c r="AD69" i="19" s="1"/>
  <c r="J69" i="18"/>
  <c r="J69" i="19" s="1"/>
  <c r="B69" i="17"/>
  <c r="B68" i="13"/>
  <c r="B68" i="14" s="1"/>
  <c r="B68" i="5" s="1"/>
  <c r="AF68" i="18"/>
  <c r="AF68" i="19" s="1"/>
  <c r="L68" i="18"/>
  <c r="L68" i="19" s="1"/>
  <c r="D67" i="13"/>
  <c r="D67" i="14" s="1"/>
  <c r="D67" i="5" s="1"/>
  <c r="D68" i="17"/>
  <c r="AH67" i="18"/>
  <c r="AH67" i="19" s="1"/>
  <c r="N67" i="18"/>
  <c r="N67" i="19" s="1"/>
  <c r="F66" i="13"/>
  <c r="F66" i="14" s="1"/>
  <c r="F66" i="5" s="1"/>
  <c r="F67" i="17"/>
  <c r="P66" i="18"/>
  <c r="P66" i="19" s="1"/>
  <c r="AJ66" i="18"/>
  <c r="AJ66" i="19" s="1"/>
  <c r="H66" i="18"/>
  <c r="H66" i="19" s="1"/>
  <c r="AB66" i="18"/>
  <c r="AB66" i="19" s="1"/>
  <c r="R65" i="18"/>
  <c r="R65" i="19" s="1"/>
  <c r="AL65" i="18"/>
  <c r="AL65" i="19" s="1"/>
  <c r="AD65" i="18"/>
  <c r="AD65" i="19" s="1"/>
  <c r="J65" i="18"/>
  <c r="J65" i="19" s="1"/>
  <c r="B64" i="13"/>
  <c r="B64" i="14" s="1"/>
  <c r="B64" i="5" s="1"/>
  <c r="B65" i="17"/>
  <c r="AF64" i="18"/>
  <c r="AF64" i="19" s="1"/>
  <c r="L64" i="18"/>
  <c r="L64" i="19" s="1"/>
  <c r="D63" i="13"/>
  <c r="D63" i="14" s="1"/>
  <c r="D63" i="5" s="1"/>
  <c r="D64" i="17"/>
  <c r="N63" i="18"/>
  <c r="N63" i="19" s="1"/>
  <c r="AH63" i="18"/>
  <c r="AH63" i="19" s="1"/>
  <c r="F62" i="13"/>
  <c r="F62" i="14" s="1"/>
  <c r="F62" i="5" s="1"/>
  <c r="F63" i="17"/>
  <c r="P62" i="18"/>
  <c r="P62" i="19" s="1"/>
  <c r="AJ62" i="18"/>
  <c r="AJ62" i="19" s="1"/>
  <c r="H62" i="18"/>
  <c r="H62" i="19" s="1"/>
  <c r="AB62" i="18"/>
  <c r="AB62" i="19" s="1"/>
  <c r="R61" i="18"/>
  <c r="R61" i="19" s="1"/>
  <c r="AL61" i="18"/>
  <c r="AL61" i="19" s="1"/>
  <c r="J61" i="18"/>
  <c r="J61" i="19" s="1"/>
  <c r="AD61" i="18"/>
  <c r="AD61" i="19" s="1"/>
  <c r="B61" i="17"/>
  <c r="B60" i="13"/>
  <c r="B60" i="14" s="1"/>
  <c r="B60" i="5" s="1"/>
  <c r="L60" i="18"/>
  <c r="L60" i="19" s="1"/>
  <c r="AF60" i="18"/>
  <c r="AF60" i="19" s="1"/>
  <c r="D59" i="13"/>
  <c r="D59" i="14" s="1"/>
  <c r="D59" i="5" s="1"/>
  <c r="D60" i="17"/>
  <c r="N59" i="18"/>
  <c r="N59" i="19" s="1"/>
  <c r="AH59" i="18"/>
  <c r="AH59" i="19" s="1"/>
  <c r="F59" i="17"/>
  <c r="F58" i="13"/>
  <c r="F58" i="14" s="1"/>
  <c r="F58" i="5" s="1"/>
  <c r="P58" i="18"/>
  <c r="P58" i="19" s="1"/>
  <c r="AJ58" i="18"/>
  <c r="AJ58" i="19" s="1"/>
  <c r="H58" i="18"/>
  <c r="H58" i="19" s="1"/>
  <c r="AB58" i="18"/>
  <c r="AB58" i="19" s="1"/>
  <c r="R57" i="18"/>
  <c r="R57" i="19" s="1"/>
  <c r="AL57" i="18"/>
  <c r="AL57" i="19" s="1"/>
  <c r="J57" i="18"/>
  <c r="J57" i="19" s="1"/>
  <c r="AD57" i="18"/>
  <c r="AD57" i="19" s="1"/>
  <c r="B56" i="13"/>
  <c r="B56" i="14" s="1"/>
  <c r="B56" i="5" s="1"/>
  <c r="B57" i="17"/>
  <c r="L56" i="18"/>
  <c r="L56" i="19" s="1"/>
  <c r="AF56" i="18"/>
  <c r="AF56" i="19" s="1"/>
  <c r="D55" i="13"/>
  <c r="D55" i="14" s="1"/>
  <c r="D55" i="5" s="1"/>
  <c r="D56" i="17"/>
  <c r="AH55" i="18"/>
  <c r="AH55" i="19" s="1"/>
  <c r="N55" i="18"/>
  <c r="N55" i="19" s="1"/>
  <c r="F54" i="13"/>
  <c r="F54" i="14" s="1"/>
  <c r="F54" i="5" s="1"/>
  <c r="F55" i="17"/>
  <c r="AJ54" i="18"/>
  <c r="AJ54" i="19" s="1"/>
  <c r="P54" i="18"/>
  <c r="P54" i="19" s="1"/>
  <c r="AB54" i="18"/>
  <c r="AB54" i="19" s="1"/>
  <c r="H54" i="18"/>
  <c r="H54" i="19" s="1"/>
  <c r="R53" i="17"/>
  <c r="J53" i="18"/>
  <c r="J53" i="19" s="1"/>
  <c r="AD53" i="18"/>
  <c r="AD53" i="19" s="1"/>
  <c r="B53" i="17"/>
  <c r="B52" i="13"/>
  <c r="B52" i="14" s="1"/>
  <c r="B52" i="5" s="1"/>
  <c r="L52" i="18"/>
  <c r="L52" i="19" s="1"/>
  <c r="AF52" i="18"/>
  <c r="AF52" i="19" s="1"/>
  <c r="D51" i="13"/>
  <c r="D51" i="14" s="1"/>
  <c r="D51" i="5" s="1"/>
  <c r="D52" i="17"/>
  <c r="N51" i="18"/>
  <c r="N51" i="19" s="1"/>
  <c r="AH51" i="18"/>
  <c r="AH51" i="19" s="1"/>
  <c r="F50" i="13"/>
  <c r="F50" i="14" s="1"/>
  <c r="F50" i="5" s="1"/>
  <c r="F51" i="17"/>
  <c r="P50" i="18"/>
  <c r="P50" i="19" s="1"/>
  <c r="AJ50" i="18"/>
  <c r="AJ50" i="19" s="1"/>
  <c r="H50" i="18"/>
  <c r="H50" i="19" s="1"/>
  <c r="AB50" i="18"/>
  <c r="AB50" i="19" s="1"/>
  <c r="R49" i="18"/>
  <c r="R49" i="19" s="1"/>
  <c r="AL49" i="18"/>
  <c r="AL49" i="19" s="1"/>
  <c r="J49" i="18"/>
  <c r="J49" i="19" s="1"/>
  <c r="AD49" i="18"/>
  <c r="AD49" i="19" s="1"/>
  <c r="B48" i="13"/>
  <c r="B48" i="14" s="1"/>
  <c r="B48" i="5" s="1"/>
  <c r="B49" i="17"/>
  <c r="AF48" i="18"/>
  <c r="AF48" i="19" s="1"/>
  <c r="L48" i="18"/>
  <c r="L48" i="19" s="1"/>
  <c r="D48" i="17"/>
  <c r="D47" i="13"/>
  <c r="D47" i="14" s="1"/>
  <c r="D47" i="5" s="1"/>
  <c r="N47" i="18"/>
  <c r="N47" i="19" s="1"/>
  <c r="AH47" i="18"/>
  <c r="AH47" i="19" s="1"/>
  <c r="F46" i="13"/>
  <c r="F46" i="14" s="1"/>
  <c r="F46" i="5" s="1"/>
  <c r="F47" i="17"/>
  <c r="AJ46" i="18"/>
  <c r="AJ46" i="19" s="1"/>
  <c r="P46" i="18"/>
  <c r="P46" i="19" s="1"/>
  <c r="H46" i="18"/>
  <c r="H46" i="19" s="1"/>
  <c r="AB46" i="18"/>
  <c r="AB46" i="19" s="1"/>
  <c r="R45" i="18"/>
  <c r="R45" i="19" s="1"/>
  <c r="AL45" i="18"/>
  <c r="AL45" i="19" s="1"/>
  <c r="J45" i="17"/>
  <c r="B45" i="17"/>
  <c r="B44" i="13"/>
  <c r="B44" i="14" s="1"/>
  <c r="B44" i="5" s="1"/>
  <c r="L44" i="18"/>
  <c r="L44" i="19" s="1"/>
  <c r="AF44" i="18"/>
  <c r="AF44" i="19" s="1"/>
  <c r="D43" i="13"/>
  <c r="D43" i="14" s="1"/>
  <c r="D43" i="5" s="1"/>
  <c r="D44" i="17"/>
  <c r="N43" i="18"/>
  <c r="N43" i="19" s="1"/>
  <c r="AH43" i="18"/>
  <c r="AH43" i="19" s="1"/>
  <c r="F42" i="13"/>
  <c r="F42" i="14" s="1"/>
  <c r="F42" i="5" s="1"/>
  <c r="F43" i="17"/>
  <c r="P42" i="18"/>
  <c r="P42" i="19" s="1"/>
  <c r="AJ42" i="18"/>
  <c r="AJ42" i="19" s="1"/>
  <c r="H42" i="18"/>
  <c r="H42" i="19" s="1"/>
  <c r="AB42" i="18"/>
  <c r="AB42" i="19" s="1"/>
  <c r="R41" i="18"/>
  <c r="R41" i="19" s="1"/>
  <c r="AL41" i="18"/>
  <c r="AL41" i="19" s="1"/>
  <c r="J41" i="18"/>
  <c r="J41" i="19" s="1"/>
  <c r="AD41" i="18"/>
  <c r="AD41" i="19" s="1"/>
  <c r="B40" i="13"/>
  <c r="B40" i="14" s="1"/>
  <c r="B40" i="5" s="1"/>
  <c r="B41" i="17"/>
  <c r="L40" i="18"/>
  <c r="L40" i="19" s="1"/>
  <c r="AF40" i="18"/>
  <c r="AF40" i="19" s="1"/>
  <c r="D39" i="13"/>
  <c r="D39" i="14" s="1"/>
  <c r="D39" i="5" s="1"/>
  <c r="D40" i="17"/>
  <c r="N39" i="18"/>
  <c r="N39" i="19" s="1"/>
  <c r="AH39" i="18"/>
  <c r="AH39" i="19" s="1"/>
  <c r="F38" i="13"/>
  <c r="F38" i="14" s="1"/>
  <c r="F38" i="5" s="1"/>
  <c r="F39" i="17"/>
  <c r="AJ38" i="18"/>
  <c r="AJ38" i="19" s="1"/>
  <c r="P38" i="18"/>
  <c r="P38" i="19" s="1"/>
  <c r="H38" i="18"/>
  <c r="H38" i="19" s="1"/>
  <c r="AB38" i="18"/>
  <c r="AB38" i="19" s="1"/>
  <c r="AL37" i="18"/>
  <c r="AL37" i="19" s="1"/>
  <c r="R37" i="18"/>
  <c r="R37" i="19" s="1"/>
  <c r="AD37" i="18"/>
  <c r="AD37" i="19" s="1"/>
  <c r="J37" i="18"/>
  <c r="J37" i="19" s="1"/>
  <c r="B37" i="17"/>
  <c r="B36" i="13"/>
  <c r="B36" i="14" s="1"/>
  <c r="B36" i="5" s="1"/>
  <c r="L36" i="18"/>
  <c r="L36" i="19" s="1"/>
  <c r="AF36" i="18"/>
  <c r="AF36" i="19" s="1"/>
  <c r="D35" i="13"/>
  <c r="D35" i="14" s="1"/>
  <c r="D35" i="5" s="1"/>
  <c r="D36" i="17"/>
  <c r="AH35" i="18"/>
  <c r="AH35" i="19" s="1"/>
  <c r="N35" i="18"/>
  <c r="N35" i="19" s="1"/>
  <c r="F34" i="13"/>
  <c r="F34" i="14" s="1"/>
  <c r="F34" i="5" s="1"/>
  <c r="F35" i="17"/>
  <c r="P34" i="18"/>
  <c r="P34" i="19" s="1"/>
  <c r="AJ34" i="18"/>
  <c r="AJ34" i="19" s="1"/>
  <c r="H34" i="18"/>
  <c r="H34" i="19" s="1"/>
  <c r="AB34" i="18"/>
  <c r="AB34" i="19" s="1"/>
  <c r="AL33" i="18"/>
  <c r="AL33" i="19" s="1"/>
  <c r="R33" i="18"/>
  <c r="R33" i="19" s="1"/>
  <c r="J33" i="18"/>
  <c r="J33" i="19" s="1"/>
  <c r="AD33" i="18"/>
  <c r="AD33" i="19" s="1"/>
  <c r="B32" i="13"/>
  <c r="B32" i="14" s="1"/>
  <c r="B32" i="5" s="1"/>
  <c r="B33" i="17"/>
  <c r="L32" i="18"/>
  <c r="L32" i="19" s="1"/>
  <c r="AF32" i="18"/>
  <c r="AF32" i="19" s="1"/>
  <c r="D32" i="17"/>
  <c r="D31" i="13"/>
  <c r="D31" i="14" s="1"/>
  <c r="D31" i="5" s="1"/>
  <c r="N31" i="18"/>
  <c r="N31" i="19" s="1"/>
  <c r="AH31" i="18"/>
  <c r="AH31" i="19" s="1"/>
  <c r="F30" i="13"/>
  <c r="F30" i="14" s="1"/>
  <c r="F30" i="5" s="1"/>
  <c r="F31" i="17"/>
  <c r="P30" i="18"/>
  <c r="P30" i="19" s="1"/>
  <c r="AJ30" i="18"/>
  <c r="AJ30" i="19" s="1"/>
  <c r="AB30" i="18"/>
  <c r="AB30" i="19" s="1"/>
  <c r="H30" i="18"/>
  <c r="H30" i="19" s="1"/>
  <c r="AL29" i="18"/>
  <c r="AL29" i="19" s="1"/>
  <c r="R29" i="18"/>
  <c r="R29" i="19" s="1"/>
  <c r="AD29" i="18"/>
  <c r="AD29" i="19" s="1"/>
  <c r="J29" i="18"/>
  <c r="J29" i="19" s="1"/>
  <c r="B29" i="17"/>
  <c r="B28" i="13"/>
  <c r="B28" i="14" s="1"/>
  <c r="B28" i="5" s="1"/>
  <c r="L28" i="18"/>
  <c r="L28" i="19" s="1"/>
  <c r="AF28" i="18"/>
  <c r="AF28" i="19" s="1"/>
  <c r="D27" i="13"/>
  <c r="D27" i="14" s="1"/>
  <c r="D27" i="5" s="1"/>
  <c r="D28" i="17"/>
  <c r="N27" i="18"/>
  <c r="N27" i="19" s="1"/>
  <c r="AH27" i="18"/>
  <c r="AH27" i="19" s="1"/>
  <c r="F26" i="13"/>
  <c r="F26" i="14" s="1"/>
  <c r="F26" i="5" s="1"/>
  <c r="F27" i="17"/>
  <c r="AJ26" i="18"/>
  <c r="AJ26" i="19" s="1"/>
  <c r="P26" i="18"/>
  <c r="P26" i="19" s="1"/>
  <c r="H26" i="18"/>
  <c r="H26" i="19" s="1"/>
  <c r="AB26" i="18"/>
  <c r="AB26" i="19" s="1"/>
  <c r="R25" i="18"/>
  <c r="R25" i="19" s="1"/>
  <c r="AL25" i="18"/>
  <c r="AL25" i="19" s="1"/>
  <c r="J25" i="18"/>
  <c r="J25" i="19" s="1"/>
  <c r="AD25" i="18"/>
  <c r="AD25" i="19" s="1"/>
  <c r="B24" i="13"/>
  <c r="B24" i="14" s="1"/>
  <c r="B24" i="5" s="1"/>
  <c r="B25" i="17"/>
  <c r="L24" i="18"/>
  <c r="L24" i="19" s="1"/>
  <c r="AF24" i="18"/>
  <c r="AF24" i="19" s="1"/>
  <c r="D24" i="17"/>
  <c r="D23" i="13"/>
  <c r="D23" i="14" s="1"/>
  <c r="D23" i="5" s="1"/>
  <c r="N23" i="18"/>
  <c r="N23" i="19" s="1"/>
  <c r="AH23" i="18"/>
  <c r="AH23" i="19" s="1"/>
  <c r="F22" i="13"/>
  <c r="F22" i="14" s="1"/>
  <c r="F22" i="5" s="1"/>
  <c r="F23" i="17"/>
  <c r="AJ22" i="18"/>
  <c r="AJ22" i="19" s="1"/>
  <c r="P22" i="18"/>
  <c r="P22" i="19" s="1"/>
  <c r="AB22" i="18"/>
  <c r="AB22" i="19" s="1"/>
  <c r="H22" i="18"/>
  <c r="H22" i="19" s="1"/>
  <c r="R21" i="18"/>
  <c r="R21" i="19" s="1"/>
  <c r="AL21" i="18"/>
  <c r="AL21" i="19" s="1"/>
  <c r="J21" i="18"/>
  <c r="J21" i="19" s="1"/>
  <c r="AD21" i="18"/>
  <c r="AD21" i="19" s="1"/>
  <c r="B20" i="13"/>
  <c r="B20" i="14" s="1"/>
  <c r="B20" i="5" s="1"/>
  <c r="B21" i="17"/>
  <c r="L20" i="18"/>
  <c r="L20" i="19" s="1"/>
  <c r="AF20" i="18"/>
  <c r="AF20" i="19" s="1"/>
  <c r="D20" i="17"/>
  <c r="D19" i="13"/>
  <c r="D19" i="14" s="1"/>
  <c r="D19" i="5" s="1"/>
  <c r="N19" i="18"/>
  <c r="N19" i="19" s="1"/>
  <c r="AH19" i="18"/>
  <c r="AH19" i="19" s="1"/>
  <c r="F18" i="13"/>
  <c r="F18" i="14" s="1"/>
  <c r="F18" i="5" s="1"/>
  <c r="F19" i="17"/>
  <c r="P18" i="18"/>
  <c r="P18" i="19" s="1"/>
  <c r="AJ18" i="18"/>
  <c r="AJ18" i="19" s="1"/>
  <c r="H18" i="17"/>
  <c r="R17" i="18"/>
  <c r="R17" i="19" s="1"/>
  <c r="AL17" i="18"/>
  <c r="AL17" i="19" s="1"/>
  <c r="AD17" i="18"/>
  <c r="AD17" i="19" s="1"/>
  <c r="J17" i="18"/>
  <c r="J17" i="19" s="1"/>
  <c r="B17" i="17"/>
  <c r="B16" i="13"/>
  <c r="B16" i="14" s="1"/>
  <c r="B16" i="5" s="1"/>
  <c r="L16" i="18"/>
  <c r="L16" i="19" s="1"/>
  <c r="AF16" i="18"/>
  <c r="AF16" i="19" s="1"/>
  <c r="D15" i="13"/>
  <c r="D15" i="14" s="1"/>
  <c r="D15" i="5" s="1"/>
  <c r="D16" i="17"/>
  <c r="N15" i="18"/>
  <c r="N15" i="19" s="1"/>
  <c r="AH15" i="18"/>
  <c r="AH15" i="19" s="1"/>
  <c r="F14" i="13"/>
  <c r="F14" i="14" s="1"/>
  <c r="F14" i="5" s="1"/>
  <c r="F15" i="17"/>
  <c r="P14" i="18"/>
  <c r="P14" i="19" s="1"/>
  <c r="AJ14" i="18"/>
  <c r="AJ14" i="19" s="1"/>
  <c r="AB14" i="18"/>
  <c r="AB14" i="19" s="1"/>
  <c r="H14" i="18"/>
  <c r="H14" i="19" s="1"/>
  <c r="R13" i="18"/>
  <c r="R13" i="19" s="1"/>
  <c r="AL13" i="18"/>
  <c r="AL13" i="19" s="1"/>
  <c r="J13" i="18"/>
  <c r="J13" i="19" s="1"/>
  <c r="AD13" i="18"/>
  <c r="AD13" i="19" s="1"/>
  <c r="B13" i="17"/>
  <c r="B12" i="13"/>
  <c r="B12" i="14" s="1"/>
  <c r="B12" i="5" s="1"/>
  <c r="AF12" i="18"/>
  <c r="AF12" i="19" s="1"/>
  <c r="L12" i="18"/>
  <c r="L12" i="19" s="1"/>
  <c r="D11" i="13"/>
  <c r="D11" i="14" s="1"/>
  <c r="D11" i="5" s="1"/>
  <c r="D12" i="17"/>
  <c r="N11" i="18"/>
  <c r="N11" i="19" s="1"/>
  <c r="AH11" i="18"/>
  <c r="AH11" i="19" s="1"/>
  <c r="F10" i="13"/>
  <c r="F10" i="14" s="1"/>
  <c r="F10" i="5" s="1"/>
  <c r="F11" i="17"/>
  <c r="P10" i="18"/>
  <c r="P10" i="19" s="1"/>
  <c r="AJ10" i="18"/>
  <c r="AJ10" i="19" s="1"/>
  <c r="H10" i="17"/>
  <c r="R9" i="18"/>
  <c r="R9" i="19" s="1"/>
  <c r="AL9" i="18"/>
  <c r="AL9" i="19" s="1"/>
  <c r="J9" i="18"/>
  <c r="J9" i="19" s="1"/>
  <c r="AD9" i="18"/>
  <c r="AD9" i="19" s="1"/>
  <c r="B9" i="17"/>
  <c r="B8" i="13"/>
  <c r="B8" i="14" s="1"/>
  <c r="B8" i="5" s="1"/>
  <c r="AF8" i="18"/>
  <c r="AF8" i="19" s="1"/>
  <c r="L8" i="18"/>
  <c r="L8" i="19" s="1"/>
  <c r="D7" i="13"/>
  <c r="D7" i="14" s="1"/>
  <c r="D7" i="5" s="1"/>
  <c r="D8" i="17"/>
  <c r="N7" i="18"/>
  <c r="N7" i="19" s="1"/>
  <c r="AH7" i="18"/>
  <c r="AH7" i="19" s="1"/>
  <c r="F6" i="13"/>
  <c r="F6" i="14" s="1"/>
  <c r="F6" i="5" s="1"/>
  <c r="F7" i="17"/>
  <c r="AJ6" i="18"/>
  <c r="AJ6" i="19" s="1"/>
  <c r="P6" i="18"/>
  <c r="P6" i="19" s="1"/>
  <c r="H6" i="18"/>
  <c r="H6" i="19" s="1"/>
  <c r="AB6" i="18"/>
  <c r="AB6" i="19" s="1"/>
  <c r="R5" i="18"/>
  <c r="R5" i="19" s="1"/>
  <c r="AL5" i="18"/>
  <c r="AL5" i="19" s="1"/>
  <c r="J5" i="18"/>
  <c r="J5" i="19" s="1"/>
  <c r="AD5" i="18"/>
  <c r="AD5" i="19" s="1"/>
  <c r="B4" i="13"/>
  <c r="B4" i="14" s="1"/>
  <c r="B4" i="5" s="1"/>
  <c r="B5" i="17"/>
  <c r="D130" i="13"/>
  <c r="D130" i="14" s="1"/>
  <c r="D130" i="5" s="1"/>
  <c r="D131" i="17"/>
  <c r="B127" i="13"/>
  <c r="B127" i="14" s="1"/>
  <c r="B127" i="5" s="1"/>
  <c r="B128" i="17"/>
  <c r="P125" i="18"/>
  <c r="P125" i="19" s="1"/>
  <c r="AJ125" i="18"/>
  <c r="AJ125" i="19" s="1"/>
  <c r="D122" i="13"/>
  <c r="D122" i="14" s="1"/>
  <c r="D122" i="5" s="1"/>
  <c r="D123" i="17"/>
  <c r="L119" i="18"/>
  <c r="L119" i="19" s="1"/>
  <c r="AF119" i="18"/>
  <c r="AF119" i="19" s="1"/>
  <c r="D114" i="13"/>
  <c r="D114" i="14" s="1"/>
  <c r="D114" i="5" s="1"/>
  <c r="D115" i="17"/>
  <c r="B112" i="17"/>
  <c r="B111" i="13"/>
  <c r="B111" i="14" s="1"/>
  <c r="B111" i="5" s="1"/>
  <c r="R108" i="18"/>
  <c r="R108" i="19" s="1"/>
  <c r="AL108" i="18"/>
  <c r="AL108" i="19" s="1"/>
  <c r="H105" i="18"/>
  <c r="H105" i="19" s="1"/>
  <c r="AB105" i="18"/>
  <c r="AB105" i="19" s="1"/>
  <c r="P101" i="18"/>
  <c r="P101" i="19" s="1"/>
  <c r="AJ101" i="18"/>
  <c r="AJ101" i="19" s="1"/>
  <c r="D98" i="13"/>
  <c r="D98" i="14" s="1"/>
  <c r="D98" i="5" s="1"/>
  <c r="D99" i="17"/>
  <c r="B96" i="17"/>
  <c r="B95" i="13"/>
  <c r="B95" i="14" s="1"/>
  <c r="B95" i="5" s="1"/>
  <c r="R92" i="18"/>
  <c r="R92" i="19" s="1"/>
  <c r="AL92" i="18"/>
  <c r="AL92" i="19" s="1"/>
  <c r="AB89" i="18"/>
  <c r="AB89" i="19" s="1"/>
  <c r="H89" i="18"/>
  <c r="H89" i="19" s="1"/>
  <c r="F86" i="17"/>
  <c r="F85" i="13"/>
  <c r="F85" i="14" s="1"/>
  <c r="F85" i="5" s="1"/>
  <c r="D82" i="13"/>
  <c r="D82" i="14" s="1"/>
  <c r="D82" i="5" s="1"/>
  <c r="D83" i="17"/>
  <c r="R80" i="18"/>
  <c r="R80" i="19" s="1"/>
  <c r="AL80" i="18"/>
  <c r="AL80" i="19" s="1"/>
  <c r="P77" i="18"/>
  <c r="P77" i="19" s="1"/>
  <c r="AJ77" i="18"/>
  <c r="AJ77" i="19" s="1"/>
  <c r="D74" i="13"/>
  <c r="D74" i="14" s="1"/>
  <c r="D74" i="5" s="1"/>
  <c r="D75" i="17"/>
  <c r="B72" i="17"/>
  <c r="B71" i="13"/>
  <c r="B71" i="14" s="1"/>
  <c r="B71" i="5" s="1"/>
  <c r="R68" i="18"/>
  <c r="R68" i="19" s="1"/>
  <c r="AL68" i="18"/>
  <c r="AL68" i="19" s="1"/>
  <c r="F65" i="13"/>
  <c r="F65" i="14" s="1"/>
  <c r="F65" i="5" s="1"/>
  <c r="F66" i="17"/>
  <c r="D62" i="13"/>
  <c r="D62" i="14" s="1"/>
  <c r="D62" i="5" s="1"/>
  <c r="D63" i="17"/>
  <c r="B60" i="17"/>
  <c r="B59" i="13"/>
  <c r="B59" i="14" s="1"/>
  <c r="B59" i="5" s="1"/>
  <c r="F57" i="13"/>
  <c r="F57" i="14" s="1"/>
  <c r="F57" i="5" s="1"/>
  <c r="F58" i="17"/>
  <c r="D54" i="13"/>
  <c r="D54" i="14" s="1"/>
  <c r="D54" i="5" s="1"/>
  <c r="D55" i="17"/>
  <c r="AF51" i="18"/>
  <c r="AF51" i="19" s="1"/>
  <c r="L51" i="18"/>
  <c r="L51" i="19" s="1"/>
  <c r="AD48" i="18"/>
  <c r="AD48" i="19" s="1"/>
  <c r="J48" i="18"/>
  <c r="J48" i="19" s="1"/>
  <c r="P45" i="18"/>
  <c r="P45" i="19" s="1"/>
  <c r="AJ45" i="18"/>
  <c r="AJ45" i="19" s="1"/>
  <c r="D42" i="13"/>
  <c r="D42" i="14" s="1"/>
  <c r="D42" i="5" s="1"/>
  <c r="D43" i="17"/>
  <c r="B40" i="17"/>
  <c r="B39" i="13"/>
  <c r="B39" i="14" s="1"/>
  <c r="B39" i="5" s="1"/>
  <c r="J36" i="18"/>
  <c r="J36" i="19" s="1"/>
  <c r="AD36" i="18"/>
  <c r="AD36" i="19" s="1"/>
  <c r="AB33" i="18"/>
  <c r="AB33" i="19" s="1"/>
  <c r="H33" i="18"/>
  <c r="H33" i="19" s="1"/>
  <c r="P29" i="18"/>
  <c r="P29" i="19" s="1"/>
  <c r="AJ29" i="18"/>
  <c r="AJ29" i="19" s="1"/>
  <c r="B28" i="17"/>
  <c r="B27" i="13"/>
  <c r="B27" i="14" s="1"/>
  <c r="B27" i="5" s="1"/>
  <c r="H25" i="18"/>
  <c r="H25" i="19" s="1"/>
  <c r="AB25" i="18"/>
  <c r="AB25" i="19" s="1"/>
  <c r="P21" i="18"/>
  <c r="P21" i="19" s="1"/>
  <c r="AJ21" i="18"/>
  <c r="AJ21" i="19" s="1"/>
  <c r="AJ17" i="18"/>
  <c r="AJ17" i="19" s="1"/>
  <c r="P17" i="18"/>
  <c r="P17" i="19" s="1"/>
  <c r="D15" i="17"/>
  <c r="D14" i="13"/>
  <c r="D14" i="14" s="1"/>
  <c r="D14" i="5" s="1"/>
  <c r="B12" i="17"/>
  <c r="B11" i="13"/>
  <c r="B11" i="14" s="1"/>
  <c r="B11" i="5" s="1"/>
  <c r="AL8" i="18"/>
  <c r="AL8" i="19" s="1"/>
  <c r="R8" i="18"/>
  <c r="R8" i="19" s="1"/>
  <c r="H5" i="17"/>
  <c r="E129" i="13"/>
  <c r="E129" i="14" s="1"/>
  <c r="E129" i="5" s="1"/>
  <c r="E130" i="17"/>
  <c r="M126" i="18"/>
  <c r="M126" i="19" s="1"/>
  <c r="AG126" i="18"/>
  <c r="AG126" i="19" s="1"/>
  <c r="K123" i="18"/>
  <c r="K123" i="19" s="1"/>
  <c r="AE123" i="18"/>
  <c r="AE123" i="19" s="1"/>
  <c r="I120" i="18"/>
  <c r="I120" i="19" s="1"/>
  <c r="AC120" i="18"/>
  <c r="AC120" i="19" s="1"/>
  <c r="C119" i="17"/>
  <c r="C118" i="13"/>
  <c r="C118" i="14" s="1"/>
  <c r="C118" i="5" s="1"/>
  <c r="K115" i="18"/>
  <c r="K115" i="19" s="1"/>
  <c r="AE115" i="18"/>
  <c r="AE115" i="19" s="1"/>
  <c r="S111" i="18"/>
  <c r="S111" i="19" s="1"/>
  <c r="AM111" i="18"/>
  <c r="AM111" i="19" s="1"/>
  <c r="AK108" i="18"/>
  <c r="AK108" i="19" s="1"/>
  <c r="Q108" i="18"/>
  <c r="Q108" i="19" s="1"/>
  <c r="O105" i="18"/>
  <c r="O105" i="19" s="1"/>
  <c r="AI105" i="18"/>
  <c r="AI105" i="19" s="1"/>
  <c r="E101" i="13"/>
  <c r="E101" i="14" s="1"/>
  <c r="E101" i="5" s="1"/>
  <c r="E102" i="17"/>
  <c r="M98" i="18"/>
  <c r="M98" i="19" s="1"/>
  <c r="AG98" i="18"/>
  <c r="AG98" i="19" s="1"/>
  <c r="K95" i="18"/>
  <c r="K95" i="19" s="1"/>
  <c r="AE95" i="18"/>
  <c r="AE95" i="19" s="1"/>
  <c r="I92" i="18"/>
  <c r="I92" i="19" s="1"/>
  <c r="AC92" i="18"/>
  <c r="AC92" i="19" s="1"/>
  <c r="G88" i="13"/>
  <c r="G88" i="14" s="1"/>
  <c r="G88" i="5" s="1"/>
  <c r="G89" i="17"/>
  <c r="E85" i="13"/>
  <c r="E85" i="14" s="1"/>
  <c r="E85" i="5" s="1"/>
  <c r="E86" i="17"/>
  <c r="M82" i="18"/>
  <c r="M82" i="19" s="1"/>
  <c r="AG82" i="18"/>
  <c r="AG82" i="19" s="1"/>
  <c r="Q80" i="17"/>
  <c r="C78" i="13"/>
  <c r="C78" i="14" s="1"/>
  <c r="C78" i="5" s="1"/>
  <c r="C79" i="17"/>
  <c r="K75" i="18"/>
  <c r="K75" i="19" s="1"/>
  <c r="AE75" i="18"/>
  <c r="AE75" i="19" s="1"/>
  <c r="AE71" i="18"/>
  <c r="AE71" i="19" s="1"/>
  <c r="K71" i="18"/>
  <c r="K71" i="19" s="1"/>
  <c r="AI53" i="18"/>
  <c r="AI53" i="19" s="1"/>
  <c r="O53" i="18"/>
  <c r="O53" i="19" s="1"/>
  <c r="B3" i="13"/>
  <c r="B3" i="14" s="1"/>
  <c r="B3" i="5" s="1"/>
  <c r="B4" i="17"/>
  <c r="L4" i="18"/>
  <c r="L4" i="19" s="1"/>
  <c r="AF4" i="18"/>
  <c r="AF4" i="19" s="1"/>
  <c r="AJ4" i="18"/>
  <c r="AJ4" i="19" s="1"/>
  <c r="P4" i="18"/>
  <c r="P4" i="19" s="1"/>
  <c r="M131" i="18"/>
  <c r="M131" i="19" s="1"/>
  <c r="AG131" i="18"/>
  <c r="AG131" i="19" s="1"/>
  <c r="E130" i="13"/>
  <c r="E130" i="14" s="1"/>
  <c r="E130" i="5" s="1"/>
  <c r="E131" i="17"/>
  <c r="O130" i="18"/>
  <c r="O130" i="19" s="1"/>
  <c r="AI130" i="18"/>
  <c r="AI130" i="19" s="1"/>
  <c r="G129" i="13"/>
  <c r="G129" i="14" s="1"/>
  <c r="G129" i="5" s="1"/>
  <c r="G130" i="17"/>
  <c r="Q129" i="18"/>
  <c r="Q129" i="19" s="1"/>
  <c r="AK129" i="18"/>
  <c r="AK129" i="19" s="1"/>
  <c r="AC129" i="18"/>
  <c r="AC129" i="19" s="1"/>
  <c r="I129" i="18"/>
  <c r="I129" i="19" s="1"/>
  <c r="S128" i="18"/>
  <c r="S128" i="19" s="1"/>
  <c r="AM128" i="18"/>
  <c r="AM128" i="19" s="1"/>
  <c r="K128" i="18"/>
  <c r="K128" i="19" s="1"/>
  <c r="AE128" i="18"/>
  <c r="AE128" i="19" s="1"/>
  <c r="C127" i="13"/>
  <c r="C127" i="14" s="1"/>
  <c r="C127" i="5" s="1"/>
  <c r="C128" i="17"/>
  <c r="M127" i="18"/>
  <c r="M127" i="19" s="1"/>
  <c r="AG127" i="18"/>
  <c r="AG127" i="19" s="1"/>
  <c r="E126" i="13"/>
  <c r="E126" i="14" s="1"/>
  <c r="E126" i="5" s="1"/>
  <c r="E127" i="17"/>
  <c r="AI126" i="18"/>
  <c r="AI126" i="19" s="1"/>
  <c r="O126" i="18"/>
  <c r="O126" i="19" s="1"/>
  <c r="G126" i="17"/>
  <c r="G125" i="13"/>
  <c r="G125" i="14" s="1"/>
  <c r="G125" i="5" s="1"/>
  <c r="AK125" i="18"/>
  <c r="AK125" i="19" s="1"/>
  <c r="Q125" i="18"/>
  <c r="Q125" i="19" s="1"/>
  <c r="I125" i="18"/>
  <c r="I125" i="19" s="1"/>
  <c r="AC125" i="18"/>
  <c r="AC125" i="19" s="1"/>
  <c r="S124" i="18"/>
  <c r="S124" i="19" s="1"/>
  <c r="AM124" i="18"/>
  <c r="AM124" i="19" s="1"/>
  <c r="K124" i="18"/>
  <c r="K124" i="19" s="1"/>
  <c r="AE124" i="18"/>
  <c r="AE124" i="19" s="1"/>
  <c r="C123" i="13"/>
  <c r="C123" i="14" s="1"/>
  <c r="C123" i="5" s="1"/>
  <c r="C124" i="17"/>
  <c r="M123" i="18"/>
  <c r="M123" i="19" s="1"/>
  <c r="AG123" i="18"/>
  <c r="AG123" i="19" s="1"/>
  <c r="E122" i="13"/>
  <c r="E122" i="14" s="1"/>
  <c r="E122" i="5" s="1"/>
  <c r="E123" i="17"/>
  <c r="O122" i="18"/>
  <c r="O122" i="19" s="1"/>
  <c r="AI122" i="18"/>
  <c r="AI122" i="19" s="1"/>
  <c r="G121" i="13"/>
  <c r="G121" i="14" s="1"/>
  <c r="G121" i="5" s="1"/>
  <c r="G122" i="17"/>
  <c r="Q121" i="18"/>
  <c r="Q121" i="19" s="1"/>
  <c r="AK121" i="18"/>
  <c r="AK121" i="19" s="1"/>
  <c r="AC121" i="18"/>
  <c r="AC121" i="19" s="1"/>
  <c r="I121" i="18"/>
  <c r="I121" i="19" s="1"/>
  <c r="S120" i="18"/>
  <c r="S120" i="19" s="1"/>
  <c r="AM120" i="18"/>
  <c r="AM120" i="19" s="1"/>
  <c r="K120" i="18"/>
  <c r="K120" i="19" s="1"/>
  <c r="AE120" i="18"/>
  <c r="AE120" i="19" s="1"/>
  <c r="C119" i="13"/>
  <c r="C119" i="14" s="1"/>
  <c r="C119" i="5" s="1"/>
  <c r="C120" i="17"/>
  <c r="M119" i="18"/>
  <c r="M119" i="19" s="1"/>
  <c r="AG119" i="18"/>
  <c r="AG119" i="19" s="1"/>
  <c r="E119" i="17"/>
  <c r="E118" i="13"/>
  <c r="E118" i="14" s="1"/>
  <c r="E118" i="5" s="1"/>
  <c r="O118" i="18"/>
  <c r="O118" i="19" s="1"/>
  <c r="AI118" i="18"/>
  <c r="AI118" i="19" s="1"/>
  <c r="G117" i="13"/>
  <c r="G117" i="14" s="1"/>
  <c r="G117" i="5" s="1"/>
  <c r="G118" i="17"/>
  <c r="Q117" i="18"/>
  <c r="Q117" i="19" s="1"/>
  <c r="AK117" i="18"/>
  <c r="AK117" i="19" s="1"/>
  <c r="I117" i="18"/>
  <c r="I117" i="19" s="1"/>
  <c r="AC117" i="18"/>
  <c r="AC117" i="19" s="1"/>
  <c r="S116" i="18"/>
  <c r="S116" i="19" s="1"/>
  <c r="AM116" i="18"/>
  <c r="AM116" i="19" s="1"/>
  <c r="K116" i="18"/>
  <c r="K116" i="19" s="1"/>
  <c r="AE116" i="18"/>
  <c r="AE116" i="19" s="1"/>
  <c r="C116" i="17"/>
  <c r="C115" i="13"/>
  <c r="C115" i="14" s="1"/>
  <c r="C115" i="5" s="1"/>
  <c r="M115" i="18"/>
  <c r="M115" i="19" s="1"/>
  <c r="AG115" i="18"/>
  <c r="AG115" i="19" s="1"/>
  <c r="E114" i="13"/>
  <c r="E114" i="14" s="1"/>
  <c r="E114" i="5" s="1"/>
  <c r="E115" i="17"/>
  <c r="AI114" i="18"/>
  <c r="AI114" i="19" s="1"/>
  <c r="O114" i="18"/>
  <c r="O114" i="19" s="1"/>
  <c r="G113" i="13"/>
  <c r="G113" i="14" s="1"/>
  <c r="G113" i="5" s="1"/>
  <c r="G114" i="17"/>
  <c r="Q113" i="18"/>
  <c r="Q113" i="19" s="1"/>
  <c r="AK113" i="18"/>
  <c r="AK113" i="19" s="1"/>
  <c r="I113" i="18"/>
  <c r="I113" i="19" s="1"/>
  <c r="AC113" i="18"/>
  <c r="AC113" i="19" s="1"/>
  <c r="S112" i="18"/>
  <c r="S112" i="19" s="1"/>
  <c r="AM112" i="18"/>
  <c r="AM112" i="19" s="1"/>
  <c r="K112" i="18"/>
  <c r="K112" i="19" s="1"/>
  <c r="AE112" i="18"/>
  <c r="AE112" i="19" s="1"/>
  <c r="C112" i="17"/>
  <c r="C111" i="13"/>
  <c r="C111" i="14" s="1"/>
  <c r="C111" i="5" s="1"/>
  <c r="AG111" i="18"/>
  <c r="AG111" i="19" s="1"/>
  <c r="M111" i="18"/>
  <c r="M111" i="19" s="1"/>
  <c r="E110" i="13"/>
  <c r="E110" i="14" s="1"/>
  <c r="E110" i="5" s="1"/>
  <c r="E111" i="17"/>
  <c r="O110" i="18"/>
  <c r="O110" i="19" s="1"/>
  <c r="AI110" i="18"/>
  <c r="AI110" i="19" s="1"/>
  <c r="G109" i="13"/>
  <c r="G109" i="14" s="1"/>
  <c r="G109" i="5" s="1"/>
  <c r="G110" i="17"/>
  <c r="AK109" i="18"/>
  <c r="AK109" i="19" s="1"/>
  <c r="Q109" i="18"/>
  <c r="Q109" i="19" s="1"/>
  <c r="I109" i="18"/>
  <c r="I109" i="19" s="1"/>
  <c r="AC109" i="18"/>
  <c r="AC109" i="19" s="1"/>
  <c r="AM108" i="18"/>
  <c r="AM108" i="19" s="1"/>
  <c r="S108" i="18"/>
  <c r="S108" i="19" s="1"/>
  <c r="K108" i="18"/>
  <c r="K108" i="19" s="1"/>
  <c r="AE108" i="18"/>
  <c r="AE108" i="19" s="1"/>
  <c r="C107" i="13"/>
  <c r="C107" i="14" s="1"/>
  <c r="C107" i="5" s="1"/>
  <c r="C108" i="17"/>
  <c r="M107" i="18"/>
  <c r="M107" i="19" s="1"/>
  <c r="AG107" i="18"/>
  <c r="AG107" i="19" s="1"/>
  <c r="E106" i="13"/>
  <c r="E106" i="14" s="1"/>
  <c r="E106" i="5" s="1"/>
  <c r="E107" i="17"/>
  <c r="O106" i="17"/>
  <c r="G106" i="17"/>
  <c r="G105" i="13"/>
  <c r="G105" i="14" s="1"/>
  <c r="G105" i="5" s="1"/>
  <c r="Q105" i="18"/>
  <c r="Q105" i="19" s="1"/>
  <c r="AK105" i="18"/>
  <c r="AK105" i="19" s="1"/>
  <c r="I105" i="17"/>
  <c r="S104" i="18"/>
  <c r="S104" i="19" s="1"/>
  <c r="AM104" i="18"/>
  <c r="AM104" i="19" s="1"/>
  <c r="K104" i="18"/>
  <c r="K104" i="19" s="1"/>
  <c r="AE104" i="18"/>
  <c r="AE104" i="19" s="1"/>
  <c r="C104" i="17"/>
  <c r="C103" i="13"/>
  <c r="C103" i="14" s="1"/>
  <c r="C103" i="5" s="1"/>
  <c r="AG103" i="18"/>
  <c r="AG103" i="19" s="1"/>
  <c r="M103" i="18"/>
  <c r="M103" i="19" s="1"/>
  <c r="E103" i="17"/>
  <c r="E102" i="13"/>
  <c r="E102" i="14" s="1"/>
  <c r="E102" i="5" s="1"/>
  <c r="O102" i="18"/>
  <c r="O102" i="19" s="1"/>
  <c r="AI102" i="18"/>
  <c r="AI102" i="19" s="1"/>
  <c r="G101" i="13"/>
  <c r="G101" i="14" s="1"/>
  <c r="G101" i="5" s="1"/>
  <c r="G102" i="17"/>
  <c r="Q101" i="18"/>
  <c r="Q101" i="19" s="1"/>
  <c r="AK101" i="18"/>
  <c r="AK101" i="19" s="1"/>
  <c r="I101" i="17"/>
  <c r="S100" i="18"/>
  <c r="S100" i="19" s="1"/>
  <c r="AM100" i="18"/>
  <c r="AM100" i="19" s="1"/>
  <c r="K100" i="18"/>
  <c r="K100" i="19" s="1"/>
  <c r="AE100" i="18"/>
  <c r="AE100" i="19" s="1"/>
  <c r="C99" i="13"/>
  <c r="C99" i="14" s="1"/>
  <c r="C99" i="5" s="1"/>
  <c r="C100" i="17"/>
  <c r="M99" i="18"/>
  <c r="M99" i="19" s="1"/>
  <c r="AG99" i="18"/>
  <c r="AG99" i="19" s="1"/>
  <c r="E98" i="13"/>
  <c r="E98" i="14" s="1"/>
  <c r="E98" i="5" s="1"/>
  <c r="E99" i="17"/>
  <c r="O98" i="18"/>
  <c r="O98" i="19" s="1"/>
  <c r="AI98" i="18"/>
  <c r="AI98" i="19" s="1"/>
  <c r="G98" i="17"/>
  <c r="G97" i="13"/>
  <c r="G97" i="14" s="1"/>
  <c r="G97" i="5" s="1"/>
  <c r="AK97" i="18"/>
  <c r="AK97" i="19" s="1"/>
  <c r="Q97" i="18"/>
  <c r="Q97" i="19" s="1"/>
  <c r="I97" i="18"/>
  <c r="I97" i="19" s="1"/>
  <c r="AC97" i="18"/>
  <c r="AC97" i="19" s="1"/>
  <c r="S96" i="18"/>
  <c r="S96" i="19" s="1"/>
  <c r="AM96" i="18"/>
  <c r="AM96" i="19" s="1"/>
  <c r="K96" i="18"/>
  <c r="K96" i="19" s="1"/>
  <c r="AE96" i="18"/>
  <c r="AE96" i="19" s="1"/>
  <c r="C96" i="17"/>
  <c r="C95" i="13"/>
  <c r="C95" i="14" s="1"/>
  <c r="C95" i="5" s="1"/>
  <c r="M95" i="18"/>
  <c r="M95" i="19" s="1"/>
  <c r="AG95" i="18"/>
  <c r="AG95" i="19" s="1"/>
  <c r="E95" i="17"/>
  <c r="E94" i="13"/>
  <c r="E94" i="14" s="1"/>
  <c r="E94" i="5" s="1"/>
  <c r="O94" i="18"/>
  <c r="O94" i="19" s="1"/>
  <c r="AI94" i="18"/>
  <c r="AI94" i="19" s="1"/>
  <c r="G93" i="13"/>
  <c r="G93" i="14" s="1"/>
  <c r="G93" i="5" s="1"/>
  <c r="G94" i="17"/>
  <c r="Q93" i="18"/>
  <c r="Q93" i="19" s="1"/>
  <c r="AK93" i="18"/>
  <c r="AK93" i="19" s="1"/>
  <c r="I93" i="17"/>
  <c r="S92" i="18"/>
  <c r="S92" i="19" s="1"/>
  <c r="AM92" i="18"/>
  <c r="AM92" i="19" s="1"/>
  <c r="K92" i="18"/>
  <c r="K92" i="19" s="1"/>
  <c r="AE92" i="18"/>
  <c r="AE92" i="19" s="1"/>
  <c r="C91" i="13"/>
  <c r="C91" i="14" s="1"/>
  <c r="C91" i="5" s="1"/>
  <c r="C92" i="17"/>
  <c r="M91" i="18"/>
  <c r="M91" i="19" s="1"/>
  <c r="AG91" i="18"/>
  <c r="AG91" i="19" s="1"/>
  <c r="E91" i="17"/>
  <c r="E90" i="13"/>
  <c r="E90" i="14" s="1"/>
  <c r="E90" i="5" s="1"/>
  <c r="O90" i="18"/>
  <c r="O90" i="19" s="1"/>
  <c r="AI90" i="18"/>
  <c r="AI90" i="19" s="1"/>
  <c r="G89" i="13"/>
  <c r="G89" i="14" s="1"/>
  <c r="G89" i="5" s="1"/>
  <c r="G90" i="17"/>
  <c r="Q89" i="17"/>
  <c r="I89" i="18"/>
  <c r="I89" i="19" s="1"/>
  <c r="AC89" i="18"/>
  <c r="AC89" i="19" s="1"/>
  <c r="S88" i="18"/>
  <c r="S88" i="19" s="1"/>
  <c r="AM88" i="18"/>
  <c r="AM88" i="19" s="1"/>
  <c r="K88" i="18"/>
  <c r="K88" i="19" s="1"/>
  <c r="AE88" i="18"/>
  <c r="AE88" i="19" s="1"/>
  <c r="C88" i="17"/>
  <c r="C87" i="13"/>
  <c r="C87" i="14" s="1"/>
  <c r="C87" i="5" s="1"/>
  <c r="AG87" i="18"/>
  <c r="AG87" i="19" s="1"/>
  <c r="M87" i="18"/>
  <c r="M87" i="19" s="1"/>
  <c r="E86" i="13"/>
  <c r="E86" i="14" s="1"/>
  <c r="E86" i="5" s="1"/>
  <c r="E87" i="17"/>
  <c r="O86" i="18"/>
  <c r="O86" i="19" s="1"/>
  <c r="AI86" i="18"/>
  <c r="AI86" i="19" s="1"/>
  <c r="G85" i="13"/>
  <c r="G85" i="14" s="1"/>
  <c r="G85" i="5" s="1"/>
  <c r="G86" i="17"/>
  <c r="AK85" i="18"/>
  <c r="AK85" i="19" s="1"/>
  <c r="Q85" i="18"/>
  <c r="Q85" i="19" s="1"/>
  <c r="AC85" i="18"/>
  <c r="AC85" i="19" s="1"/>
  <c r="I85" i="18"/>
  <c r="I85" i="19" s="1"/>
  <c r="S84" i="18"/>
  <c r="S84" i="19" s="1"/>
  <c r="AM84" i="18"/>
  <c r="AM84" i="19" s="1"/>
  <c r="K84" i="18"/>
  <c r="K84" i="19" s="1"/>
  <c r="AE84" i="18"/>
  <c r="AE84" i="19" s="1"/>
  <c r="C84" i="17"/>
  <c r="C83" i="13"/>
  <c r="C83" i="14" s="1"/>
  <c r="C83" i="5" s="1"/>
  <c r="M83" i="18"/>
  <c r="M83" i="19" s="1"/>
  <c r="AG83" i="18"/>
  <c r="AG83" i="19" s="1"/>
  <c r="E82" i="13"/>
  <c r="E82" i="14" s="1"/>
  <c r="E82" i="5" s="1"/>
  <c r="E83" i="17"/>
  <c r="AI82" i="18"/>
  <c r="AI82" i="19" s="1"/>
  <c r="O82" i="18"/>
  <c r="O82" i="19" s="1"/>
  <c r="G81" i="13"/>
  <c r="G81" i="14" s="1"/>
  <c r="G81" i="5" s="1"/>
  <c r="G82" i="17"/>
  <c r="AK81" i="18"/>
  <c r="AK81" i="19" s="1"/>
  <c r="Q81" i="18"/>
  <c r="Q81" i="19" s="1"/>
  <c r="I81" i="18"/>
  <c r="I81" i="19" s="1"/>
  <c r="AC81" i="18"/>
  <c r="AC81" i="19" s="1"/>
  <c r="S80" i="18"/>
  <c r="S80" i="19" s="1"/>
  <c r="AM80" i="18"/>
  <c r="AM80" i="19" s="1"/>
  <c r="K80" i="18"/>
  <c r="K80" i="19" s="1"/>
  <c r="AE80" i="18"/>
  <c r="AE80" i="19" s="1"/>
  <c r="C80" i="17"/>
  <c r="C79" i="13"/>
  <c r="C79" i="14" s="1"/>
  <c r="C79" i="5" s="1"/>
  <c r="M79" i="18"/>
  <c r="M79" i="19" s="1"/>
  <c r="AG79" i="18"/>
  <c r="AG79" i="19" s="1"/>
  <c r="E78" i="13"/>
  <c r="E78" i="14" s="1"/>
  <c r="E78" i="5" s="1"/>
  <c r="E79" i="17"/>
  <c r="O78" i="18"/>
  <c r="O78" i="19" s="1"/>
  <c r="AI78" i="18"/>
  <c r="AI78" i="19" s="1"/>
  <c r="G77" i="13"/>
  <c r="G77" i="14" s="1"/>
  <c r="G77" i="5" s="1"/>
  <c r="G78" i="17"/>
  <c r="AK77" i="18"/>
  <c r="AK77" i="19" s="1"/>
  <c r="Q77" i="18"/>
  <c r="Q77" i="19" s="1"/>
  <c r="I77" i="18"/>
  <c r="I77" i="19" s="1"/>
  <c r="AC77" i="18"/>
  <c r="AC77" i="19" s="1"/>
  <c r="S76" i="18"/>
  <c r="S76" i="19" s="1"/>
  <c r="AM76" i="18"/>
  <c r="AM76" i="19" s="1"/>
  <c r="AE76" i="18"/>
  <c r="AE76" i="19" s="1"/>
  <c r="K76" i="18"/>
  <c r="K76" i="19" s="1"/>
  <c r="C75" i="13"/>
  <c r="C75" i="14" s="1"/>
  <c r="C75" i="5" s="1"/>
  <c r="C76" i="17"/>
  <c r="M75" i="18"/>
  <c r="M75" i="19" s="1"/>
  <c r="AG75" i="18"/>
  <c r="AG75" i="19" s="1"/>
  <c r="E74" i="13"/>
  <c r="E74" i="14" s="1"/>
  <c r="E74" i="5" s="1"/>
  <c r="E75" i="17"/>
  <c r="AI74" i="18"/>
  <c r="AI74" i="19" s="1"/>
  <c r="O74" i="18"/>
  <c r="O74" i="19" s="1"/>
  <c r="G74" i="17"/>
  <c r="G73" i="13"/>
  <c r="G73" i="14" s="1"/>
  <c r="G73" i="5" s="1"/>
  <c r="Q73" i="18"/>
  <c r="Q73" i="19" s="1"/>
  <c r="AK73" i="18"/>
  <c r="AK73" i="19" s="1"/>
  <c r="I73" i="18"/>
  <c r="I73" i="19" s="1"/>
  <c r="AC73" i="18"/>
  <c r="AC73" i="19" s="1"/>
  <c r="S72" i="18"/>
  <c r="S72" i="19" s="1"/>
  <c r="AM72" i="18"/>
  <c r="AM72" i="19" s="1"/>
  <c r="AE72" i="18"/>
  <c r="AE72" i="19" s="1"/>
  <c r="K72" i="18"/>
  <c r="K72" i="19" s="1"/>
  <c r="C72" i="17"/>
  <c r="C71" i="13"/>
  <c r="C71" i="14" s="1"/>
  <c r="C71" i="5" s="1"/>
  <c r="M71" i="18"/>
  <c r="M71" i="19" s="1"/>
  <c r="AG71" i="18"/>
  <c r="AG71" i="19" s="1"/>
  <c r="E71" i="17"/>
  <c r="E70" i="13"/>
  <c r="E70" i="14" s="1"/>
  <c r="E70" i="5" s="1"/>
  <c r="O70" i="18"/>
  <c r="O70" i="19" s="1"/>
  <c r="AI70" i="18"/>
  <c r="AI70" i="19" s="1"/>
  <c r="G69" i="13"/>
  <c r="G69" i="14" s="1"/>
  <c r="G69" i="5" s="1"/>
  <c r="G70" i="17"/>
  <c r="Q69" i="18"/>
  <c r="Q69" i="19" s="1"/>
  <c r="AK69" i="18"/>
  <c r="AK69" i="19" s="1"/>
  <c r="AC69" i="18"/>
  <c r="AC69" i="19" s="1"/>
  <c r="I69" i="18"/>
  <c r="I69" i="19" s="1"/>
  <c r="S68" i="18"/>
  <c r="S68" i="19" s="1"/>
  <c r="AM68" i="18"/>
  <c r="AM68" i="19" s="1"/>
  <c r="AE68" i="18"/>
  <c r="AE68" i="19" s="1"/>
  <c r="K68" i="18"/>
  <c r="K68" i="19" s="1"/>
  <c r="C67" i="13"/>
  <c r="C67" i="14" s="1"/>
  <c r="C67" i="5" s="1"/>
  <c r="C68" i="17"/>
  <c r="M67" i="18"/>
  <c r="M67" i="19" s="1"/>
  <c r="AG67" i="18"/>
  <c r="AG67" i="19" s="1"/>
  <c r="E66" i="13"/>
  <c r="E66" i="14" s="1"/>
  <c r="E66" i="5" s="1"/>
  <c r="E67" i="17"/>
  <c r="O66" i="18"/>
  <c r="O66" i="19" s="1"/>
  <c r="AI66" i="18"/>
  <c r="AI66" i="19" s="1"/>
  <c r="G66" i="17"/>
  <c r="G65" i="13"/>
  <c r="G65" i="14" s="1"/>
  <c r="G65" i="5" s="1"/>
  <c r="Q65" i="18"/>
  <c r="Q65" i="19" s="1"/>
  <c r="AK65" i="18"/>
  <c r="AK65" i="19" s="1"/>
  <c r="I65" i="18"/>
  <c r="I65" i="19" s="1"/>
  <c r="AC65" i="18"/>
  <c r="AC65" i="19" s="1"/>
  <c r="S64" i="18"/>
  <c r="S64" i="19" s="1"/>
  <c r="AM64" i="18"/>
  <c r="AM64" i="19" s="1"/>
  <c r="K64" i="18"/>
  <c r="K64" i="19" s="1"/>
  <c r="AE64" i="18"/>
  <c r="AE64" i="19" s="1"/>
  <c r="C64" i="17"/>
  <c r="C63" i="13"/>
  <c r="C63" i="14" s="1"/>
  <c r="C63" i="5" s="1"/>
  <c r="M63" i="18"/>
  <c r="M63" i="19" s="1"/>
  <c r="AG63" i="18"/>
  <c r="AG63" i="19" s="1"/>
  <c r="E62" i="13"/>
  <c r="E62" i="14" s="1"/>
  <c r="E62" i="5" s="1"/>
  <c r="E63" i="17"/>
  <c r="O62" i="18"/>
  <c r="O62" i="19" s="1"/>
  <c r="AI62" i="18"/>
  <c r="AI62" i="19" s="1"/>
  <c r="G61" i="13"/>
  <c r="G61" i="14" s="1"/>
  <c r="G61" i="5" s="1"/>
  <c r="G62" i="17"/>
  <c r="AK61" i="18"/>
  <c r="AK61" i="19" s="1"/>
  <c r="Q61" i="18"/>
  <c r="Q61" i="19" s="1"/>
  <c r="AC61" i="18"/>
  <c r="AC61" i="19" s="1"/>
  <c r="I61" i="18"/>
  <c r="I61" i="19" s="1"/>
  <c r="S60" i="18"/>
  <c r="S60" i="19" s="1"/>
  <c r="AM60" i="18"/>
  <c r="AM60" i="19" s="1"/>
  <c r="K60" i="18"/>
  <c r="K60" i="19" s="1"/>
  <c r="AE60" i="18"/>
  <c r="AE60" i="19" s="1"/>
  <c r="C59" i="13"/>
  <c r="C59" i="14" s="1"/>
  <c r="C59" i="5" s="1"/>
  <c r="C60" i="17"/>
  <c r="AG59" i="18"/>
  <c r="AG59" i="19" s="1"/>
  <c r="M59" i="18"/>
  <c r="M59" i="19" s="1"/>
  <c r="E59" i="17"/>
  <c r="E58" i="13"/>
  <c r="E58" i="14" s="1"/>
  <c r="E58" i="5" s="1"/>
  <c r="O58" i="18"/>
  <c r="O58" i="19" s="1"/>
  <c r="AI58" i="18"/>
  <c r="AI58" i="19" s="1"/>
  <c r="G57" i="13"/>
  <c r="G57" i="14" s="1"/>
  <c r="G57" i="5" s="1"/>
  <c r="G58" i="17"/>
  <c r="Q57" i="18"/>
  <c r="Q57" i="19" s="1"/>
  <c r="AK57" i="18"/>
  <c r="AK57" i="19" s="1"/>
  <c r="I57" i="18"/>
  <c r="I57" i="19" s="1"/>
  <c r="AC57" i="18"/>
  <c r="AC57" i="19" s="1"/>
  <c r="S56" i="18"/>
  <c r="S56" i="19" s="1"/>
  <c r="AM56" i="18"/>
  <c r="AM56" i="19" s="1"/>
  <c r="K56" i="18"/>
  <c r="K56" i="19" s="1"/>
  <c r="AE56" i="18"/>
  <c r="AE56" i="19" s="1"/>
  <c r="C56" i="17"/>
  <c r="C55" i="13"/>
  <c r="C55" i="14" s="1"/>
  <c r="C55" i="5" s="1"/>
  <c r="M55" i="18"/>
  <c r="M55" i="19" s="1"/>
  <c r="AG55" i="18"/>
  <c r="AG55" i="19" s="1"/>
  <c r="E54" i="13"/>
  <c r="E54" i="14" s="1"/>
  <c r="E54" i="5" s="1"/>
  <c r="E55" i="17"/>
  <c r="O54" i="18"/>
  <c r="O54" i="19" s="1"/>
  <c r="AI54" i="18"/>
  <c r="AI54" i="19" s="1"/>
  <c r="G53" i="13"/>
  <c r="G53" i="14" s="1"/>
  <c r="G53" i="5" s="1"/>
  <c r="G54" i="17"/>
  <c r="AK53" i="18"/>
  <c r="AK53" i="19" s="1"/>
  <c r="Q53" i="18"/>
  <c r="Q53" i="19" s="1"/>
  <c r="AC53" i="18"/>
  <c r="AC53" i="19" s="1"/>
  <c r="I53" i="18"/>
  <c r="I53" i="19" s="1"/>
  <c r="S52" i="18"/>
  <c r="S52" i="19" s="1"/>
  <c r="AM52" i="18"/>
  <c r="AM52" i="19" s="1"/>
  <c r="K52" i="18"/>
  <c r="K52" i="19" s="1"/>
  <c r="AE52" i="18"/>
  <c r="AE52" i="19" s="1"/>
  <c r="C51" i="13"/>
  <c r="C51" i="14" s="1"/>
  <c r="C51" i="5" s="1"/>
  <c r="C52" i="17"/>
  <c r="M51" i="18"/>
  <c r="M51" i="19" s="1"/>
  <c r="AG51" i="18"/>
  <c r="AG51" i="19" s="1"/>
  <c r="E51" i="17"/>
  <c r="E50" i="13"/>
  <c r="E50" i="14" s="1"/>
  <c r="E50" i="5" s="1"/>
  <c r="O50" i="18"/>
  <c r="O50" i="19" s="1"/>
  <c r="AI50" i="18"/>
  <c r="AI50" i="19" s="1"/>
  <c r="G50" i="17"/>
  <c r="G49" i="13"/>
  <c r="G49" i="14" s="1"/>
  <c r="G49" i="5" s="1"/>
  <c r="Q49" i="18"/>
  <c r="Q49" i="19" s="1"/>
  <c r="AK49" i="18"/>
  <c r="AK49" i="19" s="1"/>
  <c r="I49" i="18"/>
  <c r="I49" i="19" s="1"/>
  <c r="AC49" i="18"/>
  <c r="AC49" i="19" s="1"/>
  <c r="S48" i="18"/>
  <c r="S48" i="19" s="1"/>
  <c r="AM48" i="18"/>
  <c r="AM48" i="19" s="1"/>
  <c r="K48" i="18"/>
  <c r="K48" i="19" s="1"/>
  <c r="AE48" i="18"/>
  <c r="AE48" i="19" s="1"/>
  <c r="C47" i="13"/>
  <c r="C47" i="14" s="1"/>
  <c r="C47" i="5" s="1"/>
  <c r="C48" i="17"/>
  <c r="M47" i="18"/>
  <c r="M47" i="19" s="1"/>
  <c r="AG47" i="18"/>
  <c r="AG47" i="19" s="1"/>
  <c r="E46" i="13"/>
  <c r="E46" i="14" s="1"/>
  <c r="E46" i="5" s="1"/>
  <c r="E47" i="17"/>
  <c r="O46" i="18"/>
  <c r="O46" i="19" s="1"/>
  <c r="AI46" i="18"/>
  <c r="AI46" i="19" s="1"/>
  <c r="G45" i="13"/>
  <c r="G45" i="14" s="1"/>
  <c r="G45" i="5" s="1"/>
  <c r="G46" i="17"/>
  <c r="AK45" i="18"/>
  <c r="AK45" i="19" s="1"/>
  <c r="Q45" i="18"/>
  <c r="Q45" i="19" s="1"/>
  <c r="I45" i="18"/>
  <c r="I45" i="19" s="1"/>
  <c r="AC45" i="18"/>
  <c r="AC45" i="19" s="1"/>
  <c r="S44" i="18"/>
  <c r="S44" i="19" s="1"/>
  <c r="AM44" i="18"/>
  <c r="AM44" i="19" s="1"/>
  <c r="AE44" i="18"/>
  <c r="AE44" i="19" s="1"/>
  <c r="K44" i="18"/>
  <c r="K44" i="19" s="1"/>
  <c r="C43" i="13"/>
  <c r="C43" i="14" s="1"/>
  <c r="C43" i="5" s="1"/>
  <c r="C44" i="17"/>
  <c r="M43" i="18"/>
  <c r="M43" i="19" s="1"/>
  <c r="AG43" i="18"/>
  <c r="AG43" i="19" s="1"/>
  <c r="E43" i="17"/>
  <c r="E42" i="13"/>
  <c r="E42" i="14" s="1"/>
  <c r="E42" i="5" s="1"/>
  <c r="O42" i="18"/>
  <c r="O42" i="19" s="1"/>
  <c r="AI42" i="18"/>
  <c r="AI42" i="19" s="1"/>
  <c r="G42" i="17"/>
  <c r="G41" i="13"/>
  <c r="G41" i="14" s="1"/>
  <c r="G41" i="5" s="1"/>
  <c r="Q41" i="18"/>
  <c r="Q41" i="19" s="1"/>
  <c r="AK41" i="18"/>
  <c r="AK41" i="19" s="1"/>
  <c r="I41" i="18"/>
  <c r="I41" i="19" s="1"/>
  <c r="AC41" i="18"/>
  <c r="AC41" i="19" s="1"/>
  <c r="S40" i="17"/>
  <c r="AE40" i="18"/>
  <c r="AE40" i="19" s="1"/>
  <c r="K40" i="18"/>
  <c r="K40" i="19" s="1"/>
  <c r="C39" i="13"/>
  <c r="C39" i="14" s="1"/>
  <c r="C39" i="5" s="1"/>
  <c r="C40" i="17"/>
  <c r="M39" i="18"/>
  <c r="M39" i="19" s="1"/>
  <c r="AG39" i="18"/>
  <c r="AG39" i="19" s="1"/>
  <c r="E38" i="13"/>
  <c r="E38" i="14" s="1"/>
  <c r="E38" i="5" s="1"/>
  <c r="E39" i="17"/>
  <c r="O38" i="18"/>
  <c r="O38" i="19" s="1"/>
  <c r="AI38" i="18"/>
  <c r="AI38" i="19" s="1"/>
  <c r="G37" i="13"/>
  <c r="G37" i="14" s="1"/>
  <c r="G37" i="5" s="1"/>
  <c r="G38" i="17"/>
  <c r="Q37" i="18"/>
  <c r="Q37" i="19" s="1"/>
  <c r="AK37" i="18"/>
  <c r="AK37" i="19" s="1"/>
  <c r="I37" i="18"/>
  <c r="I37" i="19" s="1"/>
  <c r="AC37" i="18"/>
  <c r="AC37" i="19" s="1"/>
  <c r="AM36" i="18"/>
  <c r="AM36" i="19" s="1"/>
  <c r="S36" i="18"/>
  <c r="S36" i="19" s="1"/>
  <c r="AE36" i="18"/>
  <c r="AE36" i="19" s="1"/>
  <c r="K36" i="18"/>
  <c r="K36" i="19" s="1"/>
  <c r="C35" i="13"/>
  <c r="C35" i="14" s="1"/>
  <c r="C35" i="5" s="1"/>
  <c r="C36" i="17"/>
  <c r="M35" i="18"/>
  <c r="M35" i="19" s="1"/>
  <c r="AG35" i="18"/>
  <c r="AG35" i="19" s="1"/>
  <c r="E35" i="17"/>
  <c r="E34" i="13"/>
  <c r="E34" i="14" s="1"/>
  <c r="E34" i="5" s="1"/>
  <c r="O34" i="18"/>
  <c r="O34" i="19" s="1"/>
  <c r="AI34" i="18"/>
  <c r="AI34" i="19" s="1"/>
  <c r="G34" i="17"/>
  <c r="G33" i="13"/>
  <c r="G33" i="14" s="1"/>
  <c r="G33" i="5" s="1"/>
  <c r="Q33" i="18"/>
  <c r="Q33" i="19" s="1"/>
  <c r="AK33" i="18"/>
  <c r="AK33" i="19" s="1"/>
  <c r="I33" i="18"/>
  <c r="I33" i="19" s="1"/>
  <c r="AC33" i="18"/>
  <c r="AC33" i="19" s="1"/>
  <c r="S32" i="18"/>
  <c r="S32" i="19" s="1"/>
  <c r="AM32" i="18"/>
  <c r="AM32" i="19" s="1"/>
  <c r="K32" i="18"/>
  <c r="K32" i="19" s="1"/>
  <c r="AE32" i="18"/>
  <c r="AE32" i="19" s="1"/>
  <c r="C31" i="13"/>
  <c r="C31" i="14" s="1"/>
  <c r="C31" i="5" s="1"/>
  <c r="C32" i="17"/>
  <c r="M31" i="18"/>
  <c r="M31" i="19" s="1"/>
  <c r="AG31" i="18"/>
  <c r="AG31" i="19" s="1"/>
  <c r="E30" i="13"/>
  <c r="E30" i="14" s="1"/>
  <c r="E30" i="5" s="1"/>
  <c r="E31" i="17"/>
  <c r="O30" i="17"/>
  <c r="G29" i="13"/>
  <c r="G29" i="14" s="1"/>
  <c r="G29" i="5" s="1"/>
  <c r="G30" i="17"/>
  <c r="Q29" i="18"/>
  <c r="Q29" i="19" s="1"/>
  <c r="AK29" i="18"/>
  <c r="AK29" i="19" s="1"/>
  <c r="AC29" i="18"/>
  <c r="AC29" i="19" s="1"/>
  <c r="I29" i="18"/>
  <c r="I29" i="19" s="1"/>
  <c r="AM28" i="18"/>
  <c r="AM28" i="19" s="1"/>
  <c r="S28" i="18"/>
  <c r="S28" i="19" s="1"/>
  <c r="K28" i="18"/>
  <c r="K28" i="19" s="1"/>
  <c r="AE28" i="18"/>
  <c r="AE28" i="19" s="1"/>
  <c r="C27" i="13"/>
  <c r="C27" i="14" s="1"/>
  <c r="C27" i="5" s="1"/>
  <c r="C28" i="17"/>
  <c r="AG27" i="18"/>
  <c r="AG27" i="19" s="1"/>
  <c r="M27" i="18"/>
  <c r="M27" i="19" s="1"/>
  <c r="E27" i="17"/>
  <c r="E26" i="13"/>
  <c r="E26" i="14" s="1"/>
  <c r="E26" i="5" s="1"/>
  <c r="O26" i="18"/>
  <c r="O26" i="19" s="1"/>
  <c r="AI26" i="18"/>
  <c r="AI26" i="19" s="1"/>
  <c r="G26" i="17"/>
  <c r="G25" i="13"/>
  <c r="G25" i="14" s="1"/>
  <c r="G25" i="5" s="1"/>
  <c r="Q25" i="18"/>
  <c r="Q25" i="19" s="1"/>
  <c r="AK25" i="18"/>
  <c r="AK25" i="19" s="1"/>
  <c r="I25" i="18"/>
  <c r="I25" i="19" s="1"/>
  <c r="AC25" i="18"/>
  <c r="AC25" i="19" s="1"/>
  <c r="S24" i="17"/>
  <c r="K24" i="18"/>
  <c r="K24" i="19" s="1"/>
  <c r="AE24" i="18"/>
  <c r="AE24" i="19" s="1"/>
  <c r="C23" i="13"/>
  <c r="C23" i="14" s="1"/>
  <c r="C23" i="5" s="1"/>
  <c r="C24" i="17"/>
  <c r="M23" i="17"/>
  <c r="E22" i="13"/>
  <c r="E22" i="14" s="1"/>
  <c r="E22" i="5" s="1"/>
  <c r="E23" i="17"/>
  <c r="O22" i="18"/>
  <c r="O22" i="19" s="1"/>
  <c r="AI22" i="18"/>
  <c r="AI22" i="19" s="1"/>
  <c r="G21" i="13"/>
  <c r="G21" i="14" s="1"/>
  <c r="G21" i="5" s="1"/>
  <c r="G22" i="17"/>
  <c r="Q21" i="18"/>
  <c r="Q21" i="19" s="1"/>
  <c r="AK21" i="18"/>
  <c r="AK21" i="19" s="1"/>
  <c r="AC21" i="18"/>
  <c r="AC21" i="19" s="1"/>
  <c r="I21" i="18"/>
  <c r="I21" i="19" s="1"/>
  <c r="S20" i="18"/>
  <c r="S20" i="19" s="1"/>
  <c r="AM20" i="18"/>
  <c r="AM20" i="19" s="1"/>
  <c r="K20" i="17"/>
  <c r="C19" i="13"/>
  <c r="C19" i="14" s="1"/>
  <c r="C19" i="5" s="1"/>
  <c r="C20" i="17"/>
  <c r="AG19" i="18"/>
  <c r="AG19" i="19" s="1"/>
  <c r="M19" i="18"/>
  <c r="M19" i="19" s="1"/>
  <c r="E19" i="17"/>
  <c r="E18" i="13"/>
  <c r="E18" i="14" s="1"/>
  <c r="E18" i="5" s="1"/>
  <c r="O18" i="18"/>
  <c r="O18" i="19" s="1"/>
  <c r="AI18" i="18"/>
  <c r="AI18" i="19" s="1"/>
  <c r="G18" i="17"/>
  <c r="G17" i="13"/>
  <c r="G17" i="14" s="1"/>
  <c r="G17" i="5" s="1"/>
  <c r="Q17" i="18"/>
  <c r="Q17" i="19" s="1"/>
  <c r="AK17" i="18"/>
  <c r="AK17" i="19" s="1"/>
  <c r="I17" i="17"/>
  <c r="AM16" i="18"/>
  <c r="AM16" i="19" s="1"/>
  <c r="S16" i="18"/>
  <c r="S16" i="19" s="1"/>
  <c r="K16" i="18"/>
  <c r="K16" i="19" s="1"/>
  <c r="AE16" i="18"/>
  <c r="AE16" i="19" s="1"/>
  <c r="C16" i="17"/>
  <c r="C15" i="13"/>
  <c r="C15" i="14" s="1"/>
  <c r="C15" i="5" s="1"/>
  <c r="AG15" i="18"/>
  <c r="AG15" i="19" s="1"/>
  <c r="M15" i="18"/>
  <c r="M15" i="19" s="1"/>
  <c r="E14" i="13"/>
  <c r="E14" i="14" s="1"/>
  <c r="E14" i="5" s="1"/>
  <c r="E15" i="17"/>
  <c r="O14" i="17"/>
  <c r="G13" i="13"/>
  <c r="G13" i="14" s="1"/>
  <c r="G13" i="5" s="1"/>
  <c r="G14" i="17"/>
  <c r="Q13" i="18"/>
  <c r="Q13" i="19" s="1"/>
  <c r="AK13" i="18"/>
  <c r="AK13" i="19" s="1"/>
  <c r="I13" i="17"/>
  <c r="AM12" i="18"/>
  <c r="AM12" i="19" s="1"/>
  <c r="S12" i="18"/>
  <c r="S12" i="19" s="1"/>
  <c r="K12" i="18"/>
  <c r="K12" i="19" s="1"/>
  <c r="AE12" i="18"/>
  <c r="AE12" i="19" s="1"/>
  <c r="C11" i="13"/>
  <c r="C11" i="14" s="1"/>
  <c r="C11" i="5" s="1"/>
  <c r="C12" i="17"/>
  <c r="M11" i="17"/>
  <c r="E11" i="17"/>
  <c r="E10" i="13"/>
  <c r="E10" i="14" s="1"/>
  <c r="E10" i="5" s="1"/>
  <c r="O10" i="18"/>
  <c r="O10" i="19" s="1"/>
  <c r="AI10" i="18"/>
  <c r="AI10" i="19" s="1"/>
  <c r="G10" i="17"/>
  <c r="G9" i="13"/>
  <c r="G9" i="14" s="1"/>
  <c r="G9" i="5" s="1"/>
  <c r="Q9" i="18"/>
  <c r="Q9" i="19" s="1"/>
  <c r="AK9" i="18"/>
  <c r="AK9" i="19" s="1"/>
  <c r="I9" i="18"/>
  <c r="I9" i="19" s="1"/>
  <c r="AC9" i="18"/>
  <c r="AC9" i="19" s="1"/>
  <c r="S8" i="18"/>
  <c r="S8" i="19" s="1"/>
  <c r="AM8" i="18"/>
  <c r="AM8" i="19" s="1"/>
  <c r="K8" i="18"/>
  <c r="K8" i="19" s="1"/>
  <c r="AE8" i="18"/>
  <c r="AE8" i="19" s="1"/>
  <c r="C7" i="13"/>
  <c r="C7" i="14" s="1"/>
  <c r="C7" i="5" s="1"/>
  <c r="C8" i="17"/>
  <c r="AG7" i="18"/>
  <c r="AG7" i="19" s="1"/>
  <c r="M7" i="18"/>
  <c r="M7" i="19" s="1"/>
  <c r="E6" i="13"/>
  <c r="E6" i="14" s="1"/>
  <c r="E6" i="5" s="1"/>
  <c r="E7" i="17"/>
  <c r="O6" i="18"/>
  <c r="O6" i="19" s="1"/>
  <c r="AI6" i="18"/>
  <c r="AI6" i="19" s="1"/>
  <c r="G5" i="13"/>
  <c r="G5" i="14" s="1"/>
  <c r="G5" i="5" s="1"/>
  <c r="G6" i="17"/>
  <c r="Q5" i="18"/>
  <c r="Q5" i="19" s="1"/>
  <c r="AK5" i="18"/>
  <c r="AK5" i="19" s="1"/>
  <c r="I5" i="18"/>
  <c r="I5" i="19" s="1"/>
  <c r="AC5" i="18"/>
  <c r="AC5" i="19" s="1"/>
  <c r="I72" i="5" l="1"/>
  <c r="I112" i="5"/>
  <c r="I28" i="5"/>
  <c r="I44" i="5"/>
  <c r="I116" i="5"/>
  <c r="I12" i="5"/>
  <c r="I104" i="5"/>
  <c r="I16" i="5"/>
  <c r="I96" i="5"/>
  <c r="I101" i="5"/>
  <c r="I30" i="5"/>
  <c r="I43" i="5"/>
  <c r="I11" i="5"/>
  <c r="I59" i="5"/>
  <c r="I103" i="5"/>
  <c r="I14" i="5"/>
  <c r="I105" i="5"/>
  <c r="I66" i="5"/>
  <c r="I110" i="5"/>
  <c r="I99" i="5"/>
  <c r="I33" i="5"/>
  <c r="I129" i="5"/>
  <c r="I50" i="5"/>
  <c r="I94" i="5"/>
  <c r="I88" i="5"/>
  <c r="I53" i="5"/>
  <c r="I77" i="5"/>
  <c r="I117" i="5"/>
  <c r="I37" i="5"/>
  <c r="E23" i="18"/>
  <c r="E23" i="19" s="1"/>
  <c r="Y23" i="18"/>
  <c r="Y23" i="19" s="1"/>
  <c r="AC37" i="21"/>
  <c r="AC37" i="20"/>
  <c r="AA46" i="18"/>
  <c r="AA46" i="19" s="1"/>
  <c r="G46" i="18"/>
  <c r="G46" i="19" s="1"/>
  <c r="E55" i="18"/>
  <c r="E55" i="19" s="1"/>
  <c r="Y55" i="18"/>
  <c r="Y55" i="19" s="1"/>
  <c r="AK65" i="21"/>
  <c r="AK65" i="20"/>
  <c r="O74" i="21"/>
  <c r="O74" i="20"/>
  <c r="I85" i="21"/>
  <c r="I85" i="20"/>
  <c r="AK109" i="21"/>
  <c r="AK109" i="20"/>
  <c r="K120" i="21"/>
  <c r="K120" i="20"/>
  <c r="L4" i="21"/>
  <c r="L4" i="20"/>
  <c r="AE123" i="21"/>
  <c r="AE123" i="20"/>
  <c r="AL68" i="21"/>
  <c r="AL68" i="20"/>
  <c r="AL5" i="21"/>
  <c r="AL5" i="20"/>
  <c r="AF16" i="21"/>
  <c r="AF16" i="20"/>
  <c r="AD25" i="21"/>
  <c r="AD25" i="20"/>
  <c r="D36" i="18"/>
  <c r="D36" i="19" s="1"/>
  <c r="X36" i="18"/>
  <c r="X36" i="19" s="1"/>
  <c r="L48" i="21"/>
  <c r="L48" i="20"/>
  <c r="AF60" i="21"/>
  <c r="AF60" i="20"/>
  <c r="B85" i="18"/>
  <c r="B85" i="19" s="1"/>
  <c r="V85" i="18"/>
  <c r="V85" i="19" s="1"/>
  <c r="N95" i="20"/>
  <c r="N95" i="21"/>
  <c r="AD113" i="21"/>
  <c r="AD113" i="20"/>
  <c r="K57" i="21"/>
  <c r="K57" i="20"/>
  <c r="AM69" i="21"/>
  <c r="AM69" i="20"/>
  <c r="I82" i="21"/>
  <c r="I82" i="20"/>
  <c r="AK106" i="21"/>
  <c r="AK106" i="20"/>
  <c r="S113" i="21"/>
  <c r="S113" i="20"/>
  <c r="Q122" i="20"/>
  <c r="Q122" i="21"/>
  <c r="AC126" i="20"/>
  <c r="AC126" i="21"/>
  <c r="Y128" i="18"/>
  <c r="Y128" i="19" s="1"/>
  <c r="E128" i="18"/>
  <c r="E128" i="19" s="1"/>
  <c r="AM129" i="20"/>
  <c r="AM129" i="21"/>
  <c r="AI131" i="21"/>
  <c r="AI131" i="20"/>
  <c r="S71" i="21"/>
  <c r="S71" i="20"/>
  <c r="K83" i="21"/>
  <c r="K83" i="20"/>
  <c r="G97" i="18"/>
  <c r="G97" i="19" s="1"/>
  <c r="AA97" i="18"/>
  <c r="AA97" i="19" s="1"/>
  <c r="AI109" i="21"/>
  <c r="AI109" i="20"/>
  <c r="J4" i="21"/>
  <c r="J4" i="20"/>
  <c r="H17" i="21"/>
  <c r="H17" i="20"/>
  <c r="J32" i="21"/>
  <c r="J32" i="20"/>
  <c r="AB45" i="21"/>
  <c r="AB45" i="20"/>
  <c r="AD56" i="20"/>
  <c r="AD56" i="21"/>
  <c r="H69" i="21"/>
  <c r="H69" i="20"/>
  <c r="Z82" i="18"/>
  <c r="Z82" i="19" s="1"/>
  <c r="F82" i="18"/>
  <c r="F82" i="19" s="1"/>
  <c r="AD92" i="21"/>
  <c r="AD92" i="20"/>
  <c r="L115" i="21"/>
  <c r="L115" i="20"/>
  <c r="AD128" i="21"/>
  <c r="AD128" i="20"/>
  <c r="B6" i="18"/>
  <c r="B6" i="19" s="1"/>
  <c r="V6" i="18"/>
  <c r="V6" i="19" s="1"/>
  <c r="AJ7" i="21"/>
  <c r="AJ7" i="20"/>
  <c r="L9" i="21"/>
  <c r="L9" i="20"/>
  <c r="AD18" i="21"/>
  <c r="AD18" i="20"/>
  <c r="F20" i="18"/>
  <c r="F20" i="19" s="1"/>
  <c r="Z20" i="18"/>
  <c r="Z20" i="19" s="1"/>
  <c r="B22" i="18"/>
  <c r="B22" i="19" s="1"/>
  <c r="V22" i="18"/>
  <c r="V22" i="19" s="1"/>
  <c r="AJ23" i="21"/>
  <c r="AJ23" i="20"/>
  <c r="AF25" i="21"/>
  <c r="AF25" i="20"/>
  <c r="AL26" i="21"/>
  <c r="AL26" i="20"/>
  <c r="N28" i="21"/>
  <c r="N28" i="20"/>
  <c r="J30" i="21"/>
  <c r="J30" i="20"/>
  <c r="F32" i="18"/>
  <c r="F32" i="19" s="1"/>
  <c r="Z32" i="18"/>
  <c r="Z32" i="19" s="1"/>
  <c r="P35" i="21"/>
  <c r="P35" i="20"/>
  <c r="AF37" i="21"/>
  <c r="AF37" i="20"/>
  <c r="H39" i="20"/>
  <c r="H39" i="21"/>
  <c r="X41" i="18"/>
  <c r="X41" i="19" s="1"/>
  <c r="D41" i="18"/>
  <c r="D41" i="19" s="1"/>
  <c r="R42" i="20"/>
  <c r="R42" i="21"/>
  <c r="N44" i="21"/>
  <c r="N44" i="20"/>
  <c r="J46" i="21"/>
  <c r="J46" i="20"/>
  <c r="F48" i="18"/>
  <c r="F48" i="19" s="1"/>
  <c r="Z48" i="18"/>
  <c r="Z48" i="19" s="1"/>
  <c r="I49" i="5"/>
  <c r="P51" i="21"/>
  <c r="P51" i="20"/>
  <c r="AF53" i="20"/>
  <c r="AF53" i="21"/>
  <c r="H55" i="21"/>
  <c r="H55" i="20"/>
  <c r="D57" i="18"/>
  <c r="D57" i="19" s="1"/>
  <c r="X57" i="18"/>
  <c r="X57" i="19" s="1"/>
  <c r="AL58" i="21"/>
  <c r="AL58" i="20"/>
  <c r="AH60" i="21"/>
  <c r="AH60" i="20"/>
  <c r="AD62" i="20"/>
  <c r="AD62" i="21"/>
  <c r="B66" i="18"/>
  <c r="B66" i="19" s="1"/>
  <c r="V66" i="18"/>
  <c r="V66" i="19" s="1"/>
  <c r="H71" i="20"/>
  <c r="H71" i="21"/>
  <c r="X73" i="18"/>
  <c r="X73" i="19" s="1"/>
  <c r="D73" i="18"/>
  <c r="D73" i="19" s="1"/>
  <c r="AL74" i="21"/>
  <c r="AL74" i="20"/>
  <c r="H79" i="21"/>
  <c r="H79" i="20"/>
  <c r="AL82" i="21"/>
  <c r="AL82" i="20"/>
  <c r="N84" i="21"/>
  <c r="N84" i="20"/>
  <c r="J86" i="21"/>
  <c r="J86" i="20"/>
  <c r="B90" i="18"/>
  <c r="B90" i="19" s="1"/>
  <c r="V90" i="18"/>
  <c r="V90" i="19" s="1"/>
  <c r="AJ91" i="21"/>
  <c r="AJ91" i="20"/>
  <c r="AF93" i="21"/>
  <c r="AF93" i="20"/>
  <c r="R94" i="21"/>
  <c r="R94" i="20"/>
  <c r="AH96" i="21"/>
  <c r="AH96" i="20"/>
  <c r="J98" i="21"/>
  <c r="J98" i="20"/>
  <c r="P103" i="21"/>
  <c r="P103" i="20"/>
  <c r="L105" i="20"/>
  <c r="L105" i="21"/>
  <c r="H107" i="21"/>
  <c r="H107" i="20"/>
  <c r="X109" i="18"/>
  <c r="X109" i="19" s="1"/>
  <c r="D109" i="18"/>
  <c r="D109" i="19" s="1"/>
  <c r="R110" i="20"/>
  <c r="R110" i="21"/>
  <c r="AH112" i="20"/>
  <c r="AH112" i="21"/>
  <c r="AD114" i="21"/>
  <c r="AD114" i="20"/>
  <c r="P119" i="21"/>
  <c r="P119" i="20"/>
  <c r="AF121" i="21"/>
  <c r="AF121" i="20"/>
  <c r="AB123" i="21"/>
  <c r="AB123" i="20"/>
  <c r="J126" i="21"/>
  <c r="J126" i="20"/>
  <c r="P131" i="21"/>
  <c r="P131" i="20"/>
  <c r="Q72" i="21"/>
  <c r="Q72" i="20"/>
  <c r="O85" i="21"/>
  <c r="O85" i="20"/>
  <c r="I100" i="21"/>
  <c r="I100" i="20"/>
  <c r="M110" i="21"/>
  <c r="M110" i="20"/>
  <c r="AH22" i="21"/>
  <c r="AH22" i="20"/>
  <c r="N34" i="21"/>
  <c r="N34" i="20"/>
  <c r="R60" i="21"/>
  <c r="R60" i="20"/>
  <c r="AB73" i="18"/>
  <c r="AB73" i="19" s="1"/>
  <c r="H73" i="18"/>
  <c r="H73" i="19" s="1"/>
  <c r="H85" i="20"/>
  <c r="H85" i="21"/>
  <c r="AH110" i="21"/>
  <c r="AH110" i="20"/>
  <c r="H121" i="21"/>
  <c r="H121" i="20"/>
  <c r="S6" i="21"/>
  <c r="S6" i="20"/>
  <c r="AI8" i="21"/>
  <c r="AI8" i="20"/>
  <c r="K10" i="21"/>
  <c r="K10" i="20"/>
  <c r="K10" i="22" s="1"/>
  <c r="Q15" i="20"/>
  <c r="Q15" i="21"/>
  <c r="M17" i="21"/>
  <c r="M17" i="20"/>
  <c r="AC19" i="21"/>
  <c r="AC19" i="20"/>
  <c r="E21" i="18"/>
  <c r="E21" i="19" s="1"/>
  <c r="Y21" i="18"/>
  <c r="Y21" i="19" s="1"/>
  <c r="AE22" i="21"/>
  <c r="AE22" i="20"/>
  <c r="C26" i="18"/>
  <c r="C26" i="19" s="1"/>
  <c r="W26" i="18"/>
  <c r="W26" i="19" s="1"/>
  <c r="Q27" i="20"/>
  <c r="Q27" i="21"/>
  <c r="M29" i="21"/>
  <c r="M29" i="20"/>
  <c r="M29" i="22" s="1"/>
  <c r="AC31" i="21"/>
  <c r="AC31" i="20"/>
  <c r="S34" i="20"/>
  <c r="S34" i="21"/>
  <c r="O36" i="21"/>
  <c r="O36" i="20"/>
  <c r="K38" i="21"/>
  <c r="K38" i="20"/>
  <c r="K38" i="22" s="1"/>
  <c r="C42" i="18"/>
  <c r="C42" i="19" s="1"/>
  <c r="W42" i="18"/>
  <c r="W42" i="19" s="1"/>
  <c r="AK43" i="21"/>
  <c r="AK43" i="20"/>
  <c r="M45" i="20"/>
  <c r="M45" i="21"/>
  <c r="AC47" i="21"/>
  <c r="AC47" i="20"/>
  <c r="AK47" i="22" s="1"/>
  <c r="I47" i="28" s="1"/>
  <c r="K47" i="23" s="1"/>
  <c r="E49" i="18"/>
  <c r="E49" i="19" s="1"/>
  <c r="Y49" i="18"/>
  <c r="Y49" i="19" s="1"/>
  <c r="AM50" i="21"/>
  <c r="AM50" i="20"/>
  <c r="AI52" i="21"/>
  <c r="AI52" i="20"/>
  <c r="K54" i="20"/>
  <c r="K54" i="21"/>
  <c r="AA56" i="18"/>
  <c r="AA56" i="19" s="1"/>
  <c r="G56" i="18"/>
  <c r="G56" i="19" s="1"/>
  <c r="C58" i="18"/>
  <c r="C58" i="19" s="1"/>
  <c r="W58" i="18"/>
  <c r="W58" i="19" s="1"/>
  <c r="Q59" i="21"/>
  <c r="Q59" i="20"/>
  <c r="AG61" i="21"/>
  <c r="AG61" i="20"/>
  <c r="AO61" i="22" s="1"/>
  <c r="M61" i="28" s="1"/>
  <c r="O61" i="23" s="1"/>
  <c r="AC63" i="21"/>
  <c r="AC63" i="20"/>
  <c r="E65" i="18"/>
  <c r="E65" i="19" s="1"/>
  <c r="Y65" i="18"/>
  <c r="Y65" i="19" s="1"/>
  <c r="S66" i="20"/>
  <c r="S66" i="21"/>
  <c r="AI68" i="21"/>
  <c r="AI68" i="20"/>
  <c r="AQ68" i="22" s="1"/>
  <c r="O68" i="28" s="1"/>
  <c r="Q68" i="23" s="1"/>
  <c r="AE70" i="21"/>
  <c r="AE70" i="20"/>
  <c r="G72" i="18"/>
  <c r="G72" i="19" s="1"/>
  <c r="AA72" i="18"/>
  <c r="AA72" i="19" s="1"/>
  <c r="C74" i="18"/>
  <c r="C74" i="19" s="1"/>
  <c r="W74" i="18"/>
  <c r="W74" i="19" s="1"/>
  <c r="AK75" i="21"/>
  <c r="AK75" i="20"/>
  <c r="AS75" i="22" s="1"/>
  <c r="Q75" i="28" s="1"/>
  <c r="S75" i="23" s="1"/>
  <c r="AG77" i="20"/>
  <c r="AG77" i="21"/>
  <c r="I79" i="21"/>
  <c r="I79" i="20"/>
  <c r="E81" i="18"/>
  <c r="E81" i="19" s="1"/>
  <c r="Y81" i="18"/>
  <c r="Y81" i="19" s="1"/>
  <c r="AM82" i="20"/>
  <c r="AM82" i="21"/>
  <c r="AI84" i="21"/>
  <c r="AI84" i="20"/>
  <c r="K86" i="21"/>
  <c r="K86" i="20"/>
  <c r="G88" i="18"/>
  <c r="G88" i="19" s="1"/>
  <c r="AA88" i="18"/>
  <c r="AA88" i="19" s="1"/>
  <c r="AK91" i="21"/>
  <c r="AK91" i="20"/>
  <c r="AS91" i="22" s="1"/>
  <c r="Q91" i="28" s="1"/>
  <c r="S91" i="23" s="1"/>
  <c r="AG93" i="21"/>
  <c r="AG93" i="20"/>
  <c r="I95" i="20"/>
  <c r="I95" i="21"/>
  <c r="E97" i="18"/>
  <c r="E97" i="19" s="1"/>
  <c r="Y97" i="18"/>
  <c r="Y97" i="19" s="1"/>
  <c r="S98" i="21"/>
  <c r="S98" i="20"/>
  <c r="S98" i="22" s="1"/>
  <c r="O100" i="21"/>
  <c r="O100" i="20"/>
  <c r="AE102" i="20"/>
  <c r="AE102" i="21"/>
  <c r="G104" i="18"/>
  <c r="G104" i="19" s="1"/>
  <c r="AA104" i="18"/>
  <c r="AA104" i="19" s="1"/>
  <c r="C106" i="18"/>
  <c r="C106" i="19" s="1"/>
  <c r="W106" i="18"/>
  <c r="W106" i="19" s="1"/>
  <c r="Q107" i="21"/>
  <c r="Q107" i="20"/>
  <c r="AG109" i="21"/>
  <c r="AG109" i="20"/>
  <c r="AC111" i="21"/>
  <c r="AC111" i="20"/>
  <c r="Y113" i="18"/>
  <c r="Y113" i="19" s="1"/>
  <c r="E113" i="18"/>
  <c r="E113" i="19" s="1"/>
  <c r="AM114" i="21"/>
  <c r="AM114" i="20"/>
  <c r="O116" i="21"/>
  <c r="O116" i="20"/>
  <c r="AE118" i="21"/>
  <c r="AE118" i="20"/>
  <c r="M121" i="21"/>
  <c r="M121" i="20"/>
  <c r="M121" i="22" s="1"/>
  <c r="I123" i="21"/>
  <c r="I123" i="20"/>
  <c r="AM126" i="21"/>
  <c r="AM126" i="20"/>
  <c r="O128" i="20"/>
  <c r="O128" i="21"/>
  <c r="K130" i="21"/>
  <c r="K130" i="20"/>
  <c r="K130" i="22" s="1"/>
  <c r="N4" i="21"/>
  <c r="N4" i="20"/>
  <c r="I76" i="20"/>
  <c r="I76" i="21"/>
  <c r="O89" i="21"/>
  <c r="O89" i="20"/>
  <c r="O101" i="21"/>
  <c r="O101" i="20"/>
  <c r="O101" i="22" s="1"/>
  <c r="AA113" i="18"/>
  <c r="AA113" i="19" s="1"/>
  <c r="G113" i="18"/>
  <c r="G113" i="19" s="1"/>
  <c r="AK124" i="21"/>
  <c r="AK124" i="20"/>
  <c r="AJ9" i="21"/>
  <c r="AJ9" i="20"/>
  <c r="AD20" i="21"/>
  <c r="AD20" i="20"/>
  <c r="AL20" i="22" s="1"/>
  <c r="J20" i="28" s="1"/>
  <c r="L20" i="23" s="1"/>
  <c r="D35" i="18"/>
  <c r="D35" i="19" s="1"/>
  <c r="X35" i="18"/>
  <c r="X35" i="19" s="1"/>
  <c r="AF47" i="21"/>
  <c r="AF47" i="20"/>
  <c r="D59" i="18"/>
  <c r="D59" i="19" s="1"/>
  <c r="X59" i="18"/>
  <c r="X59" i="19" s="1"/>
  <c r="AH70" i="21"/>
  <c r="AH70" i="20"/>
  <c r="AP70" i="22" s="1"/>
  <c r="F94" i="18"/>
  <c r="F94" i="19" s="1"/>
  <c r="Z94" i="18"/>
  <c r="Z94" i="19" s="1"/>
  <c r="AJ105" i="21"/>
  <c r="AJ105" i="20"/>
  <c r="AD120" i="20"/>
  <c r="AD120" i="21"/>
  <c r="O4" i="21"/>
  <c r="O4" i="20"/>
  <c r="O4" i="22" s="1"/>
  <c r="AF6" i="21"/>
  <c r="AF6" i="20"/>
  <c r="R7" i="21"/>
  <c r="R7" i="20"/>
  <c r="AH9" i="21"/>
  <c r="AH9" i="20"/>
  <c r="J11" i="21"/>
  <c r="J11" i="20"/>
  <c r="J11" i="22" s="1"/>
  <c r="Z13" i="18"/>
  <c r="Z13" i="19" s="1"/>
  <c r="F13" i="18"/>
  <c r="F13" i="19" s="1"/>
  <c r="P16" i="21"/>
  <c r="P16" i="20"/>
  <c r="L18" i="20"/>
  <c r="L18" i="21"/>
  <c r="H20" i="21"/>
  <c r="H20" i="20"/>
  <c r="H20" i="22" s="1"/>
  <c r="R23" i="20"/>
  <c r="R23" i="21"/>
  <c r="N25" i="21"/>
  <c r="N25" i="20"/>
  <c r="J27" i="21"/>
  <c r="J27" i="20"/>
  <c r="F29" i="18"/>
  <c r="F29" i="19" s="1"/>
  <c r="Z29" i="18"/>
  <c r="Z29" i="19" s="1"/>
  <c r="AJ32" i="21"/>
  <c r="AJ32" i="20"/>
  <c r="L34" i="21"/>
  <c r="L34" i="20"/>
  <c r="H36" i="21"/>
  <c r="H36" i="20"/>
  <c r="R39" i="21"/>
  <c r="R39" i="20"/>
  <c r="R39" i="22" s="1"/>
  <c r="AH41" i="21"/>
  <c r="AH41" i="20"/>
  <c r="AD43" i="21"/>
  <c r="AD43" i="20"/>
  <c r="F45" i="18"/>
  <c r="F45" i="19" s="1"/>
  <c r="Z45" i="18"/>
  <c r="Z45" i="19" s="1"/>
  <c r="I46" i="5"/>
  <c r="P48" i="18"/>
  <c r="P48" i="19" s="1"/>
  <c r="AJ48" i="18"/>
  <c r="AJ48" i="19" s="1"/>
  <c r="AF50" i="21"/>
  <c r="AF50" i="20"/>
  <c r="H52" i="21"/>
  <c r="H52" i="20"/>
  <c r="R55" i="20"/>
  <c r="R55" i="21"/>
  <c r="N57" i="21"/>
  <c r="N57" i="20"/>
  <c r="J59" i="21"/>
  <c r="J59" i="20"/>
  <c r="F61" i="18"/>
  <c r="F61" i="19" s="1"/>
  <c r="Z61" i="18"/>
  <c r="Z61" i="19" s="1"/>
  <c r="I62" i="5"/>
  <c r="P64" i="18"/>
  <c r="P64" i="19" s="1"/>
  <c r="AJ64" i="18"/>
  <c r="AJ64" i="19" s="1"/>
  <c r="L66" i="20"/>
  <c r="L66" i="21"/>
  <c r="H68" i="21"/>
  <c r="H68" i="20"/>
  <c r="D70" i="18"/>
  <c r="D70" i="19" s="1"/>
  <c r="X70" i="18"/>
  <c r="X70" i="19" s="1"/>
  <c r="AL71" i="21"/>
  <c r="AL71" i="20"/>
  <c r="AT71" i="22" s="1"/>
  <c r="R71" i="28" s="1"/>
  <c r="T71" i="23" s="1"/>
  <c r="AH73" i="21"/>
  <c r="AH73" i="20"/>
  <c r="J75" i="21"/>
  <c r="J75" i="20"/>
  <c r="Z77" i="18"/>
  <c r="Z77" i="19" s="1"/>
  <c r="F77" i="18"/>
  <c r="F77" i="19" s="1"/>
  <c r="V79" i="18"/>
  <c r="V79" i="19" s="1"/>
  <c r="B79" i="18"/>
  <c r="B79" i="19" s="1"/>
  <c r="AJ80" i="21"/>
  <c r="AJ80" i="20"/>
  <c r="AF82" i="21"/>
  <c r="AF82" i="20"/>
  <c r="AB84" i="21"/>
  <c r="AB84" i="20"/>
  <c r="D86" i="18"/>
  <c r="D86" i="19" s="1"/>
  <c r="X86" i="18"/>
  <c r="X86" i="19" s="1"/>
  <c r="AL87" i="21"/>
  <c r="AL87" i="20"/>
  <c r="AH89" i="21"/>
  <c r="AH89" i="20"/>
  <c r="AD91" i="21"/>
  <c r="AD91" i="20"/>
  <c r="F93" i="18"/>
  <c r="F93" i="19" s="1"/>
  <c r="Z93" i="18"/>
  <c r="Z93" i="19" s="1"/>
  <c r="P96" i="21"/>
  <c r="P96" i="20"/>
  <c r="AF98" i="21"/>
  <c r="AF98" i="20"/>
  <c r="AB100" i="21"/>
  <c r="AB100" i="20"/>
  <c r="D102" i="18"/>
  <c r="D102" i="19" s="1"/>
  <c r="X102" i="18"/>
  <c r="X102" i="19" s="1"/>
  <c r="AL103" i="21"/>
  <c r="AL103" i="20"/>
  <c r="N105" i="21"/>
  <c r="N105" i="20"/>
  <c r="J107" i="21"/>
  <c r="J107" i="20"/>
  <c r="F109" i="18"/>
  <c r="F109" i="19" s="1"/>
  <c r="Z109" i="18"/>
  <c r="Z109" i="19" s="1"/>
  <c r="AJ112" i="21"/>
  <c r="AJ112" i="20"/>
  <c r="AF114" i="21"/>
  <c r="AF114" i="20"/>
  <c r="H116" i="21"/>
  <c r="H116" i="20"/>
  <c r="AD119" i="21"/>
  <c r="AD119" i="20"/>
  <c r="AL119" i="22" s="1"/>
  <c r="J119" i="28" s="1"/>
  <c r="L119" i="23" s="1"/>
  <c r="I122" i="5"/>
  <c r="P124" i="20"/>
  <c r="P124" i="21"/>
  <c r="L126" i="21"/>
  <c r="L126" i="20"/>
  <c r="AB128" i="21"/>
  <c r="AB128" i="20"/>
  <c r="D130" i="18"/>
  <c r="D130" i="19" s="1"/>
  <c r="X130" i="18"/>
  <c r="X130" i="19" s="1"/>
  <c r="R131" i="21"/>
  <c r="R131" i="20"/>
  <c r="E74" i="18"/>
  <c r="E74" i="19" s="1"/>
  <c r="Y74" i="18"/>
  <c r="Y74" i="19" s="1"/>
  <c r="AM87" i="21"/>
  <c r="AM87" i="20"/>
  <c r="AK100" i="21"/>
  <c r="AK100" i="20"/>
  <c r="AC112" i="21"/>
  <c r="AC112" i="20"/>
  <c r="AH10" i="21"/>
  <c r="AH10" i="20"/>
  <c r="R20" i="21"/>
  <c r="R20" i="20"/>
  <c r="R32" i="20"/>
  <c r="R32" i="21"/>
  <c r="H57" i="21"/>
  <c r="H57" i="20"/>
  <c r="AD80" i="21"/>
  <c r="AD80" i="20"/>
  <c r="AJ93" i="21"/>
  <c r="AJ93" i="20"/>
  <c r="L107" i="21"/>
  <c r="L107" i="20"/>
  <c r="I119" i="5"/>
  <c r="P129" i="21"/>
  <c r="P129" i="20"/>
  <c r="M6" i="20"/>
  <c r="M6" i="21"/>
  <c r="I8" i="20"/>
  <c r="I8" i="21"/>
  <c r="S11" i="21"/>
  <c r="S11" i="20"/>
  <c r="AI13" i="21"/>
  <c r="AI13" i="20"/>
  <c r="AE15" i="21"/>
  <c r="AE15" i="20"/>
  <c r="C19" i="18"/>
  <c r="C19" i="19" s="1"/>
  <c r="W19" i="18"/>
  <c r="W19" i="19" s="1"/>
  <c r="AK20" i="21"/>
  <c r="AK20" i="20"/>
  <c r="M22" i="21"/>
  <c r="M22" i="20"/>
  <c r="I24" i="21"/>
  <c r="I24" i="20"/>
  <c r="S27" i="21"/>
  <c r="S27" i="20"/>
  <c r="O29" i="21"/>
  <c r="O29" i="20"/>
  <c r="K31" i="21"/>
  <c r="K31" i="20"/>
  <c r="W35" i="18"/>
  <c r="W35" i="19" s="1"/>
  <c r="C35" i="18"/>
  <c r="C35" i="19" s="1"/>
  <c r="Q36" i="21"/>
  <c r="Q36" i="20"/>
  <c r="M38" i="21"/>
  <c r="M38" i="20"/>
  <c r="I40" i="21"/>
  <c r="I40" i="20"/>
  <c r="AM43" i="21"/>
  <c r="AM43" i="20"/>
  <c r="AI45" i="21"/>
  <c r="AI45" i="20"/>
  <c r="K47" i="20"/>
  <c r="K47" i="21"/>
  <c r="C51" i="18"/>
  <c r="C51" i="19" s="1"/>
  <c r="W51" i="18"/>
  <c r="W51" i="19" s="1"/>
  <c r="K55" i="20"/>
  <c r="K55" i="21"/>
  <c r="AK60" i="21"/>
  <c r="AK60" i="20"/>
  <c r="AG62" i="21"/>
  <c r="AG62" i="20"/>
  <c r="I64" i="20"/>
  <c r="I64" i="21"/>
  <c r="K67" i="21"/>
  <c r="K67" i="20"/>
  <c r="O93" i="21"/>
  <c r="O93" i="20"/>
  <c r="M106" i="21"/>
  <c r="M106" i="20"/>
  <c r="S119" i="21"/>
  <c r="S119" i="20"/>
  <c r="N18" i="21"/>
  <c r="N18" i="20"/>
  <c r="N30" i="20"/>
  <c r="N30" i="21"/>
  <c r="AH42" i="20"/>
  <c r="AH42" i="21"/>
  <c r="L55" i="21"/>
  <c r="L55" i="20"/>
  <c r="AD68" i="21"/>
  <c r="AD68" i="20"/>
  <c r="AB81" i="21"/>
  <c r="AB81" i="20"/>
  <c r="AD108" i="21"/>
  <c r="AD108" i="20"/>
  <c r="AL120" i="21"/>
  <c r="AL120" i="20"/>
  <c r="AK5" i="21"/>
  <c r="AK5" i="20"/>
  <c r="M7" i="21"/>
  <c r="M7" i="20"/>
  <c r="AC9" i="21"/>
  <c r="AC9" i="20"/>
  <c r="S12" i="21"/>
  <c r="S12" i="20"/>
  <c r="C16" i="18"/>
  <c r="C16" i="19" s="1"/>
  <c r="W16" i="18"/>
  <c r="W16" i="19" s="1"/>
  <c r="Q17" i="21"/>
  <c r="Q17" i="20"/>
  <c r="AG19" i="21"/>
  <c r="AG19" i="20"/>
  <c r="AC21" i="21"/>
  <c r="AC21" i="20"/>
  <c r="S24" i="18"/>
  <c r="S24" i="19" s="1"/>
  <c r="AM24" i="18"/>
  <c r="AM24" i="19" s="1"/>
  <c r="O26" i="20"/>
  <c r="O26" i="21"/>
  <c r="K28" i="21"/>
  <c r="K28" i="20"/>
  <c r="Q33" i="21"/>
  <c r="Q33" i="20"/>
  <c r="M35" i="20"/>
  <c r="M35" i="21"/>
  <c r="I37" i="21"/>
  <c r="I37" i="20"/>
  <c r="AM40" i="18"/>
  <c r="AM40" i="19" s="1"/>
  <c r="S40" i="18"/>
  <c r="S40" i="19" s="1"/>
  <c r="O42" i="20"/>
  <c r="O42" i="21"/>
  <c r="AE44" i="21"/>
  <c r="AE44" i="20"/>
  <c r="Q49" i="21"/>
  <c r="Q49" i="20"/>
  <c r="M51" i="21"/>
  <c r="M51" i="20"/>
  <c r="AC53" i="20"/>
  <c r="AC53" i="21"/>
  <c r="S56" i="21"/>
  <c r="S56" i="20"/>
  <c r="O58" i="21"/>
  <c r="O58" i="20"/>
  <c r="K60" i="21"/>
  <c r="K60" i="20"/>
  <c r="C64" i="18"/>
  <c r="C64" i="19" s="1"/>
  <c r="W64" i="18"/>
  <c r="W64" i="19" s="1"/>
  <c r="Q65" i="20"/>
  <c r="Q65" i="21"/>
  <c r="M67" i="20"/>
  <c r="M67" i="21"/>
  <c r="AC69" i="21"/>
  <c r="AC69" i="20"/>
  <c r="E71" i="18"/>
  <c r="E71" i="19" s="1"/>
  <c r="Y71" i="18"/>
  <c r="Y71" i="19" s="1"/>
  <c r="S72" i="21"/>
  <c r="S72" i="20"/>
  <c r="AI74" i="21"/>
  <c r="AI74" i="20"/>
  <c r="AE76" i="21"/>
  <c r="AE76" i="20"/>
  <c r="C80" i="18"/>
  <c r="C80" i="19" s="1"/>
  <c r="W80" i="18"/>
  <c r="W80" i="19" s="1"/>
  <c r="AK81" i="21"/>
  <c r="AK81" i="20"/>
  <c r="M83" i="21"/>
  <c r="M83" i="20"/>
  <c r="AC85" i="21"/>
  <c r="AC85" i="20"/>
  <c r="AM88" i="21"/>
  <c r="AM88" i="20"/>
  <c r="AI90" i="21"/>
  <c r="AI90" i="20"/>
  <c r="AE92" i="21"/>
  <c r="AE92" i="20"/>
  <c r="G94" i="18"/>
  <c r="G94" i="19" s="1"/>
  <c r="AA94" i="18"/>
  <c r="AA94" i="19" s="1"/>
  <c r="Q97" i="21"/>
  <c r="Q97" i="20"/>
  <c r="AG99" i="21"/>
  <c r="AG99" i="20"/>
  <c r="AM104" i="21"/>
  <c r="AM104" i="20"/>
  <c r="AE108" i="21"/>
  <c r="AE108" i="20"/>
  <c r="G110" i="18"/>
  <c r="G110" i="19" s="1"/>
  <c r="AA110" i="18"/>
  <c r="AA110" i="19" s="1"/>
  <c r="AK113" i="20"/>
  <c r="AK113" i="21"/>
  <c r="AG115" i="20"/>
  <c r="AG115" i="21"/>
  <c r="AC117" i="21"/>
  <c r="AC117" i="20"/>
  <c r="AM120" i="20"/>
  <c r="AM120" i="21"/>
  <c r="AI122" i="21"/>
  <c r="AI122" i="20"/>
  <c r="AK125" i="20"/>
  <c r="AK125" i="21"/>
  <c r="AG127" i="21"/>
  <c r="AG127" i="20"/>
  <c r="I129" i="21"/>
  <c r="I129" i="20"/>
  <c r="Y131" i="18"/>
  <c r="Y131" i="19" s="1"/>
  <c r="E131" i="18"/>
  <c r="E131" i="19" s="1"/>
  <c r="K75" i="21"/>
  <c r="K75" i="20"/>
  <c r="M98" i="20"/>
  <c r="M98" i="21"/>
  <c r="S111" i="21"/>
  <c r="S111" i="20"/>
  <c r="K123" i="21"/>
  <c r="K123" i="20"/>
  <c r="AL8" i="20"/>
  <c r="AL8" i="21"/>
  <c r="P21" i="21"/>
  <c r="P21" i="20"/>
  <c r="AB33" i="21"/>
  <c r="AB33" i="20"/>
  <c r="P45" i="21"/>
  <c r="P45" i="20"/>
  <c r="R68" i="21"/>
  <c r="R68" i="20"/>
  <c r="AL80" i="21"/>
  <c r="AL80" i="20"/>
  <c r="AL92" i="21"/>
  <c r="AL92" i="20"/>
  <c r="P101" i="20"/>
  <c r="P101" i="21"/>
  <c r="I127" i="5"/>
  <c r="R5" i="21"/>
  <c r="R5" i="20"/>
  <c r="N7" i="21"/>
  <c r="N7" i="20"/>
  <c r="J9" i="21"/>
  <c r="J9" i="20"/>
  <c r="B13" i="18"/>
  <c r="B13" i="19" s="1"/>
  <c r="V13" i="18"/>
  <c r="V13" i="19" s="1"/>
  <c r="P14" i="20"/>
  <c r="P14" i="21"/>
  <c r="L16" i="20"/>
  <c r="L16" i="21"/>
  <c r="H18" i="18"/>
  <c r="H18" i="19" s="1"/>
  <c r="AB18" i="18"/>
  <c r="AB18" i="19" s="1"/>
  <c r="D20" i="18"/>
  <c r="D20" i="19" s="1"/>
  <c r="X20" i="18"/>
  <c r="X20" i="19" s="1"/>
  <c r="R21" i="21"/>
  <c r="R21" i="20"/>
  <c r="N23" i="21"/>
  <c r="N23" i="20"/>
  <c r="J25" i="21"/>
  <c r="J25" i="20"/>
  <c r="B29" i="18"/>
  <c r="B29" i="19" s="1"/>
  <c r="V29" i="18"/>
  <c r="V29" i="19" s="1"/>
  <c r="P30" i="21"/>
  <c r="P30" i="20"/>
  <c r="L32" i="20"/>
  <c r="L32" i="21"/>
  <c r="H34" i="20"/>
  <c r="H34" i="21"/>
  <c r="AL37" i="20"/>
  <c r="AL37" i="21"/>
  <c r="N39" i="21"/>
  <c r="N39" i="20"/>
  <c r="J41" i="20"/>
  <c r="J41" i="21"/>
  <c r="B45" i="18"/>
  <c r="B45" i="19" s="1"/>
  <c r="V45" i="18"/>
  <c r="V45" i="19" s="1"/>
  <c r="AJ46" i="21"/>
  <c r="AJ46" i="20"/>
  <c r="AF48" i="21"/>
  <c r="AF48" i="20"/>
  <c r="H50" i="21"/>
  <c r="H50" i="20"/>
  <c r="N55" i="21"/>
  <c r="N55" i="20"/>
  <c r="I56" i="5"/>
  <c r="P58" i="21"/>
  <c r="P58" i="20"/>
  <c r="L60" i="20"/>
  <c r="L60" i="21"/>
  <c r="H62" i="21"/>
  <c r="H62" i="20"/>
  <c r="R65" i="21"/>
  <c r="R65" i="20"/>
  <c r="AH67" i="21"/>
  <c r="AH67" i="20"/>
  <c r="AD69" i="21"/>
  <c r="AD69" i="20"/>
  <c r="F71" i="18"/>
  <c r="F71" i="19" s="1"/>
  <c r="Z71" i="18"/>
  <c r="Z71" i="19" s="1"/>
  <c r="B73" i="18"/>
  <c r="B73" i="19" s="1"/>
  <c r="V73" i="18"/>
  <c r="V73" i="19" s="1"/>
  <c r="AJ74" i="21"/>
  <c r="AJ74" i="20"/>
  <c r="AF76" i="21"/>
  <c r="AF76" i="20"/>
  <c r="AB78" i="20"/>
  <c r="AB78" i="21"/>
  <c r="D80" i="18"/>
  <c r="D80" i="19" s="1"/>
  <c r="X80" i="18"/>
  <c r="X80" i="19" s="1"/>
  <c r="AL81" i="21"/>
  <c r="AL81" i="20"/>
  <c r="AH83" i="21"/>
  <c r="AH83" i="20"/>
  <c r="AD85" i="21"/>
  <c r="AD85" i="20"/>
  <c r="F87" i="18"/>
  <c r="F87" i="19" s="1"/>
  <c r="Z87" i="18"/>
  <c r="Z87" i="19" s="1"/>
  <c r="V89" i="18"/>
  <c r="V89" i="19" s="1"/>
  <c r="B89" i="18"/>
  <c r="B89" i="19" s="1"/>
  <c r="AJ90" i="21"/>
  <c r="AJ90" i="20"/>
  <c r="AF92" i="20"/>
  <c r="AF92" i="21"/>
  <c r="AB94" i="21"/>
  <c r="AB94" i="20"/>
  <c r="AL97" i="20"/>
  <c r="AL97" i="21"/>
  <c r="AH99" i="20"/>
  <c r="AH99" i="21"/>
  <c r="AD101" i="21"/>
  <c r="AD101" i="20"/>
  <c r="AF104" i="21"/>
  <c r="AF104" i="20"/>
  <c r="H106" i="20"/>
  <c r="H106" i="21"/>
  <c r="R109" i="21"/>
  <c r="R109" i="20"/>
  <c r="AH111" i="20"/>
  <c r="AH111" i="21"/>
  <c r="J113" i="21"/>
  <c r="J113" i="20"/>
  <c r="B117" i="18"/>
  <c r="B117" i="19" s="1"/>
  <c r="V117" i="18"/>
  <c r="V117" i="19" s="1"/>
  <c r="AJ118" i="21"/>
  <c r="AJ118" i="20"/>
  <c r="L120" i="21"/>
  <c r="L120" i="20"/>
  <c r="H122" i="21"/>
  <c r="H122" i="20"/>
  <c r="R125" i="20"/>
  <c r="R125" i="21"/>
  <c r="N127" i="21"/>
  <c r="N127" i="20"/>
  <c r="AD129" i="21"/>
  <c r="AD129" i="20"/>
  <c r="Z131" i="18"/>
  <c r="Z131" i="19" s="1"/>
  <c r="F131" i="18"/>
  <c r="F131" i="19" s="1"/>
  <c r="G81" i="18"/>
  <c r="G81" i="19" s="1"/>
  <c r="AA81" i="18"/>
  <c r="AA81" i="19" s="1"/>
  <c r="AK92" i="20"/>
  <c r="AK92" i="21"/>
  <c r="AC104" i="21"/>
  <c r="AC104" i="20"/>
  <c r="E118" i="18"/>
  <c r="E118" i="19" s="1"/>
  <c r="Y118" i="18"/>
  <c r="Y118" i="19" s="1"/>
  <c r="AK128" i="21"/>
  <c r="AK128" i="20"/>
  <c r="AD12" i="21"/>
  <c r="AD12" i="20"/>
  <c r="AJ25" i="20"/>
  <c r="AJ25" i="21"/>
  <c r="AL36" i="21"/>
  <c r="AL36" i="20"/>
  <c r="N50" i="21"/>
  <c r="N50" i="20"/>
  <c r="AD64" i="21"/>
  <c r="AD64" i="20"/>
  <c r="AB77" i="20"/>
  <c r="AB77" i="21"/>
  <c r="AJ89" i="21"/>
  <c r="AJ89" i="20"/>
  <c r="AL112" i="21"/>
  <c r="AL112" i="20"/>
  <c r="AB125" i="21"/>
  <c r="AB125" i="20"/>
  <c r="AE5" i="21"/>
  <c r="AE5" i="20"/>
  <c r="G7" i="18"/>
  <c r="G7" i="19" s="1"/>
  <c r="AA7" i="18"/>
  <c r="AA7" i="19" s="1"/>
  <c r="C9" i="18"/>
  <c r="C9" i="19" s="1"/>
  <c r="W9" i="18"/>
  <c r="W9" i="19" s="1"/>
  <c r="Q10" i="21"/>
  <c r="Q10" i="20"/>
  <c r="AG12" i="21"/>
  <c r="AG12" i="20"/>
  <c r="AC14" i="21"/>
  <c r="AC14" i="20"/>
  <c r="E16" i="18"/>
  <c r="E16" i="19" s="1"/>
  <c r="Y16" i="18"/>
  <c r="Y16" i="19" s="1"/>
  <c r="AM17" i="21"/>
  <c r="AM17" i="20"/>
  <c r="O19" i="20"/>
  <c r="O19" i="21"/>
  <c r="AE21" i="21"/>
  <c r="AE21" i="20"/>
  <c r="G23" i="18"/>
  <c r="G23" i="19" s="1"/>
  <c r="AA23" i="18"/>
  <c r="AA23" i="19" s="1"/>
  <c r="C25" i="18"/>
  <c r="C25" i="19" s="1"/>
  <c r="W25" i="18"/>
  <c r="W25" i="19" s="1"/>
  <c r="AK26" i="21"/>
  <c r="AK26" i="20"/>
  <c r="M28" i="21"/>
  <c r="M28" i="20"/>
  <c r="AC30" i="21"/>
  <c r="AC30" i="20"/>
  <c r="Y32" i="18"/>
  <c r="Y32" i="19" s="1"/>
  <c r="E32" i="18"/>
  <c r="E32" i="19" s="1"/>
  <c r="AM33" i="21"/>
  <c r="AM33" i="20"/>
  <c r="O35" i="21"/>
  <c r="O35" i="20"/>
  <c r="W37" i="18"/>
  <c r="W37" i="19" s="1"/>
  <c r="C37" i="18"/>
  <c r="C37" i="19" s="1"/>
  <c r="AK38" i="21"/>
  <c r="AK38" i="20"/>
  <c r="AG40" i="21"/>
  <c r="AG40" i="20"/>
  <c r="S41" i="20"/>
  <c r="S41" i="21"/>
  <c r="O43" i="21"/>
  <c r="O43" i="20"/>
  <c r="AE45" i="21"/>
  <c r="AE45" i="20"/>
  <c r="G47" i="18"/>
  <c r="G47" i="19" s="1"/>
  <c r="AA47" i="18"/>
  <c r="AA47" i="19" s="1"/>
  <c r="C49" i="18"/>
  <c r="C49" i="19" s="1"/>
  <c r="W49" i="18"/>
  <c r="W49" i="19" s="1"/>
  <c r="Q50" i="20"/>
  <c r="Q50" i="21"/>
  <c r="AG52" i="21"/>
  <c r="AG52" i="20"/>
  <c r="E56" i="18"/>
  <c r="E56" i="19" s="1"/>
  <c r="Y56" i="18"/>
  <c r="Y56" i="19" s="1"/>
  <c r="S57" i="20"/>
  <c r="S57" i="21"/>
  <c r="AI59" i="21"/>
  <c r="AI59" i="20"/>
  <c r="AE61" i="21"/>
  <c r="AE61" i="20"/>
  <c r="G63" i="18"/>
  <c r="G63" i="19" s="1"/>
  <c r="AA63" i="18"/>
  <c r="AA63" i="19" s="1"/>
  <c r="C65" i="18"/>
  <c r="C65" i="19" s="1"/>
  <c r="W65" i="18"/>
  <c r="W65" i="19" s="1"/>
  <c r="AK66" i="21"/>
  <c r="AK66" i="20"/>
  <c r="M68" i="21"/>
  <c r="M68" i="20"/>
  <c r="E72" i="18"/>
  <c r="E72" i="19" s="1"/>
  <c r="Y72" i="18"/>
  <c r="Y72" i="19" s="1"/>
  <c r="AM73" i="21"/>
  <c r="AM73" i="20"/>
  <c r="AI75" i="21"/>
  <c r="AI75" i="20"/>
  <c r="AE77" i="21"/>
  <c r="AE77" i="20"/>
  <c r="G79" i="18"/>
  <c r="G79" i="19" s="1"/>
  <c r="AA79" i="18"/>
  <c r="AA79" i="19" s="1"/>
  <c r="M80" i="20"/>
  <c r="M80" i="21"/>
  <c r="AC82" i="20"/>
  <c r="AC82" i="21"/>
  <c r="E84" i="18"/>
  <c r="E84" i="19" s="1"/>
  <c r="Y84" i="18"/>
  <c r="Y84" i="19" s="1"/>
  <c r="AM85" i="21"/>
  <c r="AM85" i="20"/>
  <c r="AU85" i="22" s="1"/>
  <c r="S85" i="28" s="1"/>
  <c r="U85" i="23" s="1"/>
  <c r="AI87" i="21"/>
  <c r="AI87" i="20"/>
  <c r="K89" i="21"/>
  <c r="K89" i="20"/>
  <c r="AA91" i="18"/>
  <c r="AA91" i="19" s="1"/>
  <c r="G91" i="18"/>
  <c r="G91" i="19" s="1"/>
  <c r="C93" i="18"/>
  <c r="C93" i="19" s="1"/>
  <c r="W93" i="18"/>
  <c r="W93" i="19" s="1"/>
  <c r="AK94" i="20"/>
  <c r="AK94" i="21"/>
  <c r="AG96" i="21"/>
  <c r="AG96" i="20"/>
  <c r="AC98" i="21"/>
  <c r="AC98" i="20"/>
  <c r="E100" i="18"/>
  <c r="E100" i="19" s="1"/>
  <c r="Y100" i="18"/>
  <c r="Y100" i="19" s="1"/>
  <c r="S101" i="21"/>
  <c r="S101" i="20"/>
  <c r="AE105" i="20"/>
  <c r="AE105" i="21"/>
  <c r="G107" i="18"/>
  <c r="G107" i="19" s="1"/>
  <c r="AA107" i="18"/>
  <c r="AA107" i="19" s="1"/>
  <c r="C109" i="18"/>
  <c r="C109" i="19" s="1"/>
  <c r="W109" i="18"/>
  <c r="W109" i="19" s="1"/>
  <c r="AK110" i="20"/>
  <c r="AK110" i="21"/>
  <c r="AG112" i="21"/>
  <c r="AG112" i="20"/>
  <c r="I114" i="21"/>
  <c r="I114" i="20"/>
  <c r="E116" i="18"/>
  <c r="E116" i="19" s="1"/>
  <c r="Y116" i="18"/>
  <c r="Y116" i="19" s="1"/>
  <c r="AM117" i="21"/>
  <c r="AM117" i="20"/>
  <c r="O119" i="21"/>
  <c r="O119" i="20"/>
  <c r="AE121" i="21"/>
  <c r="AE121" i="20"/>
  <c r="G123" i="18"/>
  <c r="G123" i="19" s="1"/>
  <c r="AA123" i="18"/>
  <c r="AA123" i="19" s="1"/>
  <c r="C125" i="18"/>
  <c r="C125" i="19" s="1"/>
  <c r="W125" i="18"/>
  <c r="W125" i="19" s="1"/>
  <c r="AK126" i="21"/>
  <c r="AK126" i="20"/>
  <c r="AG128" i="21"/>
  <c r="AG128" i="20"/>
  <c r="AG86" i="21"/>
  <c r="AG86" i="20"/>
  <c r="AO86" i="22" s="1"/>
  <c r="M86" i="28" s="1"/>
  <c r="O86" i="23" s="1"/>
  <c r="AM99" i="21"/>
  <c r="AM99" i="20"/>
  <c r="Y114" i="18"/>
  <c r="Y114" i="19" s="1"/>
  <c r="E114" i="18"/>
  <c r="E114" i="19" s="1"/>
  <c r="C123" i="18"/>
  <c r="C123" i="19" s="1"/>
  <c r="W123" i="18"/>
  <c r="W123" i="19" s="1"/>
  <c r="AJ5" i="21"/>
  <c r="AJ5" i="20"/>
  <c r="AR5" i="22" s="1"/>
  <c r="P5" i="28" s="1"/>
  <c r="R5" i="23" s="1"/>
  <c r="AB21" i="21"/>
  <c r="AB21" i="20"/>
  <c r="AF35" i="21"/>
  <c r="AF35" i="20"/>
  <c r="AL48" i="21"/>
  <c r="AL48" i="20"/>
  <c r="J56" i="21"/>
  <c r="J56" i="20"/>
  <c r="J56" i="22" s="1"/>
  <c r="AB69" i="21"/>
  <c r="AB69" i="20"/>
  <c r="J92" i="20"/>
  <c r="J92" i="21"/>
  <c r="V104" i="18"/>
  <c r="V104" i="19" s="1"/>
  <c r="B104" i="18"/>
  <c r="B104" i="19" s="1"/>
  <c r="AF115" i="20"/>
  <c r="AF115" i="21"/>
  <c r="J128" i="21"/>
  <c r="J128" i="20"/>
  <c r="I5" i="5"/>
  <c r="P7" i="20"/>
  <c r="P7" i="21"/>
  <c r="AF9" i="21"/>
  <c r="AF9" i="20"/>
  <c r="H11" i="21"/>
  <c r="H11" i="20"/>
  <c r="AL14" i="21"/>
  <c r="AL14" i="20"/>
  <c r="N16" i="21"/>
  <c r="N16" i="20"/>
  <c r="J18" i="21"/>
  <c r="J18" i="20"/>
  <c r="I21" i="5"/>
  <c r="P23" i="21"/>
  <c r="P23" i="20"/>
  <c r="L25" i="20"/>
  <c r="L25" i="21"/>
  <c r="H27" i="20"/>
  <c r="H27" i="21"/>
  <c r="D29" i="18"/>
  <c r="D29" i="19" s="1"/>
  <c r="X29" i="18"/>
  <c r="X29" i="19" s="1"/>
  <c r="AL30" i="21"/>
  <c r="AL30" i="20"/>
  <c r="AH32" i="21"/>
  <c r="AH32" i="20"/>
  <c r="AD34" i="20"/>
  <c r="AD34" i="21"/>
  <c r="Z36" i="18"/>
  <c r="Z36" i="19" s="1"/>
  <c r="F36" i="18"/>
  <c r="F36" i="19" s="1"/>
  <c r="B38" i="18"/>
  <c r="B38" i="19" s="1"/>
  <c r="V38" i="18"/>
  <c r="V38" i="19" s="1"/>
  <c r="AF41" i="21"/>
  <c r="AF41" i="20"/>
  <c r="AB43" i="20"/>
  <c r="AB43" i="21"/>
  <c r="D45" i="18"/>
  <c r="D45" i="19" s="1"/>
  <c r="X45" i="18"/>
  <c r="X45" i="19" s="1"/>
  <c r="R46" i="21"/>
  <c r="R46" i="20"/>
  <c r="N48" i="21"/>
  <c r="N48" i="20"/>
  <c r="AD50" i="21"/>
  <c r="AD50" i="20"/>
  <c r="F52" i="18"/>
  <c r="F52" i="19" s="1"/>
  <c r="Z52" i="18"/>
  <c r="Z52" i="19" s="1"/>
  <c r="B54" i="18"/>
  <c r="B54" i="19" s="1"/>
  <c r="V54" i="18"/>
  <c r="V54" i="19" s="1"/>
  <c r="AJ55" i="21"/>
  <c r="AJ55" i="20"/>
  <c r="D61" i="18"/>
  <c r="D61" i="19" s="1"/>
  <c r="X61" i="18"/>
  <c r="X61" i="19" s="1"/>
  <c r="J62" i="21"/>
  <c r="J62" i="20"/>
  <c r="F64" i="18"/>
  <c r="F64" i="19" s="1"/>
  <c r="Z64" i="18"/>
  <c r="Z64" i="19" s="1"/>
  <c r="I65" i="5"/>
  <c r="P67" i="18"/>
  <c r="P67" i="19" s="1"/>
  <c r="AJ67" i="18"/>
  <c r="AJ67" i="19" s="1"/>
  <c r="L69" i="18"/>
  <c r="L69" i="19" s="1"/>
  <c r="AF69" i="18"/>
  <c r="AF69" i="19" s="1"/>
  <c r="AB71" i="21"/>
  <c r="AB71" i="20"/>
  <c r="R74" i="21"/>
  <c r="R74" i="20"/>
  <c r="AH76" i="20"/>
  <c r="AH76" i="21"/>
  <c r="B78" i="18"/>
  <c r="B78" i="19" s="1"/>
  <c r="V78" i="18"/>
  <c r="V78" i="19" s="1"/>
  <c r="AJ79" i="21"/>
  <c r="AJ79" i="20"/>
  <c r="AF81" i="21"/>
  <c r="AF81" i="20"/>
  <c r="AB83" i="21"/>
  <c r="AB83" i="20"/>
  <c r="D85" i="18"/>
  <c r="D85" i="19" s="1"/>
  <c r="X85" i="18"/>
  <c r="X85" i="19" s="1"/>
  <c r="AL86" i="21"/>
  <c r="AL86" i="20"/>
  <c r="N88" i="21"/>
  <c r="N88" i="20"/>
  <c r="I89" i="5"/>
  <c r="P91" i="21"/>
  <c r="P91" i="20"/>
  <c r="L93" i="21"/>
  <c r="L93" i="20"/>
  <c r="R98" i="21"/>
  <c r="R98" i="20"/>
  <c r="AH100" i="21"/>
  <c r="AH100" i="20"/>
  <c r="AD102" i="21"/>
  <c r="AD102" i="20"/>
  <c r="F104" i="18"/>
  <c r="F104" i="19" s="1"/>
  <c r="Z104" i="18"/>
  <c r="Z104" i="19" s="1"/>
  <c r="V106" i="18"/>
  <c r="V106" i="19" s="1"/>
  <c r="B106" i="18"/>
  <c r="B106" i="19" s="1"/>
  <c r="P107" i="21"/>
  <c r="P107" i="20"/>
  <c r="AF109" i="21"/>
  <c r="AF109" i="20"/>
  <c r="N112" i="21"/>
  <c r="N112" i="20"/>
  <c r="J114" i="21"/>
  <c r="J114" i="20"/>
  <c r="F116" i="18"/>
  <c r="F116" i="19" s="1"/>
  <c r="Z116" i="18"/>
  <c r="Z116" i="19" s="1"/>
  <c r="B118" i="18"/>
  <c r="B118" i="19" s="1"/>
  <c r="V118" i="18"/>
  <c r="V118" i="19" s="1"/>
  <c r="AJ119" i="21"/>
  <c r="AJ119" i="20"/>
  <c r="L121" i="21"/>
  <c r="L121" i="20"/>
  <c r="H123" i="20"/>
  <c r="H123" i="21"/>
  <c r="D125" i="18"/>
  <c r="D125" i="19" s="1"/>
  <c r="X125" i="18"/>
  <c r="X125" i="19" s="1"/>
  <c r="AL126" i="21"/>
  <c r="AL126" i="20"/>
  <c r="AH128" i="21"/>
  <c r="AH128" i="20"/>
  <c r="J130" i="21"/>
  <c r="J130" i="20"/>
  <c r="AM4" i="21"/>
  <c r="AM4" i="20"/>
  <c r="AK76" i="21"/>
  <c r="AK76" i="20"/>
  <c r="Q88" i="21"/>
  <c r="Q88" i="20"/>
  <c r="C103" i="18"/>
  <c r="C103" i="19" s="1"/>
  <c r="W103" i="18"/>
  <c r="W103" i="19" s="1"/>
  <c r="AI113" i="21"/>
  <c r="AI113" i="20"/>
  <c r="AC128" i="21"/>
  <c r="AC128" i="20"/>
  <c r="AB13" i="21"/>
  <c r="AB13" i="20"/>
  <c r="F26" i="18"/>
  <c r="F26" i="19" s="1"/>
  <c r="Z26" i="18"/>
  <c r="Z26" i="19" s="1"/>
  <c r="F38" i="18"/>
  <c r="F38" i="19" s="1"/>
  <c r="Z38" i="18"/>
  <c r="Z38" i="19" s="1"/>
  <c r="Z50" i="18"/>
  <c r="Z50" i="19" s="1"/>
  <c r="F50" i="18"/>
  <c r="F50" i="19" s="1"/>
  <c r="I63" i="5"/>
  <c r="I75" i="5"/>
  <c r="AL88" i="21"/>
  <c r="AL88" i="20"/>
  <c r="AD100" i="20"/>
  <c r="AD100" i="21"/>
  <c r="F114" i="18"/>
  <c r="F114" i="19" s="1"/>
  <c r="Z114" i="18"/>
  <c r="Z114" i="19" s="1"/>
  <c r="AL124" i="21"/>
  <c r="AL124" i="20"/>
  <c r="M5" i="21"/>
  <c r="M5" i="20"/>
  <c r="I7" i="21"/>
  <c r="I7" i="20"/>
  <c r="Y9" i="18"/>
  <c r="Y9" i="19" s="1"/>
  <c r="E9" i="18"/>
  <c r="E9" i="19" s="1"/>
  <c r="AM10" i="21"/>
  <c r="AM10" i="20"/>
  <c r="AI12" i="21"/>
  <c r="AI12" i="20"/>
  <c r="AE14" i="21"/>
  <c r="AE14" i="20"/>
  <c r="G16" i="18"/>
  <c r="G16" i="19" s="1"/>
  <c r="AA16" i="18"/>
  <c r="AA16" i="19" s="1"/>
  <c r="I19" i="21"/>
  <c r="I19" i="20"/>
  <c r="AM22" i="21"/>
  <c r="AM22" i="20"/>
  <c r="O24" i="21"/>
  <c r="O24" i="20"/>
  <c r="AE26" i="21"/>
  <c r="AE26" i="20"/>
  <c r="G28" i="18"/>
  <c r="G28" i="19" s="1"/>
  <c r="AA28" i="18"/>
  <c r="AA28" i="19" s="1"/>
  <c r="W30" i="18"/>
  <c r="W30" i="19" s="1"/>
  <c r="C30" i="18"/>
  <c r="C30" i="19" s="1"/>
  <c r="Q31" i="21"/>
  <c r="Q31" i="20"/>
  <c r="AG33" i="21"/>
  <c r="AG33" i="20"/>
  <c r="AC35" i="21"/>
  <c r="AC35" i="20"/>
  <c r="E37" i="18"/>
  <c r="E37" i="19" s="1"/>
  <c r="Y37" i="18"/>
  <c r="Y37" i="19" s="1"/>
  <c r="AM38" i="21"/>
  <c r="AM38" i="20"/>
  <c r="O40" i="21"/>
  <c r="O40" i="20"/>
  <c r="Q43" i="21"/>
  <c r="Q43" i="20"/>
  <c r="AG45" i="21"/>
  <c r="AG45" i="20"/>
  <c r="I47" i="20"/>
  <c r="I47" i="21"/>
  <c r="S50" i="21"/>
  <c r="S50" i="20"/>
  <c r="O52" i="21"/>
  <c r="O52" i="20"/>
  <c r="AE54" i="20"/>
  <c r="AE54" i="21"/>
  <c r="AK59" i="20"/>
  <c r="AK59" i="21"/>
  <c r="M61" i="21"/>
  <c r="M61" i="20"/>
  <c r="I63" i="21"/>
  <c r="I63" i="20"/>
  <c r="AM66" i="21"/>
  <c r="AM66" i="20"/>
  <c r="O68" i="20"/>
  <c r="O68" i="21"/>
  <c r="K70" i="21"/>
  <c r="K70" i="20"/>
  <c r="Q75" i="21"/>
  <c r="Q75" i="20"/>
  <c r="M77" i="21"/>
  <c r="M77" i="20"/>
  <c r="AC79" i="21"/>
  <c r="AC79" i="20"/>
  <c r="S82" i="21"/>
  <c r="S82" i="20"/>
  <c r="O84" i="21"/>
  <c r="O84" i="20"/>
  <c r="AE86" i="21"/>
  <c r="AE86" i="20"/>
  <c r="C90" i="18"/>
  <c r="C90" i="19" s="1"/>
  <c r="W90" i="18"/>
  <c r="W90" i="19" s="1"/>
  <c r="Q91" i="21"/>
  <c r="Q91" i="20"/>
  <c r="M93" i="21"/>
  <c r="M93" i="20"/>
  <c r="AC95" i="21"/>
  <c r="AC95" i="20"/>
  <c r="AM98" i="21"/>
  <c r="AM98" i="20"/>
  <c r="AI100" i="21"/>
  <c r="AI100" i="20"/>
  <c r="K102" i="21"/>
  <c r="K102" i="20"/>
  <c r="AK107" i="20"/>
  <c r="AK107" i="21"/>
  <c r="M109" i="21"/>
  <c r="M109" i="20"/>
  <c r="I111" i="21"/>
  <c r="I111" i="20"/>
  <c r="S114" i="21"/>
  <c r="S114" i="20"/>
  <c r="AI116" i="21"/>
  <c r="AI116" i="20"/>
  <c r="K118" i="21"/>
  <c r="K118" i="20"/>
  <c r="G120" i="18"/>
  <c r="G120" i="19" s="1"/>
  <c r="AA120" i="18"/>
  <c r="AA120" i="19" s="1"/>
  <c r="C122" i="18"/>
  <c r="C122" i="19" s="1"/>
  <c r="W122" i="18"/>
  <c r="W122" i="19" s="1"/>
  <c r="Q123" i="21"/>
  <c r="Q123" i="20"/>
  <c r="M125" i="21"/>
  <c r="M125" i="20"/>
  <c r="AC127" i="21"/>
  <c r="AC127" i="20"/>
  <c r="E129" i="18"/>
  <c r="E129" i="19" s="1"/>
  <c r="Y129" i="18"/>
  <c r="Y129" i="19" s="1"/>
  <c r="AM130" i="21"/>
  <c r="AM130" i="20"/>
  <c r="D4" i="18"/>
  <c r="D4" i="19" s="1"/>
  <c r="X4" i="18"/>
  <c r="X4" i="19" s="1"/>
  <c r="AM79" i="21"/>
  <c r="AM79" i="20"/>
  <c r="G93" i="18"/>
  <c r="G93" i="19" s="1"/>
  <c r="AA93" i="18"/>
  <c r="AA93" i="19" s="1"/>
  <c r="AK104" i="21"/>
  <c r="AK104" i="20"/>
  <c r="Q124" i="21"/>
  <c r="Q124" i="20"/>
  <c r="P9" i="20"/>
  <c r="P9" i="21"/>
  <c r="J20" i="21"/>
  <c r="J20" i="20"/>
  <c r="L47" i="21"/>
  <c r="L47" i="20"/>
  <c r="N70" i="21"/>
  <c r="N70" i="20"/>
  <c r="N82" i="18"/>
  <c r="N82" i="19" s="1"/>
  <c r="AH82" i="18"/>
  <c r="AH82" i="19" s="1"/>
  <c r="P105" i="21"/>
  <c r="P105" i="20"/>
  <c r="J120" i="21"/>
  <c r="J120" i="20"/>
  <c r="AI4" i="21"/>
  <c r="AI4" i="20"/>
  <c r="L6" i="20"/>
  <c r="L6" i="21"/>
  <c r="H8" i="21"/>
  <c r="H8" i="20"/>
  <c r="D10" i="18"/>
  <c r="D10" i="19" s="1"/>
  <c r="X10" i="18"/>
  <c r="X10" i="19" s="1"/>
  <c r="AL11" i="21"/>
  <c r="AL11" i="20"/>
  <c r="AH13" i="21"/>
  <c r="AH13" i="20"/>
  <c r="AD15" i="21"/>
  <c r="AD15" i="20"/>
  <c r="B19" i="18"/>
  <c r="B19" i="19" s="1"/>
  <c r="V19" i="18"/>
  <c r="V19" i="19" s="1"/>
  <c r="AJ20" i="21"/>
  <c r="AJ20" i="20"/>
  <c r="AF22" i="21"/>
  <c r="AF22" i="20"/>
  <c r="H24" i="21"/>
  <c r="H24" i="20"/>
  <c r="D26" i="18"/>
  <c r="D26" i="19" s="1"/>
  <c r="X26" i="18"/>
  <c r="X26" i="19" s="1"/>
  <c r="AL27" i="20"/>
  <c r="AL27" i="21"/>
  <c r="AH29" i="21"/>
  <c r="AH29" i="20"/>
  <c r="B35" i="18"/>
  <c r="B35" i="19" s="1"/>
  <c r="V35" i="18"/>
  <c r="V35" i="19" s="1"/>
  <c r="AJ36" i="21"/>
  <c r="AJ36" i="20"/>
  <c r="L38" i="20"/>
  <c r="L38" i="21"/>
  <c r="AB40" i="21"/>
  <c r="AB40" i="20"/>
  <c r="D42" i="18"/>
  <c r="D42" i="19" s="1"/>
  <c r="X42" i="18"/>
  <c r="X42" i="19" s="1"/>
  <c r="AL43" i="21"/>
  <c r="AL43" i="20"/>
  <c r="AD47" i="21"/>
  <c r="AD47" i="20"/>
  <c r="B51" i="18"/>
  <c r="B51" i="19" s="1"/>
  <c r="V51" i="18"/>
  <c r="V51" i="19" s="1"/>
  <c r="P52" i="21"/>
  <c r="P52" i="20"/>
  <c r="AF54" i="21"/>
  <c r="AF54" i="20"/>
  <c r="AB56" i="21"/>
  <c r="AB56" i="20"/>
  <c r="D58" i="18"/>
  <c r="D58" i="19" s="1"/>
  <c r="X58" i="18"/>
  <c r="X58" i="19" s="1"/>
  <c r="R59" i="20"/>
  <c r="R59" i="21"/>
  <c r="N61" i="21"/>
  <c r="N61" i="20"/>
  <c r="AD63" i="21"/>
  <c r="AD63" i="20"/>
  <c r="B67" i="18"/>
  <c r="B67" i="19" s="1"/>
  <c r="V67" i="18"/>
  <c r="V67" i="19" s="1"/>
  <c r="AJ68" i="21"/>
  <c r="AJ68" i="20"/>
  <c r="R71" i="20"/>
  <c r="R71" i="21"/>
  <c r="N73" i="20"/>
  <c r="N73" i="21"/>
  <c r="AD75" i="21"/>
  <c r="AD75" i="20"/>
  <c r="AL75" i="22" s="1"/>
  <c r="J75" i="28" s="1"/>
  <c r="L75" i="23" s="1"/>
  <c r="I78" i="5"/>
  <c r="P80" i="20"/>
  <c r="P80" i="21"/>
  <c r="L82" i="21"/>
  <c r="L82" i="20"/>
  <c r="H84" i="20"/>
  <c r="H84" i="21"/>
  <c r="R87" i="20"/>
  <c r="R87" i="21"/>
  <c r="N89" i="21"/>
  <c r="N89" i="20"/>
  <c r="J91" i="20"/>
  <c r="J91" i="21"/>
  <c r="B95" i="18"/>
  <c r="B95" i="19" s="1"/>
  <c r="V95" i="18"/>
  <c r="V95" i="19" s="1"/>
  <c r="AJ96" i="21"/>
  <c r="AJ96" i="20"/>
  <c r="L98" i="21"/>
  <c r="L98" i="20"/>
  <c r="H100" i="20"/>
  <c r="H100" i="21"/>
  <c r="R103" i="20"/>
  <c r="R103" i="21"/>
  <c r="AH105" i="21"/>
  <c r="AH105" i="20"/>
  <c r="AD107" i="21"/>
  <c r="AD107" i="20"/>
  <c r="B111" i="18"/>
  <c r="B111" i="19" s="1"/>
  <c r="V111" i="18"/>
  <c r="V111" i="19" s="1"/>
  <c r="P112" i="21"/>
  <c r="P112" i="20"/>
  <c r="L114" i="20"/>
  <c r="L114" i="21"/>
  <c r="AB116" i="21"/>
  <c r="AB116" i="20"/>
  <c r="D118" i="18"/>
  <c r="D118" i="19" s="1"/>
  <c r="X118" i="18"/>
  <c r="X118" i="19" s="1"/>
  <c r="AL119" i="21"/>
  <c r="AL119" i="20"/>
  <c r="AH121" i="21"/>
  <c r="AH121" i="20"/>
  <c r="AD123" i="21"/>
  <c r="AD123" i="20"/>
  <c r="H128" i="20"/>
  <c r="H128" i="21"/>
  <c r="AL131" i="21"/>
  <c r="AL131" i="20"/>
  <c r="S87" i="21"/>
  <c r="S87" i="20"/>
  <c r="Q100" i="21"/>
  <c r="Q100" i="20"/>
  <c r="I112" i="21"/>
  <c r="I112" i="20"/>
  <c r="W127" i="18"/>
  <c r="W127" i="19" s="1"/>
  <c r="C127" i="18"/>
  <c r="C127" i="19" s="1"/>
  <c r="N10" i="21"/>
  <c r="N10" i="20"/>
  <c r="AL20" i="21"/>
  <c r="AL20" i="20"/>
  <c r="AL32" i="21"/>
  <c r="AL32" i="20"/>
  <c r="V44" i="18"/>
  <c r="V44" i="19" s="1"/>
  <c r="B44" i="18"/>
  <c r="B44" i="19" s="1"/>
  <c r="AB57" i="21"/>
  <c r="AB57" i="20"/>
  <c r="P69" i="20"/>
  <c r="P69" i="21"/>
  <c r="J84" i="21"/>
  <c r="J84" i="20"/>
  <c r="H97" i="21"/>
  <c r="H97" i="20"/>
  <c r="F122" i="18"/>
  <c r="F122" i="19" s="1"/>
  <c r="Z122" i="18"/>
  <c r="Z122" i="19" s="1"/>
  <c r="G5" i="18"/>
  <c r="G5" i="19" s="1"/>
  <c r="AA5" i="18"/>
  <c r="AA5" i="19" s="1"/>
  <c r="AK8" i="21"/>
  <c r="AK8" i="20"/>
  <c r="M10" i="21"/>
  <c r="M10" i="20"/>
  <c r="AC12" i="20"/>
  <c r="AC12" i="21"/>
  <c r="E14" i="18"/>
  <c r="E14" i="19" s="1"/>
  <c r="Y14" i="18"/>
  <c r="Y14" i="19" s="1"/>
  <c r="AM15" i="21"/>
  <c r="AM15" i="20"/>
  <c r="O17" i="21"/>
  <c r="O17" i="20"/>
  <c r="AE19" i="21"/>
  <c r="AE19" i="20"/>
  <c r="G21" i="18"/>
  <c r="G21" i="19" s="1"/>
  <c r="AA21" i="18"/>
  <c r="AA21" i="19" s="1"/>
  <c r="Q24" i="21"/>
  <c r="Q24" i="20"/>
  <c r="M26" i="21"/>
  <c r="M26" i="20"/>
  <c r="AC28" i="20"/>
  <c r="AC28" i="21"/>
  <c r="E30" i="18"/>
  <c r="E30" i="19" s="1"/>
  <c r="Y30" i="18"/>
  <c r="Y30" i="19" s="1"/>
  <c r="S31" i="20"/>
  <c r="S31" i="21"/>
  <c r="AE35" i="20"/>
  <c r="AE35" i="21"/>
  <c r="G37" i="18"/>
  <c r="G37" i="19" s="1"/>
  <c r="AA37" i="18"/>
  <c r="AA37" i="19" s="1"/>
  <c r="AK40" i="21"/>
  <c r="AK40" i="20"/>
  <c r="M42" i="21"/>
  <c r="M42" i="20"/>
  <c r="AC44" i="21"/>
  <c r="AC44" i="20"/>
  <c r="S47" i="20"/>
  <c r="S47" i="21"/>
  <c r="AI49" i="21"/>
  <c r="AI49" i="20"/>
  <c r="AM55" i="21"/>
  <c r="AM55" i="20"/>
  <c r="AI57" i="20"/>
  <c r="AI57" i="21"/>
  <c r="C59" i="18"/>
  <c r="C59" i="19" s="1"/>
  <c r="W59" i="18"/>
  <c r="W59" i="19" s="1"/>
  <c r="Q60" i="21"/>
  <c r="Q60" i="20"/>
  <c r="M62" i="21"/>
  <c r="M62" i="20"/>
  <c r="AC64" i="21"/>
  <c r="AC64" i="20"/>
  <c r="E66" i="18"/>
  <c r="E66" i="19" s="1"/>
  <c r="Y66" i="18"/>
  <c r="Y66" i="19" s="1"/>
  <c r="AM67" i="21"/>
  <c r="AM67" i="20"/>
  <c r="AI69" i="20"/>
  <c r="AI69" i="21"/>
  <c r="AA73" i="18"/>
  <c r="AA73" i="19" s="1"/>
  <c r="G73" i="18"/>
  <c r="G73" i="19" s="1"/>
  <c r="I84" i="21"/>
  <c r="I84" i="20"/>
  <c r="AK96" i="21"/>
  <c r="AK96" i="20"/>
  <c r="E110" i="18"/>
  <c r="E110" i="19" s="1"/>
  <c r="Y110" i="18"/>
  <c r="Y110" i="19" s="1"/>
  <c r="AC124" i="21"/>
  <c r="AC124" i="20"/>
  <c r="AD8" i="21"/>
  <c r="AD8" i="20"/>
  <c r="F22" i="18"/>
  <c r="F22" i="19" s="1"/>
  <c r="Z22" i="18"/>
  <c r="Z22" i="19" s="1"/>
  <c r="N42" i="21"/>
  <c r="N42" i="20"/>
  <c r="AF55" i="21"/>
  <c r="AF55" i="20"/>
  <c r="J68" i="20"/>
  <c r="J68" i="21"/>
  <c r="H81" i="20"/>
  <c r="H81" i="21"/>
  <c r="D95" i="18"/>
  <c r="D95" i="19" s="1"/>
  <c r="X95" i="18"/>
  <c r="X95" i="19" s="1"/>
  <c r="J108" i="21"/>
  <c r="J108" i="20"/>
  <c r="R120" i="21"/>
  <c r="R120" i="20"/>
  <c r="K12" i="20"/>
  <c r="K12" i="21"/>
  <c r="I21" i="20"/>
  <c r="I21" i="21"/>
  <c r="AK33" i="20"/>
  <c r="AK33" i="21"/>
  <c r="E39" i="18"/>
  <c r="E39" i="19" s="1"/>
  <c r="Y39" i="18"/>
  <c r="Y39" i="19" s="1"/>
  <c r="AK49" i="20"/>
  <c r="AK49" i="21"/>
  <c r="AI58" i="21"/>
  <c r="AI58" i="20"/>
  <c r="AG67" i="21"/>
  <c r="AG67" i="20"/>
  <c r="K76" i="20"/>
  <c r="K76" i="21"/>
  <c r="Q81" i="21"/>
  <c r="Q81" i="20"/>
  <c r="K88" i="21"/>
  <c r="K88" i="20"/>
  <c r="M95" i="20"/>
  <c r="M95" i="21"/>
  <c r="K104" i="20"/>
  <c r="K104" i="21"/>
  <c r="I113" i="21"/>
  <c r="I113" i="20"/>
  <c r="S128" i="21"/>
  <c r="S128" i="20"/>
  <c r="AG98" i="21"/>
  <c r="AG98" i="20"/>
  <c r="AJ21" i="21"/>
  <c r="AJ21" i="20"/>
  <c r="Z58" i="18"/>
  <c r="Z58" i="19" s="1"/>
  <c r="F58" i="18"/>
  <c r="F58" i="19" s="1"/>
  <c r="X115" i="18"/>
  <c r="X115" i="19" s="1"/>
  <c r="D115" i="18"/>
  <c r="D115" i="19" s="1"/>
  <c r="AH7" i="21"/>
  <c r="AH7" i="20"/>
  <c r="F11" i="18"/>
  <c r="F11" i="19" s="1"/>
  <c r="Z11" i="18"/>
  <c r="Z11" i="19" s="1"/>
  <c r="AH23" i="21"/>
  <c r="AH23" i="20"/>
  <c r="AF32" i="21"/>
  <c r="AF32" i="20"/>
  <c r="R37" i="21"/>
  <c r="R37" i="20"/>
  <c r="Z43" i="18"/>
  <c r="Z43" i="19" s="1"/>
  <c r="F43" i="18"/>
  <c r="F43" i="19" s="1"/>
  <c r="AB50" i="21"/>
  <c r="AB50" i="20"/>
  <c r="AJ58" i="21"/>
  <c r="AJ58" i="20"/>
  <c r="D64" i="18"/>
  <c r="D64" i="19" s="1"/>
  <c r="X64" i="18"/>
  <c r="X64" i="19" s="1"/>
  <c r="J69" i="21"/>
  <c r="J69" i="20"/>
  <c r="R77" i="21"/>
  <c r="R77" i="20"/>
  <c r="L88" i="20"/>
  <c r="L88" i="21"/>
  <c r="AB106" i="21"/>
  <c r="AB106" i="20"/>
  <c r="X108" i="18"/>
  <c r="X108" i="19" s="1"/>
  <c r="D108" i="18"/>
  <c r="D108" i="19" s="1"/>
  <c r="Z115" i="18"/>
  <c r="Z115" i="19" s="1"/>
  <c r="F115" i="18"/>
  <c r="F115" i="19" s="1"/>
  <c r="AB122" i="21"/>
  <c r="AB122" i="20"/>
  <c r="J129" i="20"/>
  <c r="J129" i="21"/>
  <c r="AA53" i="18"/>
  <c r="AA53" i="19" s="1"/>
  <c r="G53" i="18"/>
  <c r="G53" i="19" s="1"/>
  <c r="AG114" i="18"/>
  <c r="AG114" i="19" s="1"/>
  <c r="M114" i="18"/>
  <c r="M114" i="19" s="1"/>
  <c r="AG8" i="21"/>
  <c r="AG8" i="20"/>
  <c r="K17" i="21"/>
  <c r="K17" i="20"/>
  <c r="I26" i="20"/>
  <c r="I26" i="21"/>
  <c r="AI31" i="21"/>
  <c r="AI31" i="20"/>
  <c r="I38" i="21"/>
  <c r="I38" i="20"/>
  <c r="AG48" i="21"/>
  <c r="AG48" i="20"/>
  <c r="Q62" i="21"/>
  <c r="Q62" i="20"/>
  <c r="O71" i="20"/>
  <c r="O71" i="21"/>
  <c r="Q78" i="21"/>
  <c r="Q78" i="20"/>
  <c r="C89" i="18"/>
  <c r="C89" i="19" s="1"/>
  <c r="W89" i="18"/>
  <c r="W89" i="19" s="1"/>
  <c r="M108" i="21"/>
  <c r="M108" i="20"/>
  <c r="AB11" i="21"/>
  <c r="AB11" i="20"/>
  <c r="Q5" i="21"/>
  <c r="Q5" i="20"/>
  <c r="AE16" i="21"/>
  <c r="AE16" i="20"/>
  <c r="S28" i="21"/>
  <c r="S28" i="20"/>
  <c r="C36" i="18"/>
  <c r="C36" i="19" s="1"/>
  <c r="W36" i="18"/>
  <c r="W36" i="19" s="1"/>
  <c r="AK37" i="21"/>
  <c r="AK37" i="20"/>
  <c r="AM44" i="20"/>
  <c r="AM44" i="21"/>
  <c r="W52" i="18"/>
  <c r="W52" i="19" s="1"/>
  <c r="C52" i="18"/>
  <c r="C52" i="19" s="1"/>
  <c r="AG55" i="21"/>
  <c r="AG55" i="20"/>
  <c r="AI62" i="21"/>
  <c r="AI62" i="20"/>
  <c r="AK69" i="20"/>
  <c r="AK69" i="21"/>
  <c r="AC73" i="20"/>
  <c r="AC73" i="21"/>
  <c r="AE80" i="21"/>
  <c r="AE80" i="20"/>
  <c r="G82" i="18"/>
  <c r="G82" i="19" s="1"/>
  <c r="AA82" i="18"/>
  <c r="AA82" i="19" s="1"/>
  <c r="M87" i="21"/>
  <c r="M87" i="20"/>
  <c r="O90" i="21"/>
  <c r="O90" i="20"/>
  <c r="S104" i="21"/>
  <c r="S104" i="20"/>
  <c r="AI106" i="18"/>
  <c r="AI106" i="19" s="1"/>
  <c r="O106" i="18"/>
  <c r="O106" i="19" s="1"/>
  <c r="Q113" i="21"/>
  <c r="Q113" i="20"/>
  <c r="O122" i="21"/>
  <c r="O122" i="20"/>
  <c r="M127" i="21"/>
  <c r="M127" i="20"/>
  <c r="B4" i="18"/>
  <c r="B4" i="19" s="1"/>
  <c r="V4" i="18"/>
  <c r="V4" i="19" s="1"/>
  <c r="AE115" i="21"/>
  <c r="AE115" i="20"/>
  <c r="AB25" i="21"/>
  <c r="AB25" i="20"/>
  <c r="AB6" i="21"/>
  <c r="AB6" i="20"/>
  <c r="AH11" i="21"/>
  <c r="AH11" i="20"/>
  <c r="AJ18" i="21"/>
  <c r="AJ18" i="20"/>
  <c r="AL25" i="21"/>
  <c r="AL25" i="20"/>
  <c r="AF36" i="21"/>
  <c r="AF36" i="20"/>
  <c r="B49" i="18"/>
  <c r="B49" i="19" s="1"/>
  <c r="V49" i="18"/>
  <c r="V49" i="19" s="1"/>
  <c r="AD57" i="21"/>
  <c r="AD57" i="20"/>
  <c r="L64" i="21"/>
  <c r="L64" i="20"/>
  <c r="AL69" i="21"/>
  <c r="AL69" i="20"/>
  <c r="P90" i="20"/>
  <c r="P90" i="21"/>
  <c r="R97" i="21"/>
  <c r="R97" i="20"/>
  <c r="F103" i="18"/>
  <c r="F103" i="19" s="1"/>
  <c r="Z103" i="18"/>
  <c r="Z103" i="19" s="1"/>
  <c r="H110" i="21"/>
  <c r="H110" i="20"/>
  <c r="AH115" i="21"/>
  <c r="AH115" i="20"/>
  <c r="AJ122" i="21"/>
  <c r="AJ122" i="20"/>
  <c r="R129" i="21"/>
  <c r="R129" i="20"/>
  <c r="Q92" i="21"/>
  <c r="Q92" i="20"/>
  <c r="Q128" i="21"/>
  <c r="Q128" i="20"/>
  <c r="P25" i="21"/>
  <c r="P25" i="20"/>
  <c r="H77" i="21"/>
  <c r="H77" i="20"/>
  <c r="H125" i="20"/>
  <c r="H125" i="21"/>
  <c r="I30" i="21"/>
  <c r="I30" i="20"/>
  <c r="K61" i="21"/>
  <c r="K61" i="20"/>
  <c r="AG68" i="21"/>
  <c r="AG68" i="20"/>
  <c r="O75" i="21"/>
  <c r="O75" i="20"/>
  <c r="M112" i="21"/>
  <c r="M112" i="20"/>
  <c r="S117" i="21"/>
  <c r="S117" i="20"/>
  <c r="I130" i="18"/>
  <c r="I130" i="19" s="1"/>
  <c r="AC130" i="18"/>
  <c r="AC130" i="19" s="1"/>
  <c r="AL4" i="18"/>
  <c r="AL4" i="19" s="1"/>
  <c r="R4" i="18"/>
  <c r="R4" i="19" s="1"/>
  <c r="S99" i="21"/>
  <c r="S99" i="20"/>
  <c r="P5" i="21"/>
  <c r="P5" i="20"/>
  <c r="R48" i="21"/>
  <c r="R48" i="20"/>
  <c r="AF95" i="21"/>
  <c r="AF95" i="20"/>
  <c r="G4" i="18"/>
  <c r="G4" i="19" s="1"/>
  <c r="AA4" i="18"/>
  <c r="AA4" i="19" s="1"/>
  <c r="B10" i="18"/>
  <c r="B10" i="19" s="1"/>
  <c r="V10" i="18"/>
  <c r="V10" i="19" s="1"/>
  <c r="AB15" i="21"/>
  <c r="AB15" i="20"/>
  <c r="N20" i="21"/>
  <c r="N20" i="20"/>
  <c r="F68" i="18"/>
  <c r="F68" i="19" s="1"/>
  <c r="Z68" i="18"/>
  <c r="Z68" i="19" s="1"/>
  <c r="L81" i="21"/>
  <c r="L81" i="20"/>
  <c r="AD90" i="21"/>
  <c r="AD90" i="20"/>
  <c r="H95" i="18"/>
  <c r="H95" i="19" s="1"/>
  <c r="AB95" i="18"/>
  <c r="AB95" i="19" s="1"/>
  <c r="H111" i="18"/>
  <c r="H111" i="19" s="1"/>
  <c r="AB111" i="18"/>
  <c r="AB111" i="19" s="1"/>
  <c r="AD118" i="21"/>
  <c r="AD118" i="20"/>
  <c r="P123" i="20"/>
  <c r="P123" i="21"/>
  <c r="AD130" i="21"/>
  <c r="AD130" i="20"/>
  <c r="AK88" i="20"/>
  <c r="AK88" i="21"/>
  <c r="B64" i="18"/>
  <c r="B64" i="19" s="1"/>
  <c r="V64" i="18"/>
  <c r="V64" i="19" s="1"/>
  <c r="AC7" i="21"/>
  <c r="AC7" i="20"/>
  <c r="O12" i="21"/>
  <c r="O12" i="20"/>
  <c r="AG21" i="21"/>
  <c r="AG21" i="20"/>
  <c r="K26" i="21"/>
  <c r="K26" i="20"/>
  <c r="AK47" i="21"/>
  <c r="AK47" i="20"/>
  <c r="AE58" i="21"/>
  <c r="AE58" i="20"/>
  <c r="AC67" i="21"/>
  <c r="AC67" i="20"/>
  <c r="G76" i="18"/>
  <c r="G76" i="19" s="1"/>
  <c r="AA76" i="18"/>
  <c r="AA76" i="19" s="1"/>
  <c r="AE90" i="21"/>
  <c r="AE90" i="20"/>
  <c r="AG97" i="21"/>
  <c r="AG97" i="20"/>
  <c r="AC99" i="21"/>
  <c r="AC99" i="20"/>
  <c r="E101" i="18"/>
  <c r="E101" i="19" s="1"/>
  <c r="Y101" i="18"/>
  <c r="Y101" i="19" s="1"/>
  <c r="AM102" i="21"/>
  <c r="AM102" i="20"/>
  <c r="AI104" i="21"/>
  <c r="AI104" i="20"/>
  <c r="AE106" i="21"/>
  <c r="AE106" i="20"/>
  <c r="G108" i="18"/>
  <c r="G108" i="19" s="1"/>
  <c r="AA108" i="18"/>
  <c r="AA108" i="19" s="1"/>
  <c r="AK111" i="21"/>
  <c r="AK111" i="20"/>
  <c r="AG113" i="21"/>
  <c r="AG113" i="20"/>
  <c r="AC115" i="20"/>
  <c r="AC115" i="21"/>
  <c r="Y117" i="18"/>
  <c r="Y117" i="19" s="1"/>
  <c r="E117" i="18"/>
  <c r="E117" i="19" s="1"/>
  <c r="AM118" i="21"/>
  <c r="AM118" i="20"/>
  <c r="AK123" i="21"/>
  <c r="AK123" i="20"/>
  <c r="AG125" i="21"/>
  <c r="AG125" i="20"/>
  <c r="I127" i="21"/>
  <c r="I127" i="20"/>
  <c r="S130" i="21"/>
  <c r="S130" i="20"/>
  <c r="S79" i="21"/>
  <c r="S79" i="20"/>
  <c r="Q104" i="21"/>
  <c r="Q104" i="20"/>
  <c r="K127" i="21"/>
  <c r="K127" i="20"/>
  <c r="AD24" i="21"/>
  <c r="AD24" i="20"/>
  <c r="AJ37" i="21"/>
  <c r="AJ37" i="20"/>
  <c r="D51" i="18"/>
  <c r="D51" i="19" s="1"/>
  <c r="X51" i="18"/>
  <c r="X51" i="19" s="1"/>
  <c r="F62" i="18"/>
  <c r="F62" i="19" s="1"/>
  <c r="Z62" i="18"/>
  <c r="Z62" i="19" s="1"/>
  <c r="AJ73" i="21"/>
  <c r="AJ73" i="20"/>
  <c r="P85" i="20"/>
  <c r="P85" i="21"/>
  <c r="AD96" i="21"/>
  <c r="AD96" i="20"/>
  <c r="AB8" i="20"/>
  <c r="AB8" i="21"/>
  <c r="R11" i="21"/>
  <c r="R11" i="20"/>
  <c r="N13" i="21"/>
  <c r="N13" i="20"/>
  <c r="J15" i="21"/>
  <c r="J15" i="20"/>
  <c r="F17" i="18"/>
  <c r="F17" i="19" s="1"/>
  <c r="Z17" i="18"/>
  <c r="Z17" i="19" s="1"/>
  <c r="I18" i="5"/>
  <c r="P20" i="21"/>
  <c r="P20" i="20"/>
  <c r="L22" i="20"/>
  <c r="L22" i="21"/>
  <c r="AB24" i="21"/>
  <c r="AB24" i="20"/>
  <c r="R27" i="21"/>
  <c r="R27" i="20"/>
  <c r="N29" i="21"/>
  <c r="N29" i="20"/>
  <c r="J31" i="18"/>
  <c r="J31" i="19" s="1"/>
  <c r="AD31" i="18"/>
  <c r="AD31" i="19" s="1"/>
  <c r="F33" i="18"/>
  <c r="F33" i="19" s="1"/>
  <c r="Z33" i="18"/>
  <c r="Z33" i="19" s="1"/>
  <c r="I34" i="5"/>
  <c r="P36" i="21"/>
  <c r="P36" i="20"/>
  <c r="AF38" i="21"/>
  <c r="AF38" i="20"/>
  <c r="H40" i="21"/>
  <c r="H40" i="20"/>
  <c r="R43" i="21"/>
  <c r="R43" i="20"/>
  <c r="N45" i="18"/>
  <c r="N45" i="19" s="1"/>
  <c r="AH45" i="18"/>
  <c r="AH45" i="19" s="1"/>
  <c r="J47" i="21"/>
  <c r="J47" i="20"/>
  <c r="F49" i="18"/>
  <c r="F49" i="19" s="1"/>
  <c r="Z49" i="18"/>
  <c r="Z49" i="19" s="1"/>
  <c r="AJ52" i="21"/>
  <c r="AJ52" i="20"/>
  <c r="L54" i="21"/>
  <c r="L54" i="20"/>
  <c r="H56" i="21"/>
  <c r="H56" i="20"/>
  <c r="AL59" i="21"/>
  <c r="AL59" i="20"/>
  <c r="AH61" i="21"/>
  <c r="AH61" i="20"/>
  <c r="J63" i="21"/>
  <c r="J63" i="20"/>
  <c r="F65" i="18"/>
  <c r="F65" i="19" s="1"/>
  <c r="Z65" i="18"/>
  <c r="Z65" i="19" s="1"/>
  <c r="P68" i="20"/>
  <c r="P68" i="21"/>
  <c r="L70" i="21"/>
  <c r="L70" i="20"/>
  <c r="AB72" i="21"/>
  <c r="AB72" i="20"/>
  <c r="AL75" i="21"/>
  <c r="AL75" i="20"/>
  <c r="AH77" i="21"/>
  <c r="AH77" i="20"/>
  <c r="AD79" i="21"/>
  <c r="AD79" i="20"/>
  <c r="B83" i="18"/>
  <c r="B83" i="19" s="1"/>
  <c r="V83" i="18"/>
  <c r="V83" i="19" s="1"/>
  <c r="AF86" i="20"/>
  <c r="AF86" i="21"/>
  <c r="H88" i="21"/>
  <c r="H88" i="20"/>
  <c r="X90" i="18"/>
  <c r="X90" i="19" s="1"/>
  <c r="D90" i="18"/>
  <c r="D90" i="19" s="1"/>
  <c r="AL91" i="21"/>
  <c r="AL91" i="20"/>
  <c r="AH93" i="21"/>
  <c r="AH93" i="20"/>
  <c r="AD95" i="21"/>
  <c r="AD95" i="20"/>
  <c r="F97" i="18"/>
  <c r="F97" i="19" s="1"/>
  <c r="Z97" i="18"/>
  <c r="Z97" i="19" s="1"/>
  <c r="B99" i="18"/>
  <c r="B99" i="19" s="1"/>
  <c r="V99" i="18"/>
  <c r="V99" i="19" s="1"/>
  <c r="AJ100" i="21"/>
  <c r="AJ100" i="20"/>
  <c r="L102" i="21"/>
  <c r="L102" i="20"/>
  <c r="H104" i="21"/>
  <c r="H104" i="20"/>
  <c r="D106" i="18"/>
  <c r="D106" i="19" s="1"/>
  <c r="X106" i="18"/>
  <c r="X106" i="19" s="1"/>
  <c r="AL107" i="21"/>
  <c r="AL107" i="20"/>
  <c r="N109" i="21"/>
  <c r="N109" i="20"/>
  <c r="AD111" i="21"/>
  <c r="AD111" i="20"/>
  <c r="F113" i="18"/>
  <c r="F113" i="19" s="1"/>
  <c r="Z113" i="18"/>
  <c r="Z113" i="19" s="1"/>
  <c r="I114" i="5"/>
  <c r="P116" i="21"/>
  <c r="P116" i="20"/>
  <c r="R119" i="21"/>
  <c r="R119" i="20"/>
  <c r="N121" i="21"/>
  <c r="N121" i="20"/>
  <c r="J123" i="21"/>
  <c r="J123" i="20"/>
  <c r="F125" i="18"/>
  <c r="F125" i="19" s="1"/>
  <c r="Z125" i="18"/>
  <c r="Z125" i="19" s="1"/>
  <c r="B127" i="18"/>
  <c r="B127" i="19" s="1"/>
  <c r="V127" i="18"/>
  <c r="V127" i="19" s="1"/>
  <c r="AF130" i="21"/>
  <c r="AF130" i="20"/>
  <c r="AC4" i="21"/>
  <c r="AC4" i="20"/>
  <c r="AG78" i="20"/>
  <c r="AG78" i="21"/>
  <c r="AE91" i="21"/>
  <c r="AE91" i="20"/>
  <c r="K103" i="20"/>
  <c r="K103" i="21"/>
  <c r="I116" i="20"/>
  <c r="I116" i="21"/>
  <c r="F14" i="18"/>
  <c r="F14" i="19" s="1"/>
  <c r="Z14" i="18"/>
  <c r="Z14" i="19" s="1"/>
  <c r="L23" i="21"/>
  <c r="L23" i="20"/>
  <c r="I35" i="5"/>
  <c r="AH46" i="21"/>
  <c r="AH46" i="20"/>
  <c r="J60" i="21"/>
  <c r="J60" i="20"/>
  <c r="AJ69" i="21"/>
  <c r="AJ69" i="20"/>
  <c r="AD84" i="21"/>
  <c r="AD84" i="20"/>
  <c r="AB97" i="20"/>
  <c r="AB97" i="21"/>
  <c r="D111" i="18"/>
  <c r="D111" i="19" s="1"/>
  <c r="X111" i="18"/>
  <c r="X111" i="19" s="1"/>
  <c r="C7" i="18"/>
  <c r="C7" i="19" s="1"/>
  <c r="W7" i="18"/>
  <c r="W7" i="19" s="1"/>
  <c r="Q8" i="21"/>
  <c r="Q8" i="20"/>
  <c r="AG10" i="21"/>
  <c r="AG10" i="20"/>
  <c r="I12" i="21"/>
  <c r="I12" i="20"/>
  <c r="S15" i="20"/>
  <c r="S15" i="21"/>
  <c r="AI17" i="20"/>
  <c r="AI17" i="21"/>
  <c r="K19" i="21"/>
  <c r="K19" i="20"/>
  <c r="W23" i="18"/>
  <c r="W23" i="19" s="1"/>
  <c r="C23" i="18"/>
  <c r="C23" i="19" s="1"/>
  <c r="AK24" i="21"/>
  <c r="AK24" i="20"/>
  <c r="AG26" i="20"/>
  <c r="AG26" i="21"/>
  <c r="I28" i="21"/>
  <c r="I28" i="20"/>
  <c r="AM31" i="20"/>
  <c r="AM31" i="21"/>
  <c r="O33" i="18"/>
  <c r="O33" i="19" s="1"/>
  <c r="AI33" i="18"/>
  <c r="AI33" i="19" s="1"/>
  <c r="K35" i="21"/>
  <c r="K35" i="20"/>
  <c r="C39" i="18"/>
  <c r="C39" i="19" s="1"/>
  <c r="W39" i="18"/>
  <c r="W39" i="19" s="1"/>
  <c r="Q40" i="21"/>
  <c r="Q40" i="20"/>
  <c r="AG42" i="20"/>
  <c r="AG42" i="21"/>
  <c r="I44" i="20"/>
  <c r="I44" i="21"/>
  <c r="Y46" i="18"/>
  <c r="Y46" i="19" s="1"/>
  <c r="E46" i="18"/>
  <c r="E46" i="19" s="1"/>
  <c r="AM47" i="21"/>
  <c r="AM47" i="20"/>
  <c r="O49" i="20"/>
  <c r="O49" i="21"/>
  <c r="Y54" i="18"/>
  <c r="Y54" i="19" s="1"/>
  <c r="E54" i="18"/>
  <c r="E54" i="19" s="1"/>
  <c r="S55" i="20"/>
  <c r="S55" i="21"/>
  <c r="O57" i="21"/>
  <c r="O57" i="20"/>
  <c r="K59" i="21"/>
  <c r="K59" i="20"/>
  <c r="G61" i="18"/>
  <c r="G61" i="19" s="1"/>
  <c r="AA61" i="18"/>
  <c r="AA61" i="19" s="1"/>
  <c r="W63" i="18"/>
  <c r="W63" i="19" s="1"/>
  <c r="C63" i="18"/>
  <c r="C63" i="19" s="1"/>
  <c r="AK64" i="21"/>
  <c r="AK64" i="20"/>
  <c r="S67" i="21"/>
  <c r="S67" i="20"/>
  <c r="O69" i="21"/>
  <c r="O69" i="20"/>
  <c r="AC84" i="21"/>
  <c r="AC84" i="20"/>
  <c r="Q96" i="21"/>
  <c r="Q96" i="20"/>
  <c r="I124" i="21"/>
  <c r="I124" i="20"/>
  <c r="J8" i="21"/>
  <c r="J8" i="20"/>
  <c r="F34" i="18"/>
  <c r="F34" i="19" s="1"/>
  <c r="Z34" i="18"/>
  <c r="Z34" i="19" s="1"/>
  <c r="Z46" i="18"/>
  <c r="Z46" i="19" s="1"/>
  <c r="F46" i="18"/>
  <c r="F46" i="19" s="1"/>
  <c r="AH58" i="21"/>
  <c r="AH58" i="20"/>
  <c r="AF71" i="21"/>
  <c r="AF71" i="20"/>
  <c r="AL84" i="21"/>
  <c r="AL84" i="20"/>
  <c r="P97" i="20"/>
  <c r="P97" i="21"/>
  <c r="AF111" i="21"/>
  <c r="AF111" i="20"/>
  <c r="AD124" i="21"/>
  <c r="AD124" i="20"/>
  <c r="AA6" i="18"/>
  <c r="AA6" i="19" s="1"/>
  <c r="G6" i="18"/>
  <c r="G6" i="19" s="1"/>
  <c r="W8" i="18"/>
  <c r="W8" i="19" s="1"/>
  <c r="C8" i="18"/>
  <c r="C8" i="19" s="1"/>
  <c r="AK9" i="21"/>
  <c r="AK9" i="20"/>
  <c r="E15" i="18"/>
  <c r="E15" i="19" s="1"/>
  <c r="Y15" i="18"/>
  <c r="Y15" i="19" s="1"/>
  <c r="K16" i="21"/>
  <c r="K16" i="20"/>
  <c r="G18" i="18"/>
  <c r="G18" i="19" s="1"/>
  <c r="AA18" i="18"/>
  <c r="AA18" i="19" s="1"/>
  <c r="Q21" i="21"/>
  <c r="Q21" i="20"/>
  <c r="M23" i="18"/>
  <c r="M23" i="19" s="1"/>
  <c r="AG23" i="18"/>
  <c r="AG23" i="19" s="1"/>
  <c r="I25" i="21"/>
  <c r="I25" i="20"/>
  <c r="E27" i="18"/>
  <c r="E27" i="19" s="1"/>
  <c r="Y27" i="18"/>
  <c r="Y27" i="19" s="1"/>
  <c r="AM28" i="21"/>
  <c r="AM28" i="20"/>
  <c r="O30" i="18"/>
  <c r="O30" i="19" s="1"/>
  <c r="AI30" i="18"/>
  <c r="AI30" i="19" s="1"/>
  <c r="K32" i="20"/>
  <c r="K32" i="21"/>
  <c r="G34" i="18"/>
  <c r="G34" i="19" s="1"/>
  <c r="AA34" i="18"/>
  <c r="AA34" i="19" s="1"/>
  <c r="Q37" i="21"/>
  <c r="Q37" i="20"/>
  <c r="M39" i="21"/>
  <c r="M39" i="20"/>
  <c r="I41" i="21"/>
  <c r="I41" i="20"/>
  <c r="E43" i="18"/>
  <c r="E43" i="19" s="1"/>
  <c r="Y43" i="18"/>
  <c r="Y43" i="19" s="1"/>
  <c r="S44" i="21"/>
  <c r="S44" i="20"/>
  <c r="O46" i="21"/>
  <c r="O46" i="20"/>
  <c r="K48" i="21"/>
  <c r="K48" i="20"/>
  <c r="AA50" i="18"/>
  <c r="AA50" i="19" s="1"/>
  <c r="G50" i="18"/>
  <c r="G50" i="19" s="1"/>
  <c r="AK53" i="21"/>
  <c r="AK53" i="20"/>
  <c r="M55" i="21"/>
  <c r="M55" i="20"/>
  <c r="I57" i="20"/>
  <c r="I57" i="21"/>
  <c r="E59" i="18"/>
  <c r="E59" i="19" s="1"/>
  <c r="Y59" i="18"/>
  <c r="Y59" i="19" s="1"/>
  <c r="S60" i="21"/>
  <c r="S60" i="20"/>
  <c r="O62" i="21"/>
  <c r="O62" i="20"/>
  <c r="K64" i="21"/>
  <c r="K64" i="20"/>
  <c r="G66" i="18"/>
  <c r="G66" i="19" s="1"/>
  <c r="AA66" i="18"/>
  <c r="AA66" i="19" s="1"/>
  <c r="Q69" i="21"/>
  <c r="Q69" i="20"/>
  <c r="M71" i="21"/>
  <c r="M71" i="20"/>
  <c r="I73" i="21"/>
  <c r="I73" i="20"/>
  <c r="S76" i="20"/>
  <c r="S76" i="21"/>
  <c r="O78" i="21"/>
  <c r="O78" i="20"/>
  <c r="K80" i="20"/>
  <c r="K80" i="21"/>
  <c r="W84" i="18"/>
  <c r="W84" i="19" s="1"/>
  <c r="C84" i="18"/>
  <c r="C84" i="19" s="1"/>
  <c r="AK85" i="21"/>
  <c r="AK85" i="20"/>
  <c r="AG87" i="21"/>
  <c r="AG87" i="20"/>
  <c r="AC89" i="21"/>
  <c r="AC89" i="20"/>
  <c r="AM92" i="21"/>
  <c r="AM92" i="20"/>
  <c r="AI94" i="21"/>
  <c r="AI94" i="20"/>
  <c r="AE96" i="21"/>
  <c r="AE96" i="20"/>
  <c r="C100" i="18"/>
  <c r="C100" i="19" s="1"/>
  <c r="W100" i="18"/>
  <c r="W100" i="19" s="1"/>
  <c r="AK101" i="21"/>
  <c r="AK101" i="20"/>
  <c r="M103" i="21"/>
  <c r="M103" i="20"/>
  <c r="Y107" i="18"/>
  <c r="Y107" i="19" s="1"/>
  <c r="E107" i="18"/>
  <c r="E107" i="19" s="1"/>
  <c r="S108" i="21"/>
  <c r="S108" i="20"/>
  <c r="AI110" i="21"/>
  <c r="AI110" i="20"/>
  <c r="AE112" i="20"/>
  <c r="AE112" i="21"/>
  <c r="G114" i="18"/>
  <c r="G114" i="19" s="1"/>
  <c r="AA114" i="18"/>
  <c r="AA114" i="19" s="1"/>
  <c r="AK117" i="20"/>
  <c r="AK117" i="21"/>
  <c r="AG119" i="21"/>
  <c r="AG119" i="20"/>
  <c r="I121" i="21"/>
  <c r="I121" i="20"/>
  <c r="E123" i="18"/>
  <c r="E123" i="19" s="1"/>
  <c r="Y123" i="18"/>
  <c r="Y123" i="19" s="1"/>
  <c r="K124" i="21"/>
  <c r="K124" i="20"/>
  <c r="C128" i="18"/>
  <c r="C128" i="19" s="1"/>
  <c r="W128" i="18"/>
  <c r="W128" i="19" s="1"/>
  <c r="AK129" i="21"/>
  <c r="AK129" i="20"/>
  <c r="AG131" i="21"/>
  <c r="AG131" i="20"/>
  <c r="I3" i="5"/>
  <c r="K115" i="21"/>
  <c r="K115" i="20"/>
  <c r="M126" i="21"/>
  <c r="M126" i="20"/>
  <c r="B12" i="18"/>
  <c r="B12" i="19" s="1"/>
  <c r="V12" i="18"/>
  <c r="V12" i="19" s="1"/>
  <c r="H25" i="21"/>
  <c r="H25" i="20"/>
  <c r="J36" i="21"/>
  <c r="J36" i="20"/>
  <c r="AD48" i="21"/>
  <c r="AD48" i="20"/>
  <c r="B60" i="18"/>
  <c r="B60" i="19" s="1"/>
  <c r="V60" i="18"/>
  <c r="V60" i="19" s="1"/>
  <c r="I71" i="5"/>
  <c r="D83" i="18"/>
  <c r="D83" i="19" s="1"/>
  <c r="X83" i="18"/>
  <c r="X83" i="19" s="1"/>
  <c r="I95" i="5"/>
  <c r="H105" i="21"/>
  <c r="H105" i="20"/>
  <c r="L119" i="21"/>
  <c r="L119" i="20"/>
  <c r="H6" i="21"/>
  <c r="H6" i="20"/>
  <c r="R9" i="20"/>
  <c r="R9" i="21"/>
  <c r="N11" i="20"/>
  <c r="N11" i="21"/>
  <c r="J13" i="21"/>
  <c r="J13" i="20"/>
  <c r="B17" i="18"/>
  <c r="B17" i="19" s="1"/>
  <c r="V17" i="18"/>
  <c r="V17" i="19" s="1"/>
  <c r="P18" i="21"/>
  <c r="P18" i="20"/>
  <c r="L20" i="21"/>
  <c r="L20" i="20"/>
  <c r="AB22" i="20"/>
  <c r="AB22" i="21"/>
  <c r="D24" i="18"/>
  <c r="D24" i="19" s="1"/>
  <c r="X24" i="18"/>
  <c r="X24" i="19" s="1"/>
  <c r="R25" i="20"/>
  <c r="R25" i="21"/>
  <c r="N27" i="21"/>
  <c r="N27" i="20"/>
  <c r="AD29" i="21"/>
  <c r="AD29" i="20"/>
  <c r="I32" i="5"/>
  <c r="P34" i="21"/>
  <c r="P34" i="20"/>
  <c r="L36" i="20"/>
  <c r="L36" i="21"/>
  <c r="H38" i="21"/>
  <c r="H38" i="20"/>
  <c r="R41" i="21"/>
  <c r="R41" i="20"/>
  <c r="N43" i="20"/>
  <c r="N43" i="21"/>
  <c r="J45" i="18"/>
  <c r="J45" i="19" s="1"/>
  <c r="AD45" i="18"/>
  <c r="AD45" i="19" s="1"/>
  <c r="I48" i="5"/>
  <c r="P50" i="21"/>
  <c r="P50" i="20"/>
  <c r="L52" i="20"/>
  <c r="L52" i="21"/>
  <c r="H54" i="21"/>
  <c r="H54" i="20"/>
  <c r="J57" i="21"/>
  <c r="J57" i="20"/>
  <c r="F59" i="18"/>
  <c r="F59" i="19" s="1"/>
  <c r="Z59" i="18"/>
  <c r="Z59" i="19" s="1"/>
  <c r="B61" i="18"/>
  <c r="B61" i="19" s="1"/>
  <c r="V61" i="18"/>
  <c r="V61" i="19" s="1"/>
  <c r="P62" i="21"/>
  <c r="P62" i="20"/>
  <c r="AF64" i="21"/>
  <c r="AF64" i="20"/>
  <c r="H66" i="21"/>
  <c r="H66" i="20"/>
  <c r="R69" i="20"/>
  <c r="R69" i="21"/>
  <c r="AH71" i="21"/>
  <c r="AH71" i="20"/>
  <c r="AD73" i="21"/>
  <c r="AD73" i="20"/>
  <c r="I76" i="5"/>
  <c r="P78" i="21"/>
  <c r="P78" i="20"/>
  <c r="AF80" i="21"/>
  <c r="AF80" i="20"/>
  <c r="H82" i="21"/>
  <c r="H82" i="20"/>
  <c r="D84" i="18"/>
  <c r="D84" i="19" s="1"/>
  <c r="X84" i="18"/>
  <c r="X84" i="19" s="1"/>
  <c r="R85" i="21"/>
  <c r="R85" i="20"/>
  <c r="AH87" i="21"/>
  <c r="AH87" i="20"/>
  <c r="AD89" i="21"/>
  <c r="AD89" i="20"/>
  <c r="F91" i="18"/>
  <c r="F91" i="19" s="1"/>
  <c r="Z91" i="18"/>
  <c r="Z91" i="19" s="1"/>
  <c r="I92" i="5"/>
  <c r="L96" i="21"/>
  <c r="L96" i="20"/>
  <c r="AB98" i="21"/>
  <c r="AB98" i="20"/>
  <c r="X100" i="18"/>
  <c r="X100" i="19" s="1"/>
  <c r="D100" i="18"/>
  <c r="D100" i="19" s="1"/>
  <c r="AL101" i="20"/>
  <c r="AL101" i="21"/>
  <c r="P106" i="21"/>
  <c r="P106" i="20"/>
  <c r="L108" i="21"/>
  <c r="L108" i="20"/>
  <c r="AB110" i="21"/>
  <c r="AB110" i="20"/>
  <c r="D112" i="18"/>
  <c r="D112" i="19" s="1"/>
  <c r="X112" i="18"/>
  <c r="X112" i="19" s="1"/>
  <c r="R113" i="20"/>
  <c r="R113" i="21"/>
  <c r="N115" i="21"/>
  <c r="N115" i="20"/>
  <c r="J117" i="21"/>
  <c r="J117" i="20"/>
  <c r="F119" i="18"/>
  <c r="F119" i="19" s="1"/>
  <c r="Z119" i="18"/>
  <c r="Z119" i="19" s="1"/>
  <c r="B121" i="18"/>
  <c r="B121" i="19" s="1"/>
  <c r="V121" i="18"/>
  <c r="V121" i="19" s="1"/>
  <c r="P122" i="20"/>
  <c r="P122" i="21"/>
  <c r="L124" i="20"/>
  <c r="L124" i="21"/>
  <c r="AB126" i="21"/>
  <c r="AB126" i="20"/>
  <c r="D128" i="18"/>
  <c r="D128" i="19" s="1"/>
  <c r="X128" i="18"/>
  <c r="X128" i="19" s="1"/>
  <c r="AL129" i="21"/>
  <c r="AL129" i="20"/>
  <c r="N131" i="21"/>
  <c r="N131" i="20"/>
  <c r="I72" i="20"/>
  <c r="I72" i="21"/>
  <c r="AK84" i="21"/>
  <c r="AK84" i="20"/>
  <c r="W95" i="18"/>
  <c r="W95" i="19" s="1"/>
  <c r="C95" i="18"/>
  <c r="C95" i="19" s="1"/>
  <c r="AM107" i="20"/>
  <c r="AM107" i="21"/>
  <c r="G121" i="18"/>
  <c r="G121" i="19" s="1"/>
  <c r="AA121" i="18"/>
  <c r="AA121" i="19" s="1"/>
  <c r="AE131" i="20"/>
  <c r="AE131" i="21"/>
  <c r="AD16" i="21"/>
  <c r="AD16" i="20"/>
  <c r="AF27" i="21"/>
  <c r="AF27" i="20"/>
  <c r="AL40" i="21"/>
  <c r="AL40" i="20"/>
  <c r="AH54" i="21"/>
  <c r="AH54" i="20"/>
  <c r="AF67" i="21"/>
  <c r="AF67" i="20"/>
  <c r="L79" i="21"/>
  <c r="L79" i="20"/>
  <c r="AB93" i="20"/>
  <c r="AB93" i="21"/>
  <c r="Z106" i="18"/>
  <c r="Z106" i="19" s="1"/>
  <c r="F106" i="18"/>
  <c r="F106" i="19" s="1"/>
  <c r="J116" i="21"/>
  <c r="J116" i="20"/>
  <c r="AL128" i="21"/>
  <c r="AL128" i="20"/>
  <c r="AM5" i="21"/>
  <c r="AM5" i="20"/>
  <c r="O7" i="21"/>
  <c r="O7" i="20"/>
  <c r="AE9" i="21"/>
  <c r="AE9" i="20"/>
  <c r="AA11" i="18"/>
  <c r="AA11" i="19" s="1"/>
  <c r="G11" i="18"/>
  <c r="G11" i="19" s="1"/>
  <c r="C13" i="18"/>
  <c r="C13" i="19" s="1"/>
  <c r="W13" i="18"/>
  <c r="W13" i="19" s="1"/>
  <c r="AK14" i="21"/>
  <c r="AK14" i="20"/>
  <c r="AG16" i="21"/>
  <c r="AG16" i="20"/>
  <c r="AC18" i="21"/>
  <c r="AC18" i="20"/>
  <c r="E20" i="18"/>
  <c r="E20" i="19" s="1"/>
  <c r="Y20" i="18"/>
  <c r="Y20" i="19" s="1"/>
  <c r="AM21" i="21"/>
  <c r="AM21" i="20"/>
  <c r="AI23" i="21"/>
  <c r="AI23" i="20"/>
  <c r="AE25" i="21"/>
  <c r="AE25" i="20"/>
  <c r="G27" i="18"/>
  <c r="G27" i="19" s="1"/>
  <c r="AA27" i="18"/>
  <c r="AA27" i="19" s="1"/>
  <c r="W29" i="18"/>
  <c r="W29" i="19" s="1"/>
  <c r="C29" i="18"/>
  <c r="C29" i="19" s="1"/>
  <c r="AK30" i="21"/>
  <c r="AK30" i="20"/>
  <c r="AG32" i="21"/>
  <c r="AG32" i="20"/>
  <c r="AC34" i="21"/>
  <c r="AC34" i="20"/>
  <c r="AE37" i="20"/>
  <c r="AE37" i="21"/>
  <c r="AA39" i="18"/>
  <c r="AA39" i="19" s="1"/>
  <c r="G39" i="18"/>
  <c r="G39" i="19" s="1"/>
  <c r="I42" i="20"/>
  <c r="I42" i="21"/>
  <c r="AM45" i="20"/>
  <c r="AM45" i="21"/>
  <c r="O47" i="21"/>
  <c r="O47" i="20"/>
  <c r="AE49" i="20"/>
  <c r="AE49" i="21"/>
  <c r="G51" i="18"/>
  <c r="G51" i="19" s="1"/>
  <c r="AA51" i="18"/>
  <c r="AA51" i="19" s="1"/>
  <c r="W53" i="18"/>
  <c r="W53" i="19" s="1"/>
  <c r="C53" i="18"/>
  <c r="C53" i="19" s="1"/>
  <c r="AK54" i="21"/>
  <c r="AK54" i="20"/>
  <c r="AC58" i="21"/>
  <c r="AC58" i="20"/>
  <c r="E60" i="18"/>
  <c r="E60" i="19" s="1"/>
  <c r="Y60" i="18"/>
  <c r="Y60" i="19" s="1"/>
  <c r="AM61" i="21"/>
  <c r="AM61" i="20"/>
  <c r="AI63" i="20"/>
  <c r="AI63" i="21"/>
  <c r="AE65" i="20"/>
  <c r="AE65" i="21"/>
  <c r="AA67" i="18"/>
  <c r="AA67" i="19" s="1"/>
  <c r="G67" i="18"/>
  <c r="G67" i="19" s="1"/>
  <c r="C69" i="18"/>
  <c r="C69" i="19" s="1"/>
  <c r="W69" i="18"/>
  <c r="W69" i="19" s="1"/>
  <c r="AK70" i="20"/>
  <c r="AK70" i="21"/>
  <c r="AG72" i="21"/>
  <c r="AG72" i="20"/>
  <c r="I74" i="20"/>
  <c r="I74" i="21"/>
  <c r="E76" i="18"/>
  <c r="E76" i="19" s="1"/>
  <c r="Y76" i="18"/>
  <c r="Y76" i="19" s="1"/>
  <c r="AM77" i="21"/>
  <c r="AM77" i="20"/>
  <c r="AI79" i="21"/>
  <c r="AI79" i="20"/>
  <c r="C81" i="18"/>
  <c r="C81" i="19" s="1"/>
  <c r="W81" i="18"/>
  <c r="W81" i="19" s="1"/>
  <c r="AK82" i="21"/>
  <c r="AK82" i="20"/>
  <c r="AG84" i="21"/>
  <c r="AG84" i="20"/>
  <c r="AC86" i="21"/>
  <c r="AC86" i="20"/>
  <c r="E88" i="18"/>
  <c r="E88" i="19" s="1"/>
  <c r="Y88" i="18"/>
  <c r="Y88" i="19" s="1"/>
  <c r="S89" i="20"/>
  <c r="S89" i="21"/>
  <c r="AI91" i="21"/>
  <c r="AI91" i="20"/>
  <c r="AE93" i="21"/>
  <c r="AE93" i="20"/>
  <c r="G95" i="18"/>
  <c r="G95" i="19" s="1"/>
  <c r="AA95" i="18"/>
  <c r="AA95" i="19" s="1"/>
  <c r="AG100" i="21"/>
  <c r="AG100" i="20"/>
  <c r="AC102" i="21"/>
  <c r="AC102" i="20"/>
  <c r="AM105" i="21"/>
  <c r="AM105" i="20"/>
  <c r="AE109" i="21"/>
  <c r="AE109" i="20"/>
  <c r="G111" i="18"/>
  <c r="G111" i="19" s="1"/>
  <c r="AA111" i="18"/>
  <c r="AA111" i="19" s="1"/>
  <c r="AK114" i="21"/>
  <c r="AK114" i="20"/>
  <c r="AG116" i="21"/>
  <c r="AG116" i="20"/>
  <c r="AC118" i="21"/>
  <c r="AC118" i="20"/>
  <c r="AM121" i="21"/>
  <c r="AM121" i="20"/>
  <c r="K125" i="21"/>
  <c r="K125" i="20"/>
  <c r="AA127" i="18"/>
  <c r="AA127" i="19" s="1"/>
  <c r="G127" i="18"/>
  <c r="G127" i="19" s="1"/>
  <c r="C129" i="18"/>
  <c r="C129" i="19" s="1"/>
  <c r="W129" i="18"/>
  <c r="W129" i="19" s="1"/>
  <c r="AK130" i="21"/>
  <c r="AK130" i="20"/>
  <c r="AA77" i="18"/>
  <c r="AA77" i="19" s="1"/>
  <c r="G77" i="18"/>
  <c r="G77" i="19" s="1"/>
  <c r="AG102" i="21"/>
  <c r="AG102" i="20"/>
  <c r="S115" i="21"/>
  <c r="S115" i="20"/>
  <c r="O125" i="20"/>
  <c r="O125" i="21"/>
  <c r="D11" i="18"/>
  <c r="D11" i="19" s="1"/>
  <c r="X11" i="18"/>
  <c r="X11" i="19" s="1"/>
  <c r="AL24" i="21"/>
  <c r="AL24" i="20"/>
  <c r="D39" i="18"/>
  <c r="D39" i="19" s="1"/>
  <c r="X39" i="18"/>
  <c r="X39" i="19" s="1"/>
  <c r="L59" i="21"/>
  <c r="L59" i="20"/>
  <c r="AD72" i="21"/>
  <c r="AD72" i="20"/>
  <c r="I83" i="5"/>
  <c r="L95" i="20"/>
  <c r="L95" i="21"/>
  <c r="N118" i="21"/>
  <c r="N118" i="20"/>
  <c r="J6" i="21"/>
  <c r="J6" i="20"/>
  <c r="F8" i="18"/>
  <c r="F8" i="19" s="1"/>
  <c r="Z8" i="18"/>
  <c r="Z8" i="19" s="1"/>
  <c r="I9" i="5"/>
  <c r="AJ11" i="18"/>
  <c r="AJ11" i="19" s="1"/>
  <c r="P11" i="18"/>
  <c r="P11" i="19" s="1"/>
  <c r="L13" i="20"/>
  <c r="L13" i="21"/>
  <c r="H15" i="21"/>
  <c r="H15" i="20"/>
  <c r="D17" i="18"/>
  <c r="D17" i="19" s="1"/>
  <c r="X17" i="18"/>
  <c r="X17" i="19" s="1"/>
  <c r="R18" i="21"/>
  <c r="R18" i="20"/>
  <c r="AH20" i="21"/>
  <c r="AH20" i="20"/>
  <c r="J22" i="21"/>
  <c r="J22" i="20"/>
  <c r="F24" i="18"/>
  <c r="F24" i="19" s="1"/>
  <c r="Z24" i="18"/>
  <c r="Z24" i="19" s="1"/>
  <c r="B26" i="18"/>
  <c r="B26" i="19" s="1"/>
  <c r="V26" i="18"/>
  <c r="V26" i="19" s="1"/>
  <c r="AJ27" i="21"/>
  <c r="AJ27" i="20"/>
  <c r="AF29" i="21"/>
  <c r="AF29" i="20"/>
  <c r="AB31" i="21"/>
  <c r="AB31" i="20"/>
  <c r="AL34" i="21"/>
  <c r="AL34" i="20"/>
  <c r="AH36" i="21"/>
  <c r="AH36" i="20"/>
  <c r="AD38" i="20"/>
  <c r="AD38" i="21"/>
  <c r="V42" i="18"/>
  <c r="V42" i="19" s="1"/>
  <c r="B42" i="18"/>
  <c r="B42" i="19" s="1"/>
  <c r="AJ43" i="21"/>
  <c r="AJ43" i="20"/>
  <c r="AF45" i="21"/>
  <c r="AF45" i="20"/>
  <c r="AB47" i="20"/>
  <c r="AB47" i="21"/>
  <c r="AL50" i="21"/>
  <c r="AL50" i="20"/>
  <c r="AH52" i="21"/>
  <c r="AH52" i="20"/>
  <c r="AD54" i="21"/>
  <c r="AD54" i="20"/>
  <c r="B58" i="18"/>
  <c r="B58" i="19" s="1"/>
  <c r="V58" i="18"/>
  <c r="V58" i="19" s="1"/>
  <c r="AJ59" i="21"/>
  <c r="AJ59" i="20"/>
  <c r="AF61" i="21"/>
  <c r="AF61" i="20"/>
  <c r="AL62" i="21"/>
  <c r="AL62" i="20"/>
  <c r="N64" i="21"/>
  <c r="N64" i="20"/>
  <c r="J66" i="21"/>
  <c r="J66" i="20"/>
  <c r="I69" i="5"/>
  <c r="AJ71" i="21"/>
  <c r="AJ71" i="20"/>
  <c r="L73" i="20"/>
  <c r="L73" i="21"/>
  <c r="H75" i="21"/>
  <c r="H75" i="20"/>
  <c r="F80" i="18"/>
  <c r="F80" i="19" s="1"/>
  <c r="Z80" i="18"/>
  <c r="Z80" i="19" s="1"/>
  <c r="B82" i="18"/>
  <c r="B82" i="19" s="1"/>
  <c r="V82" i="18"/>
  <c r="V82" i="19" s="1"/>
  <c r="AJ83" i="21"/>
  <c r="AJ83" i="20"/>
  <c r="AF85" i="21"/>
  <c r="AF85" i="20"/>
  <c r="AB87" i="21"/>
  <c r="AB87" i="20"/>
  <c r="J90" i="21"/>
  <c r="J90" i="20"/>
  <c r="B94" i="18"/>
  <c r="B94" i="19" s="1"/>
  <c r="V94" i="18"/>
  <c r="V94" i="19" s="1"/>
  <c r="AJ95" i="21"/>
  <c r="AJ95" i="20"/>
  <c r="AF97" i="21"/>
  <c r="AF97" i="20"/>
  <c r="AB99" i="21"/>
  <c r="AB99" i="20"/>
  <c r="X101" i="18"/>
  <c r="X101" i="19" s="1"/>
  <c r="D101" i="18"/>
  <c r="D101" i="19" s="1"/>
  <c r="R102" i="21"/>
  <c r="R102" i="20"/>
  <c r="AH104" i="21"/>
  <c r="AH104" i="20"/>
  <c r="AD106" i="21"/>
  <c r="AD106" i="20"/>
  <c r="V110" i="18"/>
  <c r="V110" i="19" s="1"/>
  <c r="B110" i="18"/>
  <c r="B110" i="19" s="1"/>
  <c r="AJ111" i="21"/>
  <c r="AJ111" i="20"/>
  <c r="R114" i="20"/>
  <c r="R114" i="21"/>
  <c r="N116" i="21"/>
  <c r="N116" i="20"/>
  <c r="J118" i="21"/>
  <c r="J118" i="20"/>
  <c r="V122" i="18"/>
  <c r="V122" i="19" s="1"/>
  <c r="B122" i="18"/>
  <c r="B122" i="19" s="1"/>
  <c r="AJ123" i="21"/>
  <c r="AJ123" i="20"/>
  <c r="L125" i="21"/>
  <c r="L125" i="20"/>
  <c r="AB127" i="21"/>
  <c r="AB127" i="20"/>
  <c r="X129" i="18"/>
  <c r="X129" i="19" s="1"/>
  <c r="D129" i="18"/>
  <c r="D129" i="19" s="1"/>
  <c r="R130" i="21"/>
  <c r="R130" i="20"/>
  <c r="AC80" i="21"/>
  <c r="AC80" i="20"/>
  <c r="AM91" i="21"/>
  <c r="AM91" i="20"/>
  <c r="G105" i="18"/>
  <c r="G105" i="19" s="1"/>
  <c r="AA105" i="18"/>
  <c r="AA105" i="19" s="1"/>
  <c r="Q116" i="20"/>
  <c r="Q116" i="21"/>
  <c r="AM131" i="21"/>
  <c r="AM131" i="20"/>
  <c r="AL16" i="21"/>
  <c r="AL16" i="20"/>
  <c r="AD28" i="21"/>
  <c r="AD28" i="20"/>
  <c r="AD40" i="21"/>
  <c r="AD40" i="20"/>
  <c r="AJ53" i="21"/>
  <c r="AJ53" i="20"/>
  <c r="AH66" i="21"/>
  <c r="AH66" i="20"/>
  <c r="B92" i="18"/>
  <c r="B92" i="19" s="1"/>
  <c r="V92" i="18"/>
  <c r="V92" i="19" s="1"/>
  <c r="AF103" i="21"/>
  <c r="AF103" i="20"/>
  <c r="B116" i="18"/>
  <c r="B116" i="19" s="1"/>
  <c r="V116" i="18"/>
  <c r="V116" i="19" s="1"/>
  <c r="AB129" i="21"/>
  <c r="AB129" i="20"/>
  <c r="C6" i="18"/>
  <c r="C6" i="19" s="1"/>
  <c r="W6" i="18"/>
  <c r="W6" i="19" s="1"/>
  <c r="AK7" i="20"/>
  <c r="AK7" i="21"/>
  <c r="AG9" i="21"/>
  <c r="AG9" i="20"/>
  <c r="AC11" i="21"/>
  <c r="AC11" i="20"/>
  <c r="E13" i="18"/>
  <c r="E13" i="19" s="1"/>
  <c r="Y13" i="18"/>
  <c r="Y13" i="19" s="1"/>
  <c r="S14" i="21"/>
  <c r="S14" i="20"/>
  <c r="O16" i="21"/>
  <c r="O16" i="20"/>
  <c r="Q19" i="21"/>
  <c r="Q19" i="20"/>
  <c r="M21" i="21"/>
  <c r="M21" i="20"/>
  <c r="AC23" i="21"/>
  <c r="AC23" i="20"/>
  <c r="E25" i="18"/>
  <c r="E25" i="19" s="1"/>
  <c r="Y25" i="18"/>
  <c r="Y25" i="19" s="1"/>
  <c r="S26" i="20"/>
  <c r="S26" i="21"/>
  <c r="AI28" i="21"/>
  <c r="AI28" i="20"/>
  <c r="AE30" i="21"/>
  <c r="AE30" i="20"/>
  <c r="G32" i="18"/>
  <c r="G32" i="19" s="1"/>
  <c r="AA32" i="18"/>
  <c r="AA32" i="19" s="1"/>
  <c r="AK35" i="21"/>
  <c r="AK35" i="20"/>
  <c r="M37" i="21"/>
  <c r="M37" i="20"/>
  <c r="I39" i="20"/>
  <c r="I39" i="21"/>
  <c r="E41" i="18"/>
  <c r="E41" i="19" s="1"/>
  <c r="Y41" i="18"/>
  <c r="Y41" i="19" s="1"/>
  <c r="K42" i="21"/>
  <c r="K42" i="20"/>
  <c r="Q47" i="21"/>
  <c r="Q47" i="20"/>
  <c r="M49" i="21"/>
  <c r="M49" i="20"/>
  <c r="AC51" i="21"/>
  <c r="AC51" i="20"/>
  <c r="S54" i="21"/>
  <c r="S54" i="20"/>
  <c r="O56" i="21"/>
  <c r="O56" i="20"/>
  <c r="K58" i="21"/>
  <c r="K58" i="20"/>
  <c r="Q63" i="21"/>
  <c r="Q63" i="20"/>
  <c r="M65" i="21"/>
  <c r="M65" i="20"/>
  <c r="I67" i="21"/>
  <c r="I67" i="20"/>
  <c r="S70" i="21"/>
  <c r="S70" i="20"/>
  <c r="AI72" i="21"/>
  <c r="AI72" i="20"/>
  <c r="K74" i="20"/>
  <c r="K74" i="21"/>
  <c r="Q79" i="21"/>
  <c r="Q79" i="20"/>
  <c r="M81" i="21"/>
  <c r="M81" i="20"/>
  <c r="AC83" i="21"/>
  <c r="AC83" i="20"/>
  <c r="E85" i="18"/>
  <c r="E85" i="19" s="1"/>
  <c r="Y85" i="18"/>
  <c r="Y85" i="19" s="1"/>
  <c r="S86" i="21"/>
  <c r="S86" i="20"/>
  <c r="O88" i="21"/>
  <c r="O88" i="20"/>
  <c r="K90" i="21"/>
  <c r="K90" i="20"/>
  <c r="G92" i="18"/>
  <c r="G92" i="19" s="1"/>
  <c r="AA92" i="18"/>
  <c r="AA92" i="19" s="1"/>
  <c r="AK95" i="21"/>
  <c r="AK95" i="20"/>
  <c r="M97" i="21"/>
  <c r="M97" i="20"/>
  <c r="I99" i="21"/>
  <c r="I99" i="20"/>
  <c r="S102" i="21"/>
  <c r="S102" i="20"/>
  <c r="O104" i="20"/>
  <c r="O104" i="21"/>
  <c r="K106" i="21"/>
  <c r="K106" i="20"/>
  <c r="C110" i="18"/>
  <c r="C110" i="19" s="1"/>
  <c r="W110" i="18"/>
  <c r="W110" i="19" s="1"/>
  <c r="Q111" i="21"/>
  <c r="Q111" i="20"/>
  <c r="M113" i="21"/>
  <c r="M113" i="20"/>
  <c r="I115" i="20"/>
  <c r="I115" i="21"/>
  <c r="S118" i="21"/>
  <c r="S118" i="20"/>
  <c r="AE122" i="21"/>
  <c r="AE122" i="20"/>
  <c r="AG129" i="20"/>
  <c r="AG129" i="21"/>
  <c r="I131" i="21"/>
  <c r="I131" i="20"/>
  <c r="AC52" i="21"/>
  <c r="AC52" i="20"/>
  <c r="AM83" i="21"/>
  <c r="AM83" i="20"/>
  <c r="AM95" i="21"/>
  <c r="AM95" i="20"/>
  <c r="AE107" i="21"/>
  <c r="AE107" i="20"/>
  <c r="C115" i="18"/>
  <c r="C115" i="19" s="1"/>
  <c r="W115" i="18"/>
  <c r="W115" i="19" s="1"/>
  <c r="AE127" i="21"/>
  <c r="AE127" i="20"/>
  <c r="P13" i="18"/>
  <c r="P13" i="19" s="1"/>
  <c r="AJ13" i="18"/>
  <c r="AJ13" i="19" s="1"/>
  <c r="J24" i="21"/>
  <c r="J24" i="20"/>
  <c r="P37" i="21"/>
  <c r="P37" i="20"/>
  <c r="P73" i="20"/>
  <c r="P73" i="21"/>
  <c r="AJ85" i="20"/>
  <c r="AJ85" i="21"/>
  <c r="J96" i="21"/>
  <c r="J96" i="20"/>
  <c r="P109" i="21"/>
  <c r="P109" i="20"/>
  <c r="L123" i="20"/>
  <c r="L123" i="21"/>
  <c r="Z5" i="18"/>
  <c r="Z5" i="19" s="1"/>
  <c r="F5" i="18"/>
  <c r="F5" i="19" s="1"/>
  <c r="B7" i="18"/>
  <c r="B7" i="19" s="1"/>
  <c r="V7" i="18"/>
  <c r="V7" i="19" s="1"/>
  <c r="AJ8" i="21"/>
  <c r="AJ8" i="20"/>
  <c r="AF10" i="21"/>
  <c r="AF10" i="20"/>
  <c r="AB12" i="21"/>
  <c r="AB12" i="20"/>
  <c r="D14" i="18"/>
  <c r="D14" i="19" s="1"/>
  <c r="X14" i="18"/>
  <c r="X14" i="19" s="1"/>
  <c r="AL15" i="21"/>
  <c r="AL15" i="20"/>
  <c r="AH17" i="20"/>
  <c r="AH17" i="21"/>
  <c r="AD19" i="21"/>
  <c r="AD19" i="20"/>
  <c r="B23" i="18"/>
  <c r="B23" i="19" s="1"/>
  <c r="V23" i="18"/>
  <c r="V23" i="19" s="1"/>
  <c r="AJ24" i="21"/>
  <c r="AJ24" i="20"/>
  <c r="AF26" i="21"/>
  <c r="AF26" i="20"/>
  <c r="H28" i="20"/>
  <c r="H28" i="21"/>
  <c r="D30" i="18"/>
  <c r="D30" i="19" s="1"/>
  <c r="X30" i="18"/>
  <c r="X30" i="19" s="1"/>
  <c r="AH33" i="20"/>
  <c r="AH33" i="21"/>
  <c r="J35" i="20"/>
  <c r="J35" i="21"/>
  <c r="B39" i="18"/>
  <c r="B39" i="19" s="1"/>
  <c r="V39" i="18"/>
  <c r="V39" i="19" s="1"/>
  <c r="AJ40" i="21"/>
  <c r="AJ40" i="20"/>
  <c r="AF42" i="20"/>
  <c r="AF42" i="21"/>
  <c r="AB44" i="20"/>
  <c r="AB44" i="21"/>
  <c r="D46" i="18"/>
  <c r="D46" i="19" s="1"/>
  <c r="X46" i="18"/>
  <c r="X46" i="19" s="1"/>
  <c r="AL47" i="21"/>
  <c r="AL47" i="20"/>
  <c r="AH49" i="20"/>
  <c r="AH49" i="21"/>
  <c r="AD51" i="21"/>
  <c r="AD51" i="20"/>
  <c r="B55" i="18"/>
  <c r="B55" i="19" s="1"/>
  <c r="V55" i="18"/>
  <c r="V55" i="19" s="1"/>
  <c r="AJ56" i="21"/>
  <c r="AJ56" i="20"/>
  <c r="AF58" i="21"/>
  <c r="AF58" i="20"/>
  <c r="AB60" i="21"/>
  <c r="AB60" i="20"/>
  <c r="D62" i="18"/>
  <c r="D62" i="19" s="1"/>
  <c r="X62" i="18"/>
  <c r="X62" i="19" s="1"/>
  <c r="AL63" i="21"/>
  <c r="AL63" i="20"/>
  <c r="AD67" i="21"/>
  <c r="AD67" i="20"/>
  <c r="AF70" i="21"/>
  <c r="AF70" i="20"/>
  <c r="H72" i="21"/>
  <c r="H72" i="20"/>
  <c r="D74" i="18"/>
  <c r="D74" i="19" s="1"/>
  <c r="X74" i="18"/>
  <c r="X74" i="19" s="1"/>
  <c r="R75" i="20"/>
  <c r="R75" i="21"/>
  <c r="N77" i="21"/>
  <c r="N77" i="20"/>
  <c r="J79" i="21"/>
  <c r="J79" i="20"/>
  <c r="F81" i="18"/>
  <c r="F81" i="19" s="1"/>
  <c r="Z81" i="18"/>
  <c r="Z81" i="19" s="1"/>
  <c r="I82" i="5"/>
  <c r="P84" i="18"/>
  <c r="P84" i="19" s="1"/>
  <c r="AJ84" i="18"/>
  <c r="AJ84" i="19" s="1"/>
  <c r="L86" i="20"/>
  <c r="L86" i="21"/>
  <c r="AB88" i="21"/>
  <c r="AB88" i="20"/>
  <c r="R91" i="21"/>
  <c r="R91" i="20"/>
  <c r="N93" i="21"/>
  <c r="N93" i="20"/>
  <c r="J95" i="21"/>
  <c r="J95" i="20"/>
  <c r="I98" i="5"/>
  <c r="P100" i="20"/>
  <c r="P100" i="21"/>
  <c r="AF102" i="21"/>
  <c r="AF102" i="20"/>
  <c r="AB104" i="20"/>
  <c r="AB104" i="21"/>
  <c r="R107" i="20"/>
  <c r="R107" i="21"/>
  <c r="AH109" i="20"/>
  <c r="AH109" i="21"/>
  <c r="J111" i="21"/>
  <c r="J111" i="20"/>
  <c r="B115" i="18"/>
  <c r="B115" i="19" s="1"/>
  <c r="V115" i="18"/>
  <c r="V115" i="19" s="1"/>
  <c r="AJ116" i="21"/>
  <c r="AJ116" i="20"/>
  <c r="L118" i="21"/>
  <c r="L118" i="20"/>
  <c r="H120" i="21"/>
  <c r="H120" i="20"/>
  <c r="R123" i="20"/>
  <c r="R123" i="21"/>
  <c r="N125" i="21"/>
  <c r="N125" i="20"/>
  <c r="I126" i="5"/>
  <c r="P128" i="18"/>
  <c r="P128" i="19" s="1"/>
  <c r="AJ128" i="18"/>
  <c r="AJ128" i="19" s="1"/>
  <c r="L130" i="21"/>
  <c r="L130" i="20"/>
  <c r="I4" i="21"/>
  <c r="I4" i="20"/>
  <c r="M78" i="21"/>
  <c r="M78" i="20"/>
  <c r="K91" i="21"/>
  <c r="K91" i="20"/>
  <c r="AE103" i="21"/>
  <c r="AE103" i="20"/>
  <c r="AC116" i="21"/>
  <c r="AC116" i="20"/>
  <c r="AI129" i="18"/>
  <c r="AI129" i="19" s="1"/>
  <c r="O129" i="18"/>
  <c r="O129" i="19" s="1"/>
  <c r="AF23" i="21"/>
  <c r="AF23" i="20"/>
  <c r="V36" i="18"/>
  <c r="V36" i="19" s="1"/>
  <c r="B36" i="18"/>
  <c r="B36" i="19" s="1"/>
  <c r="N46" i="20"/>
  <c r="N46" i="21"/>
  <c r="AD60" i="21"/>
  <c r="AD60" i="20"/>
  <c r="R72" i="21"/>
  <c r="R72" i="20"/>
  <c r="I87" i="5"/>
  <c r="AB101" i="21"/>
  <c r="AB101" i="20"/>
  <c r="AB113" i="21"/>
  <c r="AB113" i="20"/>
  <c r="I123" i="5"/>
  <c r="AI5" i="20"/>
  <c r="AI5" i="21"/>
  <c r="AE7" i="21"/>
  <c r="AE7" i="20"/>
  <c r="G9" i="18"/>
  <c r="G9" i="19" s="1"/>
  <c r="AA9" i="18"/>
  <c r="AA9" i="19" s="1"/>
  <c r="AK12" i="21"/>
  <c r="AK12" i="20"/>
  <c r="M14" i="20"/>
  <c r="M14" i="21"/>
  <c r="AC16" i="21"/>
  <c r="AC16" i="20"/>
  <c r="E18" i="18"/>
  <c r="E18" i="19" s="1"/>
  <c r="Y18" i="18"/>
  <c r="Y18" i="19" s="1"/>
  <c r="AM19" i="20"/>
  <c r="AM19" i="21"/>
  <c r="O21" i="20"/>
  <c r="O21" i="21"/>
  <c r="K23" i="21"/>
  <c r="K23" i="20"/>
  <c r="G25" i="18"/>
  <c r="G25" i="19" s="1"/>
  <c r="AA25" i="18"/>
  <c r="AA25" i="19" s="1"/>
  <c r="AK28" i="21"/>
  <c r="AK28" i="20"/>
  <c r="M30" i="21"/>
  <c r="M30" i="20"/>
  <c r="AC32" i="21"/>
  <c r="AC32" i="20"/>
  <c r="E34" i="18"/>
  <c r="E34" i="19" s="1"/>
  <c r="Y34" i="18"/>
  <c r="Y34" i="19" s="1"/>
  <c r="AM35" i="20"/>
  <c r="AM35" i="21"/>
  <c r="AI37" i="20"/>
  <c r="AI37" i="21"/>
  <c r="AE39" i="21"/>
  <c r="AE39" i="20"/>
  <c r="AA41" i="18"/>
  <c r="AA41" i="19" s="1"/>
  <c r="G41" i="18"/>
  <c r="G41" i="19" s="1"/>
  <c r="AK44" i="21"/>
  <c r="AK44" i="20"/>
  <c r="AG46" i="21"/>
  <c r="AG46" i="20"/>
  <c r="AC48" i="21"/>
  <c r="AC48" i="20"/>
  <c r="E50" i="18"/>
  <c r="E50" i="19" s="1"/>
  <c r="Y50" i="18"/>
  <c r="Y50" i="19" s="1"/>
  <c r="M54" i="20"/>
  <c r="M54" i="21"/>
  <c r="I56" i="20"/>
  <c r="I56" i="21"/>
  <c r="AE59" i="21"/>
  <c r="AE59" i="20"/>
  <c r="Q64" i="21"/>
  <c r="Q64" i="20"/>
  <c r="AG66" i="20"/>
  <c r="AG66" i="21"/>
  <c r="E70" i="18"/>
  <c r="E70" i="19" s="1"/>
  <c r="Y70" i="18"/>
  <c r="Y70" i="19" s="1"/>
  <c r="AG74" i="21"/>
  <c r="AG74" i="20"/>
  <c r="AC88" i="21"/>
  <c r="AC88" i="20"/>
  <c r="K99" i="20"/>
  <c r="K99" i="21"/>
  <c r="AK112" i="21"/>
  <c r="AK112" i="20"/>
  <c r="AM127" i="21"/>
  <c r="AM127" i="20"/>
  <c r="L11" i="21"/>
  <c r="L11" i="20"/>
  <c r="I23" i="5"/>
  <c r="N58" i="21"/>
  <c r="N58" i="20"/>
  <c r="L71" i="21"/>
  <c r="L71" i="20"/>
  <c r="R84" i="21"/>
  <c r="R84" i="20"/>
  <c r="AJ97" i="21"/>
  <c r="AJ97" i="20"/>
  <c r="L111" i="21"/>
  <c r="L111" i="20"/>
  <c r="J124" i="20"/>
  <c r="J124" i="21"/>
  <c r="P27" i="21"/>
  <c r="P27" i="20"/>
  <c r="L29" i="21"/>
  <c r="L29" i="20"/>
  <c r="H31" i="21"/>
  <c r="H31" i="20"/>
  <c r="D33" i="18"/>
  <c r="D33" i="19" s="1"/>
  <c r="X33" i="18"/>
  <c r="X33" i="19" s="1"/>
  <c r="R34" i="21"/>
  <c r="R34" i="20"/>
  <c r="N36" i="21"/>
  <c r="N36" i="20"/>
  <c r="J38" i="21"/>
  <c r="J38" i="20"/>
  <c r="Z40" i="18"/>
  <c r="Z40" i="19" s="1"/>
  <c r="F40" i="18"/>
  <c r="F40" i="19" s="1"/>
  <c r="I41" i="5"/>
  <c r="P43" i="21"/>
  <c r="P43" i="20"/>
  <c r="L45" i="20"/>
  <c r="L45" i="21"/>
  <c r="H47" i="21"/>
  <c r="H47" i="20"/>
  <c r="D49" i="18"/>
  <c r="D49" i="19" s="1"/>
  <c r="X49" i="18"/>
  <c r="X49" i="19" s="1"/>
  <c r="R50" i="21"/>
  <c r="R50" i="20"/>
  <c r="N52" i="21"/>
  <c r="N52" i="20"/>
  <c r="J54" i="21"/>
  <c r="J54" i="20"/>
  <c r="Z56" i="18"/>
  <c r="Z56" i="19" s="1"/>
  <c r="F56" i="18"/>
  <c r="F56" i="19" s="1"/>
  <c r="I57" i="5"/>
  <c r="P59" i="20"/>
  <c r="P59" i="21"/>
  <c r="L61" i="20"/>
  <c r="L61" i="21"/>
  <c r="AB63" i="21"/>
  <c r="AB63" i="20"/>
  <c r="AL66" i="21"/>
  <c r="AL66" i="20"/>
  <c r="AH68" i="21"/>
  <c r="AH68" i="20"/>
  <c r="AD70" i="21"/>
  <c r="AD70" i="20"/>
  <c r="F72" i="18"/>
  <c r="F72" i="19" s="1"/>
  <c r="Z72" i="18"/>
  <c r="Z72" i="19" s="1"/>
  <c r="B74" i="18"/>
  <c r="B74" i="19" s="1"/>
  <c r="V74" i="18"/>
  <c r="V74" i="19" s="1"/>
  <c r="AJ75" i="21"/>
  <c r="AJ75" i="20"/>
  <c r="X77" i="18"/>
  <c r="X77" i="19" s="1"/>
  <c r="D77" i="18"/>
  <c r="D77" i="19" s="1"/>
  <c r="J78" i="18"/>
  <c r="J78" i="19" s="1"/>
  <c r="AD78" i="18"/>
  <c r="AD78" i="19" s="1"/>
  <c r="I81" i="5"/>
  <c r="P83" i="21"/>
  <c r="P83" i="20"/>
  <c r="L85" i="21"/>
  <c r="L85" i="20"/>
  <c r="H87" i="21"/>
  <c r="H87" i="20"/>
  <c r="D89" i="18"/>
  <c r="D89" i="19" s="1"/>
  <c r="X89" i="18"/>
  <c r="X89" i="19" s="1"/>
  <c r="AL90" i="21"/>
  <c r="AL90" i="20"/>
  <c r="AH92" i="21"/>
  <c r="AH92" i="20"/>
  <c r="I93" i="5"/>
  <c r="P95" i="21"/>
  <c r="P95" i="20"/>
  <c r="L97" i="20"/>
  <c r="L97" i="21"/>
  <c r="H99" i="21"/>
  <c r="H99" i="20"/>
  <c r="AL102" i="21"/>
  <c r="AL102" i="20"/>
  <c r="N104" i="21"/>
  <c r="N104" i="20"/>
  <c r="J106" i="21"/>
  <c r="J106" i="20"/>
  <c r="F108" i="18"/>
  <c r="F108" i="19" s="1"/>
  <c r="Z108" i="18"/>
  <c r="Z108" i="19" s="1"/>
  <c r="I109" i="5"/>
  <c r="P111" i="21"/>
  <c r="P111" i="20"/>
  <c r="AF113" i="21"/>
  <c r="AF113" i="20"/>
  <c r="H115" i="21"/>
  <c r="H115" i="20"/>
  <c r="D117" i="18"/>
  <c r="D117" i="19" s="1"/>
  <c r="X117" i="18"/>
  <c r="X117" i="19" s="1"/>
  <c r="R118" i="21"/>
  <c r="R118" i="20"/>
  <c r="AH120" i="21"/>
  <c r="AH120" i="20"/>
  <c r="AD122" i="21"/>
  <c r="AD122" i="20"/>
  <c r="Z124" i="18"/>
  <c r="Z124" i="19" s="1"/>
  <c r="F124" i="18"/>
  <c r="F124" i="19" s="1"/>
  <c r="AF125" i="21"/>
  <c r="AF125" i="20"/>
  <c r="H127" i="21"/>
  <c r="H127" i="20"/>
  <c r="AL130" i="21"/>
  <c r="AL130" i="20"/>
  <c r="W4" i="18"/>
  <c r="W4" i="19" s="1"/>
  <c r="C4" i="18"/>
  <c r="C4" i="19" s="1"/>
  <c r="I80" i="20"/>
  <c r="I80" i="21"/>
  <c r="S91" i="21"/>
  <c r="S91" i="20"/>
  <c r="AK116" i="21"/>
  <c r="AK116" i="20"/>
  <c r="S131" i="21"/>
  <c r="S131" i="20"/>
  <c r="R16" i="20"/>
  <c r="R16" i="21"/>
  <c r="J28" i="20"/>
  <c r="J28" i="21"/>
  <c r="J40" i="21"/>
  <c r="J40" i="20"/>
  <c r="P53" i="21"/>
  <c r="P53" i="20"/>
  <c r="N66" i="21"/>
  <c r="N66" i="20"/>
  <c r="X79" i="18"/>
  <c r="X79" i="19" s="1"/>
  <c r="D79" i="18"/>
  <c r="D79" i="19" s="1"/>
  <c r="I91" i="5"/>
  <c r="L103" i="21"/>
  <c r="L103" i="20"/>
  <c r="I115" i="5"/>
  <c r="H129" i="20"/>
  <c r="H129" i="21"/>
  <c r="Q7" i="21"/>
  <c r="Q7" i="20"/>
  <c r="M9" i="21"/>
  <c r="M9" i="20"/>
  <c r="I11" i="21"/>
  <c r="I11" i="20"/>
  <c r="AM14" i="21"/>
  <c r="AM14" i="20"/>
  <c r="AI16" i="20"/>
  <c r="AI16" i="21"/>
  <c r="K18" i="20"/>
  <c r="K18" i="21"/>
  <c r="G20" i="18"/>
  <c r="G20" i="19" s="1"/>
  <c r="AA20" i="18"/>
  <c r="AA20" i="19" s="1"/>
  <c r="I23" i="21"/>
  <c r="I23" i="20"/>
  <c r="AM26" i="21"/>
  <c r="AM26" i="20"/>
  <c r="O28" i="21"/>
  <c r="O28" i="20"/>
  <c r="K30" i="21"/>
  <c r="K30" i="20"/>
  <c r="C34" i="18"/>
  <c r="C34" i="19" s="1"/>
  <c r="W34" i="18"/>
  <c r="W34" i="19" s="1"/>
  <c r="Q35" i="21"/>
  <c r="Q35" i="20"/>
  <c r="AG37" i="21"/>
  <c r="AG37" i="20"/>
  <c r="AC39" i="21"/>
  <c r="AC39" i="20"/>
  <c r="AM42" i="21"/>
  <c r="AM42" i="20"/>
  <c r="AI44" i="21"/>
  <c r="AI44" i="20"/>
  <c r="AE46" i="20"/>
  <c r="AE46" i="21"/>
  <c r="G48" i="18"/>
  <c r="G48" i="19" s="1"/>
  <c r="AA48" i="18"/>
  <c r="AA48" i="19" s="1"/>
  <c r="C50" i="18"/>
  <c r="C50" i="19" s="1"/>
  <c r="W50" i="18"/>
  <c r="W50" i="19" s="1"/>
  <c r="AG53" i="21"/>
  <c r="AG53" i="20"/>
  <c r="AC55" i="21"/>
  <c r="AC55" i="20"/>
  <c r="E57" i="18"/>
  <c r="E57" i="19" s="1"/>
  <c r="Y57" i="18"/>
  <c r="Y57" i="19" s="1"/>
  <c r="S58" i="20"/>
  <c r="S58" i="21"/>
  <c r="O60" i="20"/>
  <c r="O60" i="21"/>
  <c r="AE62" i="21"/>
  <c r="AE62" i="20"/>
  <c r="G64" i="18"/>
  <c r="G64" i="19" s="1"/>
  <c r="AA64" i="18"/>
  <c r="AA64" i="19" s="1"/>
  <c r="W66" i="18"/>
  <c r="W66" i="19" s="1"/>
  <c r="C66" i="18"/>
  <c r="C66" i="19" s="1"/>
  <c r="AK67" i="20"/>
  <c r="AK67" i="21"/>
  <c r="AG69" i="21"/>
  <c r="AG69" i="20"/>
  <c r="AC71" i="21"/>
  <c r="AC71" i="20"/>
  <c r="E73" i="18"/>
  <c r="E73" i="19" s="1"/>
  <c r="Y73" i="18"/>
  <c r="Y73" i="19" s="1"/>
  <c r="AM74" i="21"/>
  <c r="AM74" i="20"/>
  <c r="O76" i="21"/>
  <c r="O76" i="20"/>
  <c r="AE78" i="21"/>
  <c r="AE78" i="20"/>
  <c r="G80" i="18"/>
  <c r="G80" i="19" s="1"/>
  <c r="AA80" i="18"/>
  <c r="AA80" i="19" s="1"/>
  <c r="C82" i="18"/>
  <c r="C82" i="19" s="1"/>
  <c r="W82" i="18"/>
  <c r="W82" i="19" s="1"/>
  <c r="Q83" i="21"/>
  <c r="Q83" i="20"/>
  <c r="AG85" i="21"/>
  <c r="AG85" i="20"/>
  <c r="I87" i="21"/>
  <c r="I87" i="20"/>
  <c r="E89" i="18"/>
  <c r="E89" i="19" s="1"/>
  <c r="Y89" i="18"/>
  <c r="Y89" i="19" s="1"/>
  <c r="S90" i="20"/>
  <c r="S90" i="21"/>
  <c r="AI92" i="21"/>
  <c r="AI92" i="20"/>
  <c r="K94" i="21"/>
  <c r="K94" i="20"/>
  <c r="G96" i="18"/>
  <c r="G96" i="19" s="1"/>
  <c r="AA96" i="18"/>
  <c r="AA96" i="19" s="1"/>
  <c r="C98" i="18"/>
  <c r="C98" i="19" s="1"/>
  <c r="W98" i="18"/>
  <c r="W98" i="19" s="1"/>
  <c r="AK99" i="21"/>
  <c r="AK99" i="20"/>
  <c r="AG101" i="21"/>
  <c r="AG101" i="20"/>
  <c r="I103" i="20"/>
  <c r="I103" i="21"/>
  <c r="E105" i="18"/>
  <c r="E105" i="19" s="1"/>
  <c r="Y105" i="18"/>
  <c r="Y105" i="19" s="1"/>
  <c r="AM106" i="21"/>
  <c r="AM106" i="20"/>
  <c r="AI108" i="21"/>
  <c r="AI108" i="20"/>
  <c r="AE110" i="21"/>
  <c r="AE110" i="20"/>
  <c r="G112" i="18"/>
  <c r="G112" i="19" s="1"/>
  <c r="AA112" i="18"/>
  <c r="AA112" i="19" s="1"/>
  <c r="C114" i="18"/>
  <c r="C114" i="19" s="1"/>
  <c r="W114" i="18"/>
  <c r="W114" i="19" s="1"/>
  <c r="AK115" i="21"/>
  <c r="AK115" i="20"/>
  <c r="AG117" i="21"/>
  <c r="AG117" i="20"/>
  <c r="AC119" i="21"/>
  <c r="AC119" i="20"/>
  <c r="AI120" i="18"/>
  <c r="AI120" i="19" s="1"/>
  <c r="O120" i="18"/>
  <c r="O120" i="19" s="1"/>
  <c r="K122" i="21"/>
  <c r="K122" i="20"/>
  <c r="G124" i="18"/>
  <c r="G124" i="19" s="1"/>
  <c r="AA124" i="18"/>
  <c r="AA124" i="19" s="1"/>
  <c r="W126" i="18"/>
  <c r="W126" i="19" s="1"/>
  <c r="C126" i="18"/>
  <c r="C126" i="19" s="1"/>
  <c r="Q127" i="18"/>
  <c r="Q127" i="19" s="1"/>
  <c r="AK127" i="18"/>
  <c r="AK127" i="19" s="1"/>
  <c r="M129" i="20"/>
  <c r="M129" i="21"/>
  <c r="AC131" i="21"/>
  <c r="AC131" i="20"/>
  <c r="I52" i="21"/>
  <c r="I52" i="20"/>
  <c r="S83" i="21"/>
  <c r="S83" i="20"/>
  <c r="S95" i="20"/>
  <c r="S95" i="21"/>
  <c r="K107" i="21"/>
  <c r="K107" i="20"/>
  <c r="AI117" i="21"/>
  <c r="AI117" i="20"/>
  <c r="AG130" i="21"/>
  <c r="AG130" i="20"/>
  <c r="I15" i="5"/>
  <c r="AL28" i="21"/>
  <c r="AL28" i="20"/>
  <c r="AJ41" i="21"/>
  <c r="AJ41" i="20"/>
  <c r="AL52" i="21"/>
  <c r="AL52" i="20"/>
  <c r="R64" i="21"/>
  <c r="R64" i="20"/>
  <c r="AD76" i="21"/>
  <c r="AD76" i="20"/>
  <c r="AD88" i="21"/>
  <c r="AD88" i="20"/>
  <c r="AF99" i="21"/>
  <c r="AF99" i="20"/>
  <c r="P113" i="20"/>
  <c r="P113" i="21"/>
  <c r="AH5" i="20"/>
  <c r="AH5" i="21"/>
  <c r="I6" i="5"/>
  <c r="P8" i="20"/>
  <c r="P8" i="21"/>
  <c r="L10" i="20"/>
  <c r="L10" i="21"/>
  <c r="H12" i="21"/>
  <c r="H12" i="20"/>
  <c r="R15" i="20"/>
  <c r="R15" i="21"/>
  <c r="N17" i="21"/>
  <c r="N17" i="20"/>
  <c r="J19" i="21"/>
  <c r="J19" i="20"/>
  <c r="Z21" i="18"/>
  <c r="Z21" i="19" s="1"/>
  <c r="F21" i="18"/>
  <c r="F21" i="19" s="1"/>
  <c r="I22" i="5"/>
  <c r="P24" i="20"/>
  <c r="P24" i="21"/>
  <c r="L26" i="20"/>
  <c r="L26" i="21"/>
  <c r="AB28" i="21"/>
  <c r="AB28" i="20"/>
  <c r="R31" i="18"/>
  <c r="R31" i="19" s="1"/>
  <c r="AL31" i="18"/>
  <c r="AL31" i="19" s="1"/>
  <c r="N33" i="21"/>
  <c r="N33" i="20"/>
  <c r="AD35" i="20"/>
  <c r="AD35" i="21"/>
  <c r="F37" i="18"/>
  <c r="F37" i="19" s="1"/>
  <c r="Z37" i="18"/>
  <c r="Z37" i="19" s="1"/>
  <c r="I38" i="5"/>
  <c r="P40" i="21"/>
  <c r="P40" i="20"/>
  <c r="L42" i="21"/>
  <c r="L42" i="20"/>
  <c r="H44" i="21"/>
  <c r="H44" i="20"/>
  <c r="R47" i="21"/>
  <c r="R47" i="20"/>
  <c r="N49" i="21"/>
  <c r="N49" i="20"/>
  <c r="J51" i="20"/>
  <c r="J51" i="21"/>
  <c r="F53" i="18"/>
  <c r="F53" i="19" s="1"/>
  <c r="Z53" i="18"/>
  <c r="Z53" i="19" s="1"/>
  <c r="I54" i="5"/>
  <c r="P56" i="21"/>
  <c r="P56" i="20"/>
  <c r="L58" i="20"/>
  <c r="L58" i="21"/>
  <c r="H60" i="20"/>
  <c r="H60" i="21"/>
  <c r="R63" i="20"/>
  <c r="R63" i="21"/>
  <c r="N65" i="18"/>
  <c r="N65" i="19" s="1"/>
  <c r="AH65" i="18"/>
  <c r="AH65" i="19" s="1"/>
  <c r="J67" i="21"/>
  <c r="J67" i="20"/>
  <c r="Z69" i="18"/>
  <c r="Z69" i="19" s="1"/>
  <c r="F69" i="18"/>
  <c r="F69" i="19" s="1"/>
  <c r="B71" i="18"/>
  <c r="B71" i="19" s="1"/>
  <c r="V71" i="18"/>
  <c r="V71" i="19" s="1"/>
  <c r="AJ72" i="21"/>
  <c r="AJ72" i="20"/>
  <c r="AF74" i="21"/>
  <c r="AF74" i="20"/>
  <c r="AB76" i="21"/>
  <c r="AB76" i="20"/>
  <c r="AL79" i="20"/>
  <c r="AL79" i="21"/>
  <c r="AH81" i="21"/>
  <c r="AH81" i="20"/>
  <c r="AD83" i="20"/>
  <c r="AD83" i="21"/>
  <c r="Z85" i="18"/>
  <c r="Z85" i="19" s="1"/>
  <c r="F85" i="18"/>
  <c r="F85" i="19" s="1"/>
  <c r="B87" i="18"/>
  <c r="B87" i="19" s="1"/>
  <c r="V87" i="18"/>
  <c r="V87" i="19" s="1"/>
  <c r="AJ88" i="21"/>
  <c r="AJ88" i="20"/>
  <c r="AF90" i="21"/>
  <c r="AF90" i="20"/>
  <c r="H92" i="21"/>
  <c r="H92" i="20"/>
  <c r="X94" i="18"/>
  <c r="X94" i="19" s="1"/>
  <c r="D94" i="18"/>
  <c r="D94" i="19" s="1"/>
  <c r="AL95" i="21"/>
  <c r="AL95" i="20"/>
  <c r="AH97" i="21"/>
  <c r="AH97" i="20"/>
  <c r="AD99" i="21"/>
  <c r="AD99" i="20"/>
  <c r="Z101" i="18"/>
  <c r="Z101" i="19" s="1"/>
  <c r="F101" i="18"/>
  <c r="F101" i="19" s="1"/>
  <c r="B103" i="18"/>
  <c r="B103" i="19" s="1"/>
  <c r="V103" i="18"/>
  <c r="V103" i="19" s="1"/>
  <c r="AJ104" i="21"/>
  <c r="AJ104" i="20"/>
  <c r="AF106" i="21"/>
  <c r="AF106" i="20"/>
  <c r="AB108" i="21"/>
  <c r="AB108" i="20"/>
  <c r="D110" i="18"/>
  <c r="D110" i="19" s="1"/>
  <c r="X110" i="18"/>
  <c r="X110" i="19" s="1"/>
  <c r="AL111" i="21"/>
  <c r="AL111" i="20"/>
  <c r="AH113" i="21"/>
  <c r="AH113" i="20"/>
  <c r="AD115" i="20"/>
  <c r="AD115" i="21"/>
  <c r="AF118" i="20"/>
  <c r="AF118" i="21"/>
  <c r="AB120" i="21"/>
  <c r="AB120" i="20"/>
  <c r="X122" i="18"/>
  <c r="X122" i="19" s="1"/>
  <c r="D122" i="18"/>
  <c r="D122" i="19" s="1"/>
  <c r="AL123" i="20"/>
  <c r="AL123" i="21"/>
  <c r="AH125" i="20"/>
  <c r="AH125" i="21"/>
  <c r="AD127" i="20"/>
  <c r="AD127" i="21"/>
  <c r="F129" i="18"/>
  <c r="F129" i="19" s="1"/>
  <c r="Z129" i="18"/>
  <c r="Z129" i="19" s="1"/>
  <c r="B131" i="18"/>
  <c r="B131" i="19" s="1"/>
  <c r="V131" i="18"/>
  <c r="V131" i="19" s="1"/>
  <c r="Y4" i="18"/>
  <c r="Y4" i="19" s="1"/>
  <c r="E4" i="18"/>
  <c r="E4" i="19" s="1"/>
  <c r="AI81" i="21"/>
  <c r="AI81" i="20"/>
  <c r="M94" i="21"/>
  <c r="M94" i="20"/>
  <c r="AE119" i="21"/>
  <c r="AE119" i="20"/>
  <c r="F4" i="18"/>
  <c r="F4" i="19" s="1"/>
  <c r="Z4" i="18"/>
  <c r="Z4" i="19" s="1"/>
  <c r="AF15" i="21"/>
  <c r="AF15" i="20"/>
  <c r="D27" i="18"/>
  <c r="D27" i="19" s="1"/>
  <c r="X27" i="18"/>
  <c r="X27" i="19" s="1"/>
  <c r="AH38" i="21"/>
  <c r="AH38" i="20"/>
  <c r="AJ49" i="21"/>
  <c r="AJ49" i="20"/>
  <c r="AF63" i="21"/>
  <c r="AF63" i="20"/>
  <c r="AL72" i="21"/>
  <c r="AL72" i="20"/>
  <c r="B88" i="18"/>
  <c r="B88" i="19" s="1"/>
  <c r="V88" i="18"/>
  <c r="V88" i="19" s="1"/>
  <c r="H101" i="20"/>
  <c r="H101" i="21"/>
  <c r="H113" i="21"/>
  <c r="H113" i="20"/>
  <c r="B124" i="18"/>
  <c r="B124" i="19" s="1"/>
  <c r="V124" i="18"/>
  <c r="V124" i="19" s="1"/>
  <c r="O5" i="21"/>
  <c r="O5" i="20"/>
  <c r="K7" i="21"/>
  <c r="K7" i="20"/>
  <c r="W11" i="18"/>
  <c r="W11" i="19" s="1"/>
  <c r="C11" i="18"/>
  <c r="C11" i="19" s="1"/>
  <c r="Q12" i="21"/>
  <c r="Q12" i="20"/>
  <c r="AG14" i="20"/>
  <c r="AG14" i="21"/>
  <c r="I16" i="20"/>
  <c r="I16" i="21"/>
  <c r="S19" i="20"/>
  <c r="S19" i="21"/>
  <c r="AI21" i="20"/>
  <c r="AI21" i="21"/>
  <c r="AE23" i="21"/>
  <c r="AE23" i="20"/>
  <c r="C27" i="18"/>
  <c r="C27" i="19" s="1"/>
  <c r="W27" i="18"/>
  <c r="W27" i="19" s="1"/>
  <c r="Q28" i="21"/>
  <c r="Q28" i="20"/>
  <c r="AG30" i="20"/>
  <c r="AG30" i="21"/>
  <c r="I32" i="20"/>
  <c r="I32" i="21"/>
  <c r="S35" i="21"/>
  <c r="S35" i="20"/>
  <c r="O37" i="20"/>
  <c r="O37" i="21"/>
  <c r="K39" i="21"/>
  <c r="K39" i="20"/>
  <c r="C43" i="18"/>
  <c r="C43" i="19" s="1"/>
  <c r="W43" i="18"/>
  <c r="W43" i="19" s="1"/>
  <c r="Q44" i="20"/>
  <c r="Q44" i="21"/>
  <c r="M46" i="21"/>
  <c r="M46" i="20"/>
  <c r="I48" i="21"/>
  <c r="I48" i="20"/>
  <c r="AG54" i="21"/>
  <c r="AG54" i="20"/>
  <c r="AC56" i="21"/>
  <c r="AC56" i="20"/>
  <c r="Y58" i="18"/>
  <c r="Y58" i="19" s="1"/>
  <c r="E58" i="18"/>
  <c r="E58" i="19" s="1"/>
  <c r="S59" i="21"/>
  <c r="S59" i="20"/>
  <c r="AI61" i="21"/>
  <c r="AI61" i="20"/>
  <c r="AE63" i="21"/>
  <c r="AE63" i="20"/>
  <c r="M66" i="21"/>
  <c r="M66" i="20"/>
  <c r="I68" i="18"/>
  <c r="I68" i="19" s="1"/>
  <c r="AC68" i="18"/>
  <c r="AC68" i="19" s="1"/>
  <c r="M74" i="21"/>
  <c r="M74" i="20"/>
  <c r="I88" i="21"/>
  <c r="I88" i="20"/>
  <c r="AE99" i="20"/>
  <c r="AE99" i="21"/>
  <c r="Q112" i="21"/>
  <c r="Q112" i="20"/>
  <c r="S127" i="20"/>
  <c r="S127" i="21"/>
  <c r="AF11" i="21"/>
  <c r="AF11" i="20"/>
  <c r="B24" i="18"/>
  <c r="B24" i="19" s="1"/>
  <c r="V24" i="18"/>
  <c r="V24" i="19" s="1"/>
  <c r="AB49" i="21"/>
  <c r="AB49" i="20"/>
  <c r="AJ61" i="21"/>
  <c r="AJ61" i="20"/>
  <c r="AH74" i="21"/>
  <c r="AH74" i="20"/>
  <c r="AF87" i="21"/>
  <c r="AF87" i="20"/>
  <c r="AL100" i="21"/>
  <c r="AL100" i="20"/>
  <c r="N114" i="21"/>
  <c r="N114" i="20"/>
  <c r="AF127" i="21"/>
  <c r="AF127" i="20"/>
  <c r="S8" i="21"/>
  <c r="S8" i="20"/>
  <c r="AK17" i="21"/>
  <c r="AK17" i="20"/>
  <c r="AI26" i="21"/>
  <c r="AI26" i="20"/>
  <c r="AG35" i="21"/>
  <c r="AG35" i="20"/>
  <c r="K44" i="21"/>
  <c r="K44" i="20"/>
  <c r="I53" i="20"/>
  <c r="I53" i="21"/>
  <c r="AM72" i="21"/>
  <c r="AM72" i="20"/>
  <c r="AG83" i="21"/>
  <c r="AG83" i="20"/>
  <c r="Y87" i="18"/>
  <c r="Y87" i="19" s="1"/>
  <c r="E87" i="18"/>
  <c r="E87" i="19" s="1"/>
  <c r="Q93" i="21"/>
  <c r="Q93" i="20"/>
  <c r="O102" i="20"/>
  <c r="O102" i="21"/>
  <c r="AG111" i="21"/>
  <c r="AG111" i="20"/>
  <c r="O118" i="20"/>
  <c r="O118" i="21"/>
  <c r="C124" i="18"/>
  <c r="C124" i="19" s="1"/>
  <c r="W124" i="18"/>
  <c r="W124" i="19" s="1"/>
  <c r="O130" i="21"/>
  <c r="O130" i="20"/>
  <c r="E86" i="18"/>
  <c r="E86" i="19" s="1"/>
  <c r="Y86" i="18"/>
  <c r="Y86" i="19" s="1"/>
  <c r="H33" i="21"/>
  <c r="H33" i="20"/>
  <c r="AB89" i="21"/>
  <c r="AB89" i="20"/>
  <c r="AD9" i="21"/>
  <c r="AD9" i="20"/>
  <c r="AJ30" i="21"/>
  <c r="AJ30" i="20"/>
  <c r="AD41" i="21"/>
  <c r="AD41" i="20"/>
  <c r="AL65" i="21"/>
  <c r="AL65" i="20"/>
  <c r="L72" i="21"/>
  <c r="L72" i="20"/>
  <c r="H90" i="20"/>
  <c r="H90" i="21"/>
  <c r="L104" i="20"/>
  <c r="L104" i="21"/>
  <c r="AH127" i="20"/>
  <c r="AH127" i="21"/>
  <c r="H9" i="20"/>
  <c r="H9" i="21"/>
  <c r="B48" i="18"/>
  <c r="B48" i="19" s="1"/>
  <c r="V48" i="18"/>
  <c r="V48" i="19" s="1"/>
  <c r="H61" i="18"/>
  <c r="H61" i="19" s="1"/>
  <c r="AB61" i="18"/>
  <c r="AB61" i="19" s="1"/>
  <c r="F110" i="18"/>
  <c r="F110" i="19" s="1"/>
  <c r="Z110" i="18"/>
  <c r="Z110" i="19" s="1"/>
  <c r="AC10" i="21"/>
  <c r="AC10" i="20"/>
  <c r="S13" i="21"/>
  <c r="S13" i="20"/>
  <c r="M24" i="21"/>
  <c r="M24" i="20"/>
  <c r="K33" i="20"/>
  <c r="K33" i="21"/>
  <c r="AM41" i="21"/>
  <c r="AM41" i="20"/>
  <c r="I50" i="21"/>
  <c r="I50" i="20"/>
  <c r="I66" i="20"/>
  <c r="I66" i="21"/>
  <c r="K85" i="21"/>
  <c r="K85" i="20"/>
  <c r="AG92" i="21"/>
  <c r="AG92" i="20"/>
  <c r="S97" i="21"/>
  <c r="S97" i="20"/>
  <c r="W105" i="18"/>
  <c r="W105" i="19" s="1"/>
  <c r="C105" i="18"/>
  <c r="C105" i="19" s="1"/>
  <c r="R14" i="21"/>
  <c r="R14" i="20"/>
  <c r="AG7" i="21"/>
  <c r="AG7" i="20"/>
  <c r="E11" i="18"/>
  <c r="E11" i="19" s="1"/>
  <c r="Y11" i="18"/>
  <c r="Y11" i="19" s="1"/>
  <c r="O14" i="18"/>
  <c r="O14" i="19" s="1"/>
  <c r="AI14" i="18"/>
  <c r="AI14" i="19" s="1"/>
  <c r="W20" i="18"/>
  <c r="W20" i="19" s="1"/>
  <c r="C20" i="18"/>
  <c r="C20" i="19" s="1"/>
  <c r="AE32" i="21"/>
  <c r="AE32" i="20"/>
  <c r="AG39" i="20"/>
  <c r="AG39" i="21"/>
  <c r="AI46" i="21"/>
  <c r="AI46" i="20"/>
  <c r="Q53" i="21"/>
  <c r="Q53" i="20"/>
  <c r="AM60" i="21"/>
  <c r="AM60" i="20"/>
  <c r="W68" i="18"/>
  <c r="W68" i="19" s="1"/>
  <c r="C68" i="18"/>
  <c r="C68" i="19" s="1"/>
  <c r="AM76" i="21"/>
  <c r="AM76" i="20"/>
  <c r="Q85" i="20"/>
  <c r="Q85" i="21"/>
  <c r="AC101" i="18"/>
  <c r="AC101" i="19" s="1"/>
  <c r="I101" i="18"/>
  <c r="I101" i="19" s="1"/>
  <c r="K108" i="21"/>
  <c r="K108" i="20"/>
  <c r="M115" i="21"/>
  <c r="M115" i="20"/>
  <c r="AE124" i="20"/>
  <c r="AE124" i="21"/>
  <c r="AC129" i="21"/>
  <c r="AC129" i="20"/>
  <c r="R92" i="21"/>
  <c r="R92" i="20"/>
  <c r="X131" i="18"/>
  <c r="X131" i="19" s="1"/>
  <c r="D131" i="18"/>
  <c r="D131" i="19" s="1"/>
  <c r="H22" i="21"/>
  <c r="H22" i="20"/>
  <c r="J29" i="21"/>
  <c r="J29" i="20"/>
  <c r="AJ34" i="20"/>
  <c r="AJ34" i="21"/>
  <c r="AH43" i="20"/>
  <c r="AH43" i="21"/>
  <c r="AF52" i="21"/>
  <c r="AF52" i="20"/>
  <c r="I60" i="5"/>
  <c r="L76" i="20"/>
  <c r="L76" i="21"/>
  <c r="N83" i="20"/>
  <c r="N83" i="21"/>
  <c r="H94" i="20"/>
  <c r="H94" i="21"/>
  <c r="N99" i="21"/>
  <c r="N99" i="20"/>
  <c r="AF108" i="21"/>
  <c r="AF108" i="20"/>
  <c r="AL113" i="21"/>
  <c r="AL113" i="20"/>
  <c r="J12" i="20"/>
  <c r="J12" i="21"/>
  <c r="AH50" i="21"/>
  <c r="AH50" i="20"/>
  <c r="N102" i="18"/>
  <c r="N102" i="19" s="1"/>
  <c r="AH102" i="18"/>
  <c r="AH102" i="19" s="1"/>
  <c r="M12" i="21"/>
  <c r="M12" i="20"/>
  <c r="Q26" i="21"/>
  <c r="Q26" i="20"/>
  <c r="S33" i="20"/>
  <c r="S33" i="21"/>
  <c r="M40" i="21"/>
  <c r="M40" i="20"/>
  <c r="AM57" i="21"/>
  <c r="AM57" i="20"/>
  <c r="S73" i="20"/>
  <c r="S73" i="21"/>
  <c r="S85" i="21"/>
  <c r="S85" i="20"/>
  <c r="I98" i="20"/>
  <c r="I98" i="21"/>
  <c r="K105" i="21"/>
  <c r="K105" i="20"/>
  <c r="Q110" i="21"/>
  <c r="Q110" i="20"/>
  <c r="K121" i="20"/>
  <c r="K121" i="21"/>
  <c r="M128" i="20"/>
  <c r="M128" i="21"/>
  <c r="C75" i="18"/>
  <c r="C75" i="19" s="1"/>
  <c r="W75" i="18"/>
  <c r="W75" i="19" s="1"/>
  <c r="H21" i="21"/>
  <c r="H21" i="20"/>
  <c r="AF59" i="21"/>
  <c r="AF59" i="20"/>
  <c r="B84" i="18"/>
  <c r="B84" i="19" s="1"/>
  <c r="V84" i="18"/>
  <c r="V84" i="19" s="1"/>
  <c r="AH118" i="21"/>
  <c r="AH118" i="20"/>
  <c r="AD22" i="21"/>
  <c r="AD22" i="20"/>
  <c r="R30" i="20"/>
  <c r="R30" i="21"/>
  <c r="L41" i="21"/>
  <c r="L41" i="20"/>
  <c r="AL46" i="21"/>
  <c r="AL46" i="20"/>
  <c r="AF57" i="18"/>
  <c r="AF57" i="19" s="1"/>
  <c r="L57" i="18"/>
  <c r="L57" i="19" s="1"/>
  <c r="H59" i="18"/>
  <c r="H59" i="19" s="1"/>
  <c r="AB59" i="18"/>
  <c r="AB59" i="19" s="1"/>
  <c r="AH64" i="21"/>
  <c r="AH64" i="20"/>
  <c r="P71" i="21"/>
  <c r="P71" i="20"/>
  <c r="AB75" i="21"/>
  <c r="AB75" i="20"/>
  <c r="P79" i="20"/>
  <c r="P79" i="21"/>
  <c r="H83" i="21"/>
  <c r="H83" i="20"/>
  <c r="R86" i="20"/>
  <c r="R86" i="21"/>
  <c r="D97" i="18"/>
  <c r="D97" i="19" s="1"/>
  <c r="X97" i="18"/>
  <c r="X97" i="19" s="1"/>
  <c r="L109" i="21"/>
  <c r="L109" i="20"/>
  <c r="AH116" i="21"/>
  <c r="AH116" i="20"/>
  <c r="Z120" i="18"/>
  <c r="Z120" i="19" s="1"/>
  <c r="F120" i="18"/>
  <c r="F120" i="19" s="1"/>
  <c r="N128" i="21"/>
  <c r="N128" i="20"/>
  <c r="S4" i="21"/>
  <c r="S4" i="20"/>
  <c r="H13" i="21"/>
  <c r="H13" i="20"/>
  <c r="B76" i="18"/>
  <c r="B76" i="19" s="1"/>
  <c r="V76" i="18"/>
  <c r="V76" i="19" s="1"/>
  <c r="J100" i="21"/>
  <c r="J100" i="20"/>
  <c r="AG5" i="21"/>
  <c r="AG5" i="20"/>
  <c r="S10" i="21"/>
  <c r="S10" i="20"/>
  <c r="W18" i="18"/>
  <c r="W18" i="19" s="1"/>
  <c r="C18" i="18"/>
  <c r="C18" i="19" s="1"/>
  <c r="AI24" i="21"/>
  <c r="AI24" i="20"/>
  <c r="M33" i="20"/>
  <c r="M33" i="21"/>
  <c r="S38" i="20"/>
  <c r="S38" i="21"/>
  <c r="AE42" i="21"/>
  <c r="AE42" i="20"/>
  <c r="I51" i="21"/>
  <c r="I51" i="20"/>
  <c r="AM54" i="21"/>
  <c r="AM54" i="20"/>
  <c r="G60" i="18"/>
  <c r="G60" i="19" s="1"/>
  <c r="AA60" i="18"/>
  <c r="AA60" i="19" s="1"/>
  <c r="C62" i="18"/>
  <c r="C62" i="19" s="1"/>
  <c r="W62" i="18"/>
  <c r="W62" i="19" s="1"/>
  <c r="AG65" i="21"/>
  <c r="AG65" i="20"/>
  <c r="E69" i="18"/>
  <c r="E69" i="19" s="1"/>
  <c r="Y69" i="18"/>
  <c r="Y69" i="19" s="1"/>
  <c r="O72" i="21"/>
  <c r="O72" i="20"/>
  <c r="C78" i="18"/>
  <c r="C78" i="19" s="1"/>
  <c r="W78" i="18"/>
  <c r="W78" i="19" s="1"/>
  <c r="AG81" i="21"/>
  <c r="AG81" i="20"/>
  <c r="AI88" i="20"/>
  <c r="AI88" i="21"/>
  <c r="C94" i="18"/>
  <c r="C94" i="19" s="1"/>
  <c r="W94" i="18"/>
  <c r="W94" i="19" s="1"/>
  <c r="AJ109" i="21"/>
  <c r="AJ109" i="20"/>
  <c r="AI18" i="21"/>
  <c r="AI18" i="20"/>
  <c r="AK25" i="21"/>
  <c r="AK25" i="20"/>
  <c r="M27" i="21"/>
  <c r="M27" i="20"/>
  <c r="AM32" i="21"/>
  <c r="AM32" i="20"/>
  <c r="K36" i="20"/>
  <c r="K36" i="21"/>
  <c r="AK41" i="21"/>
  <c r="AK41" i="20"/>
  <c r="AC45" i="21"/>
  <c r="AC45" i="20"/>
  <c r="E47" i="18"/>
  <c r="E47" i="19" s="1"/>
  <c r="Y47" i="18"/>
  <c r="Y47" i="19" s="1"/>
  <c r="AI50" i="21"/>
  <c r="AI50" i="20"/>
  <c r="M59" i="21"/>
  <c r="M59" i="20"/>
  <c r="AM64" i="21"/>
  <c r="AM64" i="20"/>
  <c r="K68" i="21"/>
  <c r="K68" i="20"/>
  <c r="G70" i="18"/>
  <c r="G70" i="19" s="1"/>
  <c r="AA70" i="18"/>
  <c r="AA70" i="19" s="1"/>
  <c r="AK73" i="21"/>
  <c r="AK73" i="20"/>
  <c r="AC77" i="21"/>
  <c r="AC77" i="20"/>
  <c r="E79" i="18"/>
  <c r="E79" i="19" s="1"/>
  <c r="Y79" i="18"/>
  <c r="Y79" i="19" s="1"/>
  <c r="O82" i="20"/>
  <c r="O82" i="21"/>
  <c r="E91" i="18"/>
  <c r="E91" i="19" s="1"/>
  <c r="Y91" i="18"/>
  <c r="Y91" i="19" s="1"/>
  <c r="O94" i="21"/>
  <c r="O94" i="20"/>
  <c r="G98" i="18"/>
  <c r="G98" i="19" s="1"/>
  <c r="AA98" i="18"/>
  <c r="AA98" i="19" s="1"/>
  <c r="AG103" i="21"/>
  <c r="AG103" i="20"/>
  <c r="I105" i="18"/>
  <c r="I105" i="19" s="1"/>
  <c r="AC105" i="18"/>
  <c r="AC105" i="19" s="1"/>
  <c r="O110" i="20"/>
  <c r="O110" i="21"/>
  <c r="K112" i="21"/>
  <c r="K112" i="20"/>
  <c r="Q117" i="21"/>
  <c r="Q117" i="20"/>
  <c r="AC121" i="20"/>
  <c r="AC121" i="21"/>
  <c r="M131" i="21"/>
  <c r="M131" i="20"/>
  <c r="AC92" i="21"/>
  <c r="AC92" i="20"/>
  <c r="I39" i="5"/>
  <c r="D63" i="18"/>
  <c r="D63" i="19" s="1"/>
  <c r="X63" i="18"/>
  <c r="X63" i="19" s="1"/>
  <c r="B72" i="18"/>
  <c r="B72" i="19" s="1"/>
  <c r="V72" i="18"/>
  <c r="V72" i="19" s="1"/>
  <c r="B96" i="18"/>
  <c r="B96" i="19" s="1"/>
  <c r="V96" i="18"/>
  <c r="V96" i="19" s="1"/>
  <c r="D123" i="18"/>
  <c r="D123" i="19" s="1"/>
  <c r="X123" i="18"/>
  <c r="X123" i="19" s="1"/>
  <c r="P6" i="21"/>
  <c r="P6" i="20"/>
  <c r="D12" i="18"/>
  <c r="D12" i="19" s="1"/>
  <c r="X12" i="18"/>
  <c r="X12" i="19" s="1"/>
  <c r="AH15" i="21"/>
  <c r="AH15" i="20"/>
  <c r="F19" i="18"/>
  <c r="F19" i="19" s="1"/>
  <c r="Z19" i="18"/>
  <c r="Z19" i="19" s="1"/>
  <c r="B21" i="18"/>
  <c r="B21" i="19" s="1"/>
  <c r="V21" i="18"/>
  <c r="V21" i="19" s="1"/>
  <c r="AF24" i="21"/>
  <c r="AF24" i="20"/>
  <c r="X28" i="18"/>
  <c r="X28" i="19" s="1"/>
  <c r="D28" i="18"/>
  <c r="D28" i="19" s="1"/>
  <c r="R29" i="21"/>
  <c r="R29" i="20"/>
  <c r="AD33" i="20"/>
  <c r="AD33" i="21"/>
  <c r="F35" i="18"/>
  <c r="F35" i="19" s="1"/>
  <c r="Z35" i="18"/>
  <c r="Z35" i="19" s="1"/>
  <c r="P38" i="21"/>
  <c r="P38" i="20"/>
  <c r="AB42" i="21"/>
  <c r="AB42" i="20"/>
  <c r="AL45" i="21"/>
  <c r="AL45" i="20"/>
  <c r="AD49" i="20"/>
  <c r="AD49" i="21"/>
  <c r="D56" i="18"/>
  <c r="D56" i="19" s="1"/>
  <c r="X56" i="18"/>
  <c r="X56" i="19" s="1"/>
  <c r="AH59" i="21"/>
  <c r="AH59" i="20"/>
  <c r="F63" i="18"/>
  <c r="F63" i="19" s="1"/>
  <c r="Z63" i="18"/>
  <c r="Z63" i="19" s="1"/>
  <c r="B65" i="18"/>
  <c r="B65" i="19" s="1"/>
  <c r="V65" i="18"/>
  <c r="V65" i="19" s="1"/>
  <c r="AB70" i="21"/>
  <c r="AB70" i="20"/>
  <c r="N71" i="20"/>
  <c r="N71" i="21"/>
  <c r="F75" i="18"/>
  <c r="F75" i="19" s="1"/>
  <c r="Z75" i="18"/>
  <c r="Z75" i="19" s="1"/>
  <c r="AJ78" i="21"/>
  <c r="AJ78" i="20"/>
  <c r="AB82" i="21"/>
  <c r="AB82" i="20"/>
  <c r="AL85" i="21"/>
  <c r="AL85" i="20"/>
  <c r="J89" i="20"/>
  <c r="J89" i="21"/>
  <c r="B93" i="18"/>
  <c r="B93" i="19" s="1"/>
  <c r="V93" i="18"/>
  <c r="V93" i="19" s="1"/>
  <c r="AF96" i="21"/>
  <c r="AF96" i="20"/>
  <c r="H98" i="21"/>
  <c r="H98" i="20"/>
  <c r="R101" i="21"/>
  <c r="R101" i="20"/>
  <c r="AD105" i="21"/>
  <c r="AD105" i="20"/>
  <c r="F107" i="18"/>
  <c r="F107" i="19" s="1"/>
  <c r="Z107" i="18"/>
  <c r="Z107" i="19" s="1"/>
  <c r="AJ110" i="20"/>
  <c r="AJ110" i="21"/>
  <c r="AB114" i="20"/>
  <c r="AB114" i="21"/>
  <c r="D116" i="18"/>
  <c r="D116" i="19" s="1"/>
  <c r="X116" i="18"/>
  <c r="X116" i="19" s="1"/>
  <c r="AH119" i="21"/>
  <c r="AH119" i="20"/>
  <c r="F123" i="18"/>
  <c r="F123" i="19" s="1"/>
  <c r="Z123" i="18"/>
  <c r="Z123" i="19" s="1"/>
  <c r="P126" i="21"/>
  <c r="P126" i="20"/>
  <c r="AF128" i="21"/>
  <c r="AF128" i="20"/>
  <c r="AK4" i="21"/>
  <c r="AK4" i="20"/>
  <c r="Q84" i="21"/>
  <c r="Q84" i="20"/>
  <c r="S107" i="21"/>
  <c r="S107" i="20"/>
  <c r="K131" i="21"/>
  <c r="K131" i="20"/>
  <c r="L27" i="20"/>
  <c r="L27" i="21"/>
  <c r="R40" i="20"/>
  <c r="R40" i="21"/>
  <c r="L67" i="20"/>
  <c r="L67" i="21"/>
  <c r="H93" i="21"/>
  <c r="H93" i="20"/>
  <c r="R128" i="21"/>
  <c r="R128" i="20"/>
  <c r="AI7" i="21"/>
  <c r="AI7" i="20"/>
  <c r="K9" i="21"/>
  <c r="K9" i="20"/>
  <c r="Q14" i="21"/>
  <c r="Q14" i="20"/>
  <c r="M16" i="21"/>
  <c r="M16" i="20"/>
  <c r="S21" i="20"/>
  <c r="S21" i="21"/>
  <c r="O23" i="20"/>
  <c r="O23" i="21"/>
  <c r="K25" i="20"/>
  <c r="K25" i="21"/>
  <c r="Q30" i="21"/>
  <c r="Q30" i="20"/>
  <c r="M32" i="21"/>
  <c r="M32" i="20"/>
  <c r="I34" i="20"/>
  <c r="I34" i="21"/>
  <c r="E36" i="18"/>
  <c r="E36" i="19" s="1"/>
  <c r="Y36" i="18"/>
  <c r="Y36" i="19" s="1"/>
  <c r="K37" i="21"/>
  <c r="K37" i="20"/>
  <c r="AK42" i="21"/>
  <c r="AK42" i="20"/>
  <c r="AG44" i="21"/>
  <c r="AG44" i="20"/>
  <c r="S45" i="21"/>
  <c r="S45" i="20"/>
  <c r="AI47" i="21"/>
  <c r="AI47" i="20"/>
  <c r="K49" i="21"/>
  <c r="K49" i="20"/>
  <c r="Q54" i="21"/>
  <c r="Q54" i="20"/>
  <c r="M56" i="18"/>
  <c r="M56" i="19" s="1"/>
  <c r="AG56" i="18"/>
  <c r="AG56" i="19" s="1"/>
  <c r="I58" i="21"/>
  <c r="I58" i="20"/>
  <c r="S61" i="21"/>
  <c r="S61" i="20"/>
  <c r="O63" i="20"/>
  <c r="O63" i="21"/>
  <c r="K65" i="21"/>
  <c r="K65" i="20"/>
  <c r="Q70" i="21"/>
  <c r="Q70" i="20"/>
  <c r="M72" i="21"/>
  <c r="M72" i="20"/>
  <c r="AC74" i="21"/>
  <c r="AC74" i="20"/>
  <c r="O79" i="21"/>
  <c r="O79" i="20"/>
  <c r="I86" i="21"/>
  <c r="I86" i="20"/>
  <c r="O91" i="21"/>
  <c r="O91" i="20"/>
  <c r="AK98" i="18"/>
  <c r="AK98" i="19" s="1"/>
  <c r="Q98" i="18"/>
  <c r="Q98" i="19" s="1"/>
  <c r="I102" i="21"/>
  <c r="I102" i="20"/>
  <c r="S105" i="21"/>
  <c r="S105" i="20"/>
  <c r="Q114" i="21"/>
  <c r="Q114" i="20"/>
  <c r="I118" i="21"/>
  <c r="I118" i="20"/>
  <c r="E120" i="18"/>
  <c r="E120" i="19" s="1"/>
  <c r="Y120" i="18"/>
  <c r="Y120" i="19" s="1"/>
  <c r="S121" i="21"/>
  <c r="S121" i="20"/>
  <c r="O123" i="18"/>
  <c r="O123" i="19" s="1"/>
  <c r="AI123" i="18"/>
  <c r="AI123" i="19" s="1"/>
  <c r="AE125" i="21"/>
  <c r="AE125" i="20"/>
  <c r="Q130" i="21"/>
  <c r="Q130" i="20"/>
  <c r="H4" i="18"/>
  <c r="H4" i="19" s="1"/>
  <c r="AB4" i="18"/>
  <c r="AB4" i="19" s="1"/>
  <c r="C91" i="18"/>
  <c r="C91" i="19" s="1"/>
  <c r="W91" i="18"/>
  <c r="W91" i="19" s="1"/>
  <c r="M102" i="21"/>
  <c r="M102" i="20"/>
  <c r="AM115" i="21"/>
  <c r="AM115" i="20"/>
  <c r="AI125" i="21"/>
  <c r="AI125" i="20"/>
  <c r="R24" i="21"/>
  <c r="R24" i="20"/>
  <c r="I51" i="5"/>
  <c r="AH62" i="20"/>
  <c r="AH62" i="21"/>
  <c r="N86" i="20"/>
  <c r="N86" i="21"/>
  <c r="N98" i="21"/>
  <c r="N98" i="20"/>
  <c r="AB109" i="21"/>
  <c r="AB109" i="20"/>
  <c r="N122" i="21"/>
  <c r="N122" i="20"/>
  <c r="X5" i="18"/>
  <c r="X5" i="19" s="1"/>
  <c r="D5" i="18"/>
  <c r="D5" i="19" s="1"/>
  <c r="AL6" i="21"/>
  <c r="AL6" i="20"/>
  <c r="N8" i="21"/>
  <c r="N8" i="20"/>
  <c r="J10" i="20"/>
  <c r="J10" i="21"/>
  <c r="Z12" i="18"/>
  <c r="Z12" i="19" s="1"/>
  <c r="F12" i="18"/>
  <c r="F12" i="19" s="1"/>
  <c r="B14" i="18"/>
  <c r="B14" i="19" s="1"/>
  <c r="V14" i="18"/>
  <c r="V14" i="19" s="1"/>
  <c r="AF17" i="21"/>
  <c r="AF17" i="20"/>
  <c r="AB19" i="21"/>
  <c r="AB19" i="20"/>
  <c r="D21" i="18"/>
  <c r="D21" i="19" s="1"/>
  <c r="X21" i="18"/>
  <c r="X21" i="19" s="1"/>
  <c r="I25" i="5"/>
  <c r="AI6" i="21"/>
  <c r="AI6" i="20"/>
  <c r="AE8" i="21"/>
  <c r="AE8" i="20"/>
  <c r="W12" i="18"/>
  <c r="W12" i="19" s="1"/>
  <c r="C12" i="18"/>
  <c r="C12" i="19" s="1"/>
  <c r="AK13" i="21"/>
  <c r="AK13" i="20"/>
  <c r="M15" i="21"/>
  <c r="M15" i="20"/>
  <c r="AM16" i="21"/>
  <c r="AM16" i="20"/>
  <c r="O18" i="21"/>
  <c r="O18" i="20"/>
  <c r="K20" i="18"/>
  <c r="K20" i="19" s="1"/>
  <c r="AE20" i="18"/>
  <c r="AE20" i="19" s="1"/>
  <c r="Q25" i="21"/>
  <c r="Q25" i="20"/>
  <c r="AG27" i="20"/>
  <c r="AG27" i="21"/>
  <c r="AC29" i="20"/>
  <c r="AC29" i="21"/>
  <c r="S32" i="21"/>
  <c r="S32" i="20"/>
  <c r="O34" i="20"/>
  <c r="O34" i="21"/>
  <c r="AE36" i="21"/>
  <c r="AE36" i="20"/>
  <c r="Q41" i="21"/>
  <c r="Q41" i="20"/>
  <c r="M43" i="20"/>
  <c r="M43" i="21"/>
  <c r="I45" i="21"/>
  <c r="I45" i="20"/>
  <c r="S48" i="21"/>
  <c r="S48" i="20"/>
  <c r="O50" i="20"/>
  <c r="O50" i="21"/>
  <c r="K52" i="21"/>
  <c r="K52" i="20"/>
  <c r="C56" i="18"/>
  <c r="C56" i="19" s="1"/>
  <c r="W56" i="18"/>
  <c r="W56" i="19" s="1"/>
  <c r="Q57" i="20"/>
  <c r="Q57" i="21"/>
  <c r="AG59" i="21"/>
  <c r="AG59" i="20"/>
  <c r="AC61" i="21"/>
  <c r="AC61" i="20"/>
  <c r="S64" i="20"/>
  <c r="S64" i="21"/>
  <c r="O66" i="21"/>
  <c r="O66" i="20"/>
  <c r="AE68" i="21"/>
  <c r="AE68" i="20"/>
  <c r="C72" i="18"/>
  <c r="C72" i="19" s="1"/>
  <c r="W72" i="18"/>
  <c r="W72" i="19" s="1"/>
  <c r="Q73" i="20"/>
  <c r="Q73" i="21"/>
  <c r="M75" i="21"/>
  <c r="M75" i="20"/>
  <c r="I77" i="21"/>
  <c r="I77" i="20"/>
  <c r="S80" i="20"/>
  <c r="S80" i="21"/>
  <c r="AI82" i="20"/>
  <c r="AI82" i="21"/>
  <c r="K84" i="20"/>
  <c r="K84" i="21"/>
  <c r="AG91" i="21"/>
  <c r="AG91" i="20"/>
  <c r="AM96" i="21"/>
  <c r="AM96" i="20"/>
  <c r="AI98" i="21"/>
  <c r="AI98" i="20"/>
  <c r="AE100" i="21"/>
  <c r="AE100" i="20"/>
  <c r="G102" i="18"/>
  <c r="G102" i="19" s="1"/>
  <c r="AA102" i="18"/>
  <c r="AA102" i="19" s="1"/>
  <c r="AK105" i="20"/>
  <c r="AK105" i="21"/>
  <c r="AG107" i="21"/>
  <c r="AG107" i="20"/>
  <c r="AC109" i="21"/>
  <c r="AC109" i="20"/>
  <c r="E111" i="18"/>
  <c r="E111" i="19" s="1"/>
  <c r="Y111" i="18"/>
  <c r="Y111" i="19" s="1"/>
  <c r="AM112" i="21"/>
  <c r="AM112" i="20"/>
  <c r="O114" i="21"/>
  <c r="O114" i="20"/>
  <c r="AE116" i="21"/>
  <c r="AE116" i="20"/>
  <c r="G118" i="18"/>
  <c r="G118" i="19" s="1"/>
  <c r="AA118" i="18"/>
  <c r="AA118" i="19" s="1"/>
  <c r="C120" i="18"/>
  <c r="C120" i="19" s="1"/>
  <c r="W120" i="18"/>
  <c r="W120" i="19" s="1"/>
  <c r="AK121" i="21"/>
  <c r="AK121" i="20"/>
  <c r="AG123" i="21"/>
  <c r="AG123" i="20"/>
  <c r="S124" i="21"/>
  <c r="S124" i="20"/>
  <c r="O126" i="21"/>
  <c r="O126" i="20"/>
  <c r="AE128" i="21"/>
  <c r="AE128" i="20"/>
  <c r="G130" i="18"/>
  <c r="G130" i="19" s="1"/>
  <c r="AA130" i="18"/>
  <c r="AA130" i="19" s="1"/>
  <c r="P4" i="20"/>
  <c r="P4" i="21"/>
  <c r="AI53" i="21"/>
  <c r="AI53" i="20"/>
  <c r="AK80" i="18"/>
  <c r="AK80" i="19" s="1"/>
  <c r="Q80" i="18"/>
  <c r="Q80" i="19" s="1"/>
  <c r="I92" i="21"/>
  <c r="I92" i="20"/>
  <c r="O105" i="21"/>
  <c r="O105" i="20"/>
  <c r="C119" i="18"/>
  <c r="C119" i="19" s="1"/>
  <c r="W119" i="18"/>
  <c r="W119" i="19" s="1"/>
  <c r="X15" i="18"/>
  <c r="X15" i="19" s="1"/>
  <c r="D15" i="18"/>
  <c r="D15" i="19" s="1"/>
  <c r="B28" i="18"/>
  <c r="B28" i="19" s="1"/>
  <c r="V28" i="18"/>
  <c r="V28" i="19" s="1"/>
  <c r="B40" i="18"/>
  <c r="B40" i="19" s="1"/>
  <c r="V40" i="18"/>
  <c r="V40" i="19" s="1"/>
  <c r="AF51" i="21"/>
  <c r="AF51" i="20"/>
  <c r="X75" i="18"/>
  <c r="X75" i="19" s="1"/>
  <c r="D75" i="18"/>
  <c r="D75" i="19" s="1"/>
  <c r="R108" i="20"/>
  <c r="R108" i="21"/>
  <c r="I4" i="5"/>
  <c r="AJ6" i="21"/>
  <c r="AJ6" i="20"/>
  <c r="AF8" i="21"/>
  <c r="AF8" i="20"/>
  <c r="H10" i="18"/>
  <c r="H10" i="19" s="1"/>
  <c r="AB10" i="18"/>
  <c r="AB10" i="19" s="1"/>
  <c r="R13" i="21"/>
  <c r="R13" i="20"/>
  <c r="N15" i="21"/>
  <c r="N15" i="20"/>
  <c r="AD17" i="21"/>
  <c r="AD17" i="20"/>
  <c r="I20" i="5"/>
  <c r="AJ22" i="21"/>
  <c r="AJ22" i="20"/>
  <c r="L24" i="20"/>
  <c r="L24" i="21"/>
  <c r="H26" i="21"/>
  <c r="H26" i="20"/>
  <c r="AL29" i="21"/>
  <c r="AL29" i="20"/>
  <c r="N31" i="20"/>
  <c r="N31" i="21"/>
  <c r="J33" i="20"/>
  <c r="J33" i="21"/>
  <c r="B37" i="18"/>
  <c r="B37" i="19" s="1"/>
  <c r="V37" i="18"/>
  <c r="V37" i="19" s="1"/>
  <c r="AJ38" i="21"/>
  <c r="AJ38" i="20"/>
  <c r="L40" i="20"/>
  <c r="L40" i="21"/>
  <c r="H42" i="21"/>
  <c r="H42" i="20"/>
  <c r="R45" i="21"/>
  <c r="R45" i="20"/>
  <c r="N47" i="21"/>
  <c r="N47" i="20"/>
  <c r="J49" i="20"/>
  <c r="J49" i="21"/>
  <c r="I52" i="5"/>
  <c r="P54" i="20"/>
  <c r="P54" i="21"/>
  <c r="R57" i="21"/>
  <c r="R57" i="20"/>
  <c r="N59" i="20"/>
  <c r="N59" i="21"/>
  <c r="J61" i="21"/>
  <c r="J61" i="20"/>
  <c r="I64" i="5"/>
  <c r="P66" i="21"/>
  <c r="P66" i="20"/>
  <c r="AF68" i="21"/>
  <c r="AF68" i="20"/>
  <c r="H70" i="21"/>
  <c r="H70" i="20"/>
  <c r="D72" i="18"/>
  <c r="D72" i="19" s="1"/>
  <c r="X72" i="18"/>
  <c r="X72" i="19" s="1"/>
  <c r="AL73" i="21"/>
  <c r="AL73" i="20"/>
  <c r="N75" i="21"/>
  <c r="N75" i="20"/>
  <c r="F79" i="18"/>
  <c r="F79" i="19" s="1"/>
  <c r="Z79" i="18"/>
  <c r="Z79" i="19" s="1"/>
  <c r="B81" i="18"/>
  <c r="B81" i="19" s="1"/>
  <c r="V81" i="18"/>
  <c r="V81" i="19" s="1"/>
  <c r="AJ82" i="21"/>
  <c r="AJ82" i="20"/>
  <c r="L84" i="20"/>
  <c r="L84" i="21"/>
  <c r="R89" i="21"/>
  <c r="R89" i="20"/>
  <c r="AH91" i="21"/>
  <c r="AH91" i="20"/>
  <c r="AD93" i="21"/>
  <c r="AD93" i="20"/>
  <c r="Z95" i="18"/>
  <c r="Z95" i="19" s="1"/>
  <c r="F95" i="18"/>
  <c r="F95" i="19" s="1"/>
  <c r="V97" i="18"/>
  <c r="V97" i="19" s="1"/>
  <c r="B97" i="18"/>
  <c r="B97" i="19" s="1"/>
  <c r="AJ98" i="21"/>
  <c r="AJ98" i="20"/>
  <c r="L100" i="20"/>
  <c r="L100" i="21"/>
  <c r="AB102" i="20"/>
  <c r="AB102" i="21"/>
  <c r="N103" i="20"/>
  <c r="N103" i="21"/>
  <c r="J105" i="21"/>
  <c r="J105" i="20"/>
  <c r="B109" i="18"/>
  <c r="B109" i="19" s="1"/>
  <c r="V109" i="18"/>
  <c r="V109" i="19" s="1"/>
  <c r="P110" i="21"/>
  <c r="P110" i="20"/>
  <c r="AF112" i="20"/>
  <c r="AF112" i="21"/>
  <c r="H114" i="21"/>
  <c r="H114" i="20"/>
  <c r="AL117" i="18"/>
  <c r="AL117" i="19" s="1"/>
  <c r="R117" i="18"/>
  <c r="R117" i="19" s="1"/>
  <c r="N119" i="20"/>
  <c r="N119" i="21"/>
  <c r="J121" i="21"/>
  <c r="J121" i="20"/>
  <c r="I124" i="5"/>
  <c r="AJ126" i="21"/>
  <c r="AJ126" i="20"/>
  <c r="L128" i="20"/>
  <c r="L128" i="21"/>
  <c r="H130" i="20"/>
  <c r="H130" i="21"/>
  <c r="Q4" i="21"/>
  <c r="Q4" i="20"/>
  <c r="S75" i="21"/>
  <c r="S75" i="20"/>
  <c r="AE87" i="21"/>
  <c r="AE87" i="20"/>
  <c r="E98" i="18"/>
  <c r="E98" i="19" s="1"/>
  <c r="Y98" i="18"/>
  <c r="Y98" i="19" s="1"/>
  <c r="AE111" i="21"/>
  <c r="AE111" i="20"/>
  <c r="AG122" i="21"/>
  <c r="AG122" i="20"/>
  <c r="I7" i="5"/>
  <c r="L19" i="21"/>
  <c r="L19" i="20"/>
  <c r="D31" i="18"/>
  <c r="D31" i="19" s="1"/>
  <c r="X31" i="18"/>
  <c r="X31" i="19" s="1"/>
  <c r="AD44" i="21"/>
  <c r="AD44" i="20"/>
  <c r="P57" i="21"/>
  <c r="P57" i="20"/>
  <c r="D71" i="18"/>
  <c r="D71" i="19" s="1"/>
  <c r="X71" i="18"/>
  <c r="X71" i="19" s="1"/>
  <c r="AF83" i="21"/>
  <c r="AF83" i="20"/>
  <c r="AL96" i="21"/>
  <c r="AL96" i="20"/>
  <c r="V108" i="18"/>
  <c r="V108" i="19" s="1"/>
  <c r="B108" i="18"/>
  <c r="B108" i="19" s="1"/>
  <c r="D119" i="18"/>
  <c r="D119" i="19" s="1"/>
  <c r="X119" i="18"/>
  <c r="X119" i="19" s="1"/>
  <c r="AF131" i="21"/>
  <c r="AF131" i="20"/>
  <c r="AC6" i="21"/>
  <c r="AC6" i="20"/>
  <c r="E8" i="18"/>
  <c r="E8" i="19" s="1"/>
  <c r="Y8" i="18"/>
  <c r="Y8" i="19" s="1"/>
  <c r="AM9" i="21"/>
  <c r="AM9" i="20"/>
  <c r="AI11" i="21"/>
  <c r="AI11" i="20"/>
  <c r="AE13" i="21"/>
  <c r="AE13" i="20"/>
  <c r="G15" i="18"/>
  <c r="G15" i="19" s="1"/>
  <c r="AA15" i="18"/>
  <c r="AA15" i="19" s="1"/>
  <c r="AG20" i="21"/>
  <c r="AG20" i="20"/>
  <c r="AC22" i="21"/>
  <c r="AC22" i="20"/>
  <c r="Y24" i="18"/>
  <c r="Y24" i="19" s="1"/>
  <c r="E24" i="18"/>
  <c r="E24" i="19" s="1"/>
  <c r="AM25" i="20"/>
  <c r="AM25" i="21"/>
  <c r="AI27" i="21"/>
  <c r="AI27" i="20"/>
  <c r="AE29" i="21"/>
  <c r="AE29" i="20"/>
  <c r="G31" i="18"/>
  <c r="G31" i="19" s="1"/>
  <c r="AA31" i="18"/>
  <c r="AA31" i="19" s="1"/>
  <c r="Q34" i="21"/>
  <c r="Q34" i="20"/>
  <c r="AM37" i="21"/>
  <c r="AM37" i="20"/>
  <c r="O39" i="20"/>
  <c r="O39" i="21"/>
  <c r="W41" i="18"/>
  <c r="W41" i="19" s="1"/>
  <c r="C41" i="18"/>
  <c r="C41" i="19" s="1"/>
  <c r="Q42" i="21"/>
  <c r="Q42" i="20"/>
  <c r="M44" i="21"/>
  <c r="M44" i="20"/>
  <c r="AC46" i="21"/>
  <c r="AC46" i="20"/>
  <c r="E48" i="18"/>
  <c r="E48" i="19" s="1"/>
  <c r="Y48" i="18"/>
  <c r="Y48" i="19" s="1"/>
  <c r="S49" i="21"/>
  <c r="S49" i="20"/>
  <c r="AI51" i="21"/>
  <c r="AI51" i="20"/>
  <c r="AE53" i="21"/>
  <c r="AE53" i="20"/>
  <c r="G55" i="18"/>
  <c r="G55" i="19" s="1"/>
  <c r="AA55" i="18"/>
  <c r="AA55" i="19" s="1"/>
  <c r="W57" i="18"/>
  <c r="W57" i="19" s="1"/>
  <c r="C57" i="18"/>
  <c r="C57" i="19" s="1"/>
  <c r="AK58" i="21"/>
  <c r="AK58" i="20"/>
  <c r="M60" i="21"/>
  <c r="M60" i="20"/>
  <c r="AC62" i="20"/>
  <c r="AC62" i="21"/>
  <c r="E64" i="18"/>
  <c r="E64" i="19" s="1"/>
  <c r="Y64" i="18"/>
  <c r="Y64" i="19" s="1"/>
  <c r="AM65" i="21"/>
  <c r="AM65" i="20"/>
  <c r="AI67" i="21"/>
  <c r="AI67" i="20"/>
  <c r="AE69" i="21"/>
  <c r="AE69" i="20"/>
  <c r="G71" i="18"/>
  <c r="G71" i="19" s="1"/>
  <c r="AA71" i="18"/>
  <c r="AA71" i="19" s="1"/>
  <c r="W73" i="18"/>
  <c r="W73" i="19" s="1"/>
  <c r="C73" i="18"/>
  <c r="C73" i="19" s="1"/>
  <c r="AK74" i="21"/>
  <c r="AK74" i="20"/>
  <c r="AG76" i="21"/>
  <c r="AG76" i="20"/>
  <c r="I78" i="20"/>
  <c r="I78" i="21"/>
  <c r="K81" i="21"/>
  <c r="K81" i="20"/>
  <c r="G83" i="18"/>
  <c r="G83" i="19" s="1"/>
  <c r="AA83" i="18"/>
  <c r="AA83" i="19" s="1"/>
  <c r="C85" i="18"/>
  <c r="C85" i="19" s="1"/>
  <c r="W85" i="18"/>
  <c r="W85" i="19" s="1"/>
  <c r="AK86" i="20"/>
  <c r="AK86" i="21"/>
  <c r="AG88" i="21"/>
  <c r="AG88" i="20"/>
  <c r="I90" i="21"/>
  <c r="I90" i="20"/>
  <c r="E92" i="18"/>
  <c r="E92" i="19" s="1"/>
  <c r="Y92" i="18"/>
  <c r="Y92" i="19" s="1"/>
  <c r="AM93" i="20"/>
  <c r="AM93" i="21"/>
  <c r="AI95" i="20"/>
  <c r="AI95" i="21"/>
  <c r="K97" i="21"/>
  <c r="K97" i="20"/>
  <c r="AA99" i="18"/>
  <c r="AA99" i="19" s="1"/>
  <c r="G99" i="18"/>
  <c r="G99" i="19" s="1"/>
  <c r="W101" i="18"/>
  <c r="W101" i="19" s="1"/>
  <c r="C101" i="18"/>
  <c r="C101" i="19" s="1"/>
  <c r="Q102" i="21"/>
  <c r="Q102" i="20"/>
  <c r="AG104" i="21"/>
  <c r="AG104" i="20"/>
  <c r="I106" i="20"/>
  <c r="I106" i="21"/>
  <c r="AM109" i="20"/>
  <c r="AM109" i="21"/>
  <c r="O111" i="21"/>
  <c r="O111" i="20"/>
  <c r="AE113" i="21"/>
  <c r="AE113" i="20"/>
  <c r="G115" i="18"/>
  <c r="G115" i="19" s="1"/>
  <c r="AA115" i="18"/>
  <c r="AA115" i="19" s="1"/>
  <c r="C117" i="18"/>
  <c r="C117" i="19" s="1"/>
  <c r="W117" i="18"/>
  <c r="W117" i="19" s="1"/>
  <c r="AK118" i="21"/>
  <c r="AK118" i="20"/>
  <c r="AG120" i="21"/>
  <c r="AG120" i="20"/>
  <c r="I122" i="20"/>
  <c r="I122" i="21"/>
  <c r="Y124" i="18"/>
  <c r="Y124" i="19" s="1"/>
  <c r="E124" i="18"/>
  <c r="E124" i="19" s="1"/>
  <c r="S125" i="21"/>
  <c r="S125" i="20"/>
  <c r="AI127" i="21"/>
  <c r="AI127" i="20"/>
  <c r="AE129" i="21"/>
  <c r="AE129" i="20"/>
  <c r="G131" i="18"/>
  <c r="G131" i="19" s="1"/>
  <c r="AA131" i="18"/>
  <c r="AA131" i="19" s="1"/>
  <c r="AK52" i="21"/>
  <c r="AK52" i="20"/>
  <c r="K79" i="21"/>
  <c r="K79" i="20"/>
  <c r="E106" i="18"/>
  <c r="E106" i="19" s="1"/>
  <c r="Y106" i="18"/>
  <c r="Y106" i="19" s="1"/>
  <c r="M118" i="20"/>
  <c r="M118" i="21"/>
  <c r="G129" i="18"/>
  <c r="G129" i="19" s="1"/>
  <c r="AA129" i="18"/>
  <c r="AA129" i="19" s="1"/>
  <c r="AL12" i="21"/>
  <c r="AL12" i="20"/>
  <c r="AB29" i="21"/>
  <c r="AB29" i="20"/>
  <c r="AB41" i="21"/>
  <c r="AB41" i="20"/>
  <c r="B52" i="18"/>
  <c r="B52" i="19" s="1"/>
  <c r="V52" i="18"/>
  <c r="V52" i="19" s="1"/>
  <c r="N62" i="21"/>
  <c r="N62" i="20"/>
  <c r="AF75" i="18"/>
  <c r="AF75" i="19" s="1"/>
  <c r="L75" i="18"/>
  <c r="L75" i="19" s="1"/>
  <c r="AH86" i="21"/>
  <c r="AH86" i="20"/>
  <c r="AH98" i="21"/>
  <c r="AH98" i="20"/>
  <c r="H109" i="21"/>
  <c r="H109" i="20"/>
  <c r="AH122" i="21"/>
  <c r="AH122" i="20"/>
  <c r="R6" i="21"/>
  <c r="R6" i="20"/>
  <c r="AH8" i="21"/>
  <c r="AH8" i="20"/>
  <c r="AD10" i="21"/>
  <c r="AD10" i="20"/>
  <c r="I13" i="5"/>
  <c r="P15" i="18"/>
  <c r="P15" i="19" s="1"/>
  <c r="AJ15" i="18"/>
  <c r="AJ15" i="19" s="1"/>
  <c r="L17" i="20"/>
  <c r="L17" i="21"/>
  <c r="H19" i="20"/>
  <c r="H19" i="21"/>
  <c r="R22" i="21"/>
  <c r="R22" i="20"/>
  <c r="N24" i="21"/>
  <c r="N24" i="20"/>
  <c r="AD26" i="21"/>
  <c r="AD26" i="20"/>
  <c r="F28" i="18"/>
  <c r="F28" i="19" s="1"/>
  <c r="Z28" i="18"/>
  <c r="Z28" i="19" s="1"/>
  <c r="V30" i="18"/>
  <c r="V30" i="19" s="1"/>
  <c r="B30" i="18"/>
  <c r="B30" i="19" s="1"/>
  <c r="P31" i="20"/>
  <c r="P31" i="21"/>
  <c r="AF33" i="21"/>
  <c r="AF33" i="20"/>
  <c r="AB35" i="21"/>
  <c r="AB35" i="20"/>
  <c r="D37" i="18"/>
  <c r="D37" i="19" s="1"/>
  <c r="X37" i="18"/>
  <c r="X37" i="19" s="1"/>
  <c r="AL38" i="21"/>
  <c r="AL38" i="20"/>
  <c r="N40" i="21"/>
  <c r="N40" i="20"/>
  <c r="AD42" i="21"/>
  <c r="AD42" i="20"/>
  <c r="F44" i="18"/>
  <c r="F44" i="19" s="1"/>
  <c r="Z44" i="18"/>
  <c r="Z44" i="19" s="1"/>
  <c r="B46" i="18"/>
  <c r="B46" i="19" s="1"/>
  <c r="V46" i="18"/>
  <c r="V46" i="19" s="1"/>
  <c r="P47" i="21"/>
  <c r="P47" i="20"/>
  <c r="AF49" i="20"/>
  <c r="AF49" i="21"/>
  <c r="H51" i="21"/>
  <c r="H51" i="20"/>
  <c r="X53" i="18"/>
  <c r="X53" i="19" s="1"/>
  <c r="D53" i="18"/>
  <c r="D53" i="19" s="1"/>
  <c r="AL54" i="21"/>
  <c r="AL54" i="20"/>
  <c r="N56" i="20"/>
  <c r="N56" i="21"/>
  <c r="AD58" i="21"/>
  <c r="AD58" i="20"/>
  <c r="F60" i="18"/>
  <c r="F60" i="19" s="1"/>
  <c r="Z60" i="18"/>
  <c r="Z60" i="19" s="1"/>
  <c r="H63" i="21"/>
  <c r="H63" i="20"/>
  <c r="D65" i="18"/>
  <c r="D65" i="19" s="1"/>
  <c r="X65" i="18"/>
  <c r="X65" i="19" s="1"/>
  <c r="R66" i="21"/>
  <c r="R66" i="20"/>
  <c r="N68" i="21"/>
  <c r="N68" i="20"/>
  <c r="J70" i="21"/>
  <c r="J70" i="20"/>
  <c r="I73" i="5"/>
  <c r="P75" i="21"/>
  <c r="P75" i="20"/>
  <c r="R78" i="21"/>
  <c r="R78" i="20"/>
  <c r="N80" i="20"/>
  <c r="N80" i="21"/>
  <c r="J82" i="21"/>
  <c r="J82" i="20"/>
  <c r="Z84" i="18"/>
  <c r="Z84" i="19" s="1"/>
  <c r="F84" i="18"/>
  <c r="F84" i="19" s="1"/>
  <c r="I85" i="5"/>
  <c r="AJ87" i="21"/>
  <c r="AJ87" i="20"/>
  <c r="R90" i="21"/>
  <c r="R90" i="20"/>
  <c r="N92" i="21"/>
  <c r="N92" i="20"/>
  <c r="AD94" i="21"/>
  <c r="AD94" i="20"/>
  <c r="V98" i="18"/>
  <c r="V98" i="19" s="1"/>
  <c r="B98" i="18"/>
  <c r="B98" i="19" s="1"/>
  <c r="AJ99" i="21"/>
  <c r="AJ99" i="20"/>
  <c r="L101" i="21"/>
  <c r="L101" i="20"/>
  <c r="AB103" i="21"/>
  <c r="AB103" i="20"/>
  <c r="D105" i="18"/>
  <c r="D105" i="19" s="1"/>
  <c r="X105" i="18"/>
  <c r="X105" i="19" s="1"/>
  <c r="AL106" i="21"/>
  <c r="AL106" i="20"/>
  <c r="AH108" i="21"/>
  <c r="AH108" i="20"/>
  <c r="AD110" i="21"/>
  <c r="AD110" i="20"/>
  <c r="L113" i="20"/>
  <c r="L113" i="21"/>
  <c r="AB115" i="20"/>
  <c r="AB115" i="21"/>
  <c r="AL118" i="21"/>
  <c r="AL118" i="20"/>
  <c r="N120" i="21"/>
  <c r="N120" i="20"/>
  <c r="J122" i="21"/>
  <c r="J122" i="20"/>
  <c r="B126" i="18"/>
  <c r="B126" i="19" s="1"/>
  <c r="V126" i="18"/>
  <c r="V126" i="19" s="1"/>
  <c r="AJ127" i="20"/>
  <c r="AJ127" i="21"/>
  <c r="AF129" i="20"/>
  <c r="AF129" i="21"/>
  <c r="AB131" i="21"/>
  <c r="AB131" i="20"/>
  <c r="S51" i="21"/>
  <c r="S51" i="20"/>
  <c r="AC96" i="21"/>
  <c r="AC96" i="20"/>
  <c r="AC108" i="21"/>
  <c r="AC108" i="20"/>
  <c r="AK120" i="21"/>
  <c r="AK120" i="20"/>
  <c r="AF7" i="21"/>
  <c r="AF7" i="20"/>
  <c r="I19" i="5"/>
  <c r="I31" i="5"/>
  <c r="L43" i="21"/>
  <c r="L43" i="20"/>
  <c r="AL56" i="21"/>
  <c r="AL56" i="20"/>
  <c r="F70" i="18"/>
  <c r="F70" i="19" s="1"/>
  <c r="Z70" i="18"/>
  <c r="Z70" i="19" s="1"/>
  <c r="P81" i="20"/>
  <c r="P81" i="21"/>
  <c r="AH94" i="21"/>
  <c r="AH94" i="20"/>
  <c r="AH106" i="21"/>
  <c r="AH106" i="20"/>
  <c r="F118" i="18"/>
  <c r="F118" i="19" s="1"/>
  <c r="Z118" i="18"/>
  <c r="Z118" i="19" s="1"/>
  <c r="AE4" i="21"/>
  <c r="AE4" i="20"/>
  <c r="AE6" i="20"/>
  <c r="AE6" i="21"/>
  <c r="G8" i="18"/>
  <c r="G8" i="19" s="1"/>
  <c r="AA8" i="18"/>
  <c r="AA8" i="19" s="1"/>
  <c r="C10" i="18"/>
  <c r="C10" i="19" s="1"/>
  <c r="W10" i="18"/>
  <c r="W10" i="19" s="1"/>
  <c r="AK11" i="21"/>
  <c r="AK11" i="20"/>
  <c r="AG13" i="21"/>
  <c r="AG13" i="20"/>
  <c r="AC15" i="21"/>
  <c r="AC15" i="20"/>
  <c r="Y17" i="18"/>
  <c r="Y17" i="19" s="1"/>
  <c r="E17" i="18"/>
  <c r="E17" i="19" s="1"/>
  <c r="AE18" i="21"/>
  <c r="AE18" i="20"/>
  <c r="C22" i="18"/>
  <c r="C22" i="19" s="1"/>
  <c r="W22" i="18"/>
  <c r="W22" i="19" s="1"/>
  <c r="AK23" i="21"/>
  <c r="AK23" i="20"/>
  <c r="M25" i="20"/>
  <c r="M25" i="21"/>
  <c r="AC27" i="21"/>
  <c r="AC27" i="20"/>
  <c r="E29" i="18"/>
  <c r="E29" i="19" s="1"/>
  <c r="Y29" i="18"/>
  <c r="Y29" i="19" s="1"/>
  <c r="S30" i="21"/>
  <c r="S30" i="20"/>
  <c r="AI32" i="21"/>
  <c r="AI32" i="20"/>
  <c r="AE34" i="20"/>
  <c r="AE34" i="21"/>
  <c r="AA36" i="18"/>
  <c r="AA36" i="19" s="1"/>
  <c r="G36" i="18"/>
  <c r="G36" i="19" s="1"/>
  <c r="W38" i="18"/>
  <c r="W38" i="19" s="1"/>
  <c r="C38" i="18"/>
  <c r="C38" i="19" s="1"/>
  <c r="AK39" i="20"/>
  <c r="AK39" i="21"/>
  <c r="M41" i="21"/>
  <c r="M41" i="20"/>
  <c r="S42" i="20"/>
  <c r="S42" i="21"/>
  <c r="O44" i="20"/>
  <c r="O44" i="21"/>
  <c r="K46" i="21"/>
  <c r="K46" i="20"/>
  <c r="Q51" i="18"/>
  <c r="Q51" i="19" s="1"/>
  <c r="AK51" i="18"/>
  <c r="AK51" i="19" s="1"/>
  <c r="M53" i="21"/>
  <c r="M53" i="20"/>
  <c r="I55" i="21"/>
  <c r="I55" i="20"/>
  <c r="AM58" i="21"/>
  <c r="AM58" i="20"/>
  <c r="AI60" i="21"/>
  <c r="AI60" i="20"/>
  <c r="K62" i="21"/>
  <c r="K62" i="20"/>
  <c r="Q67" i="20"/>
  <c r="Q67" i="21"/>
  <c r="M69" i="21"/>
  <c r="M69" i="20"/>
  <c r="I71" i="21"/>
  <c r="I71" i="20"/>
  <c r="S74" i="20"/>
  <c r="S74" i="21"/>
  <c r="AI76" i="21"/>
  <c r="AI76" i="20"/>
  <c r="K78" i="21"/>
  <c r="K78" i="20"/>
  <c r="AK83" i="20"/>
  <c r="AK83" i="21"/>
  <c r="M85" i="21"/>
  <c r="M85" i="20"/>
  <c r="AC87" i="21"/>
  <c r="AC87" i="20"/>
  <c r="AM90" i="21"/>
  <c r="AM90" i="20"/>
  <c r="O92" i="21"/>
  <c r="O92" i="20"/>
  <c r="AE94" i="21"/>
  <c r="AE94" i="20"/>
  <c r="Q99" i="20"/>
  <c r="Q99" i="21"/>
  <c r="M101" i="21"/>
  <c r="M101" i="20"/>
  <c r="AC103" i="21"/>
  <c r="AC103" i="20"/>
  <c r="S106" i="21"/>
  <c r="S106" i="20"/>
  <c r="O108" i="21"/>
  <c r="O108" i="20"/>
  <c r="K110" i="21"/>
  <c r="K110" i="20"/>
  <c r="Q115" i="21"/>
  <c r="Q115" i="20"/>
  <c r="M117" i="21"/>
  <c r="M117" i="20"/>
  <c r="I119" i="20"/>
  <c r="I119" i="21"/>
  <c r="E121" i="18"/>
  <c r="E121" i="19" s="1"/>
  <c r="Y121" i="18"/>
  <c r="Y121" i="19" s="1"/>
  <c r="AM122" i="21"/>
  <c r="AM122" i="20"/>
  <c r="AI124" i="20"/>
  <c r="AI124" i="21"/>
  <c r="K126" i="21"/>
  <c r="K126" i="20"/>
  <c r="AA128" i="18"/>
  <c r="AA128" i="19" s="1"/>
  <c r="G128" i="18"/>
  <c r="G128" i="19" s="1"/>
  <c r="C130" i="18"/>
  <c r="C130" i="19" s="1"/>
  <c r="W130" i="18"/>
  <c r="W130" i="19" s="1"/>
  <c r="AK131" i="21"/>
  <c r="AK131" i="20"/>
  <c r="O73" i="20"/>
  <c r="O73" i="21"/>
  <c r="W87" i="18"/>
  <c r="W87" i="19" s="1"/>
  <c r="C87" i="18"/>
  <c r="C87" i="19" s="1"/>
  <c r="O117" i="21"/>
  <c r="O117" i="20"/>
  <c r="M130" i="20"/>
  <c r="M130" i="21"/>
  <c r="V16" i="18"/>
  <c r="V16" i="19" s="1"/>
  <c r="B16" i="18"/>
  <c r="B16" i="19" s="1"/>
  <c r="R28" i="21"/>
  <c r="R28" i="20"/>
  <c r="P41" i="21"/>
  <c r="P41" i="20"/>
  <c r="R52" i="20"/>
  <c r="R52" i="21"/>
  <c r="AL64" i="21"/>
  <c r="AL64" i="20"/>
  <c r="J76" i="21"/>
  <c r="J76" i="20"/>
  <c r="J88" i="21"/>
  <c r="J88" i="20"/>
  <c r="L99" i="20"/>
  <c r="L99" i="21"/>
  <c r="AJ113" i="21"/>
  <c r="AJ113" i="20"/>
  <c r="D127" i="18"/>
  <c r="D127" i="19" s="1"/>
  <c r="X127" i="18"/>
  <c r="X127" i="19" s="1"/>
  <c r="N5" i="20"/>
  <c r="N5" i="21"/>
  <c r="AD7" i="21"/>
  <c r="AD7" i="20"/>
  <c r="B11" i="18"/>
  <c r="B11" i="19" s="1"/>
  <c r="V11" i="18"/>
  <c r="V11" i="19" s="1"/>
  <c r="P12" i="21"/>
  <c r="P12" i="20"/>
  <c r="AF14" i="21"/>
  <c r="AF14" i="20"/>
  <c r="D18" i="18"/>
  <c r="D18" i="19" s="1"/>
  <c r="X18" i="18"/>
  <c r="X18" i="19" s="1"/>
  <c r="AL19" i="20"/>
  <c r="AL19" i="21"/>
  <c r="N21" i="21"/>
  <c r="N21" i="20"/>
  <c r="J23" i="21"/>
  <c r="J23" i="20"/>
  <c r="B27" i="18"/>
  <c r="B27" i="19" s="1"/>
  <c r="V27" i="18"/>
  <c r="V27" i="19" s="1"/>
  <c r="AJ28" i="21"/>
  <c r="AJ28" i="20"/>
  <c r="AF30" i="21"/>
  <c r="AF30" i="20"/>
  <c r="AB32" i="20"/>
  <c r="AB32" i="21"/>
  <c r="X34" i="18"/>
  <c r="X34" i="19" s="1"/>
  <c r="D34" i="18"/>
  <c r="D34" i="19" s="1"/>
  <c r="AL35" i="20"/>
  <c r="AL35" i="21"/>
  <c r="AH37" i="20"/>
  <c r="AH37" i="21"/>
  <c r="J39" i="21"/>
  <c r="J39" i="20"/>
  <c r="B43" i="18"/>
  <c r="B43" i="19" s="1"/>
  <c r="V43" i="18"/>
  <c r="V43" i="19" s="1"/>
  <c r="AJ44" i="21"/>
  <c r="AJ44" i="20"/>
  <c r="AF46" i="20"/>
  <c r="AF46" i="21"/>
  <c r="D50" i="18"/>
  <c r="D50" i="19" s="1"/>
  <c r="X50" i="18"/>
  <c r="X50" i="19" s="1"/>
  <c r="AL51" i="21"/>
  <c r="AL51" i="20"/>
  <c r="AH53" i="21"/>
  <c r="AH53" i="20"/>
  <c r="AD55" i="21"/>
  <c r="AD55" i="20"/>
  <c r="B59" i="18"/>
  <c r="B59" i="19" s="1"/>
  <c r="V59" i="18"/>
  <c r="V59" i="19" s="1"/>
  <c r="AF62" i="20"/>
  <c r="AF62" i="21"/>
  <c r="AB64" i="21"/>
  <c r="AB64" i="20"/>
  <c r="D66" i="18"/>
  <c r="D66" i="19" s="1"/>
  <c r="X66" i="18"/>
  <c r="X66" i="19" s="1"/>
  <c r="AL67" i="21"/>
  <c r="AL67" i="20"/>
  <c r="AH69" i="21"/>
  <c r="AH69" i="20"/>
  <c r="I70" i="5"/>
  <c r="P72" i="21"/>
  <c r="P72" i="20"/>
  <c r="L74" i="21"/>
  <c r="L74" i="20"/>
  <c r="H76" i="21"/>
  <c r="H76" i="20"/>
  <c r="X78" i="18"/>
  <c r="X78" i="19" s="1"/>
  <c r="D78" i="18"/>
  <c r="D78" i="19" s="1"/>
  <c r="R79" i="21"/>
  <c r="R79" i="20"/>
  <c r="N81" i="21"/>
  <c r="N81" i="20"/>
  <c r="J83" i="20"/>
  <c r="J83" i="21"/>
  <c r="I86" i="5"/>
  <c r="P88" i="21"/>
  <c r="P88" i="20"/>
  <c r="L90" i="21"/>
  <c r="L90" i="20"/>
  <c r="AB92" i="21"/>
  <c r="AB92" i="20"/>
  <c r="R95" i="21"/>
  <c r="R95" i="20"/>
  <c r="N97" i="20"/>
  <c r="N97" i="21"/>
  <c r="J99" i="21"/>
  <c r="J99" i="20"/>
  <c r="I102" i="5"/>
  <c r="P104" i="21"/>
  <c r="P104" i="20"/>
  <c r="L106" i="20"/>
  <c r="L106" i="21"/>
  <c r="H108" i="21"/>
  <c r="H108" i="20"/>
  <c r="R111" i="21"/>
  <c r="R111" i="20"/>
  <c r="N113" i="21"/>
  <c r="N113" i="20"/>
  <c r="J115" i="21"/>
  <c r="J115" i="20"/>
  <c r="F117" i="18"/>
  <c r="F117" i="19" s="1"/>
  <c r="Z117" i="18"/>
  <c r="Z117" i="19" s="1"/>
  <c r="B119" i="18"/>
  <c r="B119" i="19" s="1"/>
  <c r="V119" i="18"/>
  <c r="V119" i="19" s="1"/>
  <c r="AJ120" i="21"/>
  <c r="AJ120" i="20"/>
  <c r="AF122" i="21"/>
  <c r="AF122" i="20"/>
  <c r="H124" i="20"/>
  <c r="H124" i="21"/>
  <c r="D126" i="18"/>
  <c r="D126" i="19" s="1"/>
  <c r="X126" i="18"/>
  <c r="X126" i="19" s="1"/>
  <c r="J127" i="21"/>
  <c r="J127" i="20"/>
  <c r="I130" i="5"/>
  <c r="O81" i="20"/>
  <c r="O81" i="21"/>
  <c r="AG94" i="21"/>
  <c r="AG94" i="20"/>
  <c r="C107" i="18"/>
  <c r="C107" i="19" s="1"/>
  <c r="W107" i="18"/>
  <c r="W107" i="19" s="1"/>
  <c r="K119" i="21"/>
  <c r="K119" i="20"/>
  <c r="L15" i="20"/>
  <c r="L15" i="21"/>
  <c r="N38" i="21"/>
  <c r="N38" i="20"/>
  <c r="P49" i="21"/>
  <c r="P49" i="20"/>
  <c r="L63" i="20"/>
  <c r="L63" i="21"/>
  <c r="AL76" i="21"/>
  <c r="AL76" i="20"/>
  <c r="AH90" i="20"/>
  <c r="AH90" i="21"/>
  <c r="AL116" i="21"/>
  <c r="AL116" i="20"/>
  <c r="AH126" i="21"/>
  <c r="AH126" i="20"/>
  <c r="Y6" i="18"/>
  <c r="Y6" i="19" s="1"/>
  <c r="E6" i="18"/>
  <c r="E6" i="19" s="1"/>
  <c r="AM7" i="20"/>
  <c r="AM7" i="21"/>
  <c r="AI9" i="21"/>
  <c r="AI9" i="20"/>
  <c r="K11" i="21"/>
  <c r="K11" i="20"/>
  <c r="AA13" i="18"/>
  <c r="AA13" i="19" s="1"/>
  <c r="G13" i="18"/>
  <c r="G13" i="19" s="1"/>
  <c r="Q16" i="21"/>
  <c r="Q16" i="20"/>
  <c r="M18" i="21"/>
  <c r="M18" i="20"/>
  <c r="AC20" i="21"/>
  <c r="AC20" i="20"/>
  <c r="E22" i="18"/>
  <c r="E22" i="19" s="1"/>
  <c r="Y22" i="18"/>
  <c r="Y22" i="19" s="1"/>
  <c r="AM23" i="21"/>
  <c r="AM23" i="20"/>
  <c r="AI25" i="20"/>
  <c r="AI25" i="21"/>
  <c r="AE27" i="21"/>
  <c r="AE27" i="20"/>
  <c r="G29" i="18"/>
  <c r="G29" i="19" s="1"/>
  <c r="AA29" i="18"/>
  <c r="AA29" i="19" s="1"/>
  <c r="Q32" i="21"/>
  <c r="Q32" i="20"/>
  <c r="AG34" i="21"/>
  <c r="AG34" i="20"/>
  <c r="AC36" i="20"/>
  <c r="AC36" i="21"/>
  <c r="E38" i="18"/>
  <c r="E38" i="19" s="1"/>
  <c r="Y38" i="18"/>
  <c r="Y38" i="19" s="1"/>
  <c r="S39" i="21"/>
  <c r="S39" i="20"/>
  <c r="AI41" i="21"/>
  <c r="AI41" i="20"/>
  <c r="AE43" i="21"/>
  <c r="AE43" i="20"/>
  <c r="G45" i="18"/>
  <c r="G45" i="19" s="1"/>
  <c r="AA45" i="18"/>
  <c r="AA45" i="19" s="1"/>
  <c r="AK48" i="21"/>
  <c r="AK48" i="20"/>
  <c r="M50" i="21"/>
  <c r="M50" i="20"/>
  <c r="AK56" i="21"/>
  <c r="AK56" i="20"/>
  <c r="AM59" i="21"/>
  <c r="AM59" i="20"/>
  <c r="O61" i="21"/>
  <c r="O61" i="20"/>
  <c r="K63" i="21"/>
  <c r="K63" i="20"/>
  <c r="AA65" i="18"/>
  <c r="AA65" i="19" s="1"/>
  <c r="G65" i="18"/>
  <c r="G65" i="19" s="1"/>
  <c r="Q68" i="21"/>
  <c r="Q68" i="20"/>
  <c r="M70" i="21"/>
  <c r="M70" i="20"/>
  <c r="AI77" i="20"/>
  <c r="AI77" i="21"/>
  <c r="AG90" i="21"/>
  <c r="AG90" i="20"/>
  <c r="AM103" i="21"/>
  <c r="AM103" i="20"/>
  <c r="N14" i="20"/>
  <c r="N14" i="21"/>
  <c r="N26" i="20"/>
  <c r="N26" i="21"/>
  <c r="H37" i="18"/>
  <c r="H37" i="19" s="1"/>
  <c r="AB37" i="18"/>
  <c r="AB37" i="19" s="1"/>
  <c r="H49" i="20"/>
  <c r="H49" i="21"/>
  <c r="P61" i="21"/>
  <c r="P61" i="20"/>
  <c r="N74" i="21"/>
  <c r="N74" i="20"/>
  <c r="L87" i="20"/>
  <c r="L87" i="21"/>
  <c r="R100" i="21"/>
  <c r="R100" i="20"/>
  <c r="AH114" i="20"/>
  <c r="AH114" i="21"/>
  <c r="L127" i="20"/>
  <c r="L127" i="21"/>
  <c r="O10" i="20"/>
  <c r="O10" i="21"/>
  <c r="M19" i="21"/>
  <c r="M19" i="20"/>
  <c r="AE28" i="21"/>
  <c r="AE28" i="20"/>
  <c r="W32" i="18"/>
  <c r="W32" i="19" s="1"/>
  <c r="C32" i="18"/>
  <c r="C32" i="19" s="1"/>
  <c r="W48" i="18"/>
  <c r="W48" i="19" s="1"/>
  <c r="C48" i="18"/>
  <c r="C48" i="19" s="1"/>
  <c r="AM56" i="20"/>
  <c r="AM56" i="21"/>
  <c r="G62" i="18"/>
  <c r="G62" i="19" s="1"/>
  <c r="AA62" i="18"/>
  <c r="AA62" i="19" s="1"/>
  <c r="I69" i="20"/>
  <c r="I69" i="21"/>
  <c r="S100" i="20"/>
  <c r="S100" i="21"/>
  <c r="AA106" i="18"/>
  <c r="AA106" i="19" s="1"/>
  <c r="G106" i="18"/>
  <c r="G106" i="19" s="1"/>
  <c r="AM111" i="21"/>
  <c r="AM111" i="20"/>
  <c r="AJ45" i="21"/>
  <c r="AJ45" i="20"/>
  <c r="AJ101" i="21"/>
  <c r="AJ101" i="20"/>
  <c r="B128" i="18"/>
  <c r="B128" i="19" s="1"/>
  <c r="V128" i="18"/>
  <c r="V128" i="19" s="1"/>
  <c r="AJ14" i="21"/>
  <c r="AJ14" i="20"/>
  <c r="J53" i="20"/>
  <c r="J53" i="21"/>
  <c r="AB62" i="21"/>
  <c r="AB62" i="20"/>
  <c r="J81" i="21"/>
  <c r="J81" i="20"/>
  <c r="P86" i="21"/>
  <c r="P86" i="20"/>
  <c r="R93" i="21"/>
  <c r="R93" i="20"/>
  <c r="B101" i="18"/>
  <c r="B101" i="19" s="1"/>
  <c r="V101" i="18"/>
  <c r="V101" i="19" s="1"/>
  <c r="AL109" i="20"/>
  <c r="AL109" i="21"/>
  <c r="P118" i="21"/>
  <c r="P118" i="20"/>
  <c r="AL125" i="21"/>
  <c r="AL125" i="20"/>
  <c r="P121" i="21"/>
  <c r="P121" i="20"/>
  <c r="Y12" i="18"/>
  <c r="Y12" i="19" s="1"/>
  <c r="E12" i="18"/>
  <c r="E12" i="19" s="1"/>
  <c r="O15" i="20"/>
  <c r="O15" i="21"/>
  <c r="Q22" i="21"/>
  <c r="Q22" i="20"/>
  <c r="AM29" i="21"/>
  <c r="AM29" i="20"/>
  <c r="AI43" i="20"/>
  <c r="AI43" i="21"/>
  <c r="S53" i="21"/>
  <c r="S53" i="20"/>
  <c r="O83" i="20"/>
  <c r="O83" i="21"/>
  <c r="AC94" i="21"/>
  <c r="AC94" i="20"/>
  <c r="O99" i="20"/>
  <c r="O99" i="21"/>
  <c r="AC110" i="21"/>
  <c r="AC110" i="20"/>
  <c r="K117" i="20"/>
  <c r="K117" i="21"/>
  <c r="AH16" i="21"/>
  <c r="AH16" i="20"/>
  <c r="I9" i="20"/>
  <c r="I9" i="21"/>
  <c r="AC25" i="21"/>
  <c r="AC25" i="20"/>
  <c r="AC57" i="21"/>
  <c r="AC57" i="20"/>
  <c r="AE64" i="21"/>
  <c r="AE64" i="20"/>
  <c r="Y75" i="18"/>
  <c r="Y75" i="19" s="1"/>
  <c r="E75" i="18"/>
  <c r="E75" i="19" s="1"/>
  <c r="I117" i="20"/>
  <c r="I117" i="21"/>
  <c r="Y119" i="18"/>
  <c r="Y119" i="19" s="1"/>
  <c r="E119" i="18"/>
  <c r="E119" i="19" s="1"/>
  <c r="C79" i="18"/>
  <c r="C79" i="19" s="1"/>
  <c r="W79" i="18"/>
  <c r="W79" i="19" s="1"/>
  <c r="AG126" i="20"/>
  <c r="AG126" i="21"/>
  <c r="AD36" i="21"/>
  <c r="AD36" i="20"/>
  <c r="R80" i="21"/>
  <c r="R80" i="20"/>
  <c r="AF119" i="21"/>
  <c r="AF119" i="20"/>
  <c r="AL9" i="21"/>
  <c r="AL9" i="20"/>
  <c r="F15" i="18"/>
  <c r="F15" i="19" s="1"/>
  <c r="Z15" i="18"/>
  <c r="Z15" i="19" s="1"/>
  <c r="Z31" i="18"/>
  <c r="Z31" i="19" s="1"/>
  <c r="F31" i="18"/>
  <c r="F31" i="19" s="1"/>
  <c r="AB38" i="21"/>
  <c r="AB38" i="20"/>
  <c r="D40" i="18"/>
  <c r="D40" i="19" s="1"/>
  <c r="X40" i="18"/>
  <c r="X40" i="19" s="1"/>
  <c r="F47" i="18"/>
  <c r="F47" i="19" s="1"/>
  <c r="Z47" i="18"/>
  <c r="Z47" i="19" s="1"/>
  <c r="R53" i="18"/>
  <c r="R53" i="19" s="1"/>
  <c r="AL53" i="18"/>
  <c r="AL53" i="19" s="1"/>
  <c r="AB66" i="21"/>
  <c r="AB66" i="20"/>
  <c r="H78" i="21"/>
  <c r="H78" i="20"/>
  <c r="J85" i="21"/>
  <c r="J85" i="20"/>
  <c r="L92" i="21"/>
  <c r="L92" i="20"/>
  <c r="J101" i="21"/>
  <c r="J101" i="20"/>
  <c r="V105" i="18"/>
  <c r="V105" i="19" s="1"/>
  <c r="B105" i="18"/>
  <c r="B105" i="19" s="1"/>
  <c r="AD117" i="21"/>
  <c r="AD117" i="20"/>
  <c r="AF124" i="21"/>
  <c r="AF124" i="20"/>
  <c r="AH131" i="21"/>
  <c r="AH131" i="20"/>
  <c r="J64" i="20"/>
  <c r="J64" i="21"/>
  <c r="R112" i="21"/>
  <c r="R112" i="20"/>
  <c r="K5" i="21"/>
  <c r="K5" i="20"/>
  <c r="AK10" i="21"/>
  <c r="AK10" i="20"/>
  <c r="S17" i="21"/>
  <c r="S17" i="20"/>
  <c r="K21" i="21"/>
  <c r="K21" i="20"/>
  <c r="AG28" i="21"/>
  <c r="AG28" i="20"/>
  <c r="AI35" i="21"/>
  <c r="AI35" i="20"/>
  <c r="AC42" i="21"/>
  <c r="AC42" i="20"/>
  <c r="E44" i="18"/>
  <c r="E44" i="19" s="1"/>
  <c r="Y44" i="18"/>
  <c r="Y44" i="19" s="1"/>
  <c r="AK50" i="21"/>
  <c r="AK50" i="20"/>
  <c r="I54" i="18"/>
  <c r="I54" i="19" s="1"/>
  <c r="AC54" i="18"/>
  <c r="AC54" i="19" s="1"/>
  <c r="K77" i="21"/>
  <c r="K77" i="20"/>
  <c r="Q82" i="20"/>
  <c r="Q82" i="21"/>
  <c r="O87" i="20"/>
  <c r="O87" i="21"/>
  <c r="Q94" i="21"/>
  <c r="Q94" i="20"/>
  <c r="M96" i="20"/>
  <c r="M96" i="21"/>
  <c r="O103" i="18"/>
  <c r="O103" i="19" s="1"/>
  <c r="AI103" i="18"/>
  <c r="AI103" i="19" s="1"/>
  <c r="AC114" i="21"/>
  <c r="AC114" i="20"/>
  <c r="AI119" i="20"/>
  <c r="AI119" i="21"/>
  <c r="M86" i="21"/>
  <c r="M86" i="20"/>
  <c r="L35" i="21"/>
  <c r="L35" i="20"/>
  <c r="J72" i="20"/>
  <c r="J72" i="21"/>
  <c r="D107" i="18"/>
  <c r="D107" i="19" s="1"/>
  <c r="X107" i="18"/>
  <c r="X107" i="19" s="1"/>
  <c r="AD6" i="20"/>
  <c r="AD6" i="21"/>
  <c r="AF13" i="21"/>
  <c r="AF13" i="20"/>
  <c r="AL18" i="21"/>
  <c r="AL18" i="20"/>
  <c r="AB27" i="20"/>
  <c r="AB27" i="21"/>
  <c r="N32" i="21"/>
  <c r="N32" i="20"/>
  <c r="J34" i="21"/>
  <c r="J34" i="20"/>
  <c r="P39" i="18"/>
  <c r="P39" i="19" s="1"/>
  <c r="AJ39" i="18"/>
  <c r="AJ39" i="19" s="1"/>
  <c r="H43" i="21"/>
  <c r="H43" i="20"/>
  <c r="AH48" i="21"/>
  <c r="AH48" i="20"/>
  <c r="J50" i="20"/>
  <c r="J50" i="21"/>
  <c r="P55" i="20"/>
  <c r="P55" i="21"/>
  <c r="R62" i="20"/>
  <c r="R62" i="21"/>
  <c r="AD66" i="21"/>
  <c r="AD66" i="20"/>
  <c r="V70" i="18"/>
  <c r="V70" i="19" s="1"/>
  <c r="B70" i="18"/>
  <c r="B70" i="19" s="1"/>
  <c r="AF73" i="21"/>
  <c r="AF73" i="20"/>
  <c r="N76" i="21"/>
  <c r="N76" i="20"/>
  <c r="AH88" i="21"/>
  <c r="AH88" i="20"/>
  <c r="F92" i="18"/>
  <c r="F92" i="19" s="1"/>
  <c r="Z92" i="18"/>
  <c r="Z92" i="19" s="1"/>
  <c r="AL98" i="21"/>
  <c r="AL98" i="20"/>
  <c r="N100" i="21"/>
  <c r="N100" i="20"/>
  <c r="J102" i="21"/>
  <c r="J102" i="20"/>
  <c r="AJ107" i="21"/>
  <c r="AJ107" i="20"/>
  <c r="AL114" i="21"/>
  <c r="AL114" i="20"/>
  <c r="I121" i="5"/>
  <c r="R126" i="21"/>
  <c r="R126" i="20"/>
  <c r="Q76" i="21"/>
  <c r="Q76" i="20"/>
  <c r="O113" i="21"/>
  <c r="O113" i="20"/>
  <c r="I128" i="21"/>
  <c r="I128" i="20"/>
  <c r="R88" i="21"/>
  <c r="R88" i="20"/>
  <c r="R124" i="20"/>
  <c r="R124" i="21"/>
  <c r="K14" i="21"/>
  <c r="K14" i="20"/>
  <c r="AK19" i="21"/>
  <c r="AK19" i="20"/>
  <c r="S22" i="21"/>
  <c r="S22" i="20"/>
  <c r="AK31" i="21"/>
  <c r="AK31" i="20"/>
  <c r="I35" i="21"/>
  <c r="I35" i="20"/>
  <c r="AI40" i="21"/>
  <c r="AI40" i="20"/>
  <c r="G44" i="18"/>
  <c r="G44" i="19" s="1"/>
  <c r="AA44" i="18"/>
  <c r="AA44" i="19" s="1"/>
  <c r="C46" i="18"/>
  <c r="C46" i="19" s="1"/>
  <c r="W46" i="18"/>
  <c r="W46" i="19" s="1"/>
  <c r="AG49" i="21"/>
  <c r="AG49" i="20"/>
  <c r="Y53" i="18"/>
  <c r="Y53" i="19" s="1"/>
  <c r="E53" i="18"/>
  <c r="E53" i="19" s="1"/>
  <c r="AI56" i="21"/>
  <c r="AI56" i="20"/>
  <c r="AK63" i="21"/>
  <c r="AK63" i="20"/>
  <c r="AM70" i="21"/>
  <c r="AM70" i="20"/>
  <c r="AE74" i="21"/>
  <c r="AE74" i="20"/>
  <c r="AK79" i="21"/>
  <c r="AK79" i="20"/>
  <c r="I83" i="21"/>
  <c r="I83" i="20"/>
  <c r="AM86" i="21"/>
  <c r="AM86" i="20"/>
  <c r="Q95" i="20"/>
  <c r="Q95" i="21"/>
  <c r="AF123" i="21"/>
  <c r="AF123" i="20"/>
  <c r="Q9" i="21"/>
  <c r="Q9" i="20"/>
  <c r="M11" i="18"/>
  <c r="M11" i="19" s="1"/>
  <c r="AG11" i="18"/>
  <c r="AG11" i="19" s="1"/>
  <c r="I13" i="18"/>
  <c r="I13" i="19" s="1"/>
  <c r="AC13" i="18"/>
  <c r="AC13" i="19" s="1"/>
  <c r="S16" i="20"/>
  <c r="S16" i="21"/>
  <c r="AA22" i="18"/>
  <c r="AA22" i="19" s="1"/>
  <c r="G22" i="18"/>
  <c r="G22" i="19" s="1"/>
  <c r="C24" i="18"/>
  <c r="C24" i="19" s="1"/>
  <c r="W24" i="18"/>
  <c r="W24" i="19" s="1"/>
  <c r="I29" i="21"/>
  <c r="I29" i="20"/>
  <c r="E31" i="18"/>
  <c r="E31" i="19" s="1"/>
  <c r="Y31" i="18"/>
  <c r="Y31" i="19" s="1"/>
  <c r="AI34" i="21"/>
  <c r="AI34" i="20"/>
  <c r="AA38" i="18"/>
  <c r="AA38" i="19" s="1"/>
  <c r="G38" i="18"/>
  <c r="G38" i="19" s="1"/>
  <c r="C40" i="18"/>
  <c r="C40" i="19" s="1"/>
  <c r="W40" i="18"/>
  <c r="W40" i="19" s="1"/>
  <c r="AG43" i="20"/>
  <c r="AG43" i="21"/>
  <c r="AM48" i="21"/>
  <c r="AM48" i="20"/>
  <c r="AE52" i="21"/>
  <c r="AE52" i="20"/>
  <c r="AA54" i="18"/>
  <c r="AA54" i="19" s="1"/>
  <c r="G54" i="18"/>
  <c r="G54" i="19" s="1"/>
  <c r="AK57" i="21"/>
  <c r="AK57" i="20"/>
  <c r="I61" i="21"/>
  <c r="I61" i="20"/>
  <c r="E63" i="18"/>
  <c r="E63" i="19" s="1"/>
  <c r="Y63" i="18"/>
  <c r="Y63" i="19" s="1"/>
  <c r="AI66" i="21"/>
  <c r="AI66" i="20"/>
  <c r="AG75" i="20"/>
  <c r="AG75" i="21"/>
  <c r="AM80" i="21"/>
  <c r="AM80" i="20"/>
  <c r="AE84" i="21"/>
  <c r="AE84" i="20"/>
  <c r="G86" i="18"/>
  <c r="G86" i="19" s="1"/>
  <c r="AA86" i="18"/>
  <c r="AA86" i="19" s="1"/>
  <c r="I89" i="20"/>
  <c r="I89" i="21"/>
  <c r="S92" i="20"/>
  <c r="S92" i="21"/>
  <c r="K96" i="21"/>
  <c r="K96" i="20"/>
  <c r="Q101" i="21"/>
  <c r="Q101" i="20"/>
  <c r="AM108" i="21"/>
  <c r="AM108" i="20"/>
  <c r="W116" i="18"/>
  <c r="W116" i="19" s="1"/>
  <c r="C116" i="18"/>
  <c r="C116" i="19" s="1"/>
  <c r="M119" i="20"/>
  <c r="M119" i="21"/>
  <c r="AM124" i="20"/>
  <c r="AM124" i="21"/>
  <c r="G126" i="18"/>
  <c r="G126" i="19" s="1"/>
  <c r="AA126" i="18"/>
  <c r="AA126" i="19" s="1"/>
  <c r="Q129" i="20"/>
  <c r="Q129" i="21"/>
  <c r="O53" i="20"/>
  <c r="O53" i="21"/>
  <c r="AI105" i="21"/>
  <c r="AI105" i="20"/>
  <c r="Y130" i="18"/>
  <c r="Y130" i="19" s="1"/>
  <c r="E130" i="18"/>
  <c r="E130" i="19" s="1"/>
  <c r="I27" i="5"/>
  <c r="L51" i="21"/>
  <c r="L51" i="20"/>
  <c r="AL108" i="21"/>
  <c r="AL108" i="20"/>
  <c r="B5" i="18"/>
  <c r="B5" i="19" s="1"/>
  <c r="V5" i="18"/>
  <c r="V5" i="19" s="1"/>
  <c r="L8" i="21"/>
  <c r="L8" i="20"/>
  <c r="AL13" i="21"/>
  <c r="AL13" i="20"/>
  <c r="J17" i="20"/>
  <c r="J17" i="21"/>
  <c r="P22" i="21"/>
  <c r="P22" i="20"/>
  <c r="AB26" i="21"/>
  <c r="AB26" i="20"/>
  <c r="AH31" i="21"/>
  <c r="AH31" i="20"/>
  <c r="I36" i="5"/>
  <c r="AF40" i="21"/>
  <c r="AF40" i="20"/>
  <c r="D44" i="18"/>
  <c r="D44" i="19" s="1"/>
  <c r="X44" i="18"/>
  <c r="X44" i="19" s="1"/>
  <c r="AH47" i="21"/>
  <c r="AH47" i="20"/>
  <c r="F51" i="18"/>
  <c r="F51" i="19" s="1"/>
  <c r="Z51" i="18"/>
  <c r="Z51" i="19" s="1"/>
  <c r="AB54" i="21"/>
  <c r="AB54" i="20"/>
  <c r="AL57" i="21"/>
  <c r="AL57" i="20"/>
  <c r="AD61" i="21"/>
  <c r="AD61" i="20"/>
  <c r="AJ66" i="21"/>
  <c r="AJ66" i="20"/>
  <c r="L68" i="20"/>
  <c r="L68" i="21"/>
  <c r="J73" i="21"/>
  <c r="J73" i="20"/>
  <c r="V77" i="18"/>
  <c r="V77" i="19" s="1"/>
  <c r="B77" i="18"/>
  <c r="B77" i="19" s="1"/>
  <c r="L80" i="21"/>
  <c r="L80" i="20"/>
  <c r="N87" i="21"/>
  <c r="N87" i="20"/>
  <c r="P94" i="18"/>
  <c r="P94" i="19" s="1"/>
  <c r="AJ94" i="18"/>
  <c r="AJ94" i="19" s="1"/>
  <c r="AH103" i="21"/>
  <c r="AH103" i="20"/>
  <c r="I108" i="5"/>
  <c r="L112" i="21"/>
  <c r="L112" i="20"/>
  <c r="AD121" i="20"/>
  <c r="AD121" i="21"/>
  <c r="B125" i="18"/>
  <c r="B125" i="19" s="1"/>
  <c r="V125" i="18"/>
  <c r="V125" i="19" s="1"/>
  <c r="AB130" i="21"/>
  <c r="AB130" i="20"/>
  <c r="AM75" i="21"/>
  <c r="AM75" i="20"/>
  <c r="J16" i="20"/>
  <c r="J16" i="21"/>
  <c r="N54" i="21"/>
  <c r="N54" i="20"/>
  <c r="AF79" i="21"/>
  <c r="AF79" i="20"/>
  <c r="AD116" i="21"/>
  <c r="AD116" i="20"/>
  <c r="S5" i="21"/>
  <c r="S5" i="20"/>
  <c r="I18" i="21"/>
  <c r="I18" i="20"/>
  <c r="AL22" i="21"/>
  <c r="AL22" i="20"/>
  <c r="K8" i="21"/>
  <c r="K8" i="20"/>
  <c r="AA10" i="18"/>
  <c r="AA10" i="19" s="1"/>
  <c r="G10" i="18"/>
  <c r="G10" i="19" s="1"/>
  <c r="Q13" i="21"/>
  <c r="Q13" i="20"/>
  <c r="AM20" i="20"/>
  <c r="AM20" i="21"/>
  <c r="AK29" i="21"/>
  <c r="AK29" i="20"/>
  <c r="AC33" i="21"/>
  <c r="AC33" i="20"/>
  <c r="S36" i="21"/>
  <c r="S36" i="20"/>
  <c r="K40" i="20"/>
  <c r="K40" i="21"/>
  <c r="C44" i="18"/>
  <c r="C44" i="19" s="1"/>
  <c r="W44" i="18"/>
  <c r="W44" i="19" s="1"/>
  <c r="AG47" i="21"/>
  <c r="AG47" i="20"/>
  <c r="AM52" i="21"/>
  <c r="AM52" i="20"/>
  <c r="AI54" i="20"/>
  <c r="AI54" i="21"/>
  <c r="AE56" i="21"/>
  <c r="AE56" i="20"/>
  <c r="AA58" i="18"/>
  <c r="AA58" i="19" s="1"/>
  <c r="G58" i="18"/>
  <c r="G58" i="19" s="1"/>
  <c r="C60" i="18"/>
  <c r="C60" i="19" s="1"/>
  <c r="W60" i="18"/>
  <c r="W60" i="19" s="1"/>
  <c r="Q61" i="21"/>
  <c r="Q61" i="20"/>
  <c r="AC65" i="21"/>
  <c r="AC65" i="20"/>
  <c r="Y67" i="18"/>
  <c r="Y67" i="19" s="1"/>
  <c r="E67" i="18"/>
  <c r="E67" i="19" s="1"/>
  <c r="AM68" i="20"/>
  <c r="AM68" i="21"/>
  <c r="AI70" i="20"/>
  <c r="AI70" i="21"/>
  <c r="K72" i="21"/>
  <c r="K72" i="20"/>
  <c r="C76" i="18"/>
  <c r="C76" i="19" s="1"/>
  <c r="W76" i="18"/>
  <c r="W76" i="19" s="1"/>
  <c r="Q77" i="20"/>
  <c r="Q77" i="21"/>
  <c r="AG79" i="21"/>
  <c r="AG79" i="20"/>
  <c r="AC81" i="21"/>
  <c r="AC81" i="20"/>
  <c r="E83" i="18"/>
  <c r="E83" i="19" s="1"/>
  <c r="Y83" i="18"/>
  <c r="Y83" i="19" s="1"/>
  <c r="AM84" i="21"/>
  <c r="AM84" i="20"/>
  <c r="AI86" i="21"/>
  <c r="AI86" i="20"/>
  <c r="C88" i="18"/>
  <c r="C88" i="19" s="1"/>
  <c r="W88" i="18"/>
  <c r="W88" i="19" s="1"/>
  <c r="Q89" i="18"/>
  <c r="Q89" i="19" s="1"/>
  <c r="AK89" i="18"/>
  <c r="AK89" i="19" s="1"/>
  <c r="M91" i="21"/>
  <c r="M91" i="20"/>
  <c r="I93" i="18"/>
  <c r="I93" i="19" s="1"/>
  <c r="AC93" i="18"/>
  <c r="AC93" i="19" s="1"/>
  <c r="E95" i="18"/>
  <c r="E95" i="19" s="1"/>
  <c r="Y95" i="18"/>
  <c r="Y95" i="19" s="1"/>
  <c r="S96" i="21"/>
  <c r="S96" i="20"/>
  <c r="O98" i="20"/>
  <c r="O98" i="21"/>
  <c r="K100" i="21"/>
  <c r="K100" i="20"/>
  <c r="W104" i="18"/>
  <c r="W104" i="19" s="1"/>
  <c r="C104" i="18"/>
  <c r="C104" i="19" s="1"/>
  <c r="Q105" i="21"/>
  <c r="Q105" i="20"/>
  <c r="M107" i="21"/>
  <c r="M107" i="20"/>
  <c r="I109" i="21"/>
  <c r="I109" i="20"/>
  <c r="S112" i="21"/>
  <c r="S112" i="20"/>
  <c r="AI114" i="21"/>
  <c r="AI114" i="20"/>
  <c r="K116" i="21"/>
  <c r="K116" i="20"/>
  <c r="Q121" i="21"/>
  <c r="Q121" i="20"/>
  <c r="M123" i="21"/>
  <c r="M123" i="20"/>
  <c r="AC125" i="21"/>
  <c r="AC125" i="20"/>
  <c r="AI126" i="21"/>
  <c r="AI126" i="20"/>
  <c r="K128" i="21"/>
  <c r="K128" i="20"/>
  <c r="AJ4" i="21"/>
  <c r="AJ4" i="20"/>
  <c r="K71" i="21"/>
  <c r="K71" i="20"/>
  <c r="AG82" i="21"/>
  <c r="AG82" i="20"/>
  <c r="AE95" i="21"/>
  <c r="AE95" i="20"/>
  <c r="Q108" i="20"/>
  <c r="Q108" i="21"/>
  <c r="AC120" i="21"/>
  <c r="AC120" i="20"/>
  <c r="P17" i="21"/>
  <c r="P17" i="20"/>
  <c r="AJ29" i="20"/>
  <c r="AJ29" i="21"/>
  <c r="D43" i="18"/>
  <c r="D43" i="19" s="1"/>
  <c r="X43" i="18"/>
  <c r="X43" i="19" s="1"/>
  <c r="D55" i="18"/>
  <c r="D55" i="19" s="1"/>
  <c r="X55" i="18"/>
  <c r="X55" i="19" s="1"/>
  <c r="F66" i="18"/>
  <c r="F66" i="19" s="1"/>
  <c r="Z66" i="18"/>
  <c r="Z66" i="19" s="1"/>
  <c r="Z86" i="18"/>
  <c r="Z86" i="19" s="1"/>
  <c r="F86" i="18"/>
  <c r="F86" i="19" s="1"/>
  <c r="D99" i="18"/>
  <c r="D99" i="19" s="1"/>
  <c r="X99" i="18"/>
  <c r="X99" i="19" s="1"/>
  <c r="I111" i="5"/>
  <c r="AJ125" i="21"/>
  <c r="AJ125" i="20"/>
  <c r="AD5" i="21"/>
  <c r="AD5" i="20"/>
  <c r="Z7" i="18"/>
  <c r="Z7" i="19" s="1"/>
  <c r="F7" i="18"/>
  <c r="F7" i="19" s="1"/>
  <c r="I8" i="5"/>
  <c r="AJ10" i="21"/>
  <c r="AJ10" i="20"/>
  <c r="L12" i="20"/>
  <c r="L12" i="21"/>
  <c r="H14" i="21"/>
  <c r="H14" i="20"/>
  <c r="D16" i="18"/>
  <c r="D16" i="19" s="1"/>
  <c r="X16" i="18"/>
  <c r="X16" i="19" s="1"/>
  <c r="AL17" i="21"/>
  <c r="AL17" i="20"/>
  <c r="AH19" i="21"/>
  <c r="AH19" i="20"/>
  <c r="AD21" i="21"/>
  <c r="AD21" i="20"/>
  <c r="F23" i="18"/>
  <c r="F23" i="19" s="1"/>
  <c r="Z23" i="18"/>
  <c r="Z23" i="19" s="1"/>
  <c r="B25" i="18"/>
  <c r="B25" i="19" s="1"/>
  <c r="V25" i="18"/>
  <c r="V25" i="19" s="1"/>
  <c r="P26" i="21"/>
  <c r="P26" i="20"/>
  <c r="AF28" i="21"/>
  <c r="AF28" i="20"/>
  <c r="H30" i="21"/>
  <c r="H30" i="20"/>
  <c r="R33" i="20"/>
  <c r="R33" i="21"/>
  <c r="N35" i="21"/>
  <c r="N35" i="20"/>
  <c r="J37" i="21"/>
  <c r="J37" i="20"/>
  <c r="Z39" i="18"/>
  <c r="Z39" i="19" s="1"/>
  <c r="F39" i="18"/>
  <c r="F39" i="19" s="1"/>
  <c r="B41" i="18"/>
  <c r="B41" i="19" s="1"/>
  <c r="V41" i="18"/>
  <c r="V41" i="19" s="1"/>
  <c r="AJ42" i="21"/>
  <c r="AJ42" i="20"/>
  <c r="AF44" i="20"/>
  <c r="AF44" i="21"/>
  <c r="AB46" i="21"/>
  <c r="AB46" i="20"/>
  <c r="AL49" i="21"/>
  <c r="AL49" i="20"/>
  <c r="AH51" i="21"/>
  <c r="AH51" i="20"/>
  <c r="B53" i="18"/>
  <c r="B53" i="19" s="1"/>
  <c r="V53" i="18"/>
  <c r="V53" i="19" s="1"/>
  <c r="AJ54" i="21"/>
  <c r="AJ54" i="20"/>
  <c r="AF56" i="20"/>
  <c r="AF56" i="21"/>
  <c r="AB58" i="21"/>
  <c r="AB58" i="20"/>
  <c r="X60" i="18"/>
  <c r="X60" i="19" s="1"/>
  <c r="D60" i="18"/>
  <c r="D60" i="19" s="1"/>
  <c r="AL61" i="20"/>
  <c r="AL61" i="21"/>
  <c r="AH63" i="20"/>
  <c r="AH63" i="21"/>
  <c r="J65" i="21"/>
  <c r="J65" i="20"/>
  <c r="F67" i="18"/>
  <c r="F67" i="19" s="1"/>
  <c r="Z67" i="18"/>
  <c r="Z67" i="19" s="1"/>
  <c r="I68" i="5"/>
  <c r="AJ70" i="20"/>
  <c r="AJ70" i="21"/>
  <c r="R73" i="21"/>
  <c r="R73" i="20"/>
  <c r="AH75" i="20"/>
  <c r="AH75" i="21"/>
  <c r="J77" i="18"/>
  <c r="J77" i="19" s="1"/>
  <c r="AD77" i="18"/>
  <c r="AD77" i="19" s="1"/>
  <c r="I80" i="5"/>
  <c r="P82" i="21"/>
  <c r="P82" i="20"/>
  <c r="AF84" i="21"/>
  <c r="AF84" i="20"/>
  <c r="H86" i="18"/>
  <c r="H86" i="19" s="1"/>
  <c r="AB86" i="18"/>
  <c r="AB86" i="19" s="1"/>
  <c r="D88" i="18"/>
  <c r="D88" i="19" s="1"/>
  <c r="X88" i="18"/>
  <c r="X88" i="19" s="1"/>
  <c r="AL89" i="21"/>
  <c r="AL89" i="20"/>
  <c r="N91" i="20"/>
  <c r="N91" i="21"/>
  <c r="J93" i="21"/>
  <c r="J93" i="20"/>
  <c r="P98" i="21"/>
  <c r="P98" i="20"/>
  <c r="AF100" i="20"/>
  <c r="AF100" i="21"/>
  <c r="H102" i="21"/>
  <c r="H102" i="20"/>
  <c r="R105" i="20"/>
  <c r="R105" i="21"/>
  <c r="N107" i="21"/>
  <c r="N107" i="20"/>
  <c r="AD109" i="21"/>
  <c r="AD109" i="20"/>
  <c r="F111" i="18"/>
  <c r="F111" i="19" s="1"/>
  <c r="Z111" i="18"/>
  <c r="Z111" i="19" s="1"/>
  <c r="B113" i="18"/>
  <c r="B113" i="19" s="1"/>
  <c r="V113" i="18"/>
  <c r="V113" i="19" s="1"/>
  <c r="AF116" i="21"/>
  <c r="AF116" i="20"/>
  <c r="AB118" i="21"/>
  <c r="AB118" i="20"/>
  <c r="R121" i="20"/>
  <c r="R121" i="21"/>
  <c r="AH123" i="21"/>
  <c r="AH123" i="20"/>
  <c r="AD125" i="21"/>
  <c r="AD125" i="20"/>
  <c r="B129" i="18"/>
  <c r="B129" i="19" s="1"/>
  <c r="V129" i="18"/>
  <c r="V129" i="19" s="1"/>
  <c r="AJ130" i="20"/>
  <c r="AJ130" i="21"/>
  <c r="AG4" i="21"/>
  <c r="AG4" i="20"/>
  <c r="E78" i="18"/>
  <c r="E78" i="19" s="1"/>
  <c r="Y78" i="18"/>
  <c r="Y78" i="19" s="1"/>
  <c r="K87" i="21"/>
  <c r="K87" i="20"/>
  <c r="K111" i="20"/>
  <c r="K111" i="21"/>
  <c r="M122" i="21"/>
  <c r="M122" i="20"/>
  <c r="V8" i="18"/>
  <c r="V8" i="19" s="1"/>
  <c r="B8" i="18"/>
  <c r="B8" i="19" s="1"/>
  <c r="AF19" i="21"/>
  <c r="AF19" i="20"/>
  <c r="J44" i="21"/>
  <c r="J44" i="20"/>
  <c r="AJ57" i="20"/>
  <c r="AJ57" i="21"/>
  <c r="L83" i="20"/>
  <c r="L83" i="21"/>
  <c r="R96" i="20"/>
  <c r="R96" i="21"/>
  <c r="I107" i="5"/>
  <c r="L131" i="21"/>
  <c r="L131" i="20"/>
  <c r="I6" i="21"/>
  <c r="I6" i="20"/>
  <c r="S9" i="20"/>
  <c r="S9" i="21"/>
  <c r="O11" i="21"/>
  <c r="O11" i="20"/>
  <c r="K13" i="20"/>
  <c r="K13" i="21"/>
  <c r="C17" i="18"/>
  <c r="C17" i="19" s="1"/>
  <c r="W17" i="18"/>
  <c r="W17" i="19" s="1"/>
  <c r="Q18" i="18"/>
  <c r="Q18" i="19" s="1"/>
  <c r="AK18" i="18"/>
  <c r="AK18" i="19" s="1"/>
  <c r="M20" i="21"/>
  <c r="M20" i="20"/>
  <c r="I22" i="20"/>
  <c r="I22" i="21"/>
  <c r="S25" i="21"/>
  <c r="S25" i="20"/>
  <c r="O27" i="21"/>
  <c r="O27" i="20"/>
  <c r="K29" i="20"/>
  <c r="K29" i="21"/>
  <c r="C33" i="18"/>
  <c r="C33" i="19" s="1"/>
  <c r="W33" i="18"/>
  <c r="W33" i="19" s="1"/>
  <c r="AK34" i="21"/>
  <c r="AK34" i="20"/>
  <c r="M36" i="21"/>
  <c r="M36" i="20"/>
  <c r="S37" i="21"/>
  <c r="S37" i="20"/>
  <c r="AI39" i="21"/>
  <c r="AI39" i="20"/>
  <c r="AE41" i="20"/>
  <c r="AE41" i="21"/>
  <c r="G43" i="18"/>
  <c r="G43" i="19" s="1"/>
  <c r="AA43" i="18"/>
  <c r="AA43" i="19" s="1"/>
  <c r="I46" i="20"/>
  <c r="I46" i="21"/>
  <c r="AM49" i="21"/>
  <c r="AM49" i="20"/>
  <c r="O51" i="21"/>
  <c r="O51" i="20"/>
  <c r="K53" i="20"/>
  <c r="K53" i="21"/>
  <c r="Q58" i="21"/>
  <c r="Q58" i="20"/>
  <c r="AG60" i="21"/>
  <c r="AG60" i="20"/>
  <c r="I62" i="21"/>
  <c r="I62" i="20"/>
  <c r="S65" i="21"/>
  <c r="S65" i="20"/>
  <c r="O67" i="21"/>
  <c r="O67" i="20"/>
  <c r="K69" i="21"/>
  <c r="K69" i="20"/>
  <c r="Q74" i="21"/>
  <c r="Q74" i="20"/>
  <c r="M76" i="21"/>
  <c r="M76" i="20"/>
  <c r="AC78" i="21"/>
  <c r="AC78" i="20"/>
  <c r="E80" i="18"/>
  <c r="E80" i="19" s="1"/>
  <c r="Y80" i="18"/>
  <c r="Y80" i="19" s="1"/>
  <c r="S81" i="20"/>
  <c r="S81" i="21"/>
  <c r="Q86" i="21"/>
  <c r="Q86" i="20"/>
  <c r="M88" i="21"/>
  <c r="M88" i="20"/>
  <c r="AC90" i="21"/>
  <c r="AC90" i="20"/>
  <c r="S93" i="20"/>
  <c r="S93" i="21"/>
  <c r="O95" i="20"/>
  <c r="O95" i="21"/>
  <c r="AE97" i="21"/>
  <c r="AE97" i="20"/>
  <c r="AK102" i="21"/>
  <c r="AK102" i="20"/>
  <c r="M104" i="21"/>
  <c r="M104" i="20"/>
  <c r="AC106" i="20"/>
  <c r="AC106" i="21"/>
  <c r="E108" i="18"/>
  <c r="E108" i="19" s="1"/>
  <c r="Y108" i="18"/>
  <c r="Y108" i="19" s="1"/>
  <c r="S109" i="21"/>
  <c r="S109" i="20"/>
  <c r="AI111" i="21"/>
  <c r="AI111" i="20"/>
  <c r="K113" i="21"/>
  <c r="K113" i="20"/>
  <c r="Q118" i="21"/>
  <c r="Q118" i="20"/>
  <c r="M120" i="21"/>
  <c r="M120" i="20"/>
  <c r="AC122" i="21"/>
  <c r="AC122" i="20"/>
  <c r="AM125" i="21"/>
  <c r="AM125" i="20"/>
  <c r="O127" i="21"/>
  <c r="O127" i="20"/>
  <c r="K129" i="21"/>
  <c r="K129" i="20"/>
  <c r="Q52" i="21"/>
  <c r="Q52" i="20"/>
  <c r="AE79" i="20"/>
  <c r="AE79" i="21"/>
  <c r="E94" i="18"/>
  <c r="E94" i="19" s="1"/>
  <c r="Y94" i="18"/>
  <c r="Y94" i="19" s="1"/>
  <c r="AG118" i="20"/>
  <c r="AG118" i="21"/>
  <c r="R12" i="20"/>
  <c r="R12" i="21"/>
  <c r="H29" i="21"/>
  <c r="H29" i="20"/>
  <c r="H41" i="20"/>
  <c r="H41" i="21"/>
  <c r="Z54" i="18"/>
  <c r="Z54" i="19" s="1"/>
  <c r="F54" i="18"/>
  <c r="F54" i="19" s="1"/>
  <c r="P65" i="21"/>
  <c r="P65" i="20"/>
  <c r="AH78" i="21"/>
  <c r="AH78" i="20"/>
  <c r="F90" i="18"/>
  <c r="F90" i="19" s="1"/>
  <c r="Z90" i="18"/>
  <c r="Z90" i="19" s="1"/>
  <c r="J112" i="21"/>
  <c r="J112" i="20"/>
  <c r="Z126" i="18"/>
  <c r="Z126" i="19" s="1"/>
  <c r="F126" i="18"/>
  <c r="F126" i="19" s="1"/>
  <c r="L5" i="21"/>
  <c r="L5" i="20"/>
  <c r="AB7" i="21"/>
  <c r="AB7" i="20"/>
  <c r="AL10" i="21"/>
  <c r="AL10" i="20"/>
  <c r="AD14" i="21"/>
  <c r="AD14" i="20"/>
  <c r="V18" i="18"/>
  <c r="V18" i="19" s="1"/>
  <c r="B18" i="18"/>
  <c r="B18" i="19" s="1"/>
  <c r="P19" i="20"/>
  <c r="P19" i="21"/>
  <c r="AF21" i="21"/>
  <c r="AF21" i="20"/>
  <c r="AB23" i="21"/>
  <c r="AB23" i="20"/>
  <c r="J26" i="21"/>
  <c r="J26" i="20"/>
  <c r="I29" i="5"/>
  <c r="AJ31" i="21"/>
  <c r="AJ31" i="20"/>
  <c r="L33" i="21"/>
  <c r="L33" i="20"/>
  <c r="H35" i="21"/>
  <c r="H35" i="20"/>
  <c r="R38" i="20"/>
  <c r="R38" i="21"/>
  <c r="AH40" i="21"/>
  <c r="AH40" i="20"/>
  <c r="J42" i="21"/>
  <c r="J42" i="20"/>
  <c r="I45" i="5"/>
  <c r="AJ47" i="21"/>
  <c r="AJ47" i="20"/>
  <c r="L49" i="21"/>
  <c r="L49" i="20"/>
  <c r="AB51" i="21"/>
  <c r="AB51" i="20"/>
  <c r="R54" i="20"/>
  <c r="R54" i="21"/>
  <c r="AH56" i="21"/>
  <c r="AH56" i="20"/>
  <c r="J58" i="21"/>
  <c r="J58" i="20"/>
  <c r="B62" i="18"/>
  <c r="B62" i="19" s="1"/>
  <c r="V62" i="18"/>
  <c r="V62" i="19" s="1"/>
  <c r="AJ63" i="21"/>
  <c r="AJ63" i="20"/>
  <c r="AF65" i="21"/>
  <c r="AF65" i="20"/>
  <c r="H67" i="21"/>
  <c r="H67" i="20"/>
  <c r="D69" i="18"/>
  <c r="D69" i="19" s="1"/>
  <c r="X69" i="18"/>
  <c r="X69" i="19" s="1"/>
  <c r="AL70" i="21"/>
  <c r="AL70" i="20"/>
  <c r="AH72" i="21"/>
  <c r="AH72" i="20"/>
  <c r="J74" i="21"/>
  <c r="J74" i="20"/>
  <c r="L77" i="21"/>
  <c r="L77" i="20"/>
  <c r="AL78" i="20"/>
  <c r="AL78" i="21"/>
  <c r="AH80" i="21"/>
  <c r="AH80" i="20"/>
  <c r="AD82" i="21"/>
  <c r="AD82" i="20"/>
  <c r="B86" i="18"/>
  <c r="B86" i="19" s="1"/>
  <c r="V86" i="18"/>
  <c r="V86" i="19" s="1"/>
  <c r="P87" i="21"/>
  <c r="P87" i="20"/>
  <c r="L89" i="20"/>
  <c r="L89" i="21"/>
  <c r="AB91" i="21"/>
  <c r="AB91" i="20"/>
  <c r="J94" i="20"/>
  <c r="J94" i="21"/>
  <c r="F96" i="18"/>
  <c r="F96" i="19" s="1"/>
  <c r="Z96" i="18"/>
  <c r="Z96" i="19" s="1"/>
  <c r="I97" i="5"/>
  <c r="P99" i="21"/>
  <c r="P99" i="20"/>
  <c r="AF101" i="21"/>
  <c r="AF101" i="20"/>
  <c r="H103" i="21"/>
  <c r="H103" i="20"/>
  <c r="R106" i="20"/>
  <c r="R106" i="21"/>
  <c r="N108" i="21"/>
  <c r="N108" i="20"/>
  <c r="J110" i="21"/>
  <c r="J110" i="20"/>
  <c r="F112" i="18"/>
  <c r="F112" i="19" s="1"/>
  <c r="Z112" i="18"/>
  <c r="Z112" i="19" s="1"/>
  <c r="V114" i="18"/>
  <c r="V114" i="19" s="1"/>
  <c r="B114" i="18"/>
  <c r="B114" i="19" s="1"/>
  <c r="P115" i="21"/>
  <c r="P115" i="20"/>
  <c r="AF117" i="21"/>
  <c r="AF117" i="20"/>
  <c r="AB119" i="21"/>
  <c r="AB119" i="20"/>
  <c r="AL122" i="21"/>
  <c r="AL122" i="20"/>
  <c r="N124" i="21"/>
  <c r="N124" i="20"/>
  <c r="I125" i="5"/>
  <c r="P127" i="21"/>
  <c r="P127" i="20"/>
  <c r="L129" i="20"/>
  <c r="L129" i="21"/>
  <c r="H131" i="20"/>
  <c r="H131" i="21"/>
  <c r="AM51" i="21"/>
  <c r="AM51" i="20"/>
  <c r="C83" i="18"/>
  <c r="C83" i="19" s="1"/>
  <c r="W83" i="18"/>
  <c r="W83" i="19" s="1"/>
  <c r="I96" i="21"/>
  <c r="I96" i="20"/>
  <c r="I108" i="20"/>
  <c r="I108" i="21"/>
  <c r="Q120" i="20"/>
  <c r="Q120" i="21"/>
  <c r="L7" i="20"/>
  <c r="L7" i="21"/>
  <c r="B20" i="18"/>
  <c r="B20" i="19" s="1"/>
  <c r="V20" i="18"/>
  <c r="V20" i="19" s="1"/>
  <c r="B32" i="18"/>
  <c r="B32" i="19" s="1"/>
  <c r="V32" i="18"/>
  <c r="V32" i="19" s="1"/>
  <c r="AF43" i="21"/>
  <c r="AF43" i="20"/>
  <c r="R56" i="21"/>
  <c r="R56" i="20"/>
  <c r="AJ81" i="21"/>
  <c r="AJ81" i="20"/>
  <c r="N94" i="21"/>
  <c r="N94" i="20"/>
  <c r="N106" i="20"/>
  <c r="N106" i="21"/>
  <c r="K4" i="21"/>
  <c r="K4" i="20"/>
  <c r="K6" i="21"/>
  <c r="K6" i="20"/>
  <c r="Q11" i="21"/>
  <c r="Q11" i="20"/>
  <c r="M13" i="20"/>
  <c r="M13" i="21"/>
  <c r="I15" i="21"/>
  <c r="I15" i="20"/>
  <c r="AM18" i="20"/>
  <c r="AM18" i="21"/>
  <c r="AI20" i="21"/>
  <c r="AI20" i="20"/>
  <c r="Q23" i="20"/>
  <c r="Q23" i="21"/>
  <c r="AG25" i="20"/>
  <c r="AG25" i="21"/>
  <c r="I27" i="20"/>
  <c r="I27" i="21"/>
  <c r="AM30" i="21"/>
  <c r="AM30" i="20"/>
  <c r="O32" i="20"/>
  <c r="O32" i="21"/>
  <c r="K34" i="21"/>
  <c r="K34" i="20"/>
  <c r="Q39" i="21"/>
  <c r="Q39" i="20"/>
  <c r="AG41" i="20"/>
  <c r="AG41" i="21"/>
  <c r="AC43" i="21"/>
  <c r="AC43" i="20"/>
  <c r="E45" i="18"/>
  <c r="E45" i="19" s="1"/>
  <c r="Y45" i="18"/>
  <c r="Y45" i="19" s="1"/>
  <c r="S46" i="21"/>
  <c r="S46" i="20"/>
  <c r="AI48" i="21"/>
  <c r="AI48" i="20"/>
  <c r="AE50" i="21"/>
  <c r="AE50" i="20"/>
  <c r="G52" i="18"/>
  <c r="G52" i="19" s="1"/>
  <c r="AA52" i="18"/>
  <c r="AA52" i="19" s="1"/>
  <c r="C54" i="18"/>
  <c r="C54" i="19" s="1"/>
  <c r="W54" i="18"/>
  <c r="W54" i="19" s="1"/>
  <c r="Q55" i="21"/>
  <c r="Q55" i="20"/>
  <c r="AG57" i="21"/>
  <c r="AG57" i="20"/>
  <c r="AC59" i="21"/>
  <c r="AC59" i="20"/>
  <c r="E61" i="18"/>
  <c r="E61" i="19" s="1"/>
  <c r="Y61" i="18"/>
  <c r="Y61" i="19" s="1"/>
  <c r="AM62" i="20"/>
  <c r="AM62" i="21"/>
  <c r="AI64" i="21"/>
  <c r="AI64" i="20"/>
  <c r="K66" i="20"/>
  <c r="K66" i="21"/>
  <c r="AA68" i="18"/>
  <c r="AA68" i="19" s="1"/>
  <c r="G68" i="18"/>
  <c r="G68" i="19" s="1"/>
  <c r="C70" i="18"/>
  <c r="C70" i="19" s="1"/>
  <c r="W70" i="18"/>
  <c r="W70" i="19" s="1"/>
  <c r="Q71" i="20"/>
  <c r="Q71" i="21"/>
  <c r="M73" i="20"/>
  <c r="M73" i="21"/>
  <c r="AC75" i="20"/>
  <c r="AC75" i="21"/>
  <c r="AM78" i="21"/>
  <c r="AM78" i="20"/>
  <c r="AI80" i="21"/>
  <c r="AI80" i="20"/>
  <c r="AE82" i="21"/>
  <c r="AE82" i="20"/>
  <c r="C86" i="18"/>
  <c r="C86" i="19" s="1"/>
  <c r="W86" i="18"/>
  <c r="W86" i="19" s="1"/>
  <c r="AK87" i="21"/>
  <c r="AK87" i="20"/>
  <c r="AG89" i="21"/>
  <c r="AG89" i="20"/>
  <c r="AC91" i="21"/>
  <c r="AC91" i="20"/>
  <c r="E93" i="18"/>
  <c r="E93" i="19" s="1"/>
  <c r="Y93" i="18"/>
  <c r="Y93" i="19" s="1"/>
  <c r="S94" i="20"/>
  <c r="S94" i="21"/>
  <c r="AI96" i="21"/>
  <c r="AI96" i="20"/>
  <c r="K98" i="21"/>
  <c r="K98" i="20"/>
  <c r="W102" i="18"/>
  <c r="W102" i="19" s="1"/>
  <c r="C102" i="18"/>
  <c r="C102" i="19" s="1"/>
  <c r="AK103" i="21"/>
  <c r="AK103" i="20"/>
  <c r="M105" i="21"/>
  <c r="M105" i="20"/>
  <c r="AC107" i="21"/>
  <c r="AC107" i="20"/>
  <c r="Y109" i="18"/>
  <c r="Y109" i="19" s="1"/>
  <c r="E109" i="18"/>
  <c r="E109" i="19" s="1"/>
  <c r="AM110" i="20"/>
  <c r="AM110" i="21"/>
  <c r="AI112" i="21"/>
  <c r="AI112" i="20"/>
  <c r="K114" i="21"/>
  <c r="K114" i="20"/>
  <c r="AA116" i="18"/>
  <c r="AA116" i="19" s="1"/>
  <c r="G116" i="18"/>
  <c r="G116" i="19" s="1"/>
  <c r="AK119" i="21"/>
  <c r="AK119" i="20"/>
  <c r="S122" i="21"/>
  <c r="S122" i="20"/>
  <c r="O124" i="21"/>
  <c r="O124" i="20"/>
  <c r="AE126" i="21"/>
  <c r="AE126" i="20"/>
  <c r="Q131" i="21"/>
  <c r="Q131" i="20"/>
  <c r="AI73" i="20"/>
  <c r="AI73" i="21"/>
  <c r="C99" i="18"/>
  <c r="C99" i="19" s="1"/>
  <c r="W99" i="18"/>
  <c r="W99" i="19" s="1"/>
  <c r="C111" i="18"/>
  <c r="C111" i="19" s="1"/>
  <c r="W111" i="18"/>
  <c r="W111" i="19" s="1"/>
  <c r="AI121" i="20"/>
  <c r="AI121" i="21"/>
  <c r="F6" i="18"/>
  <c r="F6" i="19" s="1"/>
  <c r="Z6" i="18"/>
  <c r="Z6" i="19" s="1"/>
  <c r="Z18" i="18"/>
  <c r="Z18" i="19" s="1"/>
  <c r="F18" i="18"/>
  <c r="F18" i="19" s="1"/>
  <c r="AF31" i="21"/>
  <c r="AF31" i="20"/>
  <c r="R44" i="21"/>
  <c r="R44" i="20"/>
  <c r="I55" i="5"/>
  <c r="I67" i="5"/>
  <c r="I79" i="5"/>
  <c r="X91" i="18"/>
  <c r="X91" i="19" s="1"/>
  <c r="D91" i="18"/>
  <c r="D91" i="19" s="1"/>
  <c r="AB117" i="21"/>
  <c r="AB117" i="20"/>
  <c r="X6" i="18"/>
  <c r="X6" i="19" s="1"/>
  <c r="D6" i="18"/>
  <c r="D6" i="19" s="1"/>
  <c r="J7" i="21"/>
  <c r="J7" i="20"/>
  <c r="F9" i="18"/>
  <c r="F9" i="19" s="1"/>
  <c r="Z9" i="18"/>
  <c r="Z9" i="19" s="1"/>
  <c r="I10" i="5"/>
  <c r="AJ12" i="21"/>
  <c r="AJ12" i="20"/>
  <c r="L14" i="21"/>
  <c r="L14" i="20"/>
  <c r="H16" i="18"/>
  <c r="H16" i="19" s="1"/>
  <c r="AB16" i="18"/>
  <c r="AB16" i="19" s="1"/>
  <c r="R19" i="21"/>
  <c r="R19" i="20"/>
  <c r="AH21" i="20"/>
  <c r="AH21" i="21"/>
  <c r="AD23" i="21"/>
  <c r="AD23" i="20"/>
  <c r="F25" i="18"/>
  <c r="F25" i="19" s="1"/>
  <c r="Z25" i="18"/>
  <c r="Z25" i="19" s="1"/>
  <c r="I26" i="5"/>
  <c r="P28" i="20"/>
  <c r="P28" i="21"/>
  <c r="L30" i="20"/>
  <c r="L30" i="21"/>
  <c r="H32" i="21"/>
  <c r="H32" i="20"/>
  <c r="R35" i="21"/>
  <c r="R35" i="20"/>
  <c r="N37" i="21"/>
  <c r="N37" i="20"/>
  <c r="AD39" i="21"/>
  <c r="AD39" i="20"/>
  <c r="F41" i="18"/>
  <c r="F41" i="19" s="1"/>
  <c r="Z41" i="18"/>
  <c r="Z41" i="19" s="1"/>
  <c r="I42" i="5"/>
  <c r="P44" i="21"/>
  <c r="P44" i="20"/>
  <c r="L46" i="20"/>
  <c r="L46" i="21"/>
  <c r="H48" i="18"/>
  <c r="H48" i="19" s="1"/>
  <c r="AB48" i="18"/>
  <c r="AB48" i="19" s="1"/>
  <c r="R51" i="20"/>
  <c r="R51" i="21"/>
  <c r="N53" i="21"/>
  <c r="N53" i="20"/>
  <c r="J55" i="21"/>
  <c r="J55" i="20"/>
  <c r="F57" i="18"/>
  <c r="F57" i="19" s="1"/>
  <c r="Z57" i="18"/>
  <c r="Z57" i="19" s="1"/>
  <c r="I58" i="5"/>
  <c r="P60" i="18"/>
  <c r="P60" i="19" s="1"/>
  <c r="AJ60" i="18"/>
  <c r="AJ60" i="19" s="1"/>
  <c r="L62" i="21"/>
  <c r="L62" i="20"/>
  <c r="H64" i="21"/>
  <c r="H64" i="20"/>
  <c r="R67" i="21"/>
  <c r="R67" i="20"/>
  <c r="N69" i="21"/>
  <c r="N69" i="20"/>
  <c r="AD71" i="21"/>
  <c r="AD71" i="20"/>
  <c r="F73" i="18"/>
  <c r="F73" i="19" s="1"/>
  <c r="Z73" i="18"/>
  <c r="Z73" i="19" s="1"/>
  <c r="B75" i="18"/>
  <c r="B75" i="19" s="1"/>
  <c r="V75" i="18"/>
  <c r="V75" i="19" s="1"/>
  <c r="AJ76" i="21"/>
  <c r="AJ76" i="20"/>
  <c r="AF78" i="21"/>
  <c r="AF78" i="20"/>
  <c r="AB80" i="21"/>
  <c r="AB80" i="20"/>
  <c r="AL83" i="21"/>
  <c r="AL83" i="20"/>
  <c r="N85" i="20"/>
  <c r="N85" i="21"/>
  <c r="AD87" i="20"/>
  <c r="AD87" i="21"/>
  <c r="B91" i="18"/>
  <c r="B91" i="19" s="1"/>
  <c r="V91" i="18"/>
  <c r="V91" i="19" s="1"/>
  <c r="AF94" i="21"/>
  <c r="AF94" i="20"/>
  <c r="AB96" i="21"/>
  <c r="AB96" i="20"/>
  <c r="X98" i="18"/>
  <c r="X98" i="19" s="1"/>
  <c r="D98" i="18"/>
  <c r="D98" i="19" s="1"/>
  <c r="AL99" i="21"/>
  <c r="AL99" i="20"/>
  <c r="AH101" i="21"/>
  <c r="AH101" i="20"/>
  <c r="AD103" i="21"/>
  <c r="AD103" i="20"/>
  <c r="F105" i="18"/>
  <c r="F105" i="19" s="1"/>
  <c r="Z105" i="18"/>
  <c r="Z105" i="19" s="1"/>
  <c r="B107" i="18"/>
  <c r="B107" i="19" s="1"/>
  <c r="V107" i="18"/>
  <c r="V107" i="19" s="1"/>
  <c r="AJ108" i="21"/>
  <c r="AJ108" i="20"/>
  <c r="AB112" i="21"/>
  <c r="AB112" i="20"/>
  <c r="AL115" i="20"/>
  <c r="AL115" i="21"/>
  <c r="AH117" i="21"/>
  <c r="AH117" i="20"/>
  <c r="I118" i="5"/>
  <c r="P120" i="21"/>
  <c r="P120" i="20"/>
  <c r="L122" i="21"/>
  <c r="L122" i="20"/>
  <c r="AB124" i="21"/>
  <c r="AB124" i="20"/>
  <c r="AL127" i="21"/>
  <c r="AL127" i="20"/>
  <c r="AH129" i="21"/>
  <c r="AH129" i="20"/>
  <c r="AD131" i="21"/>
  <c r="AD131" i="20"/>
  <c r="AE51" i="21"/>
  <c r="AE51" i="20"/>
  <c r="G85" i="18"/>
  <c r="G85" i="19" s="1"/>
  <c r="AA85" i="18"/>
  <c r="AA85" i="19" s="1"/>
  <c r="AI97" i="21"/>
  <c r="AI97" i="20"/>
  <c r="G109" i="18"/>
  <c r="G109" i="19" s="1"/>
  <c r="AA109" i="18"/>
  <c r="AA109" i="19" s="1"/>
  <c r="AM123" i="20"/>
  <c r="AM123" i="21"/>
  <c r="AH6" i="20"/>
  <c r="AH6" i="21"/>
  <c r="D19" i="18"/>
  <c r="D19" i="19" s="1"/>
  <c r="X19" i="18"/>
  <c r="X19" i="19" s="1"/>
  <c r="Z30" i="18"/>
  <c r="Z30" i="19" s="1"/>
  <c r="F30" i="18"/>
  <c r="F30" i="19" s="1"/>
  <c r="Z42" i="18"/>
  <c r="Z42" i="19" s="1"/>
  <c r="F42" i="18"/>
  <c r="F42" i="19" s="1"/>
  <c r="AB53" i="21"/>
  <c r="AB53" i="20"/>
  <c r="R76" i="21"/>
  <c r="R76" i="20"/>
  <c r="N90" i="21"/>
  <c r="N90" i="20"/>
  <c r="AD104" i="18"/>
  <c r="AD104" i="19" s="1"/>
  <c r="J104" i="18"/>
  <c r="J104" i="19" s="1"/>
  <c r="R116" i="21"/>
  <c r="R116" i="20"/>
  <c r="N126" i="21"/>
  <c r="N126" i="20"/>
  <c r="S7" i="21"/>
  <c r="S7" i="20"/>
  <c r="O9" i="21"/>
  <c r="O9" i="20"/>
  <c r="AE11" i="21"/>
  <c r="AE11" i="20"/>
  <c r="C15" i="18"/>
  <c r="C15" i="19" s="1"/>
  <c r="W15" i="18"/>
  <c r="W15" i="19" s="1"/>
  <c r="AK16" i="21"/>
  <c r="AK16" i="20"/>
  <c r="AG18" i="21"/>
  <c r="AG18" i="20"/>
  <c r="I20" i="21"/>
  <c r="I20" i="20"/>
  <c r="S23" i="21"/>
  <c r="S23" i="20"/>
  <c r="O25" i="20"/>
  <c r="O25" i="21"/>
  <c r="K27" i="21"/>
  <c r="K27" i="20"/>
  <c r="C31" i="18"/>
  <c r="C31" i="19" s="1"/>
  <c r="W31" i="18"/>
  <c r="W31" i="19" s="1"/>
  <c r="AK32" i="21"/>
  <c r="AK32" i="20"/>
  <c r="M34" i="21"/>
  <c r="M34" i="20"/>
  <c r="I36" i="21"/>
  <c r="I36" i="20"/>
  <c r="AM39" i="21"/>
  <c r="AM39" i="20"/>
  <c r="O41" i="21"/>
  <c r="O41" i="20"/>
  <c r="K43" i="21"/>
  <c r="K43" i="20"/>
  <c r="C47" i="18"/>
  <c r="C47" i="19" s="1"/>
  <c r="W47" i="18"/>
  <c r="W47" i="19" s="1"/>
  <c r="Q48" i="20"/>
  <c r="Q48" i="21"/>
  <c r="AG50" i="21"/>
  <c r="AG50" i="20"/>
  <c r="C55" i="18"/>
  <c r="C55" i="19" s="1"/>
  <c r="W55" i="18"/>
  <c r="W55" i="19" s="1"/>
  <c r="Q56" i="20"/>
  <c r="Q56" i="21"/>
  <c r="AG58" i="20"/>
  <c r="AG58" i="21"/>
  <c r="AC60" i="21"/>
  <c r="AC60" i="20"/>
  <c r="AM63" i="21"/>
  <c r="AM63" i="20"/>
  <c r="O65" i="20"/>
  <c r="O65" i="21"/>
  <c r="C67" i="18"/>
  <c r="C67" i="19" s="1"/>
  <c r="W67" i="18"/>
  <c r="W67" i="19" s="1"/>
  <c r="AK68" i="21"/>
  <c r="AK68" i="20"/>
  <c r="AG70" i="21"/>
  <c r="AG70" i="20"/>
  <c r="O77" i="20"/>
  <c r="O77" i="21"/>
  <c r="M90" i="21"/>
  <c r="M90" i="20"/>
  <c r="S103" i="21"/>
  <c r="S103" i="20"/>
  <c r="AA117" i="18"/>
  <c r="AA117" i="19" s="1"/>
  <c r="G117" i="18"/>
  <c r="G117" i="19" s="1"/>
  <c r="W131" i="18"/>
  <c r="W131" i="19" s="1"/>
  <c r="C131" i="18"/>
  <c r="C131" i="19" s="1"/>
  <c r="AH14" i="21"/>
  <c r="AH14" i="20"/>
  <c r="AH26" i="20"/>
  <c r="AH26" i="21"/>
  <c r="AF39" i="21"/>
  <c r="AF39" i="20"/>
  <c r="AD52" i="21"/>
  <c r="AD52" i="20"/>
  <c r="AB65" i="21"/>
  <c r="AB65" i="20"/>
  <c r="F78" i="18"/>
  <c r="F78" i="19" s="1"/>
  <c r="Z78" i="18"/>
  <c r="Z78" i="19" s="1"/>
  <c r="AF91" i="21"/>
  <c r="AF91" i="20"/>
  <c r="AL104" i="21"/>
  <c r="AL104" i="20"/>
  <c r="AJ117" i="21"/>
  <c r="AJ117" i="20"/>
  <c r="AH130" i="21"/>
  <c r="AH130" i="20"/>
  <c r="I5" i="21"/>
  <c r="I5" i="20"/>
  <c r="G30" i="18"/>
  <c r="G30" i="19" s="1"/>
  <c r="AA30" i="18"/>
  <c r="AA30" i="19" s="1"/>
  <c r="AI42" i="21"/>
  <c r="AI42" i="20"/>
  <c r="AG51" i="21"/>
  <c r="AG51" i="20"/>
  <c r="AE60" i="21"/>
  <c r="AE60" i="20"/>
  <c r="G78" i="18"/>
  <c r="G78" i="19" s="1"/>
  <c r="AA78" i="18"/>
  <c r="AA78" i="19" s="1"/>
  <c r="I97" i="21"/>
  <c r="I97" i="20"/>
  <c r="S116" i="20"/>
  <c r="S116" i="21"/>
  <c r="Q125" i="20"/>
  <c r="Q125" i="21"/>
  <c r="AE75" i="20"/>
  <c r="AE75" i="21"/>
  <c r="R8" i="21"/>
  <c r="R8" i="20"/>
  <c r="P77" i="21"/>
  <c r="P77" i="20"/>
  <c r="AL21" i="20"/>
  <c r="AL21" i="21"/>
  <c r="F27" i="18"/>
  <c r="F27" i="19" s="1"/>
  <c r="Z27" i="18"/>
  <c r="Z27" i="19" s="1"/>
  <c r="AB34" i="20"/>
  <c r="AB34" i="21"/>
  <c r="AH39" i="21"/>
  <c r="AH39" i="20"/>
  <c r="P46" i="21"/>
  <c r="P46" i="20"/>
  <c r="D52" i="18"/>
  <c r="D52" i="19" s="1"/>
  <c r="X52" i="18"/>
  <c r="X52" i="19" s="1"/>
  <c r="V57" i="18"/>
  <c r="V57" i="19" s="1"/>
  <c r="B57" i="18"/>
  <c r="B57" i="19" s="1"/>
  <c r="N67" i="21"/>
  <c r="N67" i="20"/>
  <c r="H74" i="21"/>
  <c r="H74" i="20"/>
  <c r="N79" i="21"/>
  <c r="N79" i="20"/>
  <c r="J97" i="21"/>
  <c r="J97" i="20"/>
  <c r="P102" i="21"/>
  <c r="P102" i="20"/>
  <c r="N111" i="21"/>
  <c r="N111" i="20"/>
  <c r="AF120" i="21"/>
  <c r="AF120" i="20"/>
  <c r="D124" i="18"/>
  <c r="D124" i="19" s="1"/>
  <c r="X124" i="18"/>
  <c r="X124" i="19" s="1"/>
  <c r="P33" i="21"/>
  <c r="P33" i="20"/>
  <c r="D87" i="18"/>
  <c r="D87" i="19" s="1"/>
  <c r="X87" i="18"/>
  <c r="X87" i="19" s="1"/>
  <c r="Q6" i="21"/>
  <c r="Q6" i="20"/>
  <c r="Q46" i="21"/>
  <c r="Q46" i="20"/>
  <c r="E52" i="18"/>
  <c r="E52" i="19" s="1"/>
  <c r="Y52" i="18"/>
  <c r="Y52" i="19" s="1"/>
  <c r="O55" i="20"/>
  <c r="O55" i="21"/>
  <c r="AG64" i="21"/>
  <c r="AG64" i="20"/>
  <c r="K73" i="21"/>
  <c r="K73" i="20"/>
  <c r="AG80" i="20"/>
  <c r="AG80" i="21"/>
  <c r="Q90" i="20"/>
  <c r="Q90" i="21"/>
  <c r="K101" i="20"/>
  <c r="K101" i="21"/>
  <c r="O115" i="21"/>
  <c r="O115" i="20"/>
  <c r="M124" i="21"/>
  <c r="M124" i="20"/>
  <c r="X13" i="18"/>
  <c r="X13" i="19" s="1"/>
  <c r="D13" i="18"/>
  <c r="D13" i="19" s="1"/>
  <c r="AM12" i="21"/>
  <c r="AM12" i="20"/>
  <c r="AK21" i="21"/>
  <c r="AK21" i="20"/>
  <c r="AC41" i="21"/>
  <c r="AC41" i="20"/>
  <c r="AE48" i="21"/>
  <c r="AE48" i="20"/>
  <c r="AG71" i="20"/>
  <c r="AG71" i="21"/>
  <c r="AI78" i="21"/>
  <c r="AI78" i="20"/>
  <c r="S88" i="21"/>
  <c r="S88" i="20"/>
  <c r="K92" i="21"/>
  <c r="K92" i="20"/>
  <c r="W96" i="18"/>
  <c r="W96" i="19" s="1"/>
  <c r="C96" i="18"/>
  <c r="C96" i="19" s="1"/>
  <c r="AK97" i="20"/>
  <c r="AK97" i="21"/>
  <c r="M99" i="21"/>
  <c r="M99" i="20"/>
  <c r="E103" i="18"/>
  <c r="E103" i="19" s="1"/>
  <c r="Y103" i="18"/>
  <c r="Y103" i="19" s="1"/>
  <c r="W112" i="18"/>
  <c r="W112" i="19" s="1"/>
  <c r="C112" i="18"/>
  <c r="C112" i="19" s="1"/>
  <c r="S120" i="21"/>
  <c r="S120" i="20"/>
  <c r="G89" i="18"/>
  <c r="G89" i="19" s="1"/>
  <c r="AA89" i="18"/>
  <c r="AA89" i="19" s="1"/>
  <c r="Y102" i="18"/>
  <c r="Y102" i="19" s="1"/>
  <c r="E102" i="18"/>
  <c r="E102" i="19" s="1"/>
  <c r="J48" i="21"/>
  <c r="J48" i="20"/>
  <c r="AB105" i="21"/>
  <c r="AB105" i="20"/>
  <c r="D8" i="18"/>
  <c r="D8" i="19" s="1"/>
  <c r="X8" i="18"/>
  <c r="X8" i="19" s="1"/>
  <c r="AD13" i="21"/>
  <c r="AD13" i="20"/>
  <c r="AF20" i="21"/>
  <c r="AF20" i="20"/>
  <c r="AH27" i="21"/>
  <c r="AH27" i="20"/>
  <c r="B33" i="18"/>
  <c r="B33" i="19" s="1"/>
  <c r="V33" i="18"/>
  <c r="V33" i="19" s="1"/>
  <c r="AL41" i="21"/>
  <c r="AL41" i="20"/>
  <c r="AJ50" i="20"/>
  <c r="AJ50" i="21"/>
  <c r="AH55" i="21"/>
  <c r="AH55" i="20"/>
  <c r="AJ62" i="21"/>
  <c r="AJ62" i="20"/>
  <c r="X68" i="18"/>
  <c r="X68" i="19" s="1"/>
  <c r="D68" i="18"/>
  <c r="D68" i="19" s="1"/>
  <c r="P74" i="21"/>
  <c r="P74" i="20"/>
  <c r="R81" i="20"/>
  <c r="R81" i="21"/>
  <c r="D96" i="18"/>
  <c r="D96" i="19" s="1"/>
  <c r="X96" i="18"/>
  <c r="X96" i="19" s="1"/>
  <c r="AJ106" i="21"/>
  <c r="AJ106" i="20"/>
  <c r="I120" i="5"/>
  <c r="H126" i="21"/>
  <c r="H126" i="20"/>
  <c r="AC72" i="20"/>
  <c r="AC72" i="21"/>
  <c r="I104" i="20"/>
  <c r="I104" i="21"/>
  <c r="R36" i="20"/>
  <c r="R36" i="21"/>
  <c r="P89" i="21"/>
  <c r="P89" i="20"/>
  <c r="I14" i="21"/>
  <c r="I14" i="20"/>
  <c r="AI19" i="21"/>
  <c r="AI19" i="20"/>
  <c r="Q38" i="20"/>
  <c r="Q38" i="21"/>
  <c r="K45" i="21"/>
  <c r="K45" i="20"/>
  <c r="M52" i="21"/>
  <c r="M52" i="20"/>
  <c r="O59" i="20"/>
  <c r="O59" i="21"/>
  <c r="Q66" i="21"/>
  <c r="Q66" i="20"/>
  <c r="I70" i="18"/>
  <c r="I70" i="19" s="1"/>
  <c r="AC70" i="18"/>
  <c r="AC70" i="19" s="1"/>
  <c r="AE89" i="21"/>
  <c r="AE89" i="20"/>
  <c r="AM101" i="21"/>
  <c r="AM101" i="20"/>
  <c r="Q126" i="21"/>
  <c r="Q126" i="20"/>
  <c r="D113" i="18"/>
  <c r="D113" i="19" s="1"/>
  <c r="X113" i="18"/>
  <c r="X113" i="19" s="1"/>
  <c r="S77" i="21"/>
  <c r="S77" i="20"/>
  <c r="AE81" i="20"/>
  <c r="AE81" i="21"/>
  <c r="M84" i="21"/>
  <c r="M84" i="20"/>
  <c r="AM89" i="21"/>
  <c r="AM89" i="20"/>
  <c r="K93" i="21"/>
  <c r="K93" i="20"/>
  <c r="C97" i="18"/>
  <c r="C97" i="19" s="1"/>
  <c r="W97" i="18"/>
  <c r="W97" i="19" s="1"/>
  <c r="M100" i="21"/>
  <c r="M100" i="20"/>
  <c r="E104" i="18"/>
  <c r="E104" i="19" s="1"/>
  <c r="Y104" i="18"/>
  <c r="Y104" i="19" s="1"/>
  <c r="O107" i="18"/>
  <c r="O107" i="19" s="1"/>
  <c r="AI107" i="18"/>
  <c r="AI107" i="19" s="1"/>
  <c r="K109" i="21"/>
  <c r="K109" i="20"/>
  <c r="C113" i="18"/>
  <c r="C113" i="19" s="1"/>
  <c r="W113" i="18"/>
  <c r="W113" i="19" s="1"/>
  <c r="M116" i="20"/>
  <c r="M116" i="21"/>
  <c r="AH24" i="21"/>
  <c r="AH24" i="20"/>
  <c r="O6" i="21"/>
  <c r="O6" i="20"/>
  <c r="AG15" i="20"/>
  <c r="AG15" i="21"/>
  <c r="AI22" i="21"/>
  <c r="AI22" i="20"/>
  <c r="AE24" i="21"/>
  <c r="AE24" i="20"/>
  <c r="C28" i="18"/>
  <c r="C28" i="19" s="1"/>
  <c r="W28" i="18"/>
  <c r="W28" i="19" s="1"/>
  <c r="AG31" i="20"/>
  <c r="AG31" i="21"/>
  <c r="AI38" i="21"/>
  <c r="AI38" i="20"/>
  <c r="Q45" i="21"/>
  <c r="Q45" i="20"/>
  <c r="AC49" i="21"/>
  <c r="AC49" i="20"/>
  <c r="AG63" i="21"/>
  <c r="AG63" i="20"/>
  <c r="AC5" i="21"/>
  <c r="AC5" i="20"/>
  <c r="E7" i="18"/>
  <c r="E7" i="19" s="1"/>
  <c r="Y7" i="18"/>
  <c r="Y7" i="19" s="1"/>
  <c r="AM8" i="21"/>
  <c r="AM8" i="20"/>
  <c r="AI10" i="21"/>
  <c r="AI10" i="20"/>
  <c r="AE12" i="21"/>
  <c r="AE12" i="20"/>
  <c r="AA14" i="18"/>
  <c r="AA14" i="19" s="1"/>
  <c r="G14" i="18"/>
  <c r="G14" i="19" s="1"/>
  <c r="I17" i="18"/>
  <c r="I17" i="19" s="1"/>
  <c r="AC17" i="18"/>
  <c r="AC17" i="19" s="1"/>
  <c r="Y19" i="18"/>
  <c r="Y19" i="19" s="1"/>
  <c r="E19" i="18"/>
  <c r="E19" i="19" s="1"/>
  <c r="S20" i="21"/>
  <c r="S20" i="20"/>
  <c r="O22" i="20"/>
  <c r="O22" i="21"/>
  <c r="K24" i="20"/>
  <c r="K24" i="21"/>
  <c r="AA26" i="18"/>
  <c r="AA26" i="19" s="1"/>
  <c r="G26" i="18"/>
  <c r="G26" i="19" s="1"/>
  <c r="Q29" i="21"/>
  <c r="Q29" i="20"/>
  <c r="M31" i="20"/>
  <c r="M31" i="21"/>
  <c r="I33" i="20"/>
  <c r="I33" i="21"/>
  <c r="E35" i="18"/>
  <c r="E35" i="19" s="1"/>
  <c r="Y35" i="18"/>
  <c r="Y35" i="19" s="1"/>
  <c r="AM36" i="21"/>
  <c r="AM36" i="20"/>
  <c r="O38" i="21"/>
  <c r="O38" i="20"/>
  <c r="AE40" i="21"/>
  <c r="AE40" i="20"/>
  <c r="G42" i="18"/>
  <c r="G42" i="19" s="1"/>
  <c r="AA42" i="18"/>
  <c r="AA42" i="19" s="1"/>
  <c r="AK45" i="21"/>
  <c r="AK45" i="20"/>
  <c r="M47" i="21"/>
  <c r="M47" i="20"/>
  <c r="I49" i="21"/>
  <c r="I49" i="20"/>
  <c r="E51" i="18"/>
  <c r="E51" i="19" s="1"/>
  <c r="Y51" i="18"/>
  <c r="Y51" i="19" s="1"/>
  <c r="S52" i="21"/>
  <c r="S52" i="20"/>
  <c r="O54" i="21"/>
  <c r="O54" i="20"/>
  <c r="K56" i="21"/>
  <c r="K56" i="20"/>
  <c r="AK61" i="21"/>
  <c r="AK61" i="20"/>
  <c r="M63" i="21"/>
  <c r="M63" i="20"/>
  <c r="I65" i="20"/>
  <c r="I65" i="21"/>
  <c r="S68" i="20"/>
  <c r="S68" i="21"/>
  <c r="O70" i="21"/>
  <c r="O70" i="20"/>
  <c r="AE72" i="21"/>
  <c r="AE72" i="20"/>
  <c r="G74" i="18"/>
  <c r="G74" i="19" s="1"/>
  <c r="AA74" i="18"/>
  <c r="AA74" i="19" s="1"/>
  <c r="AK77" i="21"/>
  <c r="AK77" i="20"/>
  <c r="M79" i="21"/>
  <c r="M79" i="20"/>
  <c r="I81" i="20"/>
  <c r="I81" i="21"/>
  <c r="S84" i="20"/>
  <c r="S84" i="21"/>
  <c r="O86" i="21"/>
  <c r="O86" i="20"/>
  <c r="AE88" i="21"/>
  <c r="AE88" i="20"/>
  <c r="AA90" i="18"/>
  <c r="AA90" i="19" s="1"/>
  <c r="G90" i="18"/>
  <c r="G90" i="19" s="1"/>
  <c r="C92" i="18"/>
  <c r="C92" i="19" s="1"/>
  <c r="W92" i="18"/>
  <c r="W92" i="19" s="1"/>
  <c r="AK93" i="21"/>
  <c r="AK93" i="20"/>
  <c r="AG95" i="21"/>
  <c r="AG95" i="20"/>
  <c r="AC97" i="21"/>
  <c r="AC97" i="20"/>
  <c r="Y99" i="18"/>
  <c r="Y99" i="19" s="1"/>
  <c r="E99" i="18"/>
  <c r="E99" i="19" s="1"/>
  <c r="AM100" i="21"/>
  <c r="AM100" i="20"/>
  <c r="AI102" i="21"/>
  <c r="AI102" i="20"/>
  <c r="AE104" i="21"/>
  <c r="AE104" i="20"/>
  <c r="C108" i="18"/>
  <c r="C108" i="19" s="1"/>
  <c r="W108" i="18"/>
  <c r="W108" i="19" s="1"/>
  <c r="Q109" i="21"/>
  <c r="Q109" i="20"/>
  <c r="M111" i="21"/>
  <c r="M111" i="20"/>
  <c r="AC113" i="21"/>
  <c r="AC113" i="20"/>
  <c r="Y115" i="18"/>
  <c r="Y115" i="19" s="1"/>
  <c r="E115" i="18"/>
  <c r="E115" i="19" s="1"/>
  <c r="AM116" i="21"/>
  <c r="AM116" i="20"/>
  <c r="AI118" i="21"/>
  <c r="AI118" i="20"/>
  <c r="AE120" i="21"/>
  <c r="AE120" i="20"/>
  <c r="G122" i="18"/>
  <c r="G122" i="19" s="1"/>
  <c r="AA122" i="18"/>
  <c r="AA122" i="19" s="1"/>
  <c r="I125" i="21"/>
  <c r="I125" i="20"/>
  <c r="E127" i="18"/>
  <c r="E127" i="19" s="1"/>
  <c r="Y127" i="18"/>
  <c r="Y127" i="19" s="1"/>
  <c r="AM128" i="21"/>
  <c r="AM128" i="20"/>
  <c r="AI130" i="21"/>
  <c r="AI130" i="20"/>
  <c r="AF4" i="21"/>
  <c r="AF4" i="20"/>
  <c r="AE71" i="21"/>
  <c r="AE71" i="20"/>
  <c r="M82" i="21"/>
  <c r="M82" i="20"/>
  <c r="K95" i="21"/>
  <c r="K95" i="20"/>
  <c r="AK108" i="21"/>
  <c r="AK108" i="20"/>
  <c r="I120" i="20"/>
  <c r="I120" i="21"/>
  <c r="H5" i="18"/>
  <c r="H5" i="19" s="1"/>
  <c r="AB5" i="18"/>
  <c r="AB5" i="19" s="1"/>
  <c r="AJ17" i="21"/>
  <c r="AJ17" i="20"/>
  <c r="P29" i="21"/>
  <c r="P29" i="20"/>
  <c r="AJ77" i="21"/>
  <c r="AJ77" i="20"/>
  <c r="H89" i="21"/>
  <c r="H89" i="20"/>
  <c r="B112" i="18"/>
  <c r="B112" i="19" s="1"/>
  <c r="V112" i="18"/>
  <c r="V112" i="19" s="1"/>
  <c r="P125" i="20"/>
  <c r="P125" i="21"/>
  <c r="J5" i="21"/>
  <c r="J5" i="20"/>
  <c r="B9" i="18"/>
  <c r="B9" i="19" s="1"/>
  <c r="V9" i="18"/>
  <c r="V9" i="19" s="1"/>
  <c r="P10" i="21"/>
  <c r="P10" i="20"/>
  <c r="AF12" i="21"/>
  <c r="AF12" i="20"/>
  <c r="AB14" i="21"/>
  <c r="AB14" i="20"/>
  <c r="R17" i="20"/>
  <c r="R17" i="21"/>
  <c r="N19" i="21"/>
  <c r="N19" i="20"/>
  <c r="J21" i="21"/>
  <c r="J21" i="20"/>
  <c r="I24" i="5"/>
  <c r="AJ26" i="21"/>
  <c r="AJ26" i="20"/>
  <c r="L28" i="21"/>
  <c r="L28" i="20"/>
  <c r="AB30" i="21"/>
  <c r="AB30" i="20"/>
  <c r="X32" i="18"/>
  <c r="X32" i="19" s="1"/>
  <c r="D32" i="18"/>
  <c r="D32" i="19" s="1"/>
  <c r="AL33" i="21"/>
  <c r="AL33" i="20"/>
  <c r="AH35" i="21"/>
  <c r="AH35" i="20"/>
  <c r="AD37" i="21"/>
  <c r="AD37" i="20"/>
  <c r="I40" i="5"/>
  <c r="P42" i="21"/>
  <c r="P42" i="20"/>
  <c r="L44" i="21"/>
  <c r="L44" i="20"/>
  <c r="H46" i="21"/>
  <c r="H46" i="20"/>
  <c r="X48" i="18"/>
  <c r="X48" i="19" s="1"/>
  <c r="D48" i="18"/>
  <c r="D48" i="19" s="1"/>
  <c r="R49" i="21"/>
  <c r="R49" i="20"/>
  <c r="N51" i="21"/>
  <c r="N51" i="20"/>
  <c r="AD53" i="21"/>
  <c r="AD53" i="20"/>
  <c r="F55" i="18"/>
  <c r="F55" i="19" s="1"/>
  <c r="Z55" i="18"/>
  <c r="Z55" i="19" s="1"/>
  <c r="L56" i="20"/>
  <c r="L56" i="21"/>
  <c r="H58" i="21"/>
  <c r="H58" i="20"/>
  <c r="R61" i="21"/>
  <c r="R61" i="20"/>
  <c r="N63" i="21"/>
  <c r="N63" i="20"/>
  <c r="AD65" i="20"/>
  <c r="AD65" i="21"/>
  <c r="B69" i="18"/>
  <c r="B69" i="19" s="1"/>
  <c r="V69" i="18"/>
  <c r="V69" i="19" s="1"/>
  <c r="P70" i="21"/>
  <c r="P70" i="20"/>
  <c r="AF72" i="20"/>
  <c r="AF72" i="21"/>
  <c r="AB74" i="21"/>
  <c r="AB74" i="20"/>
  <c r="D76" i="18"/>
  <c r="D76" i="19" s="1"/>
  <c r="X76" i="18"/>
  <c r="X76" i="19" s="1"/>
  <c r="AL77" i="21"/>
  <c r="AL77" i="20"/>
  <c r="AH79" i="21"/>
  <c r="AH79" i="20"/>
  <c r="AD81" i="20"/>
  <c r="AD81" i="21"/>
  <c r="F83" i="18"/>
  <c r="F83" i="19" s="1"/>
  <c r="Z83" i="18"/>
  <c r="Z83" i="19" s="1"/>
  <c r="I84" i="5"/>
  <c r="AJ86" i="20"/>
  <c r="AJ86" i="21"/>
  <c r="AF88" i="21"/>
  <c r="AF88" i="20"/>
  <c r="AB90" i="21"/>
  <c r="AB90" i="20"/>
  <c r="X92" i="18"/>
  <c r="X92" i="19" s="1"/>
  <c r="D92" i="18"/>
  <c r="D92" i="19" s="1"/>
  <c r="AL93" i="20"/>
  <c r="AL93" i="21"/>
  <c r="AH95" i="20"/>
  <c r="AH95" i="21"/>
  <c r="AD97" i="21"/>
  <c r="AD97" i="20"/>
  <c r="F99" i="18"/>
  <c r="F99" i="19" s="1"/>
  <c r="Z99" i="18"/>
  <c r="Z99" i="19" s="1"/>
  <c r="I100" i="5"/>
  <c r="AJ102" i="20"/>
  <c r="AJ102" i="21"/>
  <c r="D104" i="18"/>
  <c r="D104" i="19" s="1"/>
  <c r="X104" i="18"/>
  <c r="X104" i="19" s="1"/>
  <c r="AL105" i="21"/>
  <c r="AL105" i="20"/>
  <c r="AH107" i="21"/>
  <c r="AH107" i="20"/>
  <c r="J109" i="21"/>
  <c r="J109" i="20"/>
  <c r="P114" i="18"/>
  <c r="P114" i="19" s="1"/>
  <c r="AJ114" i="18"/>
  <c r="AJ114" i="19" s="1"/>
  <c r="L116" i="21"/>
  <c r="L116" i="20"/>
  <c r="H118" i="20"/>
  <c r="H118" i="21"/>
  <c r="D120" i="18"/>
  <c r="D120" i="19" s="1"/>
  <c r="X120" i="18"/>
  <c r="X120" i="19" s="1"/>
  <c r="AL121" i="21"/>
  <c r="AL121" i="20"/>
  <c r="N123" i="21"/>
  <c r="N123" i="20"/>
  <c r="J125" i="21"/>
  <c r="J125" i="20"/>
  <c r="F127" i="18"/>
  <c r="F127" i="19" s="1"/>
  <c r="Z127" i="18"/>
  <c r="Z127" i="19" s="1"/>
  <c r="I128" i="5"/>
  <c r="P130" i="21"/>
  <c r="P130" i="20"/>
  <c r="M4" i="20"/>
  <c r="M4" i="21"/>
  <c r="Y90" i="18"/>
  <c r="Y90" i="19" s="1"/>
  <c r="E90" i="18"/>
  <c r="E90" i="19" s="1"/>
  <c r="G101" i="18"/>
  <c r="G101" i="19" s="1"/>
  <c r="AA101" i="18"/>
  <c r="AA101" i="19" s="1"/>
  <c r="E126" i="18"/>
  <c r="E126" i="19" s="1"/>
  <c r="Y126" i="18"/>
  <c r="Y126" i="19" s="1"/>
  <c r="AB9" i="21"/>
  <c r="AB9" i="20"/>
  <c r="X23" i="18"/>
  <c r="X23" i="19" s="1"/>
  <c r="D23" i="18"/>
  <c r="D23" i="19" s="1"/>
  <c r="AJ33" i="21"/>
  <c r="AJ33" i="20"/>
  <c r="I47" i="5"/>
  <c r="Z74" i="18"/>
  <c r="Z74" i="19" s="1"/>
  <c r="F74" i="18"/>
  <c r="F74" i="19" s="1"/>
  <c r="B100" i="18"/>
  <c r="B100" i="19" s="1"/>
  <c r="V100" i="18"/>
  <c r="V100" i="19" s="1"/>
  <c r="AJ121" i="21"/>
  <c r="AJ121" i="20"/>
  <c r="W5" i="18"/>
  <c r="W5" i="19" s="1"/>
  <c r="C5" i="18"/>
  <c r="C5" i="19" s="1"/>
  <c r="AK6" i="21"/>
  <c r="AK6" i="20"/>
  <c r="M8" i="21"/>
  <c r="M8" i="20"/>
  <c r="I10" i="20"/>
  <c r="I10" i="21"/>
  <c r="AM13" i="21"/>
  <c r="AM13" i="20"/>
  <c r="AI15" i="21"/>
  <c r="AI15" i="20"/>
  <c r="AE17" i="20"/>
  <c r="AE17" i="21"/>
  <c r="G19" i="18"/>
  <c r="G19" i="19" s="1"/>
  <c r="AA19" i="18"/>
  <c r="AA19" i="19" s="1"/>
  <c r="W21" i="18"/>
  <c r="W21" i="19" s="1"/>
  <c r="C21" i="18"/>
  <c r="C21" i="19" s="1"/>
  <c r="AK22" i="20"/>
  <c r="AK22" i="21"/>
  <c r="AG24" i="21"/>
  <c r="AG24" i="20"/>
  <c r="AC26" i="21"/>
  <c r="AC26" i="20"/>
  <c r="E28" i="18"/>
  <c r="E28" i="19" s="1"/>
  <c r="Y28" i="18"/>
  <c r="Y28" i="19" s="1"/>
  <c r="S29" i="20"/>
  <c r="S29" i="21"/>
  <c r="O31" i="20"/>
  <c r="O31" i="21"/>
  <c r="AE33" i="21"/>
  <c r="AE33" i="20"/>
  <c r="G35" i="18"/>
  <c r="G35" i="19" s="1"/>
  <c r="AA35" i="18"/>
  <c r="AA35" i="19" s="1"/>
  <c r="AG36" i="21"/>
  <c r="AG36" i="20"/>
  <c r="AC38" i="21"/>
  <c r="AC38" i="20"/>
  <c r="E40" i="18"/>
  <c r="E40" i="19" s="1"/>
  <c r="Y40" i="18"/>
  <c r="Y40" i="19" s="1"/>
  <c r="K41" i="20"/>
  <c r="K41" i="21"/>
  <c r="C45" i="18"/>
  <c r="C45" i="19" s="1"/>
  <c r="W45" i="18"/>
  <c r="W45" i="19" s="1"/>
  <c r="AK46" i="20"/>
  <c r="AK46" i="21"/>
  <c r="M48" i="21"/>
  <c r="M48" i="20"/>
  <c r="AC50" i="21"/>
  <c r="AC50" i="20"/>
  <c r="AM53" i="21"/>
  <c r="AM53" i="20"/>
  <c r="AI55" i="21"/>
  <c r="AI55" i="20"/>
  <c r="AE57" i="21"/>
  <c r="AE57" i="20"/>
  <c r="AA59" i="18"/>
  <c r="AA59" i="19" s="1"/>
  <c r="G59" i="18"/>
  <c r="G59" i="19" s="1"/>
  <c r="W61" i="18"/>
  <c r="W61" i="19" s="1"/>
  <c r="C61" i="18"/>
  <c r="C61" i="19" s="1"/>
  <c r="AK62" i="21"/>
  <c r="AK62" i="20"/>
  <c r="M64" i="20"/>
  <c r="M64" i="21"/>
  <c r="AC66" i="21"/>
  <c r="AC66" i="20"/>
  <c r="E68" i="18"/>
  <c r="E68" i="19" s="1"/>
  <c r="Y68" i="18"/>
  <c r="Y68" i="19" s="1"/>
  <c r="S69" i="21"/>
  <c r="S69" i="20"/>
  <c r="AI71" i="21"/>
  <c r="AI71" i="20"/>
  <c r="AE73" i="21"/>
  <c r="AE73" i="20"/>
  <c r="G75" i="18"/>
  <c r="G75" i="19" s="1"/>
  <c r="AA75" i="18"/>
  <c r="AA75" i="19" s="1"/>
  <c r="C77" i="18"/>
  <c r="C77" i="19" s="1"/>
  <c r="W77" i="18"/>
  <c r="W77" i="19" s="1"/>
  <c r="AK78" i="21"/>
  <c r="AK78" i="20"/>
  <c r="AM81" i="21"/>
  <c r="AM81" i="20"/>
  <c r="AI83" i="21"/>
  <c r="AI83" i="20"/>
  <c r="AE85" i="21"/>
  <c r="AE85" i="20"/>
  <c r="G87" i="18"/>
  <c r="G87" i="19" s="1"/>
  <c r="AA87" i="18"/>
  <c r="AA87" i="19" s="1"/>
  <c r="AK90" i="21"/>
  <c r="AK90" i="20"/>
  <c r="M92" i="21"/>
  <c r="M92" i="20"/>
  <c r="I94" i="21"/>
  <c r="I94" i="20"/>
  <c r="E96" i="18"/>
  <c r="E96" i="19" s="1"/>
  <c r="Y96" i="18"/>
  <c r="Y96" i="19" s="1"/>
  <c r="AM97" i="20"/>
  <c r="AM97" i="21"/>
  <c r="AI99" i="20"/>
  <c r="AI99" i="21"/>
  <c r="AE101" i="21"/>
  <c r="AE101" i="20"/>
  <c r="G103" i="18"/>
  <c r="G103" i="19" s="1"/>
  <c r="AA103" i="18"/>
  <c r="AA103" i="19" s="1"/>
  <c r="Q106" i="21"/>
  <c r="Q106" i="20"/>
  <c r="AG108" i="21"/>
  <c r="AG108" i="20"/>
  <c r="I110" i="21"/>
  <c r="I110" i="20"/>
  <c r="E112" i="18"/>
  <c r="E112" i="19" s="1"/>
  <c r="Y112" i="18"/>
  <c r="Y112" i="19" s="1"/>
  <c r="AM113" i="21"/>
  <c r="AM113" i="20"/>
  <c r="AI115" i="20"/>
  <c r="AI115" i="21"/>
  <c r="AE117" i="21"/>
  <c r="AE117" i="20"/>
  <c r="G119" i="18"/>
  <c r="G119" i="19" s="1"/>
  <c r="AA119" i="18"/>
  <c r="AA119" i="19" s="1"/>
  <c r="C121" i="18"/>
  <c r="C121" i="19" s="1"/>
  <c r="W121" i="18"/>
  <c r="W121" i="19" s="1"/>
  <c r="AK122" i="21"/>
  <c r="AK122" i="20"/>
  <c r="AG124" i="20"/>
  <c r="AG124" i="21"/>
  <c r="I126" i="21"/>
  <c r="I126" i="20"/>
  <c r="S129" i="21"/>
  <c r="S129" i="20"/>
  <c r="O131" i="21"/>
  <c r="O131" i="20"/>
  <c r="AM71" i="21"/>
  <c r="AM71" i="20"/>
  <c r="AE83" i="21"/>
  <c r="AE83" i="20"/>
  <c r="O109" i="20"/>
  <c r="O109" i="21"/>
  <c r="E122" i="18"/>
  <c r="E122" i="19" s="1"/>
  <c r="Y122" i="18"/>
  <c r="Y122" i="19" s="1"/>
  <c r="AD4" i="21"/>
  <c r="AD4" i="20"/>
  <c r="AB17" i="21"/>
  <c r="AB17" i="20"/>
  <c r="AD32" i="21"/>
  <c r="AD32" i="20"/>
  <c r="H45" i="21"/>
  <c r="H45" i="20"/>
  <c r="AJ65" i="21"/>
  <c r="AJ65" i="20"/>
  <c r="N78" i="21"/>
  <c r="N78" i="20"/>
  <c r="F102" i="18"/>
  <c r="F102" i="19" s="1"/>
  <c r="Z102" i="18"/>
  <c r="Z102" i="19" s="1"/>
  <c r="AD112" i="21"/>
  <c r="AD112" i="20"/>
  <c r="AF5" i="21"/>
  <c r="AF5" i="20"/>
  <c r="H7" i="20"/>
  <c r="H7" i="21"/>
  <c r="D9" i="18"/>
  <c r="D9" i="19" s="1"/>
  <c r="X9" i="18"/>
  <c r="X9" i="19" s="1"/>
  <c r="R10" i="20"/>
  <c r="R10" i="21"/>
  <c r="AH12" i="18"/>
  <c r="AH12" i="19" s="1"/>
  <c r="N12" i="18"/>
  <c r="N12" i="19" s="1"/>
  <c r="J14" i="21"/>
  <c r="J14" i="20"/>
  <c r="F16" i="18"/>
  <c r="F16" i="19" s="1"/>
  <c r="Z16" i="18"/>
  <c r="Z16" i="19" s="1"/>
  <c r="I17" i="5"/>
  <c r="AJ19" i="20"/>
  <c r="AJ19" i="21"/>
  <c r="L21" i="20"/>
  <c r="L21" i="21"/>
  <c r="H23" i="21"/>
  <c r="H23" i="20"/>
  <c r="D25" i="18"/>
  <c r="D25" i="19" s="1"/>
  <c r="X25" i="18"/>
  <c r="X25" i="19" s="1"/>
  <c r="R26" i="20"/>
  <c r="R26" i="21"/>
  <c r="AH28" i="21"/>
  <c r="AH28" i="20"/>
  <c r="AD30" i="21"/>
  <c r="AD30" i="20"/>
  <c r="V34" i="18"/>
  <c r="V34" i="19" s="1"/>
  <c r="B34" i="18"/>
  <c r="B34" i="19" s="1"/>
  <c r="AJ35" i="21"/>
  <c r="AJ35" i="20"/>
  <c r="L37" i="20"/>
  <c r="L37" i="21"/>
  <c r="AB39" i="21"/>
  <c r="AB39" i="20"/>
  <c r="AL42" i="21"/>
  <c r="AL42" i="20"/>
  <c r="AH44" i="21"/>
  <c r="AH44" i="20"/>
  <c r="AD46" i="20"/>
  <c r="AD46" i="21"/>
  <c r="V50" i="18"/>
  <c r="V50" i="19" s="1"/>
  <c r="B50" i="18"/>
  <c r="B50" i="19" s="1"/>
  <c r="AJ51" i="21"/>
  <c r="AJ51" i="20"/>
  <c r="L53" i="20"/>
  <c r="L53" i="21"/>
  <c r="AB55" i="21"/>
  <c r="AB55" i="20"/>
  <c r="R58" i="20"/>
  <c r="R58" i="21"/>
  <c r="N60" i="20"/>
  <c r="N60" i="21"/>
  <c r="I61" i="5"/>
  <c r="P63" i="21"/>
  <c r="P63" i="20"/>
  <c r="L65" i="21"/>
  <c r="L65" i="20"/>
  <c r="AB67" i="21"/>
  <c r="AB67" i="20"/>
  <c r="R70" i="21"/>
  <c r="R70" i="20"/>
  <c r="N72" i="21"/>
  <c r="N72" i="20"/>
  <c r="AD74" i="21"/>
  <c r="AD74" i="20"/>
  <c r="F76" i="18"/>
  <c r="F76" i="19" s="1"/>
  <c r="Z76" i="18"/>
  <c r="Z76" i="19" s="1"/>
  <c r="AF77" i="21"/>
  <c r="AF77" i="20"/>
  <c r="AB79" i="21"/>
  <c r="AB79" i="20"/>
  <c r="X81" i="18"/>
  <c r="X81" i="19" s="1"/>
  <c r="D81" i="18"/>
  <c r="D81" i="19" s="1"/>
  <c r="R82" i="21"/>
  <c r="R82" i="20"/>
  <c r="AH84" i="21"/>
  <c r="AH84" i="20"/>
  <c r="AD86" i="21"/>
  <c r="AD86" i="20"/>
  <c r="Z88" i="18"/>
  <c r="Z88" i="19" s="1"/>
  <c r="F88" i="18"/>
  <c r="F88" i="19" s="1"/>
  <c r="AF89" i="21"/>
  <c r="AF89" i="20"/>
  <c r="H91" i="21"/>
  <c r="H91" i="20"/>
  <c r="D93" i="18"/>
  <c r="D93" i="19" s="1"/>
  <c r="X93" i="18"/>
  <c r="X93" i="19" s="1"/>
  <c r="AL94" i="21"/>
  <c r="AL94" i="20"/>
  <c r="N96" i="21"/>
  <c r="N96" i="20"/>
  <c r="AD98" i="21"/>
  <c r="AD98" i="20"/>
  <c r="F100" i="18"/>
  <c r="F100" i="19" s="1"/>
  <c r="Z100" i="18"/>
  <c r="Z100" i="19" s="1"/>
  <c r="B102" i="18"/>
  <c r="B102" i="19" s="1"/>
  <c r="V102" i="18"/>
  <c r="V102" i="19" s="1"/>
  <c r="AJ103" i="21"/>
  <c r="AJ103" i="20"/>
  <c r="AF105" i="21"/>
  <c r="AF105" i="20"/>
  <c r="AB107" i="21"/>
  <c r="AB107" i="20"/>
  <c r="AL110" i="21"/>
  <c r="AL110" i="20"/>
  <c r="I113" i="5"/>
  <c r="AJ115" i="21"/>
  <c r="AJ115" i="20"/>
  <c r="L117" i="21"/>
  <c r="L117" i="20"/>
  <c r="H119" i="21"/>
  <c r="H119" i="20"/>
  <c r="D121" i="18"/>
  <c r="D121" i="19" s="1"/>
  <c r="X121" i="18"/>
  <c r="X121" i="19" s="1"/>
  <c r="R122" i="21"/>
  <c r="R122" i="20"/>
  <c r="AH124" i="21"/>
  <c r="AH124" i="20"/>
  <c r="AD126" i="21"/>
  <c r="AD126" i="20"/>
  <c r="F128" i="18"/>
  <c r="F128" i="19" s="1"/>
  <c r="Z128" i="18"/>
  <c r="Z128" i="19" s="1"/>
  <c r="B130" i="18"/>
  <c r="B130" i="19" s="1"/>
  <c r="V130" i="18"/>
  <c r="V130" i="19" s="1"/>
  <c r="AJ131" i="21"/>
  <c r="AJ131" i="20"/>
  <c r="AK72" i="21"/>
  <c r="AK72" i="20"/>
  <c r="AI85" i="21"/>
  <c r="AI85" i="20"/>
  <c r="AC100" i="21"/>
  <c r="AC100" i="20"/>
  <c r="AG110" i="20"/>
  <c r="AG110" i="21"/>
  <c r="G125" i="18"/>
  <c r="G125" i="19" s="1"/>
  <c r="AA125" i="18"/>
  <c r="AA125" i="19" s="1"/>
  <c r="F10" i="18"/>
  <c r="F10" i="19" s="1"/>
  <c r="Z10" i="18"/>
  <c r="Z10" i="19" s="1"/>
  <c r="N22" i="20"/>
  <c r="N22" i="21"/>
  <c r="AH34" i="21"/>
  <c r="AH34" i="20"/>
  <c r="D47" i="18"/>
  <c r="D47" i="19" s="1"/>
  <c r="X47" i="18"/>
  <c r="X47" i="19" s="1"/>
  <c r="AL60" i="21"/>
  <c r="AL60" i="20"/>
  <c r="AB85" i="21"/>
  <c r="AB85" i="20"/>
  <c r="F98" i="18"/>
  <c r="F98" i="19" s="1"/>
  <c r="Z98" i="18"/>
  <c r="Z98" i="19" s="1"/>
  <c r="N110" i="20"/>
  <c r="N110" i="21"/>
  <c r="AB121" i="21"/>
  <c r="AB121" i="20"/>
  <c r="E5" i="18"/>
  <c r="E5" i="19" s="1"/>
  <c r="Y5" i="18"/>
  <c r="Y5" i="19" s="1"/>
  <c r="AM6" i="21"/>
  <c r="AM6" i="20"/>
  <c r="O8" i="20"/>
  <c r="O8" i="21"/>
  <c r="AE10" i="21"/>
  <c r="AE10" i="20"/>
  <c r="G12" i="18"/>
  <c r="G12" i="19" s="1"/>
  <c r="AA12" i="18"/>
  <c r="AA12" i="19" s="1"/>
  <c r="C14" i="18"/>
  <c r="C14" i="19" s="1"/>
  <c r="W14" i="18"/>
  <c r="W14" i="19" s="1"/>
  <c r="AK15" i="21"/>
  <c r="AK15" i="20"/>
  <c r="AG17" i="21"/>
  <c r="AG17" i="20"/>
  <c r="S18" i="20"/>
  <c r="S18" i="21"/>
  <c r="O20" i="20"/>
  <c r="O20" i="21"/>
  <c r="K22" i="21"/>
  <c r="K22" i="20"/>
  <c r="AA24" i="18"/>
  <c r="AA24" i="19" s="1"/>
  <c r="G24" i="18"/>
  <c r="G24" i="19" s="1"/>
  <c r="AK27" i="21"/>
  <c r="AK27" i="20"/>
  <c r="AG29" i="21"/>
  <c r="AG29" i="20"/>
  <c r="I31" i="21"/>
  <c r="I31" i="20"/>
  <c r="E33" i="18"/>
  <c r="E33" i="19" s="1"/>
  <c r="Y33" i="18"/>
  <c r="Y33" i="19" s="1"/>
  <c r="AM34" i="21"/>
  <c r="AM34" i="20"/>
  <c r="AI36" i="21"/>
  <c r="AI36" i="20"/>
  <c r="AE38" i="21"/>
  <c r="AE38" i="20"/>
  <c r="AA40" i="18"/>
  <c r="AA40" i="19" s="1"/>
  <c r="G40" i="18"/>
  <c r="G40" i="19" s="1"/>
  <c r="I43" i="21"/>
  <c r="I43" i="20"/>
  <c r="AM46" i="21"/>
  <c r="AM46" i="20"/>
  <c r="O48" i="21"/>
  <c r="O48" i="20"/>
  <c r="K50" i="21"/>
  <c r="K50" i="20"/>
  <c r="AK55" i="21"/>
  <c r="AK55" i="20"/>
  <c r="M57" i="20"/>
  <c r="M57" i="21"/>
  <c r="I59" i="21"/>
  <c r="I59" i="20"/>
  <c r="S62" i="21"/>
  <c r="S62" i="20"/>
  <c r="O64" i="21"/>
  <c r="O64" i="20"/>
  <c r="AE66" i="21"/>
  <c r="AE66" i="20"/>
  <c r="AK71" i="21"/>
  <c r="AK71" i="20"/>
  <c r="AG73" i="21"/>
  <c r="AG73" i="20"/>
  <c r="I75" i="20"/>
  <c r="I75" i="21"/>
  <c r="Y77" i="18"/>
  <c r="Y77" i="19" s="1"/>
  <c r="E77" i="18"/>
  <c r="E77" i="19" s="1"/>
  <c r="S78" i="21"/>
  <c r="S78" i="20"/>
  <c r="O80" i="21"/>
  <c r="O80" i="20"/>
  <c r="K82" i="21"/>
  <c r="K82" i="20"/>
  <c r="G84" i="18"/>
  <c r="G84" i="19" s="1"/>
  <c r="AA84" i="18"/>
  <c r="AA84" i="19" s="1"/>
  <c r="Q87" i="21"/>
  <c r="Q87" i="20"/>
  <c r="M89" i="21"/>
  <c r="M89" i="20"/>
  <c r="I91" i="21"/>
  <c r="I91" i="20"/>
  <c r="AM94" i="21"/>
  <c r="AM94" i="20"/>
  <c r="O96" i="21"/>
  <c r="O96" i="20"/>
  <c r="AE98" i="21"/>
  <c r="AE98" i="20"/>
  <c r="G100" i="18"/>
  <c r="G100" i="19" s="1"/>
  <c r="AA100" i="18"/>
  <c r="AA100" i="19" s="1"/>
  <c r="Q103" i="21"/>
  <c r="Q103" i="20"/>
  <c r="AG105" i="21"/>
  <c r="AG105" i="20"/>
  <c r="I107" i="20"/>
  <c r="I107" i="21"/>
  <c r="S110" i="21"/>
  <c r="S110" i="20"/>
  <c r="O112" i="21"/>
  <c r="O112" i="20"/>
  <c r="AE114" i="21"/>
  <c r="AE114" i="20"/>
  <c r="C118" i="18"/>
  <c r="C118" i="19" s="1"/>
  <c r="W118" i="18"/>
  <c r="W118" i="19" s="1"/>
  <c r="Q119" i="21"/>
  <c r="Q119" i="20"/>
  <c r="AG121" i="21"/>
  <c r="AG121" i="20"/>
  <c r="AC123" i="21"/>
  <c r="AC123" i="20"/>
  <c r="Y125" i="18"/>
  <c r="Y125" i="19" s="1"/>
  <c r="E125" i="18"/>
  <c r="E125" i="19" s="1"/>
  <c r="S126" i="21"/>
  <c r="S126" i="20"/>
  <c r="AI128" i="21"/>
  <c r="AI128" i="20"/>
  <c r="AE130" i="21"/>
  <c r="AE130" i="20"/>
  <c r="AH4" i="21"/>
  <c r="AH4" i="20"/>
  <c r="AC76" i="21"/>
  <c r="AC76" i="20"/>
  <c r="AI89" i="21"/>
  <c r="AI89" i="20"/>
  <c r="AI101" i="21"/>
  <c r="AI101" i="20"/>
  <c r="O121" i="21"/>
  <c r="O121" i="20"/>
  <c r="L31" i="21"/>
  <c r="L31" i="20"/>
  <c r="AL44" i="21"/>
  <c r="AL44" i="20"/>
  <c r="B56" i="18"/>
  <c r="B56" i="19" s="1"/>
  <c r="V56" i="18"/>
  <c r="V56" i="19" s="1"/>
  <c r="B68" i="18"/>
  <c r="B68" i="19" s="1"/>
  <c r="V68" i="18"/>
  <c r="V68" i="19" s="1"/>
  <c r="B80" i="18"/>
  <c r="B80" i="19" s="1"/>
  <c r="V80" i="18"/>
  <c r="V80" i="19" s="1"/>
  <c r="X103" i="18"/>
  <c r="X103" i="19" s="1"/>
  <c r="D103" i="18"/>
  <c r="D103" i="19" s="1"/>
  <c r="H117" i="21"/>
  <c r="H117" i="20"/>
  <c r="F130" i="18"/>
  <c r="F130" i="19" s="1"/>
  <c r="Z130" i="18"/>
  <c r="Z130" i="19" s="1"/>
  <c r="AL7" i="21"/>
  <c r="AL7" i="20"/>
  <c r="N9" i="21"/>
  <c r="N9" i="20"/>
  <c r="AD11" i="21"/>
  <c r="AD11" i="20"/>
  <c r="B15" i="18"/>
  <c r="B15" i="19" s="1"/>
  <c r="V15" i="18"/>
  <c r="V15" i="19" s="1"/>
  <c r="AJ16" i="21"/>
  <c r="AJ16" i="20"/>
  <c r="AF18" i="21"/>
  <c r="AF18" i="20"/>
  <c r="AB20" i="21"/>
  <c r="AB20" i="20"/>
  <c r="D22" i="18"/>
  <c r="D22" i="19" s="1"/>
  <c r="X22" i="18"/>
  <c r="X22" i="19" s="1"/>
  <c r="AL23" i="21"/>
  <c r="AL23" i="20"/>
  <c r="AH25" i="20"/>
  <c r="AH25" i="21"/>
  <c r="AD27" i="21"/>
  <c r="AD27" i="20"/>
  <c r="V31" i="18"/>
  <c r="V31" i="19" s="1"/>
  <c r="B31" i="18"/>
  <c r="B31" i="19" s="1"/>
  <c r="P32" i="21"/>
  <c r="P32" i="20"/>
  <c r="AF34" i="21"/>
  <c r="AF34" i="20"/>
  <c r="AB36" i="21"/>
  <c r="AB36" i="20"/>
  <c r="D38" i="18"/>
  <c r="D38" i="19" s="1"/>
  <c r="X38" i="18"/>
  <c r="X38" i="19" s="1"/>
  <c r="AL39" i="21"/>
  <c r="AL39" i="20"/>
  <c r="N41" i="20"/>
  <c r="N41" i="21"/>
  <c r="J43" i="21"/>
  <c r="J43" i="20"/>
  <c r="B47" i="18"/>
  <c r="B47" i="19" s="1"/>
  <c r="V47" i="18"/>
  <c r="V47" i="19" s="1"/>
  <c r="L50" i="21"/>
  <c r="L50" i="20"/>
  <c r="AB52" i="21"/>
  <c r="AB52" i="20"/>
  <c r="X54" i="18"/>
  <c r="X54" i="19" s="1"/>
  <c r="D54" i="18"/>
  <c r="D54" i="19" s="1"/>
  <c r="AL55" i="21"/>
  <c r="AL55" i="20"/>
  <c r="AH57" i="20"/>
  <c r="AH57" i="21"/>
  <c r="AD59" i="21"/>
  <c r="AD59" i="20"/>
  <c r="V63" i="18"/>
  <c r="V63" i="19" s="1"/>
  <c r="B63" i="18"/>
  <c r="B63" i="19" s="1"/>
  <c r="AF66" i="21"/>
  <c r="AF66" i="20"/>
  <c r="AB68" i="21"/>
  <c r="AB68" i="20"/>
  <c r="J71" i="21"/>
  <c r="J71" i="20"/>
  <c r="I74" i="5"/>
  <c r="P76" i="21"/>
  <c r="P76" i="20"/>
  <c r="L78" i="21"/>
  <c r="L78" i="20"/>
  <c r="H80" i="21"/>
  <c r="H80" i="20"/>
  <c r="X82" i="18"/>
  <c r="X82" i="19" s="1"/>
  <c r="D82" i="18"/>
  <c r="D82" i="19" s="1"/>
  <c r="R83" i="21"/>
  <c r="R83" i="20"/>
  <c r="AH85" i="21"/>
  <c r="AH85" i="20"/>
  <c r="J87" i="21"/>
  <c r="J87" i="20"/>
  <c r="F89" i="18"/>
  <c r="F89" i="19" s="1"/>
  <c r="Z89" i="18"/>
  <c r="Z89" i="19" s="1"/>
  <c r="I90" i="5"/>
  <c r="AJ92" i="18"/>
  <c r="AJ92" i="19" s="1"/>
  <c r="P92" i="18"/>
  <c r="P92" i="19" s="1"/>
  <c r="L94" i="21"/>
  <c r="L94" i="20"/>
  <c r="H96" i="21"/>
  <c r="H96" i="20"/>
  <c r="R99" i="20"/>
  <c r="R99" i="21"/>
  <c r="N101" i="21"/>
  <c r="N101" i="20"/>
  <c r="J103" i="21"/>
  <c r="J103" i="20"/>
  <c r="I106" i="5"/>
  <c r="P108" i="20"/>
  <c r="P108" i="21"/>
  <c r="AF110" i="18"/>
  <c r="AF110" i="19" s="1"/>
  <c r="L110" i="18"/>
  <c r="L110" i="19" s="1"/>
  <c r="H112" i="21"/>
  <c r="H112" i="20"/>
  <c r="D114" i="18"/>
  <c r="D114" i="19" s="1"/>
  <c r="X114" i="18"/>
  <c r="X114" i="19" s="1"/>
  <c r="R115" i="21"/>
  <c r="R115" i="20"/>
  <c r="N117" i="21"/>
  <c r="N117" i="20"/>
  <c r="J119" i="21"/>
  <c r="J119" i="20"/>
  <c r="F121" i="18"/>
  <c r="F121" i="19" s="1"/>
  <c r="Z121" i="18"/>
  <c r="Z121" i="19" s="1"/>
  <c r="B123" i="18"/>
  <c r="B123" i="19" s="1"/>
  <c r="V123" i="18"/>
  <c r="V123" i="19" s="1"/>
  <c r="AJ124" i="21"/>
  <c r="AJ124" i="20"/>
  <c r="AF126" i="21"/>
  <c r="AF126" i="20"/>
  <c r="R127" i="21"/>
  <c r="R127" i="20"/>
  <c r="N129" i="20"/>
  <c r="N129" i="21"/>
  <c r="J131" i="20"/>
  <c r="J131" i="21"/>
  <c r="K51" i="21"/>
  <c r="K51" i="20"/>
  <c r="O97" i="21"/>
  <c r="O97" i="20"/>
  <c r="S123" i="21"/>
  <c r="S123" i="20"/>
  <c r="N6" i="20"/>
  <c r="N6" i="21"/>
  <c r="H53" i="21"/>
  <c r="H53" i="20"/>
  <c r="D67" i="18"/>
  <c r="D67" i="19" s="1"/>
  <c r="X67" i="18"/>
  <c r="X67" i="19" s="1"/>
  <c r="J80" i="20"/>
  <c r="J80" i="21"/>
  <c r="P93" i="21"/>
  <c r="P93" i="20"/>
  <c r="AF107" i="21"/>
  <c r="AF107" i="20"/>
  <c r="B120" i="18"/>
  <c r="B120" i="19" s="1"/>
  <c r="V120" i="18"/>
  <c r="V120" i="19" s="1"/>
  <c r="AJ129" i="21"/>
  <c r="AJ129" i="20"/>
  <c r="AG6" i="21"/>
  <c r="AG6" i="20"/>
  <c r="AC8" i="21"/>
  <c r="AC8" i="20"/>
  <c r="E10" i="18"/>
  <c r="E10" i="19" s="1"/>
  <c r="Y10" i="18"/>
  <c r="Y10" i="19" s="1"/>
  <c r="AM11" i="21"/>
  <c r="AM11" i="20"/>
  <c r="O13" i="21"/>
  <c r="O13" i="20"/>
  <c r="K15" i="21"/>
  <c r="K15" i="20"/>
  <c r="G17" i="18"/>
  <c r="G17" i="19" s="1"/>
  <c r="AA17" i="18"/>
  <c r="AA17" i="19" s="1"/>
  <c r="Q20" i="21"/>
  <c r="Q20" i="20"/>
  <c r="AG22" i="21"/>
  <c r="AG22" i="20"/>
  <c r="AC24" i="21"/>
  <c r="AC24" i="20"/>
  <c r="E26" i="18"/>
  <c r="E26" i="19" s="1"/>
  <c r="Y26" i="18"/>
  <c r="Y26" i="19" s="1"/>
  <c r="AM27" i="20"/>
  <c r="AM27" i="21"/>
  <c r="AI29" i="21"/>
  <c r="AI29" i="20"/>
  <c r="AE31" i="21"/>
  <c r="AE31" i="20"/>
  <c r="G33" i="18"/>
  <c r="G33" i="19" s="1"/>
  <c r="AA33" i="18"/>
  <c r="AA33" i="19" s="1"/>
  <c r="AK36" i="21"/>
  <c r="AK36" i="20"/>
  <c r="AG38" i="21"/>
  <c r="AG38" i="20"/>
  <c r="AC40" i="20"/>
  <c r="AC40" i="21"/>
  <c r="E42" i="18"/>
  <c r="E42" i="19" s="1"/>
  <c r="Y42" i="18"/>
  <c r="Y42" i="19" s="1"/>
  <c r="S43" i="21"/>
  <c r="S43" i="20"/>
  <c r="O45" i="20"/>
  <c r="O45" i="21"/>
  <c r="AE47" i="21"/>
  <c r="AE47" i="20"/>
  <c r="AA49" i="18"/>
  <c r="AA49" i="19" s="1"/>
  <c r="G49" i="18"/>
  <c r="G49" i="19" s="1"/>
  <c r="AE55" i="20"/>
  <c r="AE55" i="21"/>
  <c r="G57" i="18"/>
  <c r="G57" i="19" s="1"/>
  <c r="AA57" i="18"/>
  <c r="AA57" i="19" s="1"/>
  <c r="M58" i="21"/>
  <c r="M58" i="20"/>
  <c r="I60" i="20"/>
  <c r="I60" i="21"/>
  <c r="E62" i="18"/>
  <c r="E62" i="19" s="1"/>
  <c r="Y62" i="18"/>
  <c r="Y62" i="19" s="1"/>
  <c r="S63" i="21"/>
  <c r="S63" i="20"/>
  <c r="AI65" i="21"/>
  <c r="AI65" i="20"/>
  <c r="AE67" i="20"/>
  <c r="AE67" i="21"/>
  <c r="AA69" i="18"/>
  <c r="AA69" i="19" s="1"/>
  <c r="G69" i="18"/>
  <c r="G69" i="19" s="1"/>
  <c r="W71" i="18"/>
  <c r="W71" i="19" s="1"/>
  <c r="C71" i="18"/>
  <c r="C71" i="19" s="1"/>
  <c r="E82" i="18"/>
  <c r="E82" i="19" s="1"/>
  <c r="Y82" i="18"/>
  <c r="Y82" i="19" s="1"/>
  <c r="AI93" i="20"/>
  <c r="AI93" i="21"/>
  <c r="AG106" i="21"/>
  <c r="AG106" i="20"/>
  <c r="AM119" i="21"/>
  <c r="AM119" i="20"/>
  <c r="X7" i="18"/>
  <c r="X7" i="19" s="1"/>
  <c r="D7" i="18"/>
  <c r="D7" i="19" s="1"/>
  <c r="AH18" i="21"/>
  <c r="AH18" i="20"/>
  <c r="AH30" i="21"/>
  <c r="AH30" i="20"/>
  <c r="L39" i="20"/>
  <c r="L39" i="21"/>
  <c r="J52" i="21"/>
  <c r="J52" i="20"/>
  <c r="H65" i="21"/>
  <c r="H65" i="20"/>
  <c r="L91" i="21"/>
  <c r="L91" i="20"/>
  <c r="R104" i="21"/>
  <c r="R104" i="20"/>
  <c r="P117" i="21"/>
  <c r="P117" i="20"/>
  <c r="N130" i="21"/>
  <c r="N130" i="20"/>
  <c r="N38" i="22" l="1"/>
  <c r="AO94" i="22"/>
  <c r="M94" i="28" s="1"/>
  <c r="O94" i="23" s="1"/>
  <c r="J99" i="22"/>
  <c r="L90" i="22"/>
  <c r="AL55" i="22"/>
  <c r="J55" i="28" s="1"/>
  <c r="L55" i="23" s="1"/>
  <c r="AN30" i="22"/>
  <c r="L30" i="28" s="1"/>
  <c r="N30" i="23" s="1"/>
  <c r="N21" i="22"/>
  <c r="P12" i="22"/>
  <c r="J76" i="22"/>
  <c r="R28" i="22"/>
  <c r="K110" i="22"/>
  <c r="M101" i="22"/>
  <c r="AU90" i="22"/>
  <c r="S90" i="28" s="1"/>
  <c r="U90" i="23" s="1"/>
  <c r="K78" i="22"/>
  <c r="M69" i="22"/>
  <c r="AU58" i="22"/>
  <c r="S58" i="28" s="1"/>
  <c r="U58" i="23" s="1"/>
  <c r="K46" i="22"/>
  <c r="AQ32" i="22"/>
  <c r="O32" i="28" s="1"/>
  <c r="Q32" i="23" s="1"/>
  <c r="AN7" i="22"/>
  <c r="L7" i="28" s="1"/>
  <c r="N7" i="23" s="1"/>
  <c r="S51" i="22"/>
  <c r="AT106" i="22"/>
  <c r="R106" i="28" s="1"/>
  <c r="T106" i="23" s="1"/>
  <c r="AR99" i="22"/>
  <c r="P99" i="28" s="1"/>
  <c r="R99" i="23" s="1"/>
  <c r="R90" i="22"/>
  <c r="J70" i="22"/>
  <c r="H63" i="22"/>
  <c r="AT54" i="22"/>
  <c r="R54" i="28" s="1"/>
  <c r="T54" i="23" s="1"/>
  <c r="P47" i="22"/>
  <c r="N40" i="22"/>
  <c r="AN33" i="22"/>
  <c r="L33" i="28" s="1"/>
  <c r="N33" i="23" s="1"/>
  <c r="AL26" i="22"/>
  <c r="J26" i="28" s="1"/>
  <c r="L26" i="23" s="1"/>
  <c r="AM87" i="22"/>
  <c r="K87" i="28" s="1"/>
  <c r="M87" i="23" s="1"/>
  <c r="R57" i="22"/>
  <c r="AL17" i="22"/>
  <c r="J17" i="28" s="1"/>
  <c r="L17" i="23" s="1"/>
  <c r="AN8" i="22"/>
  <c r="L8" i="28" s="1"/>
  <c r="N8" i="23" s="1"/>
  <c r="AT6" i="22"/>
  <c r="R6" i="28" s="1"/>
  <c r="T6" i="23" s="1"/>
  <c r="N98" i="22"/>
  <c r="AK92" i="22"/>
  <c r="I92" i="28" s="1"/>
  <c r="K92" i="23" s="1"/>
  <c r="K112" i="22"/>
  <c r="K68" i="22"/>
  <c r="AU32" i="22"/>
  <c r="S32" i="28" s="1"/>
  <c r="U32" i="23" s="1"/>
  <c r="AR109" i="22"/>
  <c r="P109" i="28" s="1"/>
  <c r="R109" i="23" s="1"/>
  <c r="AM42" i="22"/>
  <c r="K42" i="28" s="1"/>
  <c r="M42" i="23" s="1"/>
  <c r="P71" i="22"/>
  <c r="AT46" i="22"/>
  <c r="R46" i="28" s="1"/>
  <c r="T46" i="23" s="1"/>
  <c r="AP118" i="22"/>
  <c r="K105" i="22"/>
  <c r="AU57" i="22"/>
  <c r="S57" i="28" s="1"/>
  <c r="U57" i="23" s="1"/>
  <c r="M12" i="22"/>
  <c r="AT113" i="22"/>
  <c r="R113" i="28" s="1"/>
  <c r="T113" i="23" s="1"/>
  <c r="N49" i="22"/>
  <c r="P40" i="22"/>
  <c r="K107" i="22"/>
  <c r="AK131" i="22"/>
  <c r="I131" i="28" s="1"/>
  <c r="K131" i="23" s="1"/>
  <c r="AO117" i="22"/>
  <c r="M117" i="28" s="1"/>
  <c r="O117" i="23" s="1"/>
  <c r="AM110" i="22"/>
  <c r="K110" i="28" s="1"/>
  <c r="M110" i="23" s="1"/>
  <c r="I103" i="22"/>
  <c r="AU74" i="22"/>
  <c r="S74" i="28" s="1"/>
  <c r="U74" i="23" s="1"/>
  <c r="AO53" i="22"/>
  <c r="M53" i="28" s="1"/>
  <c r="O53" i="23" s="1"/>
  <c r="AQ44" i="22"/>
  <c r="O44" i="28" s="1"/>
  <c r="Q44" i="23" s="1"/>
  <c r="Q35" i="22"/>
  <c r="AU26" i="22"/>
  <c r="S26" i="28" s="1"/>
  <c r="U26" i="23" s="1"/>
  <c r="Q7" i="22"/>
  <c r="S91" i="22"/>
  <c r="H127" i="22"/>
  <c r="AP120" i="22"/>
  <c r="AN113" i="22"/>
  <c r="L113" i="28" s="1"/>
  <c r="N113" i="23" s="1"/>
  <c r="AU127" i="22"/>
  <c r="S127" i="28" s="1"/>
  <c r="U127" i="23" s="1"/>
  <c r="AO74" i="22"/>
  <c r="M74" i="28" s="1"/>
  <c r="O74" i="23" s="1"/>
  <c r="AM59" i="22"/>
  <c r="K59" i="28" s="1"/>
  <c r="M59" i="23" s="1"/>
  <c r="AK48" i="22"/>
  <c r="I48" i="28" s="1"/>
  <c r="K48" i="23" s="1"/>
  <c r="AM39" i="22"/>
  <c r="K39" i="28" s="1"/>
  <c r="M39" i="23" s="1"/>
  <c r="AK32" i="22"/>
  <c r="I32" i="28" s="1"/>
  <c r="K32" i="23" s="1"/>
  <c r="K23" i="22"/>
  <c r="AK16" i="22"/>
  <c r="I16" i="28" s="1"/>
  <c r="K16" i="23" s="1"/>
  <c r="AM7" i="22"/>
  <c r="K7" i="28" s="1"/>
  <c r="M7" i="23" s="1"/>
  <c r="AM103" i="22"/>
  <c r="K103" i="28" s="1"/>
  <c r="M103" i="23" s="1"/>
  <c r="L130" i="22"/>
  <c r="N93" i="22"/>
  <c r="AT62" i="22"/>
  <c r="R62" i="28" s="1"/>
  <c r="T62" i="23" s="1"/>
  <c r="AL54" i="22"/>
  <c r="J54" i="28" s="1"/>
  <c r="L54" i="23" s="1"/>
  <c r="AN45" i="22"/>
  <c r="L45" i="28" s="1"/>
  <c r="N45" i="23" s="1"/>
  <c r="AP36" i="22"/>
  <c r="AR27" i="22"/>
  <c r="P27" i="28" s="1"/>
  <c r="R27" i="23" s="1"/>
  <c r="AP20" i="22"/>
  <c r="L59" i="22"/>
  <c r="AS130" i="22"/>
  <c r="Q130" i="28" s="1"/>
  <c r="S130" i="23" s="1"/>
  <c r="AU121" i="22"/>
  <c r="S121" i="28" s="1"/>
  <c r="U121" i="23" s="1"/>
  <c r="AO100" i="22"/>
  <c r="M100" i="28" s="1"/>
  <c r="O100" i="23" s="1"/>
  <c r="S89" i="22"/>
  <c r="AS82" i="22"/>
  <c r="Q82" i="28" s="1"/>
  <c r="S82" i="23" s="1"/>
  <c r="AU61" i="22"/>
  <c r="S61" i="28" s="1"/>
  <c r="U61" i="23" s="1"/>
  <c r="AK34" i="22"/>
  <c r="I34" i="28" s="1"/>
  <c r="K34" i="23" s="1"/>
  <c r="AU5" i="22"/>
  <c r="S5" i="28" s="1"/>
  <c r="U5" i="23" s="1"/>
  <c r="AT40" i="22"/>
  <c r="R40" i="28" s="1"/>
  <c r="T40" i="23" s="1"/>
  <c r="AJ126" i="22"/>
  <c r="H66" i="22"/>
  <c r="P50" i="22"/>
  <c r="AL29" i="22"/>
  <c r="J29" i="28" s="1"/>
  <c r="L29" i="23" s="1"/>
  <c r="J13" i="22"/>
  <c r="L119" i="22"/>
  <c r="P116" i="22"/>
  <c r="N61" i="22"/>
  <c r="AN54" i="22"/>
  <c r="L54" i="28" s="1"/>
  <c r="N54" i="23" s="1"/>
  <c r="AT43" i="22"/>
  <c r="R43" i="28" s="1"/>
  <c r="T43" i="23" s="1"/>
  <c r="AR36" i="22"/>
  <c r="P36" i="28" s="1"/>
  <c r="R36" i="23" s="1"/>
  <c r="J120" i="22"/>
  <c r="L47" i="22"/>
  <c r="AS104" i="22"/>
  <c r="Q104" i="28" s="1"/>
  <c r="S104" i="23" s="1"/>
  <c r="AU130" i="22"/>
  <c r="S130" i="28" s="1"/>
  <c r="U130" i="23" s="1"/>
  <c r="Q123" i="22"/>
  <c r="AQ116" i="22"/>
  <c r="O116" i="28" s="1"/>
  <c r="Q116" i="23" s="1"/>
  <c r="AK95" i="22"/>
  <c r="I95" i="28" s="1"/>
  <c r="K95" i="23" s="1"/>
  <c r="AM86" i="22"/>
  <c r="K86" i="28" s="1"/>
  <c r="M86" i="23" s="1"/>
  <c r="M77" i="22"/>
  <c r="AU66" i="22"/>
  <c r="S66" i="28" s="1"/>
  <c r="U66" i="23" s="1"/>
  <c r="AO45" i="22"/>
  <c r="M45" i="28" s="1"/>
  <c r="O45" i="23" s="1"/>
  <c r="AU22" i="22"/>
  <c r="S22" i="28" s="1"/>
  <c r="U22" i="23" s="1"/>
  <c r="AQ12" i="22"/>
  <c r="O12" i="28" s="1"/>
  <c r="Q12" i="23" s="1"/>
  <c r="M5" i="22"/>
  <c r="AT88" i="22"/>
  <c r="R88" i="28" s="1"/>
  <c r="T88" i="23" s="1"/>
  <c r="J130" i="22"/>
  <c r="H123" i="22"/>
  <c r="P107" i="22"/>
  <c r="AP100" i="22"/>
  <c r="AR55" i="22"/>
  <c r="P55" i="28" s="1"/>
  <c r="R55" i="23" s="1"/>
  <c r="N48" i="22"/>
  <c r="AN41" i="22"/>
  <c r="L41" i="28" s="1"/>
  <c r="N41" i="23" s="1"/>
  <c r="AP32" i="22"/>
  <c r="AN35" i="22"/>
  <c r="L35" i="28" s="1"/>
  <c r="N35" i="23" s="1"/>
  <c r="AS126" i="22"/>
  <c r="Q126" i="28" s="1"/>
  <c r="S126" i="23" s="1"/>
  <c r="O119" i="22"/>
  <c r="AO112" i="22"/>
  <c r="M112" i="28" s="1"/>
  <c r="O112" i="23" s="1"/>
  <c r="AO96" i="22"/>
  <c r="M96" i="28" s="1"/>
  <c r="O96" i="23" s="1"/>
  <c r="K89" i="22"/>
  <c r="AQ75" i="22"/>
  <c r="O75" i="28" s="1"/>
  <c r="Q75" i="23" s="1"/>
  <c r="AS66" i="22"/>
  <c r="Q66" i="28" s="1"/>
  <c r="S66" i="23" s="1"/>
  <c r="AQ59" i="22"/>
  <c r="O59" i="28" s="1"/>
  <c r="Q59" i="23" s="1"/>
  <c r="O43" i="22"/>
  <c r="AK30" i="22"/>
  <c r="I30" i="28" s="1"/>
  <c r="K30" i="23" s="1"/>
  <c r="AT112" i="22"/>
  <c r="R112" i="28" s="1"/>
  <c r="T112" i="23" s="1"/>
  <c r="N50" i="22"/>
  <c r="AS128" i="22"/>
  <c r="Q128" i="28" s="1"/>
  <c r="S128" i="23" s="1"/>
  <c r="AT81" i="22"/>
  <c r="R81" i="28" s="1"/>
  <c r="T81" i="23" s="1"/>
  <c r="AR74" i="22"/>
  <c r="P74" i="28" s="1"/>
  <c r="R74" i="23" s="1"/>
  <c r="AP67" i="22"/>
  <c r="P58" i="22"/>
  <c r="R68" i="22"/>
  <c r="K75" i="22"/>
  <c r="AU104" i="22"/>
  <c r="S104" i="28" s="1"/>
  <c r="U104" i="23" s="1"/>
  <c r="AM92" i="22"/>
  <c r="K92" i="28" s="1"/>
  <c r="M92" i="23" s="1"/>
  <c r="M83" i="22"/>
  <c r="AQ74" i="22"/>
  <c r="O74" i="28" s="1"/>
  <c r="Q74" i="23" s="1"/>
  <c r="M67" i="22"/>
  <c r="O58" i="22"/>
  <c r="Q49" i="22"/>
  <c r="I37" i="22"/>
  <c r="Q17" i="22"/>
  <c r="M7" i="22"/>
  <c r="AJ81" i="22"/>
  <c r="O93" i="22"/>
  <c r="AS60" i="22"/>
  <c r="Q60" i="28" s="1"/>
  <c r="S60" i="23" s="1"/>
  <c r="AQ45" i="22"/>
  <c r="O45" i="28" s="1"/>
  <c r="Q45" i="23" s="1"/>
  <c r="Q36" i="22"/>
  <c r="S27" i="22"/>
  <c r="P85" i="22"/>
  <c r="H125" i="22"/>
  <c r="O71" i="22"/>
  <c r="AS49" i="22"/>
  <c r="Q49" i="28" s="1"/>
  <c r="S49" i="23" s="1"/>
  <c r="K12" i="22"/>
  <c r="H81" i="22"/>
  <c r="P69" i="22"/>
  <c r="AT37" i="22"/>
  <c r="R37" i="28" s="1"/>
  <c r="T37" i="23" s="1"/>
  <c r="AJ40" i="22"/>
  <c r="AP29" i="22"/>
  <c r="AN22" i="22"/>
  <c r="L22" i="28" s="1"/>
  <c r="N22" i="23" s="1"/>
  <c r="AP13" i="22"/>
  <c r="AU79" i="22"/>
  <c r="S79" i="28" s="1"/>
  <c r="U79" i="23" s="1"/>
  <c r="AK127" i="22"/>
  <c r="I127" i="28" s="1"/>
  <c r="K127" i="23" s="1"/>
  <c r="I111" i="22"/>
  <c r="AQ100" i="22"/>
  <c r="O100" i="28" s="1"/>
  <c r="Q100" i="23" s="1"/>
  <c r="Q91" i="22"/>
  <c r="S82" i="22"/>
  <c r="K70" i="22"/>
  <c r="M61" i="22"/>
  <c r="S50" i="22"/>
  <c r="O40" i="22"/>
  <c r="AO33" i="22"/>
  <c r="M33" i="28" s="1"/>
  <c r="O33" i="23" s="1"/>
  <c r="AM26" i="22"/>
  <c r="K26" i="28" s="1"/>
  <c r="M26" i="23" s="1"/>
  <c r="AK128" i="22"/>
  <c r="I128" i="28" s="1"/>
  <c r="K128" i="23" s="1"/>
  <c r="AS76" i="22"/>
  <c r="Q76" i="28" s="1"/>
  <c r="S76" i="23" s="1"/>
  <c r="AT126" i="22"/>
  <c r="R126" i="28" s="1"/>
  <c r="T126" i="23" s="1"/>
  <c r="AR119" i="22"/>
  <c r="P119" i="28" s="1"/>
  <c r="R119" i="23" s="1"/>
  <c r="N112" i="22"/>
  <c r="L93" i="22"/>
  <c r="J62" i="22"/>
  <c r="AN25" i="22"/>
  <c r="L25" i="28" s="1"/>
  <c r="N25" i="23" s="1"/>
  <c r="AL18" i="22"/>
  <c r="J18" i="28" s="1"/>
  <c r="L18" i="23" s="1"/>
  <c r="AL128" i="22"/>
  <c r="J128" i="28" s="1"/>
  <c r="L128" i="23" s="1"/>
  <c r="H69" i="22"/>
  <c r="H17" i="22"/>
  <c r="K83" i="22"/>
  <c r="AS106" i="22"/>
  <c r="Q106" i="28" s="1"/>
  <c r="S106" i="23" s="1"/>
  <c r="AL113" i="22"/>
  <c r="J113" i="28" s="1"/>
  <c r="L113" i="23" s="1"/>
  <c r="L48" i="22"/>
  <c r="AT5" i="22"/>
  <c r="R5" i="28" s="1"/>
  <c r="T5" i="23" s="1"/>
  <c r="K120" i="22"/>
  <c r="AS65" i="22"/>
  <c r="Q65" i="28" s="1"/>
  <c r="S65" i="23" s="1"/>
  <c r="S81" i="22"/>
  <c r="O53" i="22"/>
  <c r="M119" i="22"/>
  <c r="AQ95" i="22"/>
  <c r="O95" i="28" s="1"/>
  <c r="Q95" i="23" s="1"/>
  <c r="N119" i="22"/>
  <c r="AJ102" i="22"/>
  <c r="L84" i="22"/>
  <c r="AQ82" i="22"/>
  <c r="O82" i="28" s="1"/>
  <c r="Q82" i="23" s="1"/>
  <c r="Q73" i="22"/>
  <c r="S64" i="22"/>
  <c r="O34" i="22"/>
  <c r="S21" i="22"/>
  <c r="R40" i="22"/>
  <c r="AR110" i="22"/>
  <c r="P110" i="28" s="1"/>
  <c r="R110" i="23" s="1"/>
  <c r="N71" i="22"/>
  <c r="AP43" i="22"/>
  <c r="I66" i="22"/>
  <c r="O118" i="22"/>
  <c r="AM99" i="22"/>
  <c r="K99" i="28" s="1"/>
  <c r="M99" i="23" s="1"/>
  <c r="O37" i="22"/>
  <c r="S19" i="22"/>
  <c r="AL127" i="22"/>
  <c r="J127" i="28" s="1"/>
  <c r="L127" i="23" s="1"/>
  <c r="AL83" i="22"/>
  <c r="J83" i="28" s="1"/>
  <c r="L83" i="23" s="1"/>
  <c r="L58" i="22"/>
  <c r="N33" i="22"/>
  <c r="P24" i="22"/>
  <c r="L97" i="22"/>
  <c r="R123" i="22"/>
  <c r="AJ104" i="22"/>
  <c r="AJ44" i="22"/>
  <c r="J35" i="22"/>
  <c r="AP17" i="22"/>
  <c r="L123" i="22"/>
  <c r="P73" i="22"/>
  <c r="K74" i="22"/>
  <c r="S26" i="22"/>
  <c r="L73" i="22"/>
  <c r="O49" i="22"/>
  <c r="AO42" i="22"/>
  <c r="M42" i="28" s="1"/>
  <c r="O42" i="23" s="1"/>
  <c r="S15" i="22"/>
  <c r="P68" i="22"/>
  <c r="AK115" i="22"/>
  <c r="I115" i="28" s="1"/>
  <c r="K115" i="23" s="1"/>
  <c r="AS88" i="22"/>
  <c r="Q88" i="28" s="1"/>
  <c r="S88" i="23" s="1"/>
  <c r="P90" i="22"/>
  <c r="I21" i="22"/>
  <c r="AQ69" i="22"/>
  <c r="O69" i="28" s="1"/>
  <c r="Q69" i="23" s="1"/>
  <c r="S31" i="22"/>
  <c r="H128" i="22"/>
  <c r="H100" i="22"/>
  <c r="J91" i="22"/>
  <c r="S93" i="22"/>
  <c r="AM41" i="22"/>
  <c r="K41" i="28" s="1"/>
  <c r="M41" i="23" s="1"/>
  <c r="R99" i="22"/>
  <c r="J43" i="22"/>
  <c r="AJ36" i="22"/>
  <c r="H36" i="28" s="1"/>
  <c r="J36" i="23" s="1"/>
  <c r="AL27" i="22"/>
  <c r="J27" i="28" s="1"/>
  <c r="L27" i="23" s="1"/>
  <c r="AJ20" i="22"/>
  <c r="AL11" i="22"/>
  <c r="J11" i="28" s="1"/>
  <c r="L11" i="23" s="1"/>
  <c r="H117" i="22"/>
  <c r="AQ101" i="22"/>
  <c r="O101" i="28" s="1"/>
  <c r="Q101" i="23" s="1"/>
  <c r="AM130" i="22"/>
  <c r="K130" i="28" s="1"/>
  <c r="M130" i="23" s="1"/>
  <c r="AK123" i="22"/>
  <c r="I123" i="28" s="1"/>
  <c r="K123" i="23" s="1"/>
  <c r="AM114" i="22"/>
  <c r="K114" i="28" s="1"/>
  <c r="M114" i="23" s="1"/>
  <c r="AO105" i="22"/>
  <c r="M105" i="28" s="1"/>
  <c r="O105" i="23" s="1"/>
  <c r="O96" i="22"/>
  <c r="Q87" i="22"/>
  <c r="S78" i="22"/>
  <c r="AS71" i="22"/>
  <c r="Q71" i="28" s="1"/>
  <c r="S71" i="23" s="1"/>
  <c r="I59" i="22"/>
  <c r="O48" i="22"/>
  <c r="AM38" i="22"/>
  <c r="K38" i="28" s="1"/>
  <c r="M38" i="23" s="1"/>
  <c r="I31" i="22"/>
  <c r="K22" i="22"/>
  <c r="AS15" i="22"/>
  <c r="Q15" i="28" s="1"/>
  <c r="S15" i="23" s="1"/>
  <c r="AS72" i="22"/>
  <c r="Q72" i="28" s="1"/>
  <c r="S72" i="23" s="1"/>
  <c r="AL126" i="22"/>
  <c r="J126" i="28" s="1"/>
  <c r="L126" i="23" s="1"/>
  <c r="H119" i="22"/>
  <c r="AJ55" i="22"/>
  <c r="P95" i="22"/>
  <c r="AJ63" i="22"/>
  <c r="L71" i="22"/>
  <c r="H120" i="22"/>
  <c r="J111" i="22"/>
  <c r="AN102" i="22"/>
  <c r="L102" i="28" s="1"/>
  <c r="N102" i="23" s="1"/>
  <c r="AL67" i="22"/>
  <c r="J67" i="28" s="1"/>
  <c r="L67" i="23" s="1"/>
  <c r="AN58" i="22"/>
  <c r="L58" i="28" s="1"/>
  <c r="N58" i="23" s="1"/>
  <c r="AR24" i="22"/>
  <c r="P24" i="28" s="1"/>
  <c r="R24" i="23" s="1"/>
  <c r="AT15" i="22"/>
  <c r="R15" i="28" s="1"/>
  <c r="T15" i="23" s="1"/>
  <c r="AR8" i="22"/>
  <c r="P8" i="28" s="1"/>
  <c r="R8" i="23" s="1"/>
  <c r="P109" i="22"/>
  <c r="P37" i="22"/>
  <c r="AK52" i="22"/>
  <c r="I52" i="28" s="1"/>
  <c r="K52" i="23" s="1"/>
  <c r="S118" i="22"/>
  <c r="I99" i="22"/>
  <c r="K90" i="22"/>
  <c r="AK83" i="22"/>
  <c r="I83" i="28" s="1"/>
  <c r="K83" i="23" s="1"/>
  <c r="AQ72" i="22"/>
  <c r="O72" i="28" s="1"/>
  <c r="Q72" i="23" s="1"/>
  <c r="Q63" i="22"/>
  <c r="AK51" i="22"/>
  <c r="I51" i="28" s="1"/>
  <c r="K51" i="23" s="1"/>
  <c r="O16" i="22"/>
  <c r="AO9" i="22"/>
  <c r="M9" i="28" s="1"/>
  <c r="O9" i="23" s="1"/>
  <c r="AR53" i="22"/>
  <c r="P53" i="28" s="1"/>
  <c r="R53" i="23" s="1"/>
  <c r="H38" i="22"/>
  <c r="AS129" i="22"/>
  <c r="Q129" i="28" s="1"/>
  <c r="S129" i="23" s="1"/>
  <c r="I121" i="22"/>
  <c r="M103" i="22"/>
  <c r="AQ94" i="22"/>
  <c r="O94" i="28" s="1"/>
  <c r="Q94" i="23" s="1"/>
  <c r="AS85" i="22"/>
  <c r="Q85" i="28" s="1"/>
  <c r="S85" i="23" s="1"/>
  <c r="Q96" i="22"/>
  <c r="AS64" i="22"/>
  <c r="Q64" i="28" s="1"/>
  <c r="S64" i="23" s="1"/>
  <c r="O57" i="22"/>
  <c r="AU47" i="22"/>
  <c r="S47" i="28" s="1"/>
  <c r="U47" i="23" s="1"/>
  <c r="Q40" i="22"/>
  <c r="I12" i="22"/>
  <c r="J60" i="22"/>
  <c r="AT107" i="22"/>
  <c r="R107" i="28" s="1"/>
  <c r="T107" i="23" s="1"/>
  <c r="AR100" i="22"/>
  <c r="P100" i="28" s="1"/>
  <c r="R100" i="23" s="1"/>
  <c r="AP93" i="22"/>
  <c r="AT75" i="22"/>
  <c r="R75" i="28" s="1"/>
  <c r="T75" i="23" s="1"/>
  <c r="H56" i="22"/>
  <c r="J47" i="22"/>
  <c r="AM55" i="22"/>
  <c r="K55" i="28" s="1"/>
  <c r="M55" i="23" s="1"/>
  <c r="AU27" i="22"/>
  <c r="S27" i="28" s="1"/>
  <c r="U27" i="23" s="1"/>
  <c r="J80" i="22"/>
  <c r="N129" i="22"/>
  <c r="I56" i="22"/>
  <c r="AQ37" i="22"/>
  <c r="O37" i="28" s="1"/>
  <c r="Q37" i="23" s="1"/>
  <c r="O21" i="22"/>
  <c r="M14" i="22"/>
  <c r="AQ5" i="22"/>
  <c r="O5" i="28" s="1"/>
  <c r="Q5" i="23" s="1"/>
  <c r="I74" i="22"/>
  <c r="I42" i="22"/>
  <c r="AU107" i="22"/>
  <c r="S107" i="28" s="1"/>
  <c r="U107" i="23" s="1"/>
  <c r="L124" i="22"/>
  <c r="I116" i="22"/>
  <c r="R59" i="22"/>
  <c r="P101" i="22"/>
  <c r="AS113" i="22"/>
  <c r="Q113" i="28" s="1"/>
  <c r="S113" i="23" s="1"/>
  <c r="Q65" i="22"/>
  <c r="M35" i="22"/>
  <c r="M6" i="22"/>
  <c r="L18" i="22"/>
  <c r="AL120" i="22"/>
  <c r="J120" i="28" s="1"/>
  <c r="L120" i="23" s="1"/>
  <c r="O128" i="22"/>
  <c r="S66" i="22"/>
  <c r="M45" i="22"/>
  <c r="Q27" i="22"/>
  <c r="H85" i="22"/>
  <c r="R110" i="22"/>
  <c r="AN53" i="22"/>
  <c r="L53" i="28" s="1"/>
  <c r="N53" i="23" s="1"/>
  <c r="AK75" i="22"/>
  <c r="I75" i="28" s="1"/>
  <c r="K75" i="23" s="1"/>
  <c r="I27" i="22"/>
  <c r="L129" i="22"/>
  <c r="AT78" i="22"/>
  <c r="R78" i="28" s="1"/>
  <c r="T78" i="23" s="1"/>
  <c r="R54" i="22"/>
  <c r="R12" i="22"/>
  <c r="Q90" i="22"/>
  <c r="Q125" i="22"/>
  <c r="AP28" i="22"/>
  <c r="N28" i="28" s="1"/>
  <c r="P28" i="23" s="1"/>
  <c r="AL37" i="22"/>
  <c r="J37" i="28" s="1"/>
  <c r="L37" i="23" s="1"/>
  <c r="AJ30" i="22"/>
  <c r="AR62" i="22"/>
  <c r="P62" i="28" s="1"/>
  <c r="R62" i="23" s="1"/>
  <c r="M99" i="22"/>
  <c r="S88" i="22"/>
  <c r="AK41" i="22"/>
  <c r="I41" i="28" s="1"/>
  <c r="K41" i="23" s="1"/>
  <c r="M124" i="22"/>
  <c r="P33" i="22"/>
  <c r="P102" i="22"/>
  <c r="N67" i="22"/>
  <c r="AP39" i="22"/>
  <c r="P77" i="22"/>
  <c r="AO51" i="22"/>
  <c r="M51" i="28" s="1"/>
  <c r="O51" i="23" s="1"/>
  <c r="AP130" i="22"/>
  <c r="S103" i="22"/>
  <c r="AS68" i="22"/>
  <c r="Q68" i="28" s="1"/>
  <c r="S68" i="23" s="1"/>
  <c r="AK60" i="22"/>
  <c r="I60" i="28" s="1"/>
  <c r="K60" i="23" s="1"/>
  <c r="AO50" i="22"/>
  <c r="M50" i="28" s="1"/>
  <c r="O50" i="23" s="1"/>
  <c r="O41" i="22"/>
  <c r="AS32" i="22"/>
  <c r="Q32" i="28" s="1"/>
  <c r="S32" i="23" s="1"/>
  <c r="S23" i="22"/>
  <c r="N126" i="22"/>
  <c r="R76" i="22"/>
  <c r="AQ97" i="22"/>
  <c r="O97" i="28" s="1"/>
  <c r="Q97" i="23" s="1"/>
  <c r="AP129" i="22"/>
  <c r="N129" i="28" s="1"/>
  <c r="P129" i="23" s="1"/>
  <c r="P120" i="22"/>
  <c r="R51" i="22"/>
  <c r="O124" i="22"/>
  <c r="K114" i="22"/>
  <c r="AK107" i="22"/>
  <c r="I107" i="28" s="1"/>
  <c r="K107" i="23" s="1"/>
  <c r="K98" i="22"/>
  <c r="AK91" i="22"/>
  <c r="I91" i="28" s="1"/>
  <c r="K91" i="23" s="1"/>
  <c r="AM82" i="22"/>
  <c r="K82" i="28" s="1"/>
  <c r="M82" i="23" s="1"/>
  <c r="M73" i="22"/>
  <c r="AK59" i="22"/>
  <c r="I59" i="28" s="1"/>
  <c r="K59" i="23" s="1"/>
  <c r="K34" i="22"/>
  <c r="I15" i="22"/>
  <c r="K4" i="22"/>
  <c r="R56" i="22"/>
  <c r="P127" i="22"/>
  <c r="L77" i="22"/>
  <c r="AJ51" i="22"/>
  <c r="AN21" i="22"/>
  <c r="L21" i="28" s="1"/>
  <c r="N21" i="23" s="1"/>
  <c r="AT10" i="22"/>
  <c r="R10" i="28" s="1"/>
  <c r="T10" i="23" s="1"/>
  <c r="J112" i="22"/>
  <c r="K129" i="22"/>
  <c r="M120" i="22"/>
  <c r="S109" i="22"/>
  <c r="AS102" i="22"/>
  <c r="Q102" i="28" s="1"/>
  <c r="S102" i="23" s="1"/>
  <c r="AK90" i="22"/>
  <c r="I90" i="28" s="1"/>
  <c r="K90" i="23" s="1"/>
  <c r="K69" i="22"/>
  <c r="AO60" i="22"/>
  <c r="M60" i="28" s="1"/>
  <c r="O60" i="23" s="1"/>
  <c r="AU49" i="22"/>
  <c r="S49" i="28" s="1"/>
  <c r="U49" i="23" s="1"/>
  <c r="I107" i="22"/>
  <c r="AT21" i="22"/>
  <c r="R21" i="28" s="1"/>
  <c r="T21" i="23" s="1"/>
  <c r="P108" i="22"/>
  <c r="AO124" i="22"/>
  <c r="M124" i="28" s="1"/>
  <c r="O124" i="23" s="1"/>
  <c r="AS46" i="22"/>
  <c r="Q46" i="28" s="1"/>
  <c r="S46" i="23" s="1"/>
  <c r="O31" i="22"/>
  <c r="AM17" i="22"/>
  <c r="K17" i="28" s="1"/>
  <c r="M17" i="23" s="1"/>
  <c r="H118" i="22"/>
  <c r="S84" i="22"/>
  <c r="I65" i="22"/>
  <c r="M31" i="22"/>
  <c r="O22" i="22"/>
  <c r="AK72" i="22"/>
  <c r="I72" i="28" s="1"/>
  <c r="K72" i="23" s="1"/>
  <c r="R58" i="22"/>
  <c r="AP95" i="22"/>
  <c r="O25" i="22"/>
  <c r="AU18" i="22"/>
  <c r="S18" i="28" s="1"/>
  <c r="U18" i="23" s="1"/>
  <c r="J103" i="22"/>
  <c r="L94" i="22"/>
  <c r="AJ68" i="22"/>
  <c r="H68" i="28" s="1"/>
  <c r="J68" i="23" s="1"/>
  <c r="L50" i="22"/>
  <c r="AT39" i="22"/>
  <c r="R39" i="28" s="1"/>
  <c r="T39" i="23" s="1"/>
  <c r="P32" i="22"/>
  <c r="AT23" i="22"/>
  <c r="R23" i="28" s="1"/>
  <c r="T23" i="23" s="1"/>
  <c r="AR16" i="22"/>
  <c r="P16" i="28" s="1"/>
  <c r="R16" i="23" s="1"/>
  <c r="AT7" i="22"/>
  <c r="R7" i="28" s="1"/>
  <c r="T7" i="23" s="1"/>
  <c r="L31" i="22"/>
  <c r="AK76" i="22"/>
  <c r="I76" i="28" s="1"/>
  <c r="K76" i="23" s="1"/>
  <c r="S126" i="22"/>
  <c r="Q119" i="22"/>
  <c r="S110" i="22"/>
  <c r="I91" i="22"/>
  <c r="K82" i="22"/>
  <c r="O64" i="22"/>
  <c r="AS55" i="22"/>
  <c r="Q55" i="28" s="1"/>
  <c r="S55" i="23" s="1"/>
  <c r="I43" i="22"/>
  <c r="AU34" i="22"/>
  <c r="S34" i="28" s="1"/>
  <c r="U34" i="23" s="1"/>
  <c r="AS27" i="22"/>
  <c r="Q27" i="28" s="1"/>
  <c r="S27" i="23" s="1"/>
  <c r="AJ85" i="22"/>
  <c r="AK100" i="22"/>
  <c r="I100" i="28" s="1"/>
  <c r="K100" i="23" s="1"/>
  <c r="R122" i="22"/>
  <c r="AR115" i="22"/>
  <c r="P115" i="28" s="1"/>
  <c r="R115" i="23" s="1"/>
  <c r="AR51" i="22"/>
  <c r="P51" i="28" s="1"/>
  <c r="R51" i="23" s="1"/>
  <c r="AT42" i="22"/>
  <c r="R42" i="28" s="1"/>
  <c r="T42" i="23" s="1"/>
  <c r="P130" i="22"/>
  <c r="AL97" i="22"/>
  <c r="J97" i="28" s="1"/>
  <c r="L97" i="23" s="1"/>
  <c r="AJ90" i="22"/>
  <c r="AT33" i="22"/>
  <c r="R33" i="28" s="1"/>
  <c r="T33" i="23" s="1"/>
  <c r="AR26" i="22"/>
  <c r="P26" i="28" s="1"/>
  <c r="R26" i="23" s="1"/>
  <c r="P74" i="22"/>
  <c r="AN20" i="22"/>
  <c r="L20" i="28" s="1"/>
  <c r="N20" i="23" s="1"/>
  <c r="J48" i="22"/>
  <c r="AU12" i="22"/>
  <c r="S12" i="28" s="1"/>
  <c r="U12" i="23" s="1"/>
  <c r="AO64" i="22"/>
  <c r="M64" i="28" s="1"/>
  <c r="O64" i="23" s="1"/>
  <c r="Q6" i="22"/>
  <c r="AN120" i="22"/>
  <c r="L120" i="28" s="1"/>
  <c r="N120" i="23" s="1"/>
  <c r="N79" i="22"/>
  <c r="AT104" i="22"/>
  <c r="R104" i="28" s="1"/>
  <c r="T104" i="23" s="1"/>
  <c r="AL52" i="22"/>
  <c r="J52" i="28" s="1"/>
  <c r="L52" i="23" s="1"/>
  <c r="I36" i="22"/>
  <c r="K27" i="22"/>
  <c r="AO18" i="22"/>
  <c r="M18" i="28" s="1"/>
  <c r="O18" i="23" s="1"/>
  <c r="O9" i="22"/>
  <c r="AM51" i="22"/>
  <c r="K51" i="28" s="1"/>
  <c r="M51" i="23" s="1"/>
  <c r="AJ124" i="22"/>
  <c r="J55" i="22"/>
  <c r="AR12" i="22"/>
  <c r="P12" i="28" s="1"/>
  <c r="R12" i="23" s="1"/>
  <c r="R44" i="22"/>
  <c r="Q131" i="22"/>
  <c r="AS119" i="22"/>
  <c r="Q119" i="28" s="1"/>
  <c r="S119" i="23" s="1"/>
  <c r="AS103" i="22"/>
  <c r="Q103" i="28" s="1"/>
  <c r="S103" i="23" s="1"/>
  <c r="AS87" i="22"/>
  <c r="Q87" i="28" s="1"/>
  <c r="S87" i="23" s="1"/>
  <c r="AU78" i="22"/>
  <c r="S78" i="28" s="1"/>
  <c r="U78" i="23" s="1"/>
  <c r="Q55" i="22"/>
  <c r="AQ48" i="22"/>
  <c r="O48" i="28" s="1"/>
  <c r="Q48" i="23" s="1"/>
  <c r="AU30" i="22"/>
  <c r="S30" i="28" s="1"/>
  <c r="U30" i="23" s="1"/>
  <c r="AQ20" i="22"/>
  <c r="O20" i="28" s="1"/>
  <c r="Q20" i="23" s="1"/>
  <c r="Q11" i="22"/>
  <c r="AP80" i="22"/>
  <c r="AP72" i="22"/>
  <c r="AN65" i="22"/>
  <c r="L65" i="28" s="1"/>
  <c r="N65" i="23" s="1"/>
  <c r="AP56" i="22"/>
  <c r="AR47" i="22"/>
  <c r="P47" i="28" s="1"/>
  <c r="R47" i="23" s="1"/>
  <c r="J26" i="22"/>
  <c r="L5" i="22"/>
  <c r="AP78" i="22"/>
  <c r="N78" i="28" s="1"/>
  <c r="P78" i="23" s="1"/>
  <c r="H29" i="22"/>
  <c r="AU125" i="22"/>
  <c r="S125" i="28" s="1"/>
  <c r="U125" i="23" s="1"/>
  <c r="K113" i="22"/>
  <c r="Q86" i="22"/>
  <c r="M76" i="22"/>
  <c r="S65" i="22"/>
  <c r="J17" i="22"/>
  <c r="P55" i="22"/>
  <c r="J72" i="22"/>
  <c r="O87" i="22"/>
  <c r="K117" i="22"/>
  <c r="O83" i="22"/>
  <c r="J53" i="22"/>
  <c r="L127" i="22"/>
  <c r="N26" i="22"/>
  <c r="AQ77" i="22"/>
  <c r="O77" i="28" s="1"/>
  <c r="Q77" i="23" s="1"/>
  <c r="AQ25" i="22"/>
  <c r="O25" i="28" s="1"/>
  <c r="Q25" i="23" s="1"/>
  <c r="AJ32" i="22"/>
  <c r="N5" i="22"/>
  <c r="AS83" i="22"/>
  <c r="Q83" i="28" s="1"/>
  <c r="S83" i="23" s="1"/>
  <c r="AM34" i="22"/>
  <c r="K34" i="28" s="1"/>
  <c r="M34" i="23" s="1"/>
  <c r="P81" i="22"/>
  <c r="AR127" i="22"/>
  <c r="P127" i="28" s="1"/>
  <c r="R127" i="23" s="1"/>
  <c r="N56" i="22"/>
  <c r="AN49" i="22"/>
  <c r="L49" i="28" s="1"/>
  <c r="N49" i="23" s="1"/>
  <c r="H19" i="22"/>
  <c r="H130" i="22"/>
  <c r="N59" i="22"/>
  <c r="K36" i="22"/>
  <c r="S73" i="22"/>
  <c r="J12" i="22"/>
  <c r="H94" i="22"/>
  <c r="J51" i="22"/>
  <c r="S90" i="22"/>
  <c r="AM46" i="22"/>
  <c r="K46" i="28" s="1"/>
  <c r="M46" i="23" s="1"/>
  <c r="K18" i="22"/>
  <c r="AQ39" i="22"/>
  <c r="O39" i="28" s="1"/>
  <c r="Q39" i="23" s="1"/>
  <c r="L131" i="22"/>
  <c r="AL5" i="22"/>
  <c r="J5" i="28" s="1"/>
  <c r="L5" i="23" s="1"/>
  <c r="AP103" i="22"/>
  <c r="N103" i="28" s="1"/>
  <c r="P103" i="23" s="1"/>
  <c r="AL61" i="22"/>
  <c r="J61" i="28" s="1"/>
  <c r="L61" i="23" s="1"/>
  <c r="AP47" i="22"/>
  <c r="AU80" i="22"/>
  <c r="S80" i="28" s="1"/>
  <c r="U80" i="23" s="1"/>
  <c r="I61" i="22"/>
  <c r="AU48" i="22"/>
  <c r="S48" i="28" s="1"/>
  <c r="U48" i="23" s="1"/>
  <c r="AQ34" i="22"/>
  <c r="O34" i="28" s="1"/>
  <c r="Q34" i="23" s="1"/>
  <c r="Q9" i="22"/>
  <c r="I83" i="22"/>
  <c r="AS63" i="22"/>
  <c r="Q63" i="28" s="1"/>
  <c r="S63" i="23" s="1"/>
  <c r="AS31" i="22"/>
  <c r="Q31" i="28" s="1"/>
  <c r="S31" i="23" s="1"/>
  <c r="Q76" i="22"/>
  <c r="H108" i="22"/>
  <c r="R79" i="22"/>
  <c r="P72" i="22"/>
  <c r="R6" i="22"/>
  <c r="AP86" i="22"/>
  <c r="N86" i="28" s="1"/>
  <c r="P86" i="23" s="1"/>
  <c r="AJ41" i="22"/>
  <c r="S49" i="22"/>
  <c r="Q42" i="22"/>
  <c r="Q34" i="22"/>
  <c r="P57" i="22"/>
  <c r="AL93" i="22"/>
  <c r="J93" i="28" s="1"/>
  <c r="L93" i="23" s="1"/>
  <c r="AR82" i="22"/>
  <c r="P82" i="28" s="1"/>
  <c r="R82" i="23" s="1"/>
  <c r="AT73" i="22"/>
  <c r="R73" i="28" s="1"/>
  <c r="T73" i="23" s="1"/>
  <c r="P66" i="22"/>
  <c r="R45" i="22"/>
  <c r="H26" i="22"/>
  <c r="AN51" i="22"/>
  <c r="L51" i="28" s="1"/>
  <c r="N51" i="23" s="1"/>
  <c r="AQ53" i="22"/>
  <c r="O53" i="28" s="1"/>
  <c r="Q53" i="23" s="1"/>
  <c r="O126" i="22"/>
  <c r="AU112" i="22"/>
  <c r="S112" i="28" s="1"/>
  <c r="U112" i="23" s="1"/>
  <c r="AU96" i="22"/>
  <c r="S96" i="28" s="1"/>
  <c r="U96" i="23" s="1"/>
  <c r="AK61" i="22"/>
  <c r="I61" i="28" s="1"/>
  <c r="K61" i="23" s="1"/>
  <c r="K52" i="22"/>
  <c r="S32" i="22"/>
  <c r="AS13" i="22"/>
  <c r="Q13" i="28" s="1"/>
  <c r="S13" i="23" s="1"/>
  <c r="AQ125" i="22"/>
  <c r="O125" i="28" s="1"/>
  <c r="Q125" i="23" s="1"/>
  <c r="S121" i="22"/>
  <c r="S105" i="22"/>
  <c r="I86" i="22"/>
  <c r="Q70" i="22"/>
  <c r="I58" i="22"/>
  <c r="AQ47" i="22"/>
  <c r="O47" i="28" s="1"/>
  <c r="Q47" i="23" s="1"/>
  <c r="K37" i="22"/>
  <c r="Q30" i="22"/>
  <c r="M16" i="22"/>
  <c r="R128" i="22"/>
  <c r="L27" i="22"/>
  <c r="AS4" i="22"/>
  <c r="Q4" i="28" s="1"/>
  <c r="S4" i="23" s="1"/>
  <c r="AP119" i="22"/>
  <c r="AN96" i="22"/>
  <c r="L96" i="28" s="1"/>
  <c r="N96" i="23" s="1"/>
  <c r="AJ82" i="22"/>
  <c r="H82" i="28" s="1"/>
  <c r="J82" i="23" s="1"/>
  <c r="AJ70" i="22"/>
  <c r="H70" i="28" s="1"/>
  <c r="J70" i="23" s="1"/>
  <c r="P38" i="22"/>
  <c r="AP15" i="22"/>
  <c r="R92" i="22"/>
  <c r="K108" i="22"/>
  <c r="S97" i="22"/>
  <c r="I50" i="22"/>
  <c r="S13" i="22"/>
  <c r="AR30" i="22"/>
  <c r="P30" i="28" s="1"/>
  <c r="R30" i="23" s="1"/>
  <c r="AO111" i="22"/>
  <c r="M111" i="28" s="1"/>
  <c r="O111" i="23" s="1"/>
  <c r="AO83" i="22"/>
  <c r="M83" i="28" s="1"/>
  <c r="O83" i="23" s="1"/>
  <c r="AO35" i="22"/>
  <c r="M35" i="28" s="1"/>
  <c r="O35" i="23" s="1"/>
  <c r="AN127" i="22"/>
  <c r="L127" i="28" s="1"/>
  <c r="N127" i="23" s="1"/>
  <c r="AP74" i="22"/>
  <c r="AN11" i="22"/>
  <c r="L11" i="28" s="1"/>
  <c r="N11" i="23" s="1"/>
  <c r="I88" i="22"/>
  <c r="AM63" i="22"/>
  <c r="K63" i="28" s="1"/>
  <c r="M63" i="23" s="1"/>
  <c r="AK56" i="22"/>
  <c r="I56" i="28" s="1"/>
  <c r="K56" i="23" s="1"/>
  <c r="S35" i="22"/>
  <c r="K7" i="22"/>
  <c r="AR49" i="22"/>
  <c r="P49" i="28" s="1"/>
  <c r="R49" i="23" s="1"/>
  <c r="AT95" i="22"/>
  <c r="R95" i="28" s="1"/>
  <c r="T95" i="23" s="1"/>
  <c r="AR88" i="22"/>
  <c r="P88" i="28" s="1"/>
  <c r="R88" i="23" s="1"/>
  <c r="AP81" i="22"/>
  <c r="N81" i="28" s="1"/>
  <c r="P81" i="23" s="1"/>
  <c r="AR72" i="22"/>
  <c r="P72" i="28" s="1"/>
  <c r="R72" i="23" s="1"/>
  <c r="P56" i="22"/>
  <c r="AL76" i="22"/>
  <c r="J76" i="28" s="1"/>
  <c r="L76" i="23" s="1"/>
  <c r="AT28" i="22"/>
  <c r="R28" i="28" s="1"/>
  <c r="T28" i="23" s="1"/>
  <c r="N104" i="22"/>
  <c r="K111" i="22"/>
  <c r="AR130" i="22"/>
  <c r="P130" i="28" s="1"/>
  <c r="R130" i="23" s="1"/>
  <c r="R121" i="22"/>
  <c r="N91" i="22"/>
  <c r="L12" i="22"/>
  <c r="O98" i="22"/>
  <c r="Q77" i="22"/>
  <c r="AU68" i="22"/>
  <c r="S68" i="28" s="1"/>
  <c r="U68" i="23" s="1"/>
  <c r="AL6" i="22"/>
  <c r="J6" i="28" s="1"/>
  <c r="L6" i="23" s="1"/>
  <c r="J64" i="22"/>
  <c r="AO126" i="22"/>
  <c r="M126" i="28" s="1"/>
  <c r="O126" i="23" s="1"/>
  <c r="O99" i="22"/>
  <c r="AQ43" i="22"/>
  <c r="O43" i="28" s="1"/>
  <c r="Q43" i="23" s="1"/>
  <c r="AT109" i="22"/>
  <c r="R109" i="28" s="1"/>
  <c r="T109" i="23" s="1"/>
  <c r="AU56" i="22"/>
  <c r="S56" i="28" s="1"/>
  <c r="U56" i="23" s="1"/>
  <c r="H49" i="22"/>
  <c r="L15" i="22"/>
  <c r="O81" i="22"/>
  <c r="N97" i="22"/>
  <c r="AT35" i="22"/>
  <c r="R35" i="28" s="1"/>
  <c r="T35" i="23" s="1"/>
  <c r="AT19" i="22"/>
  <c r="R19" i="28" s="1"/>
  <c r="T19" i="23" s="1"/>
  <c r="O73" i="22"/>
  <c r="I119" i="22"/>
  <c r="Q99" i="22"/>
  <c r="Q67" i="22"/>
  <c r="O44" i="22"/>
  <c r="L113" i="22"/>
  <c r="P31" i="22"/>
  <c r="P54" i="22"/>
  <c r="N86" i="22"/>
  <c r="O110" i="22"/>
  <c r="S38" i="22"/>
  <c r="M128" i="22"/>
  <c r="S95" i="22"/>
  <c r="S58" i="22"/>
  <c r="H129" i="22"/>
  <c r="M36" i="22"/>
  <c r="O27" i="22"/>
  <c r="N87" i="22"/>
  <c r="AJ54" i="22"/>
  <c r="AN40" i="22"/>
  <c r="L40" i="28" s="1"/>
  <c r="N40" i="23" s="1"/>
  <c r="AQ105" i="22"/>
  <c r="O105" i="28" s="1"/>
  <c r="Q105" i="23" s="1"/>
  <c r="Q101" i="22"/>
  <c r="AQ66" i="22"/>
  <c r="O66" i="28" s="1"/>
  <c r="Q66" i="23" s="1"/>
  <c r="I29" i="22"/>
  <c r="AM74" i="22"/>
  <c r="K74" i="28" s="1"/>
  <c r="M74" i="23" s="1"/>
  <c r="AQ40" i="22"/>
  <c r="O40" i="28" s="1"/>
  <c r="Q40" i="23" s="1"/>
  <c r="AS19" i="22"/>
  <c r="Q19" i="28" s="1"/>
  <c r="S19" i="23" s="1"/>
  <c r="I128" i="22"/>
  <c r="J127" i="22"/>
  <c r="AR120" i="22"/>
  <c r="P120" i="28" s="1"/>
  <c r="R120" i="23" s="1"/>
  <c r="N113" i="22"/>
  <c r="P104" i="22"/>
  <c r="H76" i="22"/>
  <c r="P75" i="22"/>
  <c r="AL10" i="22"/>
  <c r="J10" i="28" s="1"/>
  <c r="L10" i="23" s="1"/>
  <c r="H109" i="22"/>
  <c r="N62" i="22"/>
  <c r="AT12" i="22"/>
  <c r="R12" i="28" s="1"/>
  <c r="T12" i="23" s="1"/>
  <c r="K79" i="22"/>
  <c r="AQ127" i="22"/>
  <c r="O127" i="28" s="1"/>
  <c r="Q127" i="23" s="1"/>
  <c r="AO120" i="22"/>
  <c r="M120" i="28" s="1"/>
  <c r="O120" i="23" s="1"/>
  <c r="AM113" i="22"/>
  <c r="K113" i="28" s="1"/>
  <c r="M113" i="23" s="1"/>
  <c r="AO104" i="22"/>
  <c r="M104" i="28" s="1"/>
  <c r="O104" i="23" s="1"/>
  <c r="K97" i="22"/>
  <c r="I90" i="22"/>
  <c r="AS74" i="22"/>
  <c r="Q74" i="28" s="1"/>
  <c r="S74" i="23" s="1"/>
  <c r="AQ67" i="22"/>
  <c r="O67" i="28" s="1"/>
  <c r="Q67" i="23" s="1"/>
  <c r="M60" i="22"/>
  <c r="AM53" i="22"/>
  <c r="K53" i="28" s="1"/>
  <c r="M53" i="23" s="1"/>
  <c r="AK46" i="22"/>
  <c r="I46" i="28" s="1"/>
  <c r="K46" i="23" s="1"/>
  <c r="AM29" i="22"/>
  <c r="K29" i="28" s="1"/>
  <c r="M29" i="23" s="1"/>
  <c r="AK22" i="22"/>
  <c r="I22" i="28" s="1"/>
  <c r="K22" i="23" s="1"/>
  <c r="AQ11" i="22"/>
  <c r="O11" i="28" s="1"/>
  <c r="Q11" i="23" s="1"/>
  <c r="AN131" i="22"/>
  <c r="L131" i="28" s="1"/>
  <c r="N131" i="23" s="1"/>
  <c r="AN83" i="22"/>
  <c r="L83" i="28" s="1"/>
  <c r="N83" i="23" s="1"/>
  <c r="J121" i="22"/>
  <c r="R89" i="22"/>
  <c r="H70" i="22"/>
  <c r="AR22" i="22"/>
  <c r="P22" i="28" s="1"/>
  <c r="R22" i="23" s="1"/>
  <c r="I92" i="22"/>
  <c r="AO123" i="22"/>
  <c r="M123" i="28" s="1"/>
  <c r="O123" i="23" s="1"/>
  <c r="AM116" i="22"/>
  <c r="K116" i="28" s="1"/>
  <c r="M116" i="23" s="1"/>
  <c r="AK109" i="22"/>
  <c r="I109" i="28" s="1"/>
  <c r="K109" i="23" s="1"/>
  <c r="AM100" i="22"/>
  <c r="K100" i="28" s="1"/>
  <c r="M100" i="23" s="1"/>
  <c r="M75" i="22"/>
  <c r="O66" i="22"/>
  <c r="S48" i="22"/>
  <c r="AM36" i="22"/>
  <c r="K36" i="28" s="1"/>
  <c r="M36" i="23" s="1"/>
  <c r="AU16" i="22"/>
  <c r="S16" i="28" s="1"/>
  <c r="U16" i="23" s="1"/>
  <c r="AM8" i="22"/>
  <c r="K8" i="28" s="1"/>
  <c r="M8" i="23" s="1"/>
  <c r="M102" i="22"/>
  <c r="AM125" i="22"/>
  <c r="K125" i="28" s="1"/>
  <c r="M125" i="23" s="1"/>
  <c r="I118" i="22"/>
  <c r="AK74" i="22"/>
  <c r="I74" i="28" s="1"/>
  <c r="K74" i="23" s="1"/>
  <c r="O63" i="22"/>
  <c r="Q54" i="22"/>
  <c r="AO44" i="22"/>
  <c r="M44" i="28" s="1"/>
  <c r="O44" i="23" s="1"/>
  <c r="K9" i="22"/>
  <c r="S107" i="22"/>
  <c r="P126" i="22"/>
  <c r="R101" i="22"/>
  <c r="AT45" i="22"/>
  <c r="R45" i="28" s="1"/>
  <c r="T45" i="23" s="1"/>
  <c r="P6" i="22"/>
  <c r="AN52" i="22"/>
  <c r="L52" i="28" s="1"/>
  <c r="N52" i="23" s="1"/>
  <c r="H22" i="22"/>
  <c r="Q53" i="22"/>
  <c r="R14" i="22"/>
  <c r="K85" i="22"/>
  <c r="AT65" i="22"/>
  <c r="R65" i="28" s="1"/>
  <c r="T65" i="23" s="1"/>
  <c r="AJ89" i="22"/>
  <c r="H89" i="28" s="1"/>
  <c r="J89" i="23" s="1"/>
  <c r="Q93" i="22"/>
  <c r="AS17" i="22"/>
  <c r="Q17" i="28" s="1"/>
  <c r="S17" i="23" s="1"/>
  <c r="AT100" i="22"/>
  <c r="R100" i="28" s="1"/>
  <c r="T100" i="23" s="1"/>
  <c r="AJ49" i="22"/>
  <c r="H49" i="28" s="1"/>
  <c r="J49" i="23" s="1"/>
  <c r="Q112" i="22"/>
  <c r="S59" i="22"/>
  <c r="I48" i="22"/>
  <c r="K39" i="22"/>
  <c r="Q12" i="22"/>
  <c r="AT72" i="22"/>
  <c r="R72" i="28" s="1"/>
  <c r="T72" i="23" s="1"/>
  <c r="M94" i="22"/>
  <c r="AP113" i="22"/>
  <c r="N113" i="28" s="1"/>
  <c r="P113" i="23" s="1"/>
  <c r="AN106" i="22"/>
  <c r="L106" i="28" s="1"/>
  <c r="N106" i="23" s="1"/>
  <c r="AL99" i="22"/>
  <c r="J99" i="28" s="1"/>
  <c r="L99" i="23" s="1"/>
  <c r="H92" i="22"/>
  <c r="AJ76" i="22"/>
  <c r="H76" i="28" s="1"/>
  <c r="J76" i="23" s="1"/>
  <c r="AN99" i="22"/>
  <c r="L99" i="28" s="1"/>
  <c r="N99" i="23" s="1"/>
  <c r="AT52" i="22"/>
  <c r="R52" i="28" s="1"/>
  <c r="T52" i="23" s="1"/>
  <c r="L103" i="22"/>
  <c r="H99" i="22"/>
  <c r="AR75" i="22"/>
  <c r="P75" i="28" s="1"/>
  <c r="R75" i="23" s="1"/>
  <c r="AP68" i="22"/>
  <c r="N68" i="28" s="1"/>
  <c r="P68" i="23" s="1"/>
  <c r="N36" i="22"/>
  <c r="L29" i="22"/>
  <c r="N46" i="22"/>
  <c r="L86" i="22"/>
  <c r="AJ47" i="22"/>
  <c r="AL38" i="22"/>
  <c r="J38" i="28" s="1"/>
  <c r="L38" i="23" s="1"/>
  <c r="AS70" i="22"/>
  <c r="Q70" i="28" s="1"/>
  <c r="S70" i="23" s="1"/>
  <c r="AQ63" i="22"/>
  <c r="O63" i="28" s="1"/>
  <c r="Q63" i="23" s="1"/>
  <c r="AM37" i="22"/>
  <c r="K37" i="28" s="1"/>
  <c r="M37" i="23" s="1"/>
  <c r="AM131" i="22"/>
  <c r="K131" i="28" s="1"/>
  <c r="M131" i="23" s="1"/>
  <c r="R113" i="22"/>
  <c r="R69" i="22"/>
  <c r="L52" i="22"/>
  <c r="N73" i="22"/>
  <c r="L38" i="22"/>
  <c r="AT27" i="22"/>
  <c r="R27" i="28" s="1"/>
  <c r="T27" i="23" s="1"/>
  <c r="O68" i="22"/>
  <c r="AS59" i="22"/>
  <c r="Q59" i="28" s="1"/>
  <c r="S59" i="23" s="1"/>
  <c r="I47" i="22"/>
  <c r="AL100" i="22"/>
  <c r="J100" i="28" s="1"/>
  <c r="L100" i="23" s="1"/>
  <c r="AJ43" i="22"/>
  <c r="AL34" i="22"/>
  <c r="J34" i="28" s="1"/>
  <c r="L34" i="23" s="1"/>
  <c r="H27" i="22"/>
  <c r="AS92" i="22"/>
  <c r="Q92" i="28" s="1"/>
  <c r="S92" i="23" s="1"/>
  <c r="AP99" i="22"/>
  <c r="L60" i="22"/>
  <c r="M98" i="22"/>
  <c r="AP42" i="22"/>
  <c r="K47" i="22"/>
  <c r="L66" i="22"/>
  <c r="R23" i="22"/>
  <c r="AO77" i="22"/>
  <c r="M77" i="28" s="1"/>
  <c r="O77" i="23" s="1"/>
  <c r="R16" i="22"/>
  <c r="I80" i="22"/>
  <c r="N11" i="22"/>
  <c r="AS110" i="22"/>
  <c r="Q110" i="28" s="1"/>
  <c r="S110" i="23" s="1"/>
  <c r="AS94" i="22"/>
  <c r="Q94" i="28" s="1"/>
  <c r="S94" i="23" s="1"/>
  <c r="M80" i="22"/>
  <c r="S57" i="22"/>
  <c r="AR97" i="22"/>
  <c r="P97" i="28" s="1"/>
  <c r="R97" i="23" s="1"/>
  <c r="AJ113" i="22"/>
  <c r="N125" i="22"/>
  <c r="AR116" i="22"/>
  <c r="P116" i="28" s="1"/>
  <c r="R116" i="23" s="1"/>
  <c r="J79" i="22"/>
  <c r="H72" i="22"/>
  <c r="H28" i="22"/>
  <c r="AL19" i="22"/>
  <c r="J19" i="28" s="1"/>
  <c r="L19" i="23" s="1"/>
  <c r="AJ12" i="22"/>
  <c r="H12" i="28" s="1"/>
  <c r="J12" i="23" s="1"/>
  <c r="AU95" i="22"/>
  <c r="S95" i="28" s="1"/>
  <c r="U95" i="23" s="1"/>
  <c r="M113" i="22"/>
  <c r="AS95" i="22"/>
  <c r="Q95" i="28" s="1"/>
  <c r="S95" i="23" s="1"/>
  <c r="S86" i="22"/>
  <c r="Q79" i="22"/>
  <c r="I67" i="22"/>
  <c r="O56" i="22"/>
  <c r="Q47" i="22"/>
  <c r="M37" i="22"/>
  <c r="AQ28" i="22"/>
  <c r="O28" i="28" s="1"/>
  <c r="Q28" i="23" s="1"/>
  <c r="M21" i="22"/>
  <c r="AL28" i="22"/>
  <c r="J28" i="28" s="1"/>
  <c r="L28" i="23" s="1"/>
  <c r="AR111" i="22"/>
  <c r="P111" i="28" s="1"/>
  <c r="R111" i="23" s="1"/>
  <c r="R102" i="22"/>
  <c r="AR95" i="22"/>
  <c r="P95" i="28" s="1"/>
  <c r="R95" i="23" s="1"/>
  <c r="AN85" i="22"/>
  <c r="L85" i="28" s="1"/>
  <c r="N85" i="23" s="1"/>
  <c r="H75" i="22"/>
  <c r="AP87" i="22"/>
  <c r="AN80" i="22"/>
  <c r="L80" i="28" s="1"/>
  <c r="N80" i="23" s="1"/>
  <c r="P34" i="22"/>
  <c r="K124" i="22"/>
  <c r="S108" i="22"/>
  <c r="AK89" i="22"/>
  <c r="I89" i="28" s="1"/>
  <c r="K89" i="23" s="1"/>
  <c r="M71" i="22"/>
  <c r="O62" i="22"/>
  <c r="M55" i="22"/>
  <c r="O46" i="22"/>
  <c r="M39" i="22"/>
  <c r="AL124" i="22"/>
  <c r="J124" i="28" s="1"/>
  <c r="L124" i="23" s="1"/>
  <c r="AN71" i="22"/>
  <c r="L71" i="28" s="1"/>
  <c r="N71" i="23" s="1"/>
  <c r="J8" i="22"/>
  <c r="O69" i="22"/>
  <c r="K35" i="22"/>
  <c r="Q8" i="22"/>
  <c r="AL84" i="22"/>
  <c r="J84" i="28" s="1"/>
  <c r="L84" i="23" s="1"/>
  <c r="AL111" i="22"/>
  <c r="J111" i="28" s="1"/>
  <c r="L111" i="23" s="1"/>
  <c r="H104" i="22"/>
  <c r="AL79" i="22"/>
  <c r="J79" i="28" s="1"/>
  <c r="L79" i="23" s="1"/>
  <c r="L70" i="22"/>
  <c r="AP61" i="22"/>
  <c r="N61" i="28" s="1"/>
  <c r="P61" i="23" s="1"/>
  <c r="AR52" i="22"/>
  <c r="P52" i="28" s="1"/>
  <c r="R52" i="23" s="1"/>
  <c r="R43" i="22"/>
  <c r="K127" i="22"/>
  <c r="I127" i="22"/>
  <c r="K26" i="22"/>
  <c r="AL118" i="22"/>
  <c r="J118" i="28" s="1"/>
  <c r="L118" i="23" s="1"/>
  <c r="L81" i="22"/>
  <c r="P5" i="22"/>
  <c r="S117" i="22"/>
  <c r="K61" i="22"/>
  <c r="P25" i="22"/>
  <c r="AR122" i="22"/>
  <c r="P122" i="28" s="1"/>
  <c r="R122" i="23" s="1"/>
  <c r="R97" i="22"/>
  <c r="AL57" i="22"/>
  <c r="J57" i="28" s="1"/>
  <c r="L57" i="23" s="1"/>
  <c r="AR18" i="22"/>
  <c r="P18" i="28" s="1"/>
  <c r="R18" i="23" s="1"/>
  <c r="AM115" i="22"/>
  <c r="K115" i="28" s="1"/>
  <c r="M115" i="23" s="1"/>
  <c r="Q113" i="22"/>
  <c r="M87" i="22"/>
  <c r="AM16" i="22"/>
  <c r="K16" i="28" s="1"/>
  <c r="M16" i="23" s="1"/>
  <c r="AO48" i="22"/>
  <c r="M48" i="28" s="1"/>
  <c r="O48" i="23" s="1"/>
  <c r="K17" i="22"/>
  <c r="AJ106" i="22"/>
  <c r="H106" i="28" s="1"/>
  <c r="J106" i="23" s="1"/>
  <c r="R37" i="22"/>
  <c r="AP7" i="22"/>
  <c r="N7" i="28" s="1"/>
  <c r="P7" i="23" s="1"/>
  <c r="AO98" i="22"/>
  <c r="M98" i="28" s="1"/>
  <c r="O98" i="23" s="1"/>
  <c r="AO67" i="22"/>
  <c r="M67" i="28" s="1"/>
  <c r="O67" i="23" s="1"/>
  <c r="J108" i="22"/>
  <c r="AN55" i="22"/>
  <c r="L55" i="28" s="1"/>
  <c r="N55" i="23" s="1"/>
  <c r="AK124" i="22"/>
  <c r="I124" i="28" s="1"/>
  <c r="K124" i="23" s="1"/>
  <c r="AK64" i="22"/>
  <c r="I64" i="28" s="1"/>
  <c r="K64" i="23" s="1"/>
  <c r="AK44" i="22"/>
  <c r="I44" i="28" s="1"/>
  <c r="K44" i="23" s="1"/>
  <c r="M26" i="22"/>
  <c r="O17" i="22"/>
  <c r="M10" i="22"/>
  <c r="H97" i="22"/>
  <c r="AT131" i="22"/>
  <c r="R131" i="28" s="1"/>
  <c r="T131" i="23" s="1"/>
  <c r="P8" i="22"/>
  <c r="P80" i="22"/>
  <c r="L76" i="22"/>
  <c r="S41" i="22"/>
  <c r="I60" i="22"/>
  <c r="R96" i="22"/>
  <c r="AP63" i="22"/>
  <c r="K71" i="22"/>
  <c r="AJ27" i="22"/>
  <c r="O10" i="22"/>
  <c r="AK36" i="22"/>
  <c r="I36" i="28" s="1"/>
  <c r="K36" i="23" s="1"/>
  <c r="M130" i="22"/>
  <c r="AM6" i="22"/>
  <c r="K6" i="28" s="1"/>
  <c r="M6" i="23" s="1"/>
  <c r="R30" i="22"/>
  <c r="P122" i="22"/>
  <c r="AQ115" i="22"/>
  <c r="O115" i="28" s="1"/>
  <c r="Q115" i="23" s="1"/>
  <c r="AS22" i="22"/>
  <c r="Q22" i="28" s="1"/>
  <c r="S22" i="23" s="1"/>
  <c r="AN100" i="22"/>
  <c r="L100" i="28" s="1"/>
  <c r="N100" i="23" s="1"/>
  <c r="AN56" i="22"/>
  <c r="L56" i="28" s="1"/>
  <c r="N56" i="23" s="1"/>
  <c r="AL121" i="22"/>
  <c r="J121" i="28" s="1"/>
  <c r="L121" i="23" s="1"/>
  <c r="AQ119" i="22"/>
  <c r="O119" i="28" s="1"/>
  <c r="Q119" i="23" s="1"/>
  <c r="L99" i="22"/>
  <c r="S42" i="22"/>
  <c r="J10" i="22"/>
  <c r="AQ88" i="22"/>
  <c r="O88" i="28" s="1"/>
  <c r="Q88" i="23" s="1"/>
  <c r="P79" i="22"/>
  <c r="M54" i="22"/>
  <c r="AM65" i="22"/>
  <c r="K65" i="28" s="1"/>
  <c r="M65" i="23" s="1"/>
  <c r="K103" i="22"/>
  <c r="AQ99" i="22"/>
  <c r="O99" i="28" s="1"/>
  <c r="Q99" i="23" s="1"/>
  <c r="I81" i="22"/>
  <c r="R38" i="22"/>
  <c r="J16" i="22"/>
  <c r="L63" i="22"/>
  <c r="AN62" i="22"/>
  <c r="L62" i="28" s="1"/>
  <c r="N62" i="23" s="1"/>
  <c r="R52" i="22"/>
  <c r="S74" i="22"/>
  <c r="AK121" i="22"/>
  <c r="I121" i="28" s="1"/>
  <c r="K121" i="23" s="1"/>
  <c r="M33" i="22"/>
  <c r="L10" i="22"/>
  <c r="L45" i="22"/>
  <c r="AU35" i="22"/>
  <c r="S35" i="28" s="1"/>
  <c r="U35" i="23" s="1"/>
  <c r="R9" i="22"/>
  <c r="AQ93" i="22"/>
  <c r="O93" i="28" s="1"/>
  <c r="Q93" i="23" s="1"/>
  <c r="R10" i="22"/>
  <c r="R17" i="22"/>
  <c r="R62" i="22"/>
  <c r="AQ124" i="22"/>
  <c r="O124" i="28" s="1"/>
  <c r="Q124" i="23" s="1"/>
  <c r="AN129" i="22"/>
  <c r="L129" i="28" s="1"/>
  <c r="N129" i="23" s="1"/>
  <c r="AP62" i="22"/>
  <c r="N62" i="28" s="1"/>
  <c r="P62" i="23" s="1"/>
  <c r="S33" i="22"/>
  <c r="M116" i="22"/>
  <c r="L30" i="22"/>
  <c r="R33" i="22"/>
  <c r="L87" i="22"/>
  <c r="K121" i="22"/>
  <c r="AO66" i="22"/>
  <c r="M66" i="28" s="1"/>
  <c r="O66" i="23" s="1"/>
  <c r="AU19" i="22"/>
  <c r="S19" i="28" s="1"/>
  <c r="U19" i="23" s="1"/>
  <c r="AM49" i="22"/>
  <c r="K49" i="28" s="1"/>
  <c r="M49" i="23" s="1"/>
  <c r="R25" i="22"/>
  <c r="AM67" i="22"/>
  <c r="K67" i="28" s="1"/>
  <c r="M67" i="23" s="1"/>
  <c r="H96" i="22"/>
  <c r="J71" i="22"/>
  <c r="AL59" i="22"/>
  <c r="J59" i="28" s="1"/>
  <c r="L59" i="23" s="1"/>
  <c r="AJ52" i="22"/>
  <c r="AN34" i="22"/>
  <c r="L34" i="28" s="1"/>
  <c r="N34" i="23" s="1"/>
  <c r="AN18" i="22"/>
  <c r="L18" i="28" s="1"/>
  <c r="N18" i="23" s="1"/>
  <c r="N9" i="22"/>
  <c r="AT44" i="22"/>
  <c r="R44" i="28" s="1"/>
  <c r="T44" i="23" s="1"/>
  <c r="AQ89" i="22"/>
  <c r="O89" i="28" s="1"/>
  <c r="Q89" i="23" s="1"/>
  <c r="AQ128" i="22"/>
  <c r="O128" i="28" s="1"/>
  <c r="Q128" i="23" s="1"/>
  <c r="AO121" i="22"/>
  <c r="M121" i="28" s="1"/>
  <c r="O121" i="23" s="1"/>
  <c r="O112" i="22"/>
  <c r="Q103" i="22"/>
  <c r="AU94" i="22"/>
  <c r="S94" i="28" s="1"/>
  <c r="U94" i="23" s="1"/>
  <c r="AM66" i="22"/>
  <c r="K66" i="28" s="1"/>
  <c r="M66" i="23" s="1"/>
  <c r="M57" i="22"/>
  <c r="AU46" i="22"/>
  <c r="S46" i="28" s="1"/>
  <c r="U46" i="23" s="1"/>
  <c r="AQ36" i="22"/>
  <c r="O36" i="28" s="1"/>
  <c r="Q36" i="23" s="1"/>
  <c r="AO29" i="22"/>
  <c r="M29" i="28" s="1"/>
  <c r="O29" i="23" s="1"/>
  <c r="O19" i="22"/>
  <c r="AJ77" i="22"/>
  <c r="H77" i="28" s="1"/>
  <c r="J77" i="23" s="1"/>
  <c r="AN92" i="22"/>
  <c r="L92" i="28" s="1"/>
  <c r="N92" i="23" s="1"/>
  <c r="AR25" i="22"/>
  <c r="P25" i="28" s="1"/>
  <c r="R25" i="23" s="1"/>
  <c r="AP111" i="22"/>
  <c r="AJ78" i="22"/>
  <c r="H78" i="28" s="1"/>
  <c r="J78" i="23" s="1"/>
  <c r="AU120" i="22"/>
  <c r="S120" i="28" s="1"/>
  <c r="U120" i="23" s="1"/>
  <c r="AK53" i="22"/>
  <c r="I53" i="28" s="1"/>
  <c r="K53" i="23" s="1"/>
  <c r="I64" i="22"/>
  <c r="I76" i="22"/>
  <c r="AM102" i="22"/>
  <c r="K102" i="28" s="1"/>
  <c r="M102" i="23" s="1"/>
  <c r="I95" i="22"/>
  <c r="S34" i="22"/>
  <c r="H71" i="22"/>
  <c r="AU6" i="22"/>
  <c r="S6" i="28" s="1"/>
  <c r="U6" i="23" s="1"/>
  <c r="AP34" i="22"/>
  <c r="AR131" i="22"/>
  <c r="P131" i="28" s="1"/>
  <c r="R131" i="23" s="1"/>
  <c r="AP124" i="22"/>
  <c r="N124" i="28" s="1"/>
  <c r="P124" i="23" s="1"/>
  <c r="L117" i="22"/>
  <c r="AP44" i="22"/>
  <c r="N44" i="28" s="1"/>
  <c r="P44" i="23" s="1"/>
  <c r="AR35" i="22"/>
  <c r="P35" i="28" s="1"/>
  <c r="R35" i="23" s="1"/>
  <c r="AJ9" i="22"/>
  <c r="H9" i="28" s="1"/>
  <c r="J9" i="23" s="1"/>
  <c r="AP35" i="22"/>
  <c r="L28" i="22"/>
  <c r="AP55" i="22"/>
  <c r="AP27" i="22"/>
  <c r="N27" i="28" s="1"/>
  <c r="P27" i="23" s="1"/>
  <c r="AJ105" i="22"/>
  <c r="H105" i="28" s="1"/>
  <c r="J105" i="23" s="1"/>
  <c r="S120" i="22"/>
  <c r="AQ78" i="22"/>
  <c r="O78" i="28" s="1"/>
  <c r="Q78" i="23" s="1"/>
  <c r="AS21" i="22"/>
  <c r="Q21" i="28" s="1"/>
  <c r="S21" i="23" s="1"/>
  <c r="O115" i="22"/>
  <c r="K73" i="22"/>
  <c r="Q46" i="22"/>
  <c r="J97" i="22"/>
  <c r="R8" i="22"/>
  <c r="I97" i="22"/>
  <c r="AQ42" i="22"/>
  <c r="O42" i="28" s="1"/>
  <c r="Q42" i="23" s="1"/>
  <c r="AR117" i="22"/>
  <c r="P117" i="28" s="1"/>
  <c r="R117" i="23" s="1"/>
  <c r="AJ65" i="22"/>
  <c r="AP14" i="22"/>
  <c r="M90" i="22"/>
  <c r="AU39" i="22"/>
  <c r="S39" i="28" s="1"/>
  <c r="U39" i="23" s="1"/>
  <c r="I20" i="22"/>
  <c r="AM11" i="22"/>
  <c r="K11" i="28" s="1"/>
  <c r="M11" i="23" s="1"/>
  <c r="R116" i="22"/>
  <c r="AJ53" i="22"/>
  <c r="H53" i="28" s="1"/>
  <c r="J53" i="23" s="1"/>
  <c r="AT127" i="22"/>
  <c r="R127" i="28" s="1"/>
  <c r="T127" i="23" s="1"/>
  <c r="AL23" i="22"/>
  <c r="J23" i="28" s="1"/>
  <c r="L23" i="23" s="1"/>
  <c r="L14" i="22"/>
  <c r="S122" i="22"/>
  <c r="AQ112" i="22"/>
  <c r="O112" i="28" s="1"/>
  <c r="Q112" i="23" s="1"/>
  <c r="M105" i="22"/>
  <c r="AQ96" i="22"/>
  <c r="O96" i="28" s="1"/>
  <c r="Q96" i="23" s="1"/>
  <c r="AO89" i="22"/>
  <c r="M89" i="28" s="1"/>
  <c r="O89" i="23" s="1"/>
  <c r="AQ80" i="22"/>
  <c r="O80" i="28" s="1"/>
  <c r="Q80" i="23" s="1"/>
  <c r="AQ64" i="22"/>
  <c r="O64" i="28" s="1"/>
  <c r="Q64" i="23" s="1"/>
  <c r="AO57" i="22"/>
  <c r="M57" i="28" s="1"/>
  <c r="O57" i="23" s="1"/>
  <c r="AM50" i="22"/>
  <c r="K50" i="28" s="1"/>
  <c r="M50" i="23" s="1"/>
  <c r="AK43" i="22"/>
  <c r="I43" i="28" s="1"/>
  <c r="K43" i="23" s="1"/>
  <c r="AN43" i="22"/>
  <c r="L43" i="28" s="1"/>
  <c r="N43" i="23" s="1"/>
  <c r="Q120" i="22"/>
  <c r="AU51" i="22"/>
  <c r="S51" i="28" s="1"/>
  <c r="U51" i="23" s="1"/>
  <c r="AJ91" i="22"/>
  <c r="AL82" i="22"/>
  <c r="J82" i="28" s="1"/>
  <c r="L82" i="23" s="1"/>
  <c r="J74" i="22"/>
  <c r="H67" i="22"/>
  <c r="J58" i="22"/>
  <c r="L49" i="22"/>
  <c r="AJ7" i="22"/>
  <c r="O127" i="22"/>
  <c r="Q118" i="22"/>
  <c r="AM97" i="22"/>
  <c r="K97" i="28" s="1"/>
  <c r="M97" i="23" s="1"/>
  <c r="M88" i="22"/>
  <c r="AK78" i="22"/>
  <c r="I78" i="28" s="1"/>
  <c r="K78" i="23" s="1"/>
  <c r="O67" i="22"/>
  <c r="Q58" i="22"/>
  <c r="S37" i="22"/>
  <c r="M20" i="22"/>
  <c r="O11" i="22"/>
  <c r="R73" i="22"/>
  <c r="AR125" i="22"/>
  <c r="P125" i="28" s="1"/>
  <c r="R125" i="23" s="1"/>
  <c r="J73" i="22"/>
  <c r="AT57" i="22"/>
  <c r="R57" i="28" s="1"/>
  <c r="T57" i="23" s="1"/>
  <c r="AU108" i="22"/>
  <c r="S108" i="28" s="1"/>
  <c r="U108" i="23" s="1"/>
  <c r="AS57" i="22"/>
  <c r="Q57" i="28" s="1"/>
  <c r="S57" i="23" s="1"/>
  <c r="AN123" i="22"/>
  <c r="L123" i="28" s="1"/>
  <c r="N123" i="23" s="1"/>
  <c r="AS79" i="22"/>
  <c r="Q79" i="28" s="1"/>
  <c r="S79" i="23" s="1"/>
  <c r="AQ56" i="22"/>
  <c r="O56" i="28" s="1"/>
  <c r="Q56" i="23" s="1"/>
  <c r="S22" i="22"/>
  <c r="R88" i="22"/>
  <c r="R126" i="22"/>
  <c r="AN122" i="22"/>
  <c r="L122" i="28" s="1"/>
  <c r="N122" i="23" s="1"/>
  <c r="J115" i="22"/>
  <c r="R78" i="22"/>
  <c r="AP122" i="22"/>
  <c r="AJ29" i="22"/>
  <c r="H29" i="28" s="1"/>
  <c r="J29" i="23" s="1"/>
  <c r="AM129" i="22"/>
  <c r="K129" i="28" s="1"/>
  <c r="M129" i="23" s="1"/>
  <c r="AO76" i="22"/>
  <c r="M76" i="28" s="1"/>
  <c r="O76" i="23" s="1"/>
  <c r="AM69" i="22"/>
  <c r="K69" i="28" s="1"/>
  <c r="M69" i="23" s="1"/>
  <c r="AM13" i="22"/>
  <c r="K13" i="28" s="1"/>
  <c r="M13" i="23" s="1"/>
  <c r="AK6" i="22"/>
  <c r="I6" i="28" s="1"/>
  <c r="K6" i="23" s="1"/>
  <c r="AT96" i="22"/>
  <c r="R96" i="28" s="1"/>
  <c r="T96" i="23" s="1"/>
  <c r="AL44" i="22"/>
  <c r="J44" i="28" s="1"/>
  <c r="L44" i="23" s="1"/>
  <c r="H114" i="22"/>
  <c r="J105" i="22"/>
  <c r="AR98" i="22"/>
  <c r="P98" i="28" s="1"/>
  <c r="R98" i="23" s="1"/>
  <c r="AP91" i="22"/>
  <c r="N91" i="28" s="1"/>
  <c r="P91" i="23" s="1"/>
  <c r="H42" i="22"/>
  <c r="O105" i="22"/>
  <c r="S124" i="22"/>
  <c r="AO91" i="22"/>
  <c r="M91" i="28" s="1"/>
  <c r="O91" i="23" s="1"/>
  <c r="I77" i="22"/>
  <c r="AM68" i="22"/>
  <c r="K68" i="28" s="1"/>
  <c r="M68" i="23" s="1"/>
  <c r="AO59" i="22"/>
  <c r="M59" i="28" s="1"/>
  <c r="O59" i="23" s="1"/>
  <c r="Q41" i="22"/>
  <c r="O18" i="22"/>
  <c r="AU115" i="22"/>
  <c r="S115" i="28" s="1"/>
  <c r="U115" i="23" s="1"/>
  <c r="Q130" i="22"/>
  <c r="I102" i="22"/>
  <c r="O79" i="22"/>
  <c r="K65" i="22"/>
  <c r="S45" i="22"/>
  <c r="Q14" i="22"/>
  <c r="H93" i="22"/>
  <c r="K131" i="22"/>
  <c r="AN128" i="22"/>
  <c r="L128" i="28" s="1"/>
  <c r="N128" i="23" s="1"/>
  <c r="AL105" i="22"/>
  <c r="J105" i="28" s="1"/>
  <c r="L105" i="23" s="1"/>
  <c r="AR78" i="22"/>
  <c r="P78" i="28" s="1"/>
  <c r="R78" i="23" s="1"/>
  <c r="AN24" i="22"/>
  <c r="L24" i="28" s="1"/>
  <c r="N24" i="23" s="1"/>
  <c r="J29" i="22"/>
  <c r="AK129" i="22"/>
  <c r="I129" i="28" s="1"/>
  <c r="K129" i="23" s="1"/>
  <c r="AU60" i="22"/>
  <c r="S60" i="28" s="1"/>
  <c r="U60" i="23" s="1"/>
  <c r="AM32" i="22"/>
  <c r="K32" i="28" s="1"/>
  <c r="M32" i="23" s="1"/>
  <c r="AO7" i="22"/>
  <c r="M7" i="28" s="1"/>
  <c r="O7" i="23" s="1"/>
  <c r="AO92" i="22"/>
  <c r="M92" i="28" s="1"/>
  <c r="O92" i="23" s="1"/>
  <c r="AU41" i="22"/>
  <c r="S41" i="28" s="1"/>
  <c r="U41" i="23" s="1"/>
  <c r="AK10" i="22"/>
  <c r="I10" i="28" s="1"/>
  <c r="K10" i="23" s="1"/>
  <c r="L72" i="22"/>
  <c r="AL9" i="22"/>
  <c r="J9" i="28" s="1"/>
  <c r="L9" i="23" s="1"/>
  <c r="O130" i="22"/>
  <c r="AU72" i="22"/>
  <c r="S72" i="28" s="1"/>
  <c r="U72" i="23" s="1"/>
  <c r="AQ26" i="22"/>
  <c r="O26" i="28" s="1"/>
  <c r="Q26" i="23" s="1"/>
  <c r="N114" i="22"/>
  <c r="AR61" i="22"/>
  <c r="P61" i="28" s="1"/>
  <c r="R61" i="23" s="1"/>
  <c r="M74" i="22"/>
  <c r="AQ61" i="22"/>
  <c r="O61" i="28" s="1"/>
  <c r="Q61" i="23" s="1"/>
  <c r="AO54" i="22"/>
  <c r="M54" i="28" s="1"/>
  <c r="O54" i="23" s="1"/>
  <c r="AM23" i="22"/>
  <c r="K23" i="28" s="1"/>
  <c r="M23" i="23" s="1"/>
  <c r="O5" i="22"/>
  <c r="AP38" i="22"/>
  <c r="AM119" i="22"/>
  <c r="K119" i="28" s="1"/>
  <c r="M119" i="23" s="1"/>
  <c r="AJ108" i="22"/>
  <c r="H108" i="28" s="1"/>
  <c r="J108" i="23" s="1"/>
  <c r="AJ28" i="22"/>
  <c r="R64" i="22"/>
  <c r="AT102" i="22"/>
  <c r="R102" i="28" s="1"/>
  <c r="T102" i="23" s="1"/>
  <c r="AL70" i="22"/>
  <c r="J70" i="28" s="1"/>
  <c r="L70" i="23" s="1"/>
  <c r="J38" i="22"/>
  <c r="H31" i="22"/>
  <c r="L111" i="22"/>
  <c r="N58" i="22"/>
  <c r="L118" i="22"/>
  <c r="P100" i="22"/>
  <c r="AT63" i="22"/>
  <c r="R63" i="28" s="1"/>
  <c r="T63" i="23" s="1"/>
  <c r="AR56" i="22"/>
  <c r="P56" i="28" s="1"/>
  <c r="R56" i="23" s="1"/>
  <c r="AT47" i="22"/>
  <c r="R47" i="28" s="1"/>
  <c r="T47" i="23" s="1"/>
  <c r="AR40" i="22"/>
  <c r="P40" i="28" s="1"/>
  <c r="R40" i="23" s="1"/>
  <c r="J96" i="22"/>
  <c r="J24" i="22"/>
  <c r="AM107" i="22"/>
  <c r="K107" i="28" s="1"/>
  <c r="M107" i="23" s="1"/>
  <c r="I131" i="22"/>
  <c r="K106" i="22"/>
  <c r="M97" i="22"/>
  <c r="O88" i="22"/>
  <c r="M81" i="22"/>
  <c r="S70" i="22"/>
  <c r="K58" i="22"/>
  <c r="M49" i="22"/>
  <c r="AM30" i="22"/>
  <c r="K30" i="28" s="1"/>
  <c r="M30" i="23" s="1"/>
  <c r="AK23" i="22"/>
  <c r="I23" i="28" s="1"/>
  <c r="K23" i="23" s="1"/>
  <c r="S14" i="22"/>
  <c r="AN103" i="22"/>
  <c r="L103" i="28" s="1"/>
  <c r="N103" i="23" s="1"/>
  <c r="AL40" i="22"/>
  <c r="J40" i="28" s="1"/>
  <c r="L40" i="23" s="1"/>
  <c r="R130" i="22"/>
  <c r="AR123" i="22"/>
  <c r="P123" i="28" s="1"/>
  <c r="R123" i="23" s="1"/>
  <c r="R103" i="22"/>
  <c r="AP104" i="22"/>
  <c r="N104" i="28" s="1"/>
  <c r="P104" i="23" s="1"/>
  <c r="AN97" i="22"/>
  <c r="L97" i="28" s="1"/>
  <c r="N97" i="23" s="1"/>
  <c r="AJ87" i="22"/>
  <c r="H87" i="28" s="1"/>
  <c r="J87" i="23" s="1"/>
  <c r="AL89" i="22"/>
  <c r="J89" i="28" s="1"/>
  <c r="L89" i="23" s="1"/>
  <c r="H82" i="22"/>
  <c r="AO119" i="22"/>
  <c r="M119" i="28" s="1"/>
  <c r="O119" i="23" s="1"/>
  <c r="AQ110" i="22"/>
  <c r="O110" i="28" s="1"/>
  <c r="Q110" i="23" s="1"/>
  <c r="AS101" i="22"/>
  <c r="Q101" i="28" s="1"/>
  <c r="S101" i="23" s="1"/>
  <c r="AU92" i="22"/>
  <c r="S92" i="28" s="1"/>
  <c r="U92" i="23" s="1"/>
  <c r="I73" i="22"/>
  <c r="K64" i="22"/>
  <c r="K48" i="22"/>
  <c r="I41" i="22"/>
  <c r="I25" i="22"/>
  <c r="K16" i="22"/>
  <c r="AT84" i="22"/>
  <c r="R84" i="28" s="1"/>
  <c r="T84" i="23" s="1"/>
  <c r="AK84" i="22"/>
  <c r="I84" i="28" s="1"/>
  <c r="K84" i="23" s="1"/>
  <c r="I28" i="22"/>
  <c r="K19" i="22"/>
  <c r="AO10" i="22"/>
  <c r="M10" i="28" s="1"/>
  <c r="O10" i="23" s="1"/>
  <c r="AP46" i="22"/>
  <c r="N46" i="28" s="1"/>
  <c r="P46" i="23" s="1"/>
  <c r="AT91" i="22"/>
  <c r="R91" i="28" s="1"/>
  <c r="T91" i="23" s="1"/>
  <c r="AJ72" i="22"/>
  <c r="H72" i="28" s="1"/>
  <c r="J72" i="23" s="1"/>
  <c r="J63" i="22"/>
  <c r="L54" i="22"/>
  <c r="P36" i="22"/>
  <c r="R11" i="22"/>
  <c r="AR73" i="22"/>
  <c r="P73" i="28" s="1"/>
  <c r="R73" i="23" s="1"/>
  <c r="AL24" i="22"/>
  <c r="J24" i="28" s="1"/>
  <c r="L24" i="23" s="1"/>
  <c r="S130" i="22"/>
  <c r="AU118" i="22"/>
  <c r="S118" i="28" s="1"/>
  <c r="U118" i="23" s="1"/>
  <c r="AS111" i="22"/>
  <c r="Q111" i="28" s="1"/>
  <c r="S111" i="23" s="1"/>
  <c r="AU102" i="22"/>
  <c r="S102" i="28" s="1"/>
  <c r="U102" i="23" s="1"/>
  <c r="AM90" i="22"/>
  <c r="K90" i="28" s="1"/>
  <c r="M90" i="23" s="1"/>
  <c r="AS47" i="22"/>
  <c r="Q47" i="28" s="1"/>
  <c r="S47" i="23" s="1"/>
  <c r="AK7" i="22"/>
  <c r="I7" i="28" s="1"/>
  <c r="K7" i="23" s="1"/>
  <c r="AL90" i="22"/>
  <c r="J90" i="28" s="1"/>
  <c r="L90" i="23" s="1"/>
  <c r="AJ15" i="22"/>
  <c r="R48" i="22"/>
  <c r="AO68" i="22"/>
  <c r="M68" i="28" s="1"/>
  <c r="O68" i="23" s="1"/>
  <c r="H77" i="22"/>
  <c r="R129" i="22"/>
  <c r="L64" i="22"/>
  <c r="AT25" i="22"/>
  <c r="R25" i="28" s="1"/>
  <c r="T25" i="23" s="1"/>
  <c r="AJ25" i="22"/>
  <c r="H25" i="28" s="1"/>
  <c r="J25" i="23" s="1"/>
  <c r="O122" i="22"/>
  <c r="O90" i="22"/>
  <c r="S28" i="22"/>
  <c r="M108" i="22"/>
  <c r="Q62" i="22"/>
  <c r="J69" i="22"/>
  <c r="AR21" i="22"/>
  <c r="P21" i="28" s="1"/>
  <c r="R21" i="23" s="1"/>
  <c r="R120" i="22"/>
  <c r="AL8" i="22"/>
  <c r="J8" i="28" s="1"/>
  <c r="L8" i="23" s="1"/>
  <c r="I84" i="22"/>
  <c r="AM19" i="22"/>
  <c r="K19" i="28" s="1"/>
  <c r="M19" i="23" s="1"/>
  <c r="AJ57" i="22"/>
  <c r="H57" i="28" s="1"/>
  <c r="J57" i="23" s="1"/>
  <c r="N10" i="22"/>
  <c r="S87" i="22"/>
  <c r="AP121" i="22"/>
  <c r="AP105" i="22"/>
  <c r="N105" i="28" s="1"/>
  <c r="P105" i="23" s="1"/>
  <c r="AR96" i="22"/>
  <c r="P96" i="28" s="1"/>
  <c r="R96" i="23" s="1"/>
  <c r="AT86" i="22"/>
  <c r="R86" i="28" s="1"/>
  <c r="T86" i="23" s="1"/>
  <c r="AR79" i="22"/>
  <c r="P79" i="28" s="1"/>
  <c r="R79" i="23" s="1"/>
  <c r="AJ71" i="22"/>
  <c r="H71" i="28" s="1"/>
  <c r="J71" i="23" s="1"/>
  <c r="H11" i="22"/>
  <c r="N55" i="22"/>
  <c r="J25" i="22"/>
  <c r="J9" i="22"/>
  <c r="AL80" i="22"/>
  <c r="J80" i="28" s="1"/>
  <c r="L80" i="23" s="1"/>
  <c r="AP10" i="22"/>
  <c r="N10" i="28" s="1"/>
  <c r="P10" i="23" s="1"/>
  <c r="L126" i="22"/>
  <c r="H52" i="22"/>
  <c r="N44" i="22"/>
  <c r="AN37" i="22"/>
  <c r="L37" i="28" s="1"/>
  <c r="N37" i="23" s="1"/>
  <c r="N28" i="22"/>
  <c r="AR7" i="22"/>
  <c r="P7" i="28" s="1"/>
  <c r="R7" i="23" s="1"/>
  <c r="AL92" i="22"/>
  <c r="J92" i="28" s="1"/>
  <c r="L92" i="23" s="1"/>
  <c r="AJ45" i="22"/>
  <c r="H45" i="28" s="1"/>
  <c r="J45" i="23" s="1"/>
  <c r="AQ109" i="22"/>
  <c r="O109" i="28" s="1"/>
  <c r="Q109" i="23" s="1"/>
  <c r="AQ131" i="22"/>
  <c r="O131" i="28" s="1"/>
  <c r="Q131" i="23" s="1"/>
  <c r="AU69" i="22"/>
  <c r="S69" i="28" s="1"/>
  <c r="U69" i="23" s="1"/>
  <c r="AL25" i="22"/>
  <c r="J25" i="28" s="1"/>
  <c r="L25" i="23" s="1"/>
  <c r="AM123" i="22"/>
  <c r="K123" i="28" s="1"/>
  <c r="M123" i="23" s="1"/>
  <c r="I85" i="22"/>
  <c r="AT119" i="22"/>
  <c r="R119" i="28" s="1"/>
  <c r="T119" i="23" s="1"/>
  <c r="P112" i="22"/>
  <c r="J18" i="22"/>
  <c r="AN9" i="22"/>
  <c r="L9" i="28" s="1"/>
  <c r="N9" i="23" s="1"/>
  <c r="H50" i="22"/>
  <c r="N23" i="22"/>
  <c r="N7" i="22"/>
  <c r="H57" i="22"/>
  <c r="AK112" i="22"/>
  <c r="I112" i="28" s="1"/>
  <c r="K112" i="23" s="1"/>
  <c r="R131" i="22"/>
  <c r="J59" i="22"/>
  <c r="AN50" i="22"/>
  <c r="L50" i="28" s="1"/>
  <c r="N50" i="23" s="1"/>
  <c r="P35" i="22"/>
  <c r="AT26" i="22"/>
  <c r="R26" i="28" s="1"/>
  <c r="T26" i="23" s="1"/>
  <c r="J32" i="22"/>
  <c r="S113" i="22"/>
  <c r="K57" i="22"/>
  <c r="AN60" i="22"/>
  <c r="L60" i="28" s="1"/>
  <c r="N60" i="23" s="1"/>
  <c r="AN16" i="22"/>
  <c r="L16" i="28" s="1"/>
  <c r="N16" i="23" s="1"/>
  <c r="L4" i="22"/>
  <c r="O74" i="22"/>
  <c r="AK37" i="22"/>
  <c r="I37" i="28" s="1"/>
  <c r="K37" i="23" s="1"/>
  <c r="P117" i="22"/>
  <c r="J52" i="22"/>
  <c r="AQ65" i="22"/>
  <c r="O65" i="28" s="1"/>
  <c r="Q65" i="23" s="1"/>
  <c r="M58" i="22"/>
  <c r="AM47" i="22"/>
  <c r="K47" i="28" s="1"/>
  <c r="M47" i="23" s="1"/>
  <c r="AM31" i="22"/>
  <c r="K31" i="28" s="1"/>
  <c r="M31" i="23" s="1"/>
  <c r="AK24" i="22"/>
  <c r="I24" i="28" s="1"/>
  <c r="K24" i="23" s="1"/>
  <c r="K15" i="22"/>
  <c r="AK8" i="22"/>
  <c r="I8" i="28" s="1"/>
  <c r="K8" i="23" s="1"/>
  <c r="AN107" i="22"/>
  <c r="L107" i="28" s="1"/>
  <c r="N107" i="23" s="1"/>
  <c r="H53" i="22"/>
  <c r="K51" i="22"/>
  <c r="AN126" i="22"/>
  <c r="L126" i="28" s="1"/>
  <c r="N126" i="23" s="1"/>
  <c r="J119" i="22"/>
  <c r="H112" i="22"/>
  <c r="AP85" i="22"/>
  <c r="N85" i="28" s="1"/>
  <c r="P85" i="23" s="1"/>
  <c r="L78" i="22"/>
  <c r="AR103" i="22"/>
  <c r="P103" i="28" s="1"/>
  <c r="R103" i="23" s="1"/>
  <c r="N96" i="22"/>
  <c r="AN89" i="22"/>
  <c r="L89" i="28" s="1"/>
  <c r="N89" i="23" s="1"/>
  <c r="R82" i="22"/>
  <c r="AJ67" i="22"/>
  <c r="H67" i="28" s="1"/>
  <c r="J67" i="23" s="1"/>
  <c r="AL32" i="22"/>
  <c r="J32" i="28" s="1"/>
  <c r="L32" i="23" s="1"/>
  <c r="O109" i="22"/>
  <c r="S129" i="22"/>
  <c r="AU113" i="22"/>
  <c r="S113" i="28" s="1"/>
  <c r="U113" i="23" s="1"/>
  <c r="Q106" i="22"/>
  <c r="AS90" i="22"/>
  <c r="Q90" i="28" s="1"/>
  <c r="S90" i="23" s="1"/>
  <c r="AU81" i="22"/>
  <c r="S81" i="28" s="1"/>
  <c r="U81" i="23" s="1"/>
  <c r="AM73" i="22"/>
  <c r="K73" i="28" s="1"/>
  <c r="M73" i="23" s="1"/>
  <c r="AK66" i="22"/>
  <c r="I66" i="28" s="1"/>
  <c r="K66" i="23" s="1"/>
  <c r="AK50" i="22"/>
  <c r="I50" i="28" s="1"/>
  <c r="K50" i="23" s="1"/>
  <c r="AU13" i="22"/>
  <c r="S13" i="28" s="1"/>
  <c r="U13" i="23" s="1"/>
  <c r="AT121" i="22"/>
  <c r="R121" i="28" s="1"/>
  <c r="T121" i="23" s="1"/>
  <c r="AJ74" i="22"/>
  <c r="R49" i="22"/>
  <c r="P42" i="22"/>
  <c r="AJ14" i="22"/>
  <c r="J5" i="22"/>
  <c r="AR77" i="22"/>
  <c r="P77" i="28" s="1"/>
  <c r="R77" i="23" s="1"/>
  <c r="AM71" i="22"/>
  <c r="K71" i="28" s="1"/>
  <c r="M71" i="23" s="1"/>
  <c r="AQ118" i="22"/>
  <c r="O118" i="28" s="1"/>
  <c r="Q118" i="23" s="1"/>
  <c r="M111" i="22"/>
  <c r="AQ102" i="22"/>
  <c r="O102" i="28" s="1"/>
  <c r="Q102" i="23" s="1"/>
  <c r="AO95" i="22"/>
  <c r="M95" i="28" s="1"/>
  <c r="O95" i="23" s="1"/>
  <c r="AM88" i="22"/>
  <c r="K88" i="28" s="1"/>
  <c r="M88" i="23" s="1"/>
  <c r="M79" i="22"/>
  <c r="O70" i="22"/>
  <c r="AS61" i="22"/>
  <c r="Q61" i="28" s="1"/>
  <c r="S61" i="23" s="1"/>
  <c r="AQ10" i="22"/>
  <c r="O10" i="28" s="1"/>
  <c r="Q10" i="23" s="1"/>
  <c r="AO63" i="22"/>
  <c r="M63" i="28" s="1"/>
  <c r="O63" i="23" s="1"/>
  <c r="M100" i="22"/>
  <c r="M84" i="22"/>
  <c r="Q126" i="22"/>
  <c r="Q66" i="22"/>
  <c r="AN78" i="22"/>
  <c r="L78" i="28" s="1"/>
  <c r="N78" i="23" s="1"/>
  <c r="AL71" i="22"/>
  <c r="J71" i="28" s="1"/>
  <c r="L71" i="23" s="1"/>
  <c r="L62" i="22"/>
  <c r="N37" i="22"/>
  <c r="AJ117" i="22"/>
  <c r="H117" i="28" s="1"/>
  <c r="J117" i="23" s="1"/>
  <c r="AT122" i="22"/>
  <c r="R122" i="28" s="1"/>
  <c r="T122" i="23" s="1"/>
  <c r="R106" i="22"/>
  <c r="H35" i="22"/>
  <c r="L83" i="22"/>
  <c r="AL125" i="22"/>
  <c r="J125" i="28" s="1"/>
  <c r="L125" i="23" s="1"/>
  <c r="AN116" i="22"/>
  <c r="L116" i="28" s="1"/>
  <c r="N116" i="23" s="1"/>
  <c r="N107" i="22"/>
  <c r="P98" i="22"/>
  <c r="AR54" i="22"/>
  <c r="P54" i="28" s="1"/>
  <c r="R54" i="23" s="1"/>
  <c r="AJ46" i="22"/>
  <c r="H46" i="28" s="1"/>
  <c r="J46" i="23" s="1"/>
  <c r="H30" i="22"/>
  <c r="AR4" i="22"/>
  <c r="P4" i="28" s="1"/>
  <c r="R4" i="23" s="1"/>
  <c r="M123" i="22"/>
  <c r="AP76" i="22"/>
  <c r="P7" i="22"/>
  <c r="P14" i="22"/>
  <c r="R32" i="22"/>
  <c r="N57" i="22"/>
  <c r="AP110" i="22"/>
  <c r="N110" i="28" s="1"/>
  <c r="P110" i="23" s="1"/>
  <c r="N34" i="22"/>
  <c r="O85" i="22"/>
  <c r="AJ123" i="22"/>
  <c r="H123" i="28" s="1"/>
  <c r="J123" i="23" s="1"/>
  <c r="R94" i="22"/>
  <c r="J86" i="22"/>
  <c r="AT74" i="22"/>
  <c r="R74" i="28" s="1"/>
  <c r="T74" i="23" s="1"/>
  <c r="H55" i="22"/>
  <c r="N6" i="22"/>
  <c r="H7" i="22"/>
  <c r="AN72" i="22"/>
  <c r="L72" i="28" s="1"/>
  <c r="N72" i="23" s="1"/>
  <c r="S68" i="22"/>
  <c r="K24" i="22"/>
  <c r="N85" i="22"/>
  <c r="AR57" i="22"/>
  <c r="P57" i="28" s="1"/>
  <c r="R57" i="23" s="1"/>
  <c r="R105" i="22"/>
  <c r="AN44" i="22"/>
  <c r="L44" i="28" s="1"/>
  <c r="N44" i="23" s="1"/>
  <c r="AR29" i="22"/>
  <c r="P29" i="28" s="1"/>
  <c r="R29" i="23" s="1"/>
  <c r="AQ70" i="22"/>
  <c r="O70" i="28" s="1"/>
  <c r="Q70" i="23" s="1"/>
  <c r="AQ54" i="22"/>
  <c r="O54" i="28" s="1"/>
  <c r="Q54" i="23" s="1"/>
  <c r="K40" i="22"/>
  <c r="AU20" i="22"/>
  <c r="S20" i="28" s="1"/>
  <c r="U20" i="23" s="1"/>
  <c r="J50" i="22"/>
  <c r="Q82" i="22"/>
  <c r="I117" i="22"/>
  <c r="O15" i="22"/>
  <c r="AP114" i="22"/>
  <c r="N114" i="28" s="1"/>
  <c r="P114" i="23" s="1"/>
  <c r="N14" i="22"/>
  <c r="AU7" i="22"/>
  <c r="S7" i="28" s="1"/>
  <c r="U7" i="23" s="1"/>
  <c r="AR93" i="22"/>
  <c r="P93" i="28" s="1"/>
  <c r="R93" i="23" s="1"/>
  <c r="R20" i="22"/>
  <c r="AU87" i="22"/>
  <c r="S87" i="28" s="1"/>
  <c r="U87" i="23" s="1"/>
  <c r="AJ128" i="22"/>
  <c r="H128" i="28" s="1"/>
  <c r="J128" i="23" s="1"/>
  <c r="J46" i="22"/>
  <c r="H39" i="22"/>
  <c r="J30" i="22"/>
  <c r="AR23" i="22"/>
  <c r="P23" i="28" s="1"/>
  <c r="R23" i="23" s="1"/>
  <c r="L9" i="22"/>
  <c r="L115" i="22"/>
  <c r="J4" i="22"/>
  <c r="S71" i="22"/>
  <c r="I82" i="22"/>
  <c r="AT68" i="22"/>
  <c r="R68" i="28" s="1"/>
  <c r="T68" i="23" s="1"/>
  <c r="AS109" i="22"/>
  <c r="Q109" i="28" s="1"/>
  <c r="S109" i="23" s="1"/>
  <c r="L39" i="22"/>
  <c r="O45" i="22"/>
  <c r="J131" i="22"/>
  <c r="M64" i="22"/>
  <c r="I10" i="22"/>
  <c r="AR102" i="22"/>
  <c r="P102" i="28" s="1"/>
  <c r="R102" i="23" s="1"/>
  <c r="P125" i="22"/>
  <c r="I33" i="22"/>
  <c r="AM81" i="22"/>
  <c r="K81" i="28" s="1"/>
  <c r="M81" i="23" s="1"/>
  <c r="O59" i="22"/>
  <c r="G57" i="21"/>
  <c r="G57" i="20"/>
  <c r="B63" i="21"/>
  <c r="B63" i="20"/>
  <c r="H20" i="28"/>
  <c r="J20" i="23" s="1"/>
  <c r="G119" i="21"/>
  <c r="G119" i="20"/>
  <c r="E40" i="21"/>
  <c r="E40" i="20"/>
  <c r="D120" i="21"/>
  <c r="D120" i="20"/>
  <c r="I17" i="21"/>
  <c r="I17" i="20"/>
  <c r="C28" i="20"/>
  <c r="C28" i="21"/>
  <c r="C97" i="21"/>
  <c r="C97" i="20"/>
  <c r="X96" i="21"/>
  <c r="X96" i="20"/>
  <c r="V33" i="21"/>
  <c r="V33" i="20"/>
  <c r="X8" i="21"/>
  <c r="X8" i="20"/>
  <c r="AA89" i="21"/>
  <c r="AA89" i="20"/>
  <c r="Y52" i="21"/>
  <c r="Y52" i="20"/>
  <c r="N130" i="28"/>
  <c r="P130" i="23" s="1"/>
  <c r="Z78" i="21"/>
  <c r="Z78" i="20"/>
  <c r="W15" i="21"/>
  <c r="W15" i="20"/>
  <c r="X19" i="21"/>
  <c r="X19" i="20"/>
  <c r="P60" i="21"/>
  <c r="P60" i="20"/>
  <c r="Z25" i="21"/>
  <c r="Z25" i="20"/>
  <c r="AB16" i="21"/>
  <c r="AB16" i="20"/>
  <c r="F9" i="21"/>
  <c r="F9" i="20"/>
  <c r="X91" i="21"/>
  <c r="X91" i="20"/>
  <c r="F18" i="21"/>
  <c r="F18" i="20"/>
  <c r="W99" i="21"/>
  <c r="W99" i="20"/>
  <c r="AA52" i="21"/>
  <c r="AA52" i="20"/>
  <c r="Y45" i="21"/>
  <c r="Y45" i="20"/>
  <c r="W83" i="21"/>
  <c r="W83" i="20"/>
  <c r="F112" i="20"/>
  <c r="F112" i="21"/>
  <c r="V86" i="21"/>
  <c r="V86" i="20"/>
  <c r="X69" i="21"/>
  <c r="X69" i="20"/>
  <c r="V62" i="21"/>
  <c r="V62" i="20"/>
  <c r="H51" i="28"/>
  <c r="J51" i="23" s="1"/>
  <c r="F54" i="20"/>
  <c r="F54" i="21"/>
  <c r="Y80" i="21"/>
  <c r="Y80" i="20"/>
  <c r="W33" i="21"/>
  <c r="W33" i="20"/>
  <c r="B113" i="21"/>
  <c r="B113" i="20"/>
  <c r="H86" i="21"/>
  <c r="H86" i="20"/>
  <c r="F67" i="20"/>
  <c r="F67" i="21"/>
  <c r="X60" i="21"/>
  <c r="X60" i="20"/>
  <c r="B53" i="21"/>
  <c r="B53" i="20"/>
  <c r="Z86" i="20"/>
  <c r="Z86" i="21"/>
  <c r="I93" i="21"/>
  <c r="I93" i="20"/>
  <c r="B77" i="21"/>
  <c r="B77" i="20"/>
  <c r="N47" i="28"/>
  <c r="P47" i="23" s="1"/>
  <c r="C116" i="21"/>
  <c r="C116" i="20"/>
  <c r="G22" i="21"/>
  <c r="G22" i="20"/>
  <c r="W46" i="20"/>
  <c r="W46" i="21"/>
  <c r="F92" i="21"/>
  <c r="F92" i="20"/>
  <c r="V70" i="21"/>
  <c r="V70" i="20"/>
  <c r="O103" i="21"/>
  <c r="O103" i="20"/>
  <c r="E44" i="21"/>
  <c r="E44" i="20"/>
  <c r="F47" i="21"/>
  <c r="F47" i="20"/>
  <c r="F15" i="20"/>
  <c r="F15" i="21"/>
  <c r="G62" i="20"/>
  <c r="G62" i="21"/>
  <c r="L91" i="22"/>
  <c r="AP30" i="22"/>
  <c r="AO106" i="22"/>
  <c r="M106" i="28" s="1"/>
  <c r="O106" i="23" s="1"/>
  <c r="G69" i="21"/>
  <c r="G69" i="20"/>
  <c r="Y62" i="21"/>
  <c r="Y62" i="20"/>
  <c r="S43" i="22"/>
  <c r="AS36" i="22"/>
  <c r="Q36" i="28" s="1"/>
  <c r="S36" i="23" s="1"/>
  <c r="Q20" i="22"/>
  <c r="AU11" i="22"/>
  <c r="S11" i="28" s="1"/>
  <c r="U11" i="23" s="1"/>
  <c r="AR129" i="22"/>
  <c r="P129" i="28" s="1"/>
  <c r="R129" i="23" s="1"/>
  <c r="S123" i="22"/>
  <c r="V123" i="21"/>
  <c r="V123" i="20"/>
  <c r="R115" i="22"/>
  <c r="Z89" i="21"/>
  <c r="Z89" i="20"/>
  <c r="D82" i="21"/>
  <c r="D82" i="20"/>
  <c r="V63" i="21"/>
  <c r="V63" i="20"/>
  <c r="X54" i="21"/>
  <c r="X54" i="20"/>
  <c r="B56" i="21"/>
  <c r="B56" i="20"/>
  <c r="O8" i="22"/>
  <c r="N110" i="22"/>
  <c r="D47" i="20"/>
  <c r="D47" i="21"/>
  <c r="G125" i="21"/>
  <c r="G125" i="20"/>
  <c r="AJ107" i="22"/>
  <c r="Z100" i="21"/>
  <c r="Z100" i="20"/>
  <c r="X93" i="21"/>
  <c r="X93" i="20"/>
  <c r="AL86" i="22"/>
  <c r="J86" i="28" s="1"/>
  <c r="L86" i="23" s="1"/>
  <c r="AJ79" i="22"/>
  <c r="N72" i="22"/>
  <c r="P63" i="22"/>
  <c r="AL46" i="22"/>
  <c r="J46" i="28" s="1"/>
  <c r="L46" i="23" s="1"/>
  <c r="L37" i="22"/>
  <c r="L21" i="22"/>
  <c r="N12" i="21"/>
  <c r="N12" i="20"/>
  <c r="AN5" i="22"/>
  <c r="L5" i="28" s="1"/>
  <c r="N5" i="23" s="1"/>
  <c r="AR65" i="22"/>
  <c r="P65" i="28" s="1"/>
  <c r="R65" i="23" s="1"/>
  <c r="AL4" i="22"/>
  <c r="J4" i="28" s="1"/>
  <c r="L4" i="23" s="1"/>
  <c r="AU71" i="22"/>
  <c r="S71" i="28" s="1"/>
  <c r="U71" i="23" s="1"/>
  <c r="AM117" i="22"/>
  <c r="K117" i="28" s="1"/>
  <c r="M117" i="23" s="1"/>
  <c r="I110" i="22"/>
  <c r="AM101" i="22"/>
  <c r="K101" i="28" s="1"/>
  <c r="M101" i="23" s="1"/>
  <c r="I94" i="22"/>
  <c r="AM85" i="22"/>
  <c r="K85" i="28" s="1"/>
  <c r="M85" i="23" s="1"/>
  <c r="W77" i="20"/>
  <c r="W77" i="21"/>
  <c r="S69" i="22"/>
  <c r="AS62" i="22"/>
  <c r="Q62" i="28" s="1"/>
  <c r="S62" i="23" s="1"/>
  <c r="AQ55" i="22"/>
  <c r="O55" i="28" s="1"/>
  <c r="Q55" i="23" s="1"/>
  <c r="AK38" i="22"/>
  <c r="I38" i="28" s="1"/>
  <c r="K38" i="23" s="1"/>
  <c r="AO24" i="22"/>
  <c r="M24" i="28" s="1"/>
  <c r="O24" i="23" s="1"/>
  <c r="M8" i="22"/>
  <c r="V100" i="21"/>
  <c r="V100" i="20"/>
  <c r="X23" i="21"/>
  <c r="X23" i="20"/>
  <c r="Y90" i="21"/>
  <c r="Y90" i="20"/>
  <c r="J125" i="22"/>
  <c r="AP107" i="22"/>
  <c r="AT93" i="22"/>
  <c r="R93" i="28" s="1"/>
  <c r="T93" i="23" s="1"/>
  <c r="AR86" i="22"/>
  <c r="P86" i="28" s="1"/>
  <c r="R86" i="23" s="1"/>
  <c r="AT77" i="22"/>
  <c r="R77" i="28" s="1"/>
  <c r="T77" i="23" s="1"/>
  <c r="P70" i="22"/>
  <c r="R61" i="22"/>
  <c r="AL53" i="22"/>
  <c r="J53" i="28" s="1"/>
  <c r="L53" i="23" s="1"/>
  <c r="H46" i="22"/>
  <c r="N19" i="22"/>
  <c r="P10" i="22"/>
  <c r="V112" i="21"/>
  <c r="V112" i="20"/>
  <c r="AR17" i="22"/>
  <c r="P17" i="28" s="1"/>
  <c r="R17" i="23" s="1"/>
  <c r="K95" i="22"/>
  <c r="AQ130" i="22"/>
  <c r="O130" i="28" s="1"/>
  <c r="Q130" i="23" s="1"/>
  <c r="AA122" i="21"/>
  <c r="AA122" i="20"/>
  <c r="E115" i="21"/>
  <c r="E115" i="20"/>
  <c r="W108" i="21"/>
  <c r="W108" i="20"/>
  <c r="E99" i="21"/>
  <c r="E99" i="20"/>
  <c r="W92" i="21"/>
  <c r="W92" i="20"/>
  <c r="AA74" i="21"/>
  <c r="AA74" i="20"/>
  <c r="O54" i="22"/>
  <c r="M47" i="22"/>
  <c r="O38" i="22"/>
  <c r="G14" i="21"/>
  <c r="G14" i="20"/>
  <c r="Y7" i="21"/>
  <c r="Y7" i="20"/>
  <c r="Q45" i="22"/>
  <c r="AM24" i="22"/>
  <c r="K24" i="28" s="1"/>
  <c r="M24" i="23" s="1"/>
  <c r="AP24" i="22"/>
  <c r="AI107" i="20"/>
  <c r="AI107" i="21"/>
  <c r="K93" i="22"/>
  <c r="S77" i="22"/>
  <c r="AM89" i="22"/>
  <c r="K89" i="28" s="1"/>
  <c r="M89" i="23" s="1"/>
  <c r="M52" i="22"/>
  <c r="I14" i="22"/>
  <c r="D96" i="20"/>
  <c r="D96" i="21"/>
  <c r="B33" i="20"/>
  <c r="B33" i="21"/>
  <c r="D8" i="21"/>
  <c r="D8" i="20"/>
  <c r="G89" i="21"/>
  <c r="G89" i="20"/>
  <c r="AO80" i="22"/>
  <c r="M80" i="28" s="1"/>
  <c r="O80" i="23" s="1"/>
  <c r="E52" i="21"/>
  <c r="E52" i="20"/>
  <c r="S116" i="22"/>
  <c r="F78" i="21"/>
  <c r="F78" i="20"/>
  <c r="AP26" i="22"/>
  <c r="C15" i="21"/>
  <c r="C15" i="20"/>
  <c r="D19" i="20"/>
  <c r="D19" i="21"/>
  <c r="AR108" i="22"/>
  <c r="P108" i="28" s="1"/>
  <c r="R108" i="23" s="1"/>
  <c r="AP101" i="22"/>
  <c r="AN94" i="22"/>
  <c r="L94" i="28" s="1"/>
  <c r="N94" i="23" s="1"/>
  <c r="AT83" i="22"/>
  <c r="R83" i="28" s="1"/>
  <c r="T83" i="23" s="1"/>
  <c r="V75" i="21"/>
  <c r="V75" i="20"/>
  <c r="R67" i="22"/>
  <c r="Z41" i="21"/>
  <c r="Z41" i="20"/>
  <c r="H32" i="22"/>
  <c r="F25" i="21"/>
  <c r="F25" i="20"/>
  <c r="H16" i="20"/>
  <c r="H16" i="21"/>
  <c r="J7" i="22"/>
  <c r="Z18" i="21"/>
  <c r="Z18" i="20"/>
  <c r="C99" i="21"/>
  <c r="C99" i="20"/>
  <c r="K66" i="22"/>
  <c r="G52" i="21"/>
  <c r="G52" i="20"/>
  <c r="E45" i="21"/>
  <c r="E45" i="20"/>
  <c r="AO25" i="22"/>
  <c r="M25" i="28" s="1"/>
  <c r="O25" i="23" s="1"/>
  <c r="L7" i="22"/>
  <c r="C83" i="21"/>
  <c r="C83" i="20"/>
  <c r="AN117" i="22"/>
  <c r="L117" i="28" s="1"/>
  <c r="N117" i="23" s="1"/>
  <c r="J110" i="22"/>
  <c r="AN101" i="22"/>
  <c r="L101" i="28" s="1"/>
  <c r="N101" i="23" s="1"/>
  <c r="J94" i="22"/>
  <c r="B86" i="21"/>
  <c r="B86" i="20"/>
  <c r="D69" i="21"/>
  <c r="D69" i="20"/>
  <c r="B62" i="21"/>
  <c r="B62" i="20"/>
  <c r="AP40" i="22"/>
  <c r="AR31" i="22"/>
  <c r="P31" i="28" s="1"/>
  <c r="R31" i="23" s="1"/>
  <c r="Z54" i="21"/>
  <c r="Z54" i="20"/>
  <c r="AO118" i="22"/>
  <c r="M118" i="28" s="1"/>
  <c r="O118" i="23" s="1"/>
  <c r="E80" i="20"/>
  <c r="E80" i="21"/>
  <c r="C33" i="20"/>
  <c r="C33" i="21"/>
  <c r="I22" i="22"/>
  <c r="K13" i="22"/>
  <c r="J44" i="22"/>
  <c r="Z111" i="21"/>
  <c r="Z111" i="20"/>
  <c r="H102" i="22"/>
  <c r="AN84" i="22"/>
  <c r="L84" i="28" s="1"/>
  <c r="N84" i="23" s="1"/>
  <c r="AP75" i="22"/>
  <c r="J65" i="22"/>
  <c r="AJ58" i="22"/>
  <c r="AP51" i="22"/>
  <c r="AR42" i="22"/>
  <c r="P42" i="28" s="1"/>
  <c r="R42" i="23" s="1"/>
  <c r="N35" i="22"/>
  <c r="P26" i="22"/>
  <c r="AP19" i="22"/>
  <c r="Z66" i="20"/>
  <c r="Z66" i="21"/>
  <c r="P17" i="22"/>
  <c r="AO82" i="22"/>
  <c r="M82" i="28" s="1"/>
  <c r="O82" i="23" s="1"/>
  <c r="AQ126" i="22"/>
  <c r="O126" i="28" s="1"/>
  <c r="Q126" i="23" s="1"/>
  <c r="K116" i="22"/>
  <c r="M107" i="22"/>
  <c r="M91" i="22"/>
  <c r="AU84" i="22"/>
  <c r="S84" i="28" s="1"/>
  <c r="U84" i="23" s="1"/>
  <c r="W60" i="21"/>
  <c r="W60" i="20"/>
  <c r="AU52" i="22"/>
  <c r="S52" i="28" s="1"/>
  <c r="U52" i="23" s="1"/>
  <c r="S36" i="22"/>
  <c r="Q13" i="22"/>
  <c r="I18" i="22"/>
  <c r="N54" i="22"/>
  <c r="V125" i="21"/>
  <c r="V125" i="20"/>
  <c r="V77" i="21"/>
  <c r="V77" i="20"/>
  <c r="AJ26" i="22"/>
  <c r="L8" i="22"/>
  <c r="Q129" i="22"/>
  <c r="W116" i="21"/>
  <c r="W116" i="20"/>
  <c r="S92" i="22"/>
  <c r="AA22" i="21"/>
  <c r="AA22" i="20"/>
  <c r="C46" i="20"/>
  <c r="C46" i="21"/>
  <c r="R124" i="22"/>
  <c r="J102" i="22"/>
  <c r="W71" i="21"/>
  <c r="W71" i="20"/>
  <c r="AF110" i="21"/>
  <c r="AF110" i="20"/>
  <c r="AA125" i="21"/>
  <c r="AA125" i="20"/>
  <c r="B102" i="21"/>
  <c r="B102" i="20"/>
  <c r="G87" i="21"/>
  <c r="G87" i="20"/>
  <c r="AA69" i="21"/>
  <c r="AA69" i="20"/>
  <c r="D93" i="20"/>
  <c r="D93" i="21"/>
  <c r="D92" i="20"/>
  <c r="D92" i="21"/>
  <c r="B112" i="21"/>
  <c r="B112" i="20"/>
  <c r="C108" i="21"/>
  <c r="C108" i="20"/>
  <c r="AA14" i="21"/>
  <c r="AA14" i="20"/>
  <c r="N55" i="28"/>
  <c r="P55" i="23" s="1"/>
  <c r="N14" i="28"/>
  <c r="P14" i="23" s="1"/>
  <c r="H91" i="28"/>
  <c r="J91" i="23" s="1"/>
  <c r="Y94" i="21"/>
  <c r="Y94" i="20"/>
  <c r="B125" i="20"/>
  <c r="B125" i="21"/>
  <c r="V105" i="21"/>
  <c r="V105" i="20"/>
  <c r="D40" i="21"/>
  <c r="D40" i="20"/>
  <c r="Y75" i="21"/>
  <c r="Y75" i="20"/>
  <c r="AA106" i="21"/>
  <c r="AA106" i="20"/>
  <c r="G45" i="20"/>
  <c r="G45" i="21"/>
  <c r="E38" i="21"/>
  <c r="E38" i="20"/>
  <c r="G29" i="21"/>
  <c r="G29" i="20"/>
  <c r="E22" i="21"/>
  <c r="E22" i="20"/>
  <c r="AA13" i="21"/>
  <c r="AA13" i="20"/>
  <c r="Y6" i="21"/>
  <c r="Y6" i="20"/>
  <c r="D78" i="21"/>
  <c r="D78" i="20"/>
  <c r="B11" i="21"/>
  <c r="B11" i="20"/>
  <c r="V16" i="21"/>
  <c r="V16" i="20"/>
  <c r="W38" i="21"/>
  <c r="W38" i="20"/>
  <c r="G8" i="20"/>
  <c r="G8" i="21"/>
  <c r="D105" i="21"/>
  <c r="D105" i="20"/>
  <c r="V98" i="20"/>
  <c r="V98" i="21"/>
  <c r="F60" i="21"/>
  <c r="F60" i="20"/>
  <c r="X53" i="21"/>
  <c r="X53" i="20"/>
  <c r="B46" i="21"/>
  <c r="B46" i="20"/>
  <c r="P15" i="21"/>
  <c r="P15" i="20"/>
  <c r="N122" i="28"/>
  <c r="P122" i="23" s="1"/>
  <c r="Y106" i="20"/>
  <c r="Y106" i="21"/>
  <c r="AA115" i="21"/>
  <c r="AA115" i="20"/>
  <c r="Y92" i="20"/>
  <c r="Y92" i="21"/>
  <c r="W85" i="21"/>
  <c r="W85" i="20"/>
  <c r="AA55" i="20"/>
  <c r="AA55" i="21"/>
  <c r="Y48" i="21"/>
  <c r="Y48" i="20"/>
  <c r="C41" i="21"/>
  <c r="C41" i="20"/>
  <c r="AA31" i="21"/>
  <c r="AA31" i="20"/>
  <c r="E24" i="21"/>
  <c r="E24" i="20"/>
  <c r="V81" i="21"/>
  <c r="V81" i="20"/>
  <c r="X72" i="21"/>
  <c r="X72" i="20"/>
  <c r="V40" i="21"/>
  <c r="V40" i="20"/>
  <c r="AA118" i="21"/>
  <c r="AA118" i="20"/>
  <c r="Y111" i="21"/>
  <c r="Y111" i="20"/>
  <c r="AA102" i="21"/>
  <c r="AA102" i="20"/>
  <c r="C12" i="20"/>
  <c r="C12" i="21"/>
  <c r="D21" i="21"/>
  <c r="D21" i="20"/>
  <c r="Z12" i="21"/>
  <c r="Z12" i="20"/>
  <c r="X5" i="20"/>
  <c r="X5" i="21"/>
  <c r="Y120" i="21"/>
  <c r="Y120" i="20"/>
  <c r="AG56" i="20"/>
  <c r="AG56" i="21"/>
  <c r="Y36" i="21"/>
  <c r="Y36" i="20"/>
  <c r="X116" i="21"/>
  <c r="X116" i="20"/>
  <c r="V93" i="21"/>
  <c r="V93" i="20"/>
  <c r="V65" i="21"/>
  <c r="V65" i="20"/>
  <c r="Z35" i="21"/>
  <c r="Z35" i="20"/>
  <c r="X12" i="21"/>
  <c r="X12" i="20"/>
  <c r="V72" i="21"/>
  <c r="V72" i="20"/>
  <c r="C94" i="20"/>
  <c r="C94" i="21"/>
  <c r="G60" i="21"/>
  <c r="G60" i="20"/>
  <c r="B84" i="21"/>
  <c r="B84" i="20"/>
  <c r="N102" i="21"/>
  <c r="N102" i="20"/>
  <c r="I101" i="20"/>
  <c r="I101" i="21"/>
  <c r="W43" i="21"/>
  <c r="W43" i="20"/>
  <c r="V88" i="21"/>
  <c r="V88" i="20"/>
  <c r="N38" i="28"/>
  <c r="P38" i="23" s="1"/>
  <c r="V131" i="21"/>
  <c r="V131" i="20"/>
  <c r="F101" i="20"/>
  <c r="F101" i="21"/>
  <c r="D94" i="21"/>
  <c r="D94" i="20"/>
  <c r="V87" i="21"/>
  <c r="V87" i="20"/>
  <c r="V71" i="20"/>
  <c r="V71" i="21"/>
  <c r="Z37" i="20"/>
  <c r="Z37" i="21"/>
  <c r="H28" i="28"/>
  <c r="J28" i="23" s="1"/>
  <c r="Z21" i="20"/>
  <c r="Z21" i="21"/>
  <c r="G80" i="20"/>
  <c r="G80" i="21"/>
  <c r="E73" i="21"/>
  <c r="E73" i="20"/>
  <c r="W66" i="21"/>
  <c r="W66" i="20"/>
  <c r="C50" i="21"/>
  <c r="C50" i="20"/>
  <c r="C34" i="21"/>
  <c r="C34" i="20"/>
  <c r="D77" i="21"/>
  <c r="D77" i="20"/>
  <c r="E70" i="20"/>
  <c r="E70" i="21"/>
  <c r="P128" i="20"/>
  <c r="P128" i="21"/>
  <c r="Z81" i="21"/>
  <c r="Z81" i="20"/>
  <c r="X74" i="21"/>
  <c r="X74" i="20"/>
  <c r="X30" i="20"/>
  <c r="X30" i="21"/>
  <c r="V23" i="20"/>
  <c r="V23" i="21"/>
  <c r="X14" i="20"/>
  <c r="X14" i="21"/>
  <c r="V7" i="20"/>
  <c r="V7" i="21"/>
  <c r="Z80" i="21"/>
  <c r="Z80" i="20"/>
  <c r="B26" i="21"/>
  <c r="B26" i="20"/>
  <c r="AJ11" i="21"/>
  <c r="AJ11" i="20"/>
  <c r="D39" i="21"/>
  <c r="D39" i="20"/>
  <c r="C129" i="21"/>
  <c r="C129" i="20"/>
  <c r="G95" i="21"/>
  <c r="G95" i="20"/>
  <c r="E88" i="21"/>
  <c r="E88" i="20"/>
  <c r="C81" i="21"/>
  <c r="C81" i="20"/>
  <c r="AA67" i="21"/>
  <c r="AA67" i="20"/>
  <c r="E60" i="21"/>
  <c r="E60" i="20"/>
  <c r="G51" i="21"/>
  <c r="G51" i="20"/>
  <c r="AA11" i="21"/>
  <c r="AA11" i="20"/>
  <c r="X100" i="21"/>
  <c r="X100" i="20"/>
  <c r="AD45" i="21"/>
  <c r="AD45" i="20"/>
  <c r="W128" i="20"/>
  <c r="W128" i="21"/>
  <c r="C84" i="21"/>
  <c r="C84" i="20"/>
  <c r="G6" i="21"/>
  <c r="G6" i="20"/>
  <c r="Z34" i="20"/>
  <c r="Z34" i="21"/>
  <c r="C63" i="21"/>
  <c r="C63" i="20"/>
  <c r="E46" i="21"/>
  <c r="E46" i="20"/>
  <c r="W39" i="20"/>
  <c r="W39" i="21"/>
  <c r="Z113" i="21"/>
  <c r="Z113" i="20"/>
  <c r="X106" i="21"/>
  <c r="X106" i="20"/>
  <c r="V99" i="21"/>
  <c r="V99" i="20"/>
  <c r="V83" i="21"/>
  <c r="V83" i="20"/>
  <c r="AH45" i="21"/>
  <c r="AH45" i="20"/>
  <c r="H15" i="28"/>
  <c r="J15" i="23" s="1"/>
  <c r="AC130" i="21"/>
  <c r="AC130" i="20"/>
  <c r="Z103" i="21"/>
  <c r="Z103" i="20"/>
  <c r="C52" i="20"/>
  <c r="C52" i="21"/>
  <c r="G53" i="20"/>
  <c r="G53" i="21"/>
  <c r="D108" i="21"/>
  <c r="D108" i="20"/>
  <c r="F43" i="21"/>
  <c r="F43" i="20"/>
  <c r="Z11" i="21"/>
  <c r="Z11" i="20"/>
  <c r="Y39" i="21"/>
  <c r="Y39" i="20"/>
  <c r="Y66" i="21"/>
  <c r="Y66" i="20"/>
  <c r="W59" i="21"/>
  <c r="W59" i="20"/>
  <c r="AA37" i="21"/>
  <c r="AA37" i="20"/>
  <c r="Z122" i="21"/>
  <c r="Z122" i="20"/>
  <c r="N121" i="28"/>
  <c r="P121" i="23" s="1"/>
  <c r="D42" i="21"/>
  <c r="D42" i="20"/>
  <c r="B35" i="21"/>
  <c r="B35" i="20"/>
  <c r="G93" i="21"/>
  <c r="G93" i="20"/>
  <c r="E129" i="21"/>
  <c r="E129" i="20"/>
  <c r="C122" i="21"/>
  <c r="C122" i="20"/>
  <c r="G28" i="21"/>
  <c r="G28" i="20"/>
  <c r="V106" i="21"/>
  <c r="V106" i="20"/>
  <c r="F64" i="21"/>
  <c r="F64" i="20"/>
  <c r="B54" i="21"/>
  <c r="B54" i="20"/>
  <c r="B38" i="20"/>
  <c r="B38" i="21"/>
  <c r="C125" i="21"/>
  <c r="C125" i="20"/>
  <c r="C65" i="20"/>
  <c r="C65" i="21"/>
  <c r="C49" i="21"/>
  <c r="C49" i="20"/>
  <c r="G7" i="20"/>
  <c r="G7" i="21"/>
  <c r="E118" i="20"/>
  <c r="E118" i="21"/>
  <c r="Z131" i="21"/>
  <c r="Z131" i="20"/>
  <c r="F87" i="21"/>
  <c r="F87" i="20"/>
  <c r="D80" i="21"/>
  <c r="D80" i="20"/>
  <c r="B73" i="21"/>
  <c r="B73" i="20"/>
  <c r="V45" i="21"/>
  <c r="V45" i="20"/>
  <c r="AB18" i="21"/>
  <c r="AB18" i="20"/>
  <c r="Y131" i="21"/>
  <c r="Y131" i="20"/>
  <c r="S24" i="21"/>
  <c r="S24" i="20"/>
  <c r="C16" i="21"/>
  <c r="C16" i="20"/>
  <c r="W35" i="21"/>
  <c r="W35" i="20"/>
  <c r="Y74" i="21"/>
  <c r="Y74" i="20"/>
  <c r="Z77" i="21"/>
  <c r="Z77" i="20"/>
  <c r="D70" i="21"/>
  <c r="D70" i="20"/>
  <c r="Z61" i="21"/>
  <c r="Z61" i="20"/>
  <c r="F45" i="21"/>
  <c r="F45" i="20"/>
  <c r="D59" i="20"/>
  <c r="D59" i="21"/>
  <c r="G104" i="21"/>
  <c r="G104" i="20"/>
  <c r="E97" i="21"/>
  <c r="E97" i="20"/>
  <c r="G88" i="21"/>
  <c r="G88" i="20"/>
  <c r="E81" i="21"/>
  <c r="E81" i="20"/>
  <c r="C74" i="20"/>
  <c r="C74" i="21"/>
  <c r="X73" i="21"/>
  <c r="X73" i="20"/>
  <c r="V22" i="20"/>
  <c r="V22" i="21"/>
  <c r="V85" i="20"/>
  <c r="V85" i="21"/>
  <c r="G46" i="20"/>
  <c r="G46" i="21"/>
  <c r="E62" i="21"/>
  <c r="E62" i="20"/>
  <c r="N130" i="22"/>
  <c r="H65" i="22"/>
  <c r="AP18" i="22"/>
  <c r="G49" i="20"/>
  <c r="G49" i="21"/>
  <c r="Y42" i="21"/>
  <c r="Y42" i="20"/>
  <c r="AA33" i="21"/>
  <c r="AA33" i="20"/>
  <c r="Y26" i="21"/>
  <c r="Y26" i="20"/>
  <c r="AA17" i="21"/>
  <c r="AA17" i="20"/>
  <c r="Y10" i="21"/>
  <c r="Y10" i="20"/>
  <c r="V120" i="21"/>
  <c r="V120" i="20"/>
  <c r="X67" i="21"/>
  <c r="X67" i="20"/>
  <c r="O97" i="22"/>
  <c r="R127" i="22"/>
  <c r="Z121" i="21"/>
  <c r="Z121" i="20"/>
  <c r="X114" i="21"/>
  <c r="X114" i="20"/>
  <c r="J87" i="22"/>
  <c r="H80" i="22"/>
  <c r="N41" i="22"/>
  <c r="AP25" i="22"/>
  <c r="X103" i="21"/>
  <c r="X103" i="20"/>
  <c r="G84" i="21"/>
  <c r="G84" i="20"/>
  <c r="Y77" i="20"/>
  <c r="Y77" i="21"/>
  <c r="O20" i="22"/>
  <c r="C14" i="21"/>
  <c r="C14" i="20"/>
  <c r="F98" i="20"/>
  <c r="F98" i="21"/>
  <c r="AO110" i="22"/>
  <c r="M110" i="28" s="1"/>
  <c r="O110" i="23" s="1"/>
  <c r="AN105" i="22"/>
  <c r="L105" i="28" s="1"/>
  <c r="N105" i="23" s="1"/>
  <c r="AL98" i="22"/>
  <c r="J98" i="28" s="1"/>
  <c r="L98" i="23" s="1"/>
  <c r="H91" i="22"/>
  <c r="AP84" i="22"/>
  <c r="AN77" i="22"/>
  <c r="L77" i="28" s="1"/>
  <c r="N77" i="23" s="1"/>
  <c r="R70" i="22"/>
  <c r="L53" i="22"/>
  <c r="R26" i="22"/>
  <c r="AR19" i="22"/>
  <c r="P19" i="28" s="1"/>
  <c r="R19" i="23" s="1"/>
  <c r="AL112" i="22"/>
  <c r="J112" i="28" s="1"/>
  <c r="L112" i="23" s="1"/>
  <c r="H45" i="22"/>
  <c r="Y122" i="21"/>
  <c r="Y122" i="20"/>
  <c r="O131" i="22"/>
  <c r="AS122" i="22"/>
  <c r="Q122" i="28" s="1"/>
  <c r="S122" i="23" s="1"/>
  <c r="AO108" i="22"/>
  <c r="M108" i="28" s="1"/>
  <c r="O108" i="23" s="1"/>
  <c r="M92" i="22"/>
  <c r="AQ83" i="22"/>
  <c r="O83" i="28" s="1"/>
  <c r="Q83" i="23" s="1"/>
  <c r="AA75" i="20"/>
  <c r="AA75" i="21"/>
  <c r="Y68" i="21"/>
  <c r="Y68" i="20"/>
  <c r="C61" i="20"/>
  <c r="C61" i="21"/>
  <c r="AU53" i="22"/>
  <c r="S53" i="28" s="1"/>
  <c r="U53" i="23" s="1"/>
  <c r="W45" i="21"/>
  <c r="W45" i="20"/>
  <c r="AO36" i="22"/>
  <c r="M36" i="28" s="1"/>
  <c r="O36" i="23" s="1"/>
  <c r="S29" i="22"/>
  <c r="AQ15" i="22"/>
  <c r="O15" i="28" s="1"/>
  <c r="Q15" i="23" s="1"/>
  <c r="AS6" i="22"/>
  <c r="Q6" i="28" s="1"/>
  <c r="S6" i="23" s="1"/>
  <c r="F74" i="20"/>
  <c r="F74" i="21"/>
  <c r="M4" i="22"/>
  <c r="N123" i="22"/>
  <c r="L116" i="22"/>
  <c r="AT105" i="22"/>
  <c r="R105" i="28" s="1"/>
  <c r="T105" i="23" s="1"/>
  <c r="F99" i="20"/>
  <c r="F99" i="21"/>
  <c r="X92" i="20"/>
  <c r="X92" i="21"/>
  <c r="Z83" i="21"/>
  <c r="Z83" i="20"/>
  <c r="X76" i="21"/>
  <c r="X76" i="20"/>
  <c r="V69" i="21"/>
  <c r="V69" i="20"/>
  <c r="H58" i="22"/>
  <c r="N51" i="22"/>
  <c r="L44" i="22"/>
  <c r="V9" i="20"/>
  <c r="V9" i="21"/>
  <c r="H89" i="22"/>
  <c r="AB5" i="21"/>
  <c r="AB5" i="20"/>
  <c r="M82" i="22"/>
  <c r="AU128" i="22"/>
  <c r="S128" i="28" s="1"/>
  <c r="U128" i="23" s="1"/>
  <c r="AM120" i="22"/>
  <c r="K120" i="28" s="1"/>
  <c r="M120" i="23" s="1"/>
  <c r="AK113" i="22"/>
  <c r="I113" i="28" s="1"/>
  <c r="K113" i="23" s="1"/>
  <c r="AM104" i="22"/>
  <c r="K104" i="28" s="1"/>
  <c r="M104" i="23" s="1"/>
  <c r="AK97" i="22"/>
  <c r="I97" i="28" s="1"/>
  <c r="K97" i="23" s="1"/>
  <c r="G90" i="20"/>
  <c r="G90" i="21"/>
  <c r="AM72" i="22"/>
  <c r="K72" i="28" s="1"/>
  <c r="M72" i="23" s="1"/>
  <c r="M63" i="22"/>
  <c r="S52" i="22"/>
  <c r="AS45" i="22"/>
  <c r="Q45" i="28" s="1"/>
  <c r="S45" i="23" s="1"/>
  <c r="AU36" i="22"/>
  <c r="S36" i="28" s="1"/>
  <c r="U36" i="23" s="1"/>
  <c r="Q29" i="22"/>
  <c r="S20" i="22"/>
  <c r="AM12" i="22"/>
  <c r="K12" i="28" s="1"/>
  <c r="M12" i="23" s="1"/>
  <c r="AK5" i="22"/>
  <c r="I5" i="28" s="1"/>
  <c r="K5" i="23" s="1"/>
  <c r="AQ38" i="22"/>
  <c r="O38" i="28" s="1"/>
  <c r="Q38" i="23" s="1"/>
  <c r="AQ22" i="22"/>
  <c r="O22" i="28" s="1"/>
  <c r="Q22" i="23" s="1"/>
  <c r="Y104" i="20"/>
  <c r="Y104" i="21"/>
  <c r="AU89" i="22"/>
  <c r="S89" i="28" s="1"/>
  <c r="U89" i="23" s="1"/>
  <c r="X113" i="20"/>
  <c r="X113" i="21"/>
  <c r="AC70" i="21"/>
  <c r="AC70" i="20"/>
  <c r="K45" i="22"/>
  <c r="P89" i="22"/>
  <c r="H126" i="22"/>
  <c r="R81" i="22"/>
  <c r="AS97" i="22"/>
  <c r="Q97" i="28" s="1"/>
  <c r="S97" i="23" s="1"/>
  <c r="D124" i="20"/>
  <c r="D124" i="21"/>
  <c r="V57" i="21"/>
  <c r="V57" i="20"/>
  <c r="AJ34" i="22"/>
  <c r="C67" i="21"/>
  <c r="C67" i="20"/>
  <c r="AO58" i="22"/>
  <c r="M58" i="28" s="1"/>
  <c r="O58" i="23" s="1"/>
  <c r="Q48" i="22"/>
  <c r="C31" i="20"/>
  <c r="C31" i="21"/>
  <c r="AP6" i="22"/>
  <c r="G85" i="21"/>
  <c r="G85" i="20"/>
  <c r="AP117" i="22"/>
  <c r="V107" i="21"/>
  <c r="V107" i="20"/>
  <c r="AT99" i="22"/>
  <c r="R99" i="28" s="1"/>
  <c r="T99" i="23" s="1"/>
  <c r="V91" i="21"/>
  <c r="V91" i="20"/>
  <c r="AJ80" i="22"/>
  <c r="Z73" i="21"/>
  <c r="Z73" i="20"/>
  <c r="H64" i="22"/>
  <c r="F57" i="21"/>
  <c r="F57" i="20"/>
  <c r="H48" i="21"/>
  <c r="H48" i="20"/>
  <c r="AL39" i="22"/>
  <c r="J39" i="28" s="1"/>
  <c r="L39" i="23" s="1"/>
  <c r="D6" i="21"/>
  <c r="D6" i="20"/>
  <c r="F6" i="21"/>
  <c r="F6" i="20"/>
  <c r="AQ73" i="22"/>
  <c r="O73" i="28" s="1"/>
  <c r="Q73" i="23" s="1"/>
  <c r="Q71" i="22"/>
  <c r="O32" i="22"/>
  <c r="Q23" i="22"/>
  <c r="M13" i="22"/>
  <c r="N106" i="22"/>
  <c r="N124" i="22"/>
  <c r="P115" i="22"/>
  <c r="N108" i="22"/>
  <c r="P99" i="22"/>
  <c r="P19" i="22"/>
  <c r="F90" i="21"/>
  <c r="F90" i="20"/>
  <c r="H41" i="22"/>
  <c r="E94" i="21"/>
  <c r="E94" i="20"/>
  <c r="E108" i="21"/>
  <c r="E108" i="20"/>
  <c r="I46" i="22"/>
  <c r="K29" i="22"/>
  <c r="AN19" i="22"/>
  <c r="L19" i="28" s="1"/>
  <c r="N19" i="23" s="1"/>
  <c r="K87" i="22"/>
  <c r="V129" i="21"/>
  <c r="V129" i="20"/>
  <c r="AJ118" i="22"/>
  <c r="AL109" i="22"/>
  <c r="J109" i="28" s="1"/>
  <c r="L109" i="23" s="1"/>
  <c r="AT89" i="22"/>
  <c r="R89" i="28" s="1"/>
  <c r="T89" i="23" s="1"/>
  <c r="P82" i="22"/>
  <c r="AT49" i="22"/>
  <c r="R49" i="28" s="1"/>
  <c r="T49" i="23" s="1"/>
  <c r="V41" i="21"/>
  <c r="V41" i="20"/>
  <c r="V25" i="20"/>
  <c r="V25" i="21"/>
  <c r="AT17" i="22"/>
  <c r="R17" i="28" s="1"/>
  <c r="T17" i="23" s="1"/>
  <c r="AR10" i="22"/>
  <c r="P10" i="28" s="1"/>
  <c r="R10" i="23" s="1"/>
  <c r="X55" i="21"/>
  <c r="X55" i="20"/>
  <c r="AK120" i="22"/>
  <c r="I120" i="28" s="1"/>
  <c r="K120" i="23" s="1"/>
  <c r="AK125" i="22"/>
  <c r="I125" i="28" s="1"/>
  <c r="K125" i="23" s="1"/>
  <c r="AQ114" i="22"/>
  <c r="O114" i="28" s="1"/>
  <c r="Q114" i="23" s="1"/>
  <c r="Q105" i="22"/>
  <c r="S96" i="22"/>
  <c r="AK89" i="21"/>
  <c r="AK89" i="20"/>
  <c r="Y83" i="21"/>
  <c r="Y83" i="20"/>
  <c r="W76" i="21"/>
  <c r="W76" i="20"/>
  <c r="E67" i="21"/>
  <c r="E67" i="20"/>
  <c r="G58" i="21"/>
  <c r="G58" i="20"/>
  <c r="AO47" i="22"/>
  <c r="M47" i="28" s="1"/>
  <c r="O47" i="23" s="1"/>
  <c r="AK33" i="22"/>
  <c r="I33" i="28" s="1"/>
  <c r="K33" i="23" s="1"/>
  <c r="G10" i="20"/>
  <c r="G10" i="21"/>
  <c r="S5" i="22"/>
  <c r="P94" i="20"/>
  <c r="P94" i="21"/>
  <c r="D44" i="21"/>
  <c r="D44" i="20"/>
  <c r="P22" i="22"/>
  <c r="V5" i="21"/>
  <c r="V5" i="20"/>
  <c r="Y130" i="21"/>
  <c r="Y130" i="20"/>
  <c r="G126" i="21"/>
  <c r="G126" i="20"/>
  <c r="I89" i="22"/>
  <c r="AO75" i="22"/>
  <c r="M75" i="28" s="1"/>
  <c r="O75" i="23" s="1"/>
  <c r="AO43" i="22"/>
  <c r="M43" i="28" s="1"/>
  <c r="O43" i="23" s="1"/>
  <c r="E31" i="20"/>
  <c r="E31" i="21"/>
  <c r="S16" i="22"/>
  <c r="G44" i="21"/>
  <c r="G44" i="20"/>
  <c r="X47" i="21"/>
  <c r="X47" i="20"/>
  <c r="E96" i="20"/>
  <c r="E96" i="21"/>
  <c r="F55" i="21"/>
  <c r="F55" i="20"/>
  <c r="B123" i="21"/>
  <c r="B123" i="20"/>
  <c r="F89" i="21"/>
  <c r="F89" i="20"/>
  <c r="H52" i="28"/>
  <c r="J52" i="23" s="1"/>
  <c r="E77" i="21"/>
  <c r="E77" i="20"/>
  <c r="B100" i="20"/>
  <c r="B100" i="21"/>
  <c r="G122" i="21"/>
  <c r="G122" i="20"/>
  <c r="E7" i="21"/>
  <c r="E7" i="20"/>
  <c r="H7" i="28"/>
  <c r="J7" i="23" s="1"/>
  <c r="Y108" i="21"/>
  <c r="Y108" i="20"/>
  <c r="F66" i="20"/>
  <c r="F66" i="21"/>
  <c r="AJ94" i="20"/>
  <c r="AJ94" i="21"/>
  <c r="X44" i="21"/>
  <c r="X44" i="20"/>
  <c r="AA126" i="21"/>
  <c r="AA126" i="20"/>
  <c r="B128" i="20"/>
  <c r="B128" i="21"/>
  <c r="AA49" i="21"/>
  <c r="AA49" i="20"/>
  <c r="E42" i="21"/>
  <c r="E42" i="20"/>
  <c r="G33" i="21"/>
  <c r="G33" i="20"/>
  <c r="E26" i="21"/>
  <c r="E26" i="20"/>
  <c r="G17" i="21"/>
  <c r="G17" i="20"/>
  <c r="E10" i="21"/>
  <c r="E10" i="20"/>
  <c r="B120" i="21"/>
  <c r="B120" i="20"/>
  <c r="D67" i="21"/>
  <c r="D67" i="20"/>
  <c r="F121" i="20"/>
  <c r="F121" i="21"/>
  <c r="D114" i="20"/>
  <c r="D114" i="21"/>
  <c r="V80" i="20"/>
  <c r="V80" i="21"/>
  <c r="AA100" i="20"/>
  <c r="AA100" i="21"/>
  <c r="AA12" i="21"/>
  <c r="AA12" i="20"/>
  <c r="Y5" i="21"/>
  <c r="Y5" i="20"/>
  <c r="H85" i="28"/>
  <c r="J85" i="23" s="1"/>
  <c r="V130" i="21"/>
  <c r="V130" i="20"/>
  <c r="B34" i="21"/>
  <c r="B34" i="20"/>
  <c r="X25" i="21"/>
  <c r="X25" i="20"/>
  <c r="E122" i="20"/>
  <c r="E122" i="21"/>
  <c r="G75" i="20"/>
  <c r="G75" i="21"/>
  <c r="E68" i="21"/>
  <c r="E68" i="20"/>
  <c r="W61" i="21"/>
  <c r="W61" i="20"/>
  <c r="C45" i="21"/>
  <c r="C45" i="20"/>
  <c r="Z74" i="21"/>
  <c r="Z74" i="20"/>
  <c r="Y126" i="20"/>
  <c r="Y126" i="21"/>
  <c r="H90" i="28"/>
  <c r="J90" i="23" s="1"/>
  <c r="F83" i="20"/>
  <c r="F83" i="21"/>
  <c r="D76" i="21"/>
  <c r="D76" i="20"/>
  <c r="B69" i="20"/>
  <c r="B69" i="21"/>
  <c r="B9" i="20"/>
  <c r="B9" i="21"/>
  <c r="H5" i="21"/>
  <c r="H5" i="20"/>
  <c r="AA90" i="21"/>
  <c r="AA90" i="20"/>
  <c r="E104" i="21"/>
  <c r="E104" i="20"/>
  <c r="D113" i="20"/>
  <c r="D113" i="21"/>
  <c r="I70" i="20"/>
  <c r="I70" i="21"/>
  <c r="C112" i="21"/>
  <c r="C112" i="20"/>
  <c r="C96" i="20"/>
  <c r="C96" i="21"/>
  <c r="X52" i="21"/>
  <c r="X52" i="20"/>
  <c r="Z27" i="21"/>
  <c r="Z27" i="20"/>
  <c r="AA78" i="21"/>
  <c r="AA78" i="20"/>
  <c r="AA30" i="21"/>
  <c r="AA30" i="20"/>
  <c r="C131" i="20"/>
  <c r="C131" i="21"/>
  <c r="W47" i="21"/>
  <c r="W47" i="20"/>
  <c r="J104" i="20"/>
  <c r="J104" i="21"/>
  <c r="F42" i="21"/>
  <c r="F42" i="20"/>
  <c r="H124" i="28"/>
  <c r="J124" i="23" s="1"/>
  <c r="B107" i="21"/>
  <c r="B107" i="20"/>
  <c r="B91" i="21"/>
  <c r="B91" i="20"/>
  <c r="F73" i="21"/>
  <c r="F73" i="20"/>
  <c r="X6" i="21"/>
  <c r="X6" i="20"/>
  <c r="W70" i="21"/>
  <c r="W70" i="20"/>
  <c r="V32" i="21"/>
  <c r="V32" i="20"/>
  <c r="N80" i="28"/>
  <c r="P80" i="23" s="1"/>
  <c r="N72" i="28"/>
  <c r="P72" i="23" s="1"/>
  <c r="N56" i="28"/>
  <c r="P56" i="23" s="1"/>
  <c r="B18" i="21"/>
  <c r="B18" i="20"/>
  <c r="AA43" i="21"/>
  <c r="AA43" i="20"/>
  <c r="AK18" i="21"/>
  <c r="AK18" i="20"/>
  <c r="B129" i="20"/>
  <c r="B129" i="21"/>
  <c r="N63" i="28"/>
  <c r="P63" i="23" s="1"/>
  <c r="B41" i="21"/>
  <c r="B41" i="20"/>
  <c r="B25" i="21"/>
  <c r="B25" i="20"/>
  <c r="D55" i="20"/>
  <c r="D55" i="21"/>
  <c r="Q89" i="21"/>
  <c r="Q89" i="20"/>
  <c r="E83" i="21"/>
  <c r="E83" i="20"/>
  <c r="C76" i="21"/>
  <c r="C76" i="20"/>
  <c r="Y67" i="21"/>
  <c r="Y67" i="20"/>
  <c r="AA58" i="21"/>
  <c r="AA58" i="20"/>
  <c r="AA10" i="21"/>
  <c r="AA10" i="20"/>
  <c r="H54" i="28"/>
  <c r="J54" i="23" s="1"/>
  <c r="B5" i="21"/>
  <c r="B5" i="20"/>
  <c r="AA86" i="20"/>
  <c r="AA86" i="21"/>
  <c r="G54" i="21"/>
  <c r="G54" i="20"/>
  <c r="W40" i="21"/>
  <c r="W40" i="20"/>
  <c r="AC13" i="21"/>
  <c r="AC13" i="20"/>
  <c r="E53" i="21"/>
  <c r="E53" i="20"/>
  <c r="H27" i="28"/>
  <c r="J27" i="23" s="1"/>
  <c r="D107" i="20"/>
  <c r="D107" i="21"/>
  <c r="I54" i="21"/>
  <c r="I54" i="20"/>
  <c r="C79" i="21"/>
  <c r="C79" i="20"/>
  <c r="B101" i="21"/>
  <c r="B101" i="20"/>
  <c r="W48" i="21"/>
  <c r="W48" i="20"/>
  <c r="H37" i="21"/>
  <c r="H37" i="20"/>
  <c r="AA65" i="20"/>
  <c r="AA65" i="21"/>
  <c r="B43" i="21"/>
  <c r="B43" i="20"/>
  <c r="X34" i="21"/>
  <c r="X34" i="20"/>
  <c r="B27" i="21"/>
  <c r="B27" i="20"/>
  <c r="D18" i="21"/>
  <c r="D18" i="20"/>
  <c r="AA36" i="21"/>
  <c r="AA36" i="20"/>
  <c r="E29" i="21"/>
  <c r="E29" i="20"/>
  <c r="C22" i="21"/>
  <c r="C22" i="20"/>
  <c r="F84" i="21"/>
  <c r="F84" i="20"/>
  <c r="D54" i="21"/>
  <c r="D54" i="20"/>
  <c r="V56" i="21"/>
  <c r="V56" i="20"/>
  <c r="Z88" i="21"/>
  <c r="Z88" i="20"/>
  <c r="F127" i="21"/>
  <c r="F127" i="20"/>
  <c r="H30" i="28"/>
  <c r="J30" i="23" s="1"/>
  <c r="X82" i="21"/>
  <c r="X82" i="20"/>
  <c r="W14" i="21"/>
  <c r="W14" i="20"/>
  <c r="AH12" i="21"/>
  <c r="AH12" i="20"/>
  <c r="Y99" i="21"/>
  <c r="Y99" i="20"/>
  <c r="W67" i="21"/>
  <c r="W67" i="20"/>
  <c r="W31" i="21"/>
  <c r="W31" i="20"/>
  <c r="F41" i="20"/>
  <c r="F41" i="21"/>
  <c r="Y31" i="21"/>
  <c r="Y31" i="20"/>
  <c r="L75" i="21"/>
  <c r="L75" i="20"/>
  <c r="D7" i="21"/>
  <c r="D7" i="20"/>
  <c r="Y82" i="21"/>
  <c r="Y82" i="20"/>
  <c r="AP57" i="22"/>
  <c r="B80" i="21"/>
  <c r="B80" i="20"/>
  <c r="G100" i="21"/>
  <c r="G100" i="20"/>
  <c r="I75" i="22"/>
  <c r="S18" i="22"/>
  <c r="G12" i="21"/>
  <c r="G12" i="20"/>
  <c r="E5" i="20"/>
  <c r="E5" i="21"/>
  <c r="N22" i="22"/>
  <c r="B130" i="21"/>
  <c r="B130" i="20"/>
  <c r="Z76" i="21"/>
  <c r="Z76" i="20"/>
  <c r="N60" i="22"/>
  <c r="V34" i="21"/>
  <c r="V34" i="20"/>
  <c r="D25" i="21"/>
  <c r="D25" i="20"/>
  <c r="Z16" i="21"/>
  <c r="Z16" i="20"/>
  <c r="X9" i="21"/>
  <c r="X9" i="20"/>
  <c r="Z102" i="21"/>
  <c r="Z102" i="20"/>
  <c r="W121" i="20"/>
  <c r="W121" i="21"/>
  <c r="G59" i="21"/>
  <c r="G59" i="20"/>
  <c r="AA35" i="21"/>
  <c r="AA35" i="20"/>
  <c r="Y28" i="21"/>
  <c r="Y28" i="20"/>
  <c r="C21" i="20"/>
  <c r="C21" i="21"/>
  <c r="C5" i="21"/>
  <c r="C5" i="20"/>
  <c r="E126" i="21"/>
  <c r="E126" i="20"/>
  <c r="AJ114" i="21"/>
  <c r="AJ114" i="20"/>
  <c r="X104" i="21"/>
  <c r="X104" i="20"/>
  <c r="H74" i="28"/>
  <c r="J74" i="23" s="1"/>
  <c r="H14" i="28"/>
  <c r="J14" i="23" s="1"/>
  <c r="Y127" i="21"/>
  <c r="Y127" i="20"/>
  <c r="Y51" i="21"/>
  <c r="Y51" i="20"/>
  <c r="AA42" i="21"/>
  <c r="AA42" i="20"/>
  <c r="Y35" i="21"/>
  <c r="Y35" i="20"/>
  <c r="G26" i="21"/>
  <c r="G26" i="20"/>
  <c r="E19" i="20"/>
  <c r="E19" i="21"/>
  <c r="W113" i="21"/>
  <c r="W113" i="20"/>
  <c r="AR50" i="22"/>
  <c r="P50" i="28" s="1"/>
  <c r="R50" i="23" s="1"/>
  <c r="W112" i="21"/>
  <c r="W112" i="20"/>
  <c r="W96" i="21"/>
  <c r="W96" i="20"/>
  <c r="AO71" i="22"/>
  <c r="M71" i="28" s="1"/>
  <c r="O71" i="23" s="1"/>
  <c r="K101" i="22"/>
  <c r="D52" i="21"/>
  <c r="D52" i="20"/>
  <c r="F27" i="21"/>
  <c r="F27" i="20"/>
  <c r="AM75" i="22"/>
  <c r="K75" i="28" s="1"/>
  <c r="M75" i="23" s="1"/>
  <c r="G78" i="21"/>
  <c r="G78" i="20"/>
  <c r="G30" i="21"/>
  <c r="G30" i="20"/>
  <c r="W131" i="21"/>
  <c r="W131" i="20"/>
  <c r="O77" i="22"/>
  <c r="O65" i="22"/>
  <c r="Q56" i="22"/>
  <c r="C47" i="20"/>
  <c r="C47" i="21"/>
  <c r="AD104" i="21"/>
  <c r="AD104" i="20"/>
  <c r="Z42" i="21"/>
  <c r="Z42" i="20"/>
  <c r="AU123" i="22"/>
  <c r="S123" i="28" s="1"/>
  <c r="U123" i="23" s="1"/>
  <c r="Z105" i="21"/>
  <c r="Z105" i="20"/>
  <c r="D98" i="21"/>
  <c r="D98" i="20"/>
  <c r="L46" i="22"/>
  <c r="AP21" i="22"/>
  <c r="AQ121" i="22"/>
  <c r="O121" i="28" s="1"/>
  <c r="Q121" i="23" s="1"/>
  <c r="AU110" i="22"/>
  <c r="S110" i="28" s="1"/>
  <c r="U110" i="23" s="1"/>
  <c r="S94" i="22"/>
  <c r="C70" i="21"/>
  <c r="C70" i="20"/>
  <c r="AU62" i="22"/>
  <c r="S62" i="28" s="1"/>
  <c r="U62" i="23" s="1"/>
  <c r="AO41" i="22"/>
  <c r="M41" i="28" s="1"/>
  <c r="O41" i="23" s="1"/>
  <c r="N94" i="22"/>
  <c r="B32" i="20"/>
  <c r="B32" i="21"/>
  <c r="I108" i="22"/>
  <c r="H131" i="22"/>
  <c r="B114" i="21"/>
  <c r="B114" i="20"/>
  <c r="L89" i="22"/>
  <c r="V18" i="21"/>
  <c r="V18" i="20"/>
  <c r="AM79" i="22"/>
  <c r="K79" i="28" s="1"/>
  <c r="M79" i="23" s="1"/>
  <c r="AK106" i="22"/>
  <c r="I106" i="28" s="1"/>
  <c r="K106" i="23" s="1"/>
  <c r="O95" i="22"/>
  <c r="K53" i="22"/>
  <c r="G43" i="21"/>
  <c r="G43" i="20"/>
  <c r="Q18" i="21"/>
  <c r="Q18" i="20"/>
  <c r="S9" i="22"/>
  <c r="B8" i="21"/>
  <c r="B8" i="20"/>
  <c r="Y78" i="21"/>
  <c r="Y78" i="20"/>
  <c r="X88" i="21"/>
  <c r="X88" i="20"/>
  <c r="AR70" i="22"/>
  <c r="P70" i="28" s="1"/>
  <c r="R70" i="23" s="1"/>
  <c r="F39" i="21"/>
  <c r="F39" i="20"/>
  <c r="Z23" i="21"/>
  <c r="Z23" i="20"/>
  <c r="X16" i="21"/>
  <c r="X16" i="20"/>
  <c r="X99" i="21"/>
  <c r="X99" i="20"/>
  <c r="X43" i="21"/>
  <c r="X43" i="20"/>
  <c r="S112" i="22"/>
  <c r="C104" i="21"/>
  <c r="C104" i="20"/>
  <c r="Y95" i="21"/>
  <c r="Y95" i="20"/>
  <c r="W88" i="21"/>
  <c r="W88" i="20"/>
  <c r="AK81" i="22"/>
  <c r="I81" i="28" s="1"/>
  <c r="K81" i="23" s="1"/>
  <c r="K72" i="22"/>
  <c r="AK65" i="22"/>
  <c r="I65" i="28" s="1"/>
  <c r="K65" i="23" s="1"/>
  <c r="AM56" i="22"/>
  <c r="K56" i="28" s="1"/>
  <c r="M56" i="23" s="1"/>
  <c r="W44" i="20"/>
  <c r="W44" i="21"/>
  <c r="AS29" i="22"/>
  <c r="Q29" i="28" s="1"/>
  <c r="S29" i="23" s="1"/>
  <c r="K8" i="22"/>
  <c r="AL116" i="22"/>
  <c r="J116" i="28" s="1"/>
  <c r="L116" i="23" s="1"/>
  <c r="AU75" i="22"/>
  <c r="S75" i="28" s="1"/>
  <c r="U75" i="23" s="1"/>
  <c r="L112" i="22"/>
  <c r="L68" i="22"/>
  <c r="AT108" i="22"/>
  <c r="R108" i="28" s="1"/>
  <c r="T108" i="23" s="1"/>
  <c r="AU124" i="22"/>
  <c r="S124" i="28" s="1"/>
  <c r="U124" i="23" s="1"/>
  <c r="G86" i="21"/>
  <c r="G86" i="20"/>
  <c r="AA54" i="21"/>
  <c r="AA54" i="20"/>
  <c r="C40" i="20"/>
  <c r="C40" i="21"/>
  <c r="I13" i="21"/>
  <c r="I13" i="20"/>
  <c r="H55" i="28"/>
  <c r="J55" i="23" s="1"/>
  <c r="E112" i="21"/>
  <c r="E112" i="20"/>
  <c r="G19" i="20"/>
  <c r="G19" i="21"/>
  <c r="E90" i="21"/>
  <c r="E90" i="20"/>
  <c r="N39" i="28"/>
  <c r="P39" i="23" s="1"/>
  <c r="D103" i="21"/>
  <c r="D103" i="20"/>
  <c r="Z98" i="21"/>
  <c r="Z98" i="20"/>
  <c r="F100" i="21"/>
  <c r="F100" i="20"/>
  <c r="Z99" i="20"/>
  <c r="Z99" i="21"/>
  <c r="N35" i="28"/>
  <c r="P35" i="23" s="1"/>
  <c r="C92" i="21"/>
  <c r="C92" i="20"/>
  <c r="AA85" i="21"/>
  <c r="AA85" i="20"/>
  <c r="Z57" i="21"/>
  <c r="Z57" i="20"/>
  <c r="Z90" i="21"/>
  <c r="Z90" i="20"/>
  <c r="C60" i="21"/>
  <c r="C60" i="20"/>
  <c r="E130" i="21"/>
  <c r="E130" i="20"/>
  <c r="AA44" i="21"/>
  <c r="AA44" i="20"/>
  <c r="Y12" i="21"/>
  <c r="Y12" i="20"/>
  <c r="X7" i="21"/>
  <c r="X7" i="20"/>
  <c r="E82" i="21"/>
  <c r="E82" i="20"/>
  <c r="AK40" i="22"/>
  <c r="I40" i="28" s="1"/>
  <c r="K40" i="23" s="1"/>
  <c r="N101" i="22"/>
  <c r="P92" i="20"/>
  <c r="P92" i="21"/>
  <c r="AN66" i="22"/>
  <c r="L66" i="28" s="1"/>
  <c r="N66" i="23" s="1"/>
  <c r="AT55" i="22"/>
  <c r="R55" i="28" s="1"/>
  <c r="T55" i="23" s="1"/>
  <c r="V47" i="21"/>
  <c r="V47" i="20"/>
  <c r="X38" i="21"/>
  <c r="X38" i="20"/>
  <c r="B31" i="21"/>
  <c r="B31" i="20"/>
  <c r="X22" i="21"/>
  <c r="X22" i="20"/>
  <c r="V15" i="21"/>
  <c r="V15" i="20"/>
  <c r="Z130" i="21"/>
  <c r="Z130" i="20"/>
  <c r="V68" i="21"/>
  <c r="V68" i="20"/>
  <c r="O121" i="22"/>
  <c r="AP4" i="22"/>
  <c r="E125" i="21"/>
  <c r="E125" i="20"/>
  <c r="W118" i="21"/>
  <c r="W118" i="20"/>
  <c r="AM98" i="22"/>
  <c r="K98" i="28" s="1"/>
  <c r="M98" i="23" s="1"/>
  <c r="M89" i="22"/>
  <c r="O80" i="22"/>
  <c r="AO73" i="22"/>
  <c r="M73" i="28" s="1"/>
  <c r="O73" i="23" s="1"/>
  <c r="S62" i="22"/>
  <c r="K50" i="22"/>
  <c r="G40" i="21"/>
  <c r="G40" i="20"/>
  <c r="Y33" i="21"/>
  <c r="Y33" i="20"/>
  <c r="G24" i="21"/>
  <c r="G24" i="20"/>
  <c r="AO17" i="22"/>
  <c r="M17" i="28" s="1"/>
  <c r="O17" i="23" s="1"/>
  <c r="AM10" i="22"/>
  <c r="K10" i="28" s="1"/>
  <c r="M10" i="23" s="1"/>
  <c r="AJ121" i="22"/>
  <c r="AT60" i="22"/>
  <c r="R60" i="28" s="1"/>
  <c r="T60" i="23" s="1"/>
  <c r="Z10" i="20"/>
  <c r="Z10" i="21"/>
  <c r="AQ85" i="22"/>
  <c r="O85" i="28" s="1"/>
  <c r="Q85" i="23" s="1"/>
  <c r="Z128" i="20"/>
  <c r="AH128" i="22" s="1"/>
  <c r="F128" i="28" s="1"/>
  <c r="H128" i="23" s="1"/>
  <c r="Z128" i="21"/>
  <c r="X121" i="21"/>
  <c r="X121" i="20"/>
  <c r="F76" i="21"/>
  <c r="F76" i="20"/>
  <c r="B50" i="21"/>
  <c r="B50" i="20"/>
  <c r="AJ39" i="22"/>
  <c r="AL30" i="22"/>
  <c r="J30" i="28" s="1"/>
  <c r="L30" i="23" s="1"/>
  <c r="H23" i="22"/>
  <c r="F16" i="21"/>
  <c r="F16" i="20"/>
  <c r="D9" i="21"/>
  <c r="D9" i="20"/>
  <c r="F102" i="21"/>
  <c r="F102" i="20"/>
  <c r="C121" i="20"/>
  <c r="C121" i="21"/>
  <c r="AU97" i="22"/>
  <c r="S97" i="28" s="1"/>
  <c r="U97" i="23" s="1"/>
  <c r="AA59" i="21"/>
  <c r="AA59" i="20"/>
  <c r="K41" i="22"/>
  <c r="G35" i="20"/>
  <c r="G35" i="21"/>
  <c r="E28" i="21"/>
  <c r="E28" i="20"/>
  <c r="W21" i="21"/>
  <c r="W21" i="20"/>
  <c r="W5" i="21"/>
  <c r="W5" i="20"/>
  <c r="AR33" i="22"/>
  <c r="P33" i="28" s="1"/>
  <c r="R33" i="23" s="1"/>
  <c r="AA101" i="21"/>
  <c r="AA101" i="20"/>
  <c r="P114" i="21"/>
  <c r="P114" i="20"/>
  <c r="D104" i="21"/>
  <c r="D104" i="20"/>
  <c r="AN88" i="22"/>
  <c r="L88" i="28" s="1"/>
  <c r="N88" i="23" s="1"/>
  <c r="AL81" i="22"/>
  <c r="J81" i="28" s="1"/>
  <c r="L81" i="23" s="1"/>
  <c r="AL65" i="22"/>
  <c r="J65" i="28" s="1"/>
  <c r="L65" i="23" s="1"/>
  <c r="L56" i="22"/>
  <c r="D32" i="21"/>
  <c r="D32" i="20"/>
  <c r="I120" i="22"/>
  <c r="E127" i="21"/>
  <c r="E127" i="20"/>
  <c r="E51" i="21"/>
  <c r="E51" i="20"/>
  <c r="G42" i="21"/>
  <c r="G42" i="20"/>
  <c r="E35" i="21"/>
  <c r="E35" i="20"/>
  <c r="AA26" i="21"/>
  <c r="AA26" i="20"/>
  <c r="Y19" i="21"/>
  <c r="Y19" i="20"/>
  <c r="AO31" i="22"/>
  <c r="M31" i="28" s="1"/>
  <c r="O31" i="23" s="1"/>
  <c r="AO15" i="22"/>
  <c r="M15" i="28" s="1"/>
  <c r="O15" i="23" s="1"/>
  <c r="C113" i="20"/>
  <c r="C113" i="21"/>
  <c r="Q38" i="22"/>
  <c r="R36" i="22"/>
  <c r="AR106" i="22"/>
  <c r="P106" i="28" s="1"/>
  <c r="R106" i="23" s="1"/>
  <c r="D68" i="21"/>
  <c r="D68" i="20"/>
  <c r="AT41" i="22"/>
  <c r="R41" i="28" s="1"/>
  <c r="T41" i="23" s="1"/>
  <c r="AL13" i="22"/>
  <c r="J13" i="28" s="1"/>
  <c r="L13" i="23" s="1"/>
  <c r="E102" i="21"/>
  <c r="E102" i="20"/>
  <c r="Y103" i="21"/>
  <c r="Y103" i="20"/>
  <c r="K92" i="22"/>
  <c r="AM48" i="22"/>
  <c r="K48" i="28" s="1"/>
  <c r="M48" i="23" s="1"/>
  <c r="D13" i="21"/>
  <c r="D13" i="20"/>
  <c r="O55" i="22"/>
  <c r="X87" i="21"/>
  <c r="X87" i="20"/>
  <c r="N111" i="22"/>
  <c r="H74" i="22"/>
  <c r="P46" i="22"/>
  <c r="AM60" i="22"/>
  <c r="K60" i="28" s="1"/>
  <c r="M60" i="23" s="1"/>
  <c r="I5" i="22"/>
  <c r="AN91" i="22"/>
  <c r="L91" i="28" s="1"/>
  <c r="N91" i="23" s="1"/>
  <c r="AN39" i="22"/>
  <c r="L39" i="28" s="1"/>
  <c r="N39" i="23" s="1"/>
  <c r="G117" i="20"/>
  <c r="G117" i="21"/>
  <c r="AO70" i="22"/>
  <c r="M70" i="28" s="1"/>
  <c r="O70" i="23" s="1"/>
  <c r="AU63" i="22"/>
  <c r="S63" i="28" s="1"/>
  <c r="U63" i="23" s="1"/>
  <c r="W55" i="21"/>
  <c r="W55" i="20"/>
  <c r="K43" i="22"/>
  <c r="M34" i="22"/>
  <c r="AS16" i="22"/>
  <c r="Q16" i="28" s="1"/>
  <c r="S16" i="23" s="1"/>
  <c r="S7" i="22"/>
  <c r="N90" i="22"/>
  <c r="F30" i="21"/>
  <c r="F30" i="20"/>
  <c r="AA109" i="21"/>
  <c r="AA109" i="20"/>
  <c r="AL131" i="22"/>
  <c r="J131" i="28" s="1"/>
  <c r="L131" i="23" s="1"/>
  <c r="L122" i="22"/>
  <c r="AT115" i="22"/>
  <c r="R115" i="28" s="1"/>
  <c r="T115" i="23" s="1"/>
  <c r="F105" i="21"/>
  <c r="F105" i="20"/>
  <c r="X98" i="21"/>
  <c r="X98" i="20"/>
  <c r="AL87" i="22"/>
  <c r="J87" i="28" s="1"/>
  <c r="L87" i="23" s="1"/>
  <c r="N53" i="22"/>
  <c r="P44" i="22"/>
  <c r="P28" i="22"/>
  <c r="R19" i="22"/>
  <c r="AN31" i="22"/>
  <c r="L31" i="28" s="1"/>
  <c r="N31" i="23" s="1"/>
  <c r="W111" i="21"/>
  <c r="W111" i="20"/>
  <c r="AM126" i="22"/>
  <c r="K126" i="28" s="1"/>
  <c r="M126" i="23" s="1"/>
  <c r="G116" i="21"/>
  <c r="G116" i="20"/>
  <c r="E109" i="21"/>
  <c r="E109" i="20"/>
  <c r="C102" i="20"/>
  <c r="C102" i="21"/>
  <c r="Y93" i="21"/>
  <c r="Y93" i="20"/>
  <c r="W86" i="21"/>
  <c r="W86" i="20"/>
  <c r="G68" i="21"/>
  <c r="G68" i="20"/>
  <c r="Y61" i="20"/>
  <c r="Y61" i="21"/>
  <c r="W54" i="21"/>
  <c r="W54" i="20"/>
  <c r="S46" i="22"/>
  <c r="Q39" i="22"/>
  <c r="K6" i="22"/>
  <c r="AR81" i="22"/>
  <c r="P81" i="28" s="1"/>
  <c r="R81" i="23" s="1"/>
  <c r="V20" i="20"/>
  <c r="V20" i="21"/>
  <c r="I96" i="22"/>
  <c r="V114" i="21"/>
  <c r="V114" i="20"/>
  <c r="Z96" i="21"/>
  <c r="Z96" i="20"/>
  <c r="P87" i="22"/>
  <c r="AT70" i="22"/>
  <c r="R70" i="28" s="1"/>
  <c r="T70" i="23" s="1"/>
  <c r="AR63" i="22"/>
  <c r="P63" i="28" s="1"/>
  <c r="R63" i="23" s="1"/>
  <c r="AJ23" i="22"/>
  <c r="AL14" i="22"/>
  <c r="J14" i="28" s="1"/>
  <c r="L14" i="23" s="1"/>
  <c r="F126" i="20"/>
  <c r="F126" i="21"/>
  <c r="P65" i="22"/>
  <c r="Q52" i="22"/>
  <c r="AK122" i="22"/>
  <c r="I122" i="28" s="1"/>
  <c r="K122" i="23" s="1"/>
  <c r="AQ111" i="22"/>
  <c r="O111" i="28" s="1"/>
  <c r="Q111" i="23" s="1"/>
  <c r="M104" i="22"/>
  <c r="Q74" i="22"/>
  <c r="I62" i="22"/>
  <c r="O51" i="22"/>
  <c r="AS34" i="22"/>
  <c r="Q34" i="28" s="1"/>
  <c r="S34" i="23" s="1"/>
  <c r="S25" i="22"/>
  <c r="W17" i="21"/>
  <c r="W17" i="20"/>
  <c r="I6" i="22"/>
  <c r="V8" i="21"/>
  <c r="V8" i="20"/>
  <c r="E78" i="21"/>
  <c r="E78" i="20"/>
  <c r="D88" i="21"/>
  <c r="D88" i="20"/>
  <c r="AD77" i="20"/>
  <c r="AD77" i="21"/>
  <c r="AT61" i="22"/>
  <c r="R61" i="28" s="1"/>
  <c r="T61" i="23" s="1"/>
  <c r="Z39" i="21"/>
  <c r="Z39" i="20"/>
  <c r="F23" i="20"/>
  <c r="F23" i="21"/>
  <c r="D16" i="21"/>
  <c r="D16" i="20"/>
  <c r="F7" i="20"/>
  <c r="F7" i="21"/>
  <c r="D99" i="21"/>
  <c r="D99" i="20"/>
  <c r="D43" i="20"/>
  <c r="D43" i="21"/>
  <c r="Q108" i="22"/>
  <c r="W104" i="21"/>
  <c r="W104" i="20"/>
  <c r="E95" i="20"/>
  <c r="E95" i="21"/>
  <c r="C88" i="21"/>
  <c r="C88" i="20"/>
  <c r="C44" i="20"/>
  <c r="C44" i="21"/>
  <c r="L80" i="22"/>
  <c r="AR66" i="22"/>
  <c r="P66" i="28" s="1"/>
  <c r="R66" i="23" s="1"/>
  <c r="Z51" i="20"/>
  <c r="Z51" i="21"/>
  <c r="K96" i="22"/>
  <c r="AM84" i="22"/>
  <c r="K84" i="28" s="1"/>
  <c r="M84" i="23" s="1"/>
  <c r="Y63" i="21"/>
  <c r="Y63" i="20"/>
  <c r="AM52" i="22"/>
  <c r="K52" i="28" s="1"/>
  <c r="M52" i="23" s="1"/>
  <c r="G38" i="20"/>
  <c r="G38" i="21"/>
  <c r="W24" i="21"/>
  <c r="W24" i="20"/>
  <c r="AG11" i="21"/>
  <c r="AG11" i="20"/>
  <c r="AU86" i="22"/>
  <c r="S86" i="28" s="1"/>
  <c r="U86" i="23" s="1"/>
  <c r="AU70" i="22"/>
  <c r="S70" i="28" s="1"/>
  <c r="U70" i="23" s="1"/>
  <c r="AO49" i="22"/>
  <c r="M49" i="28" s="1"/>
  <c r="O49" i="23" s="1"/>
  <c r="I35" i="22"/>
  <c r="K14" i="22"/>
  <c r="O113" i="22"/>
  <c r="P39" i="21"/>
  <c r="P39" i="20"/>
  <c r="X81" i="21"/>
  <c r="X81" i="20"/>
  <c r="G103" i="21"/>
  <c r="G103" i="20"/>
  <c r="D23" i="21"/>
  <c r="D23" i="20"/>
  <c r="X48" i="20"/>
  <c r="X48" i="21"/>
  <c r="AA84" i="21"/>
  <c r="AA84" i="20"/>
  <c r="N34" i="28"/>
  <c r="P34" i="23" s="1"/>
  <c r="C77" i="21"/>
  <c r="C77" i="20"/>
  <c r="Y115" i="21"/>
  <c r="Y115" i="20"/>
  <c r="G74" i="21"/>
  <c r="G74" i="20"/>
  <c r="O107" i="21"/>
  <c r="O107" i="20"/>
  <c r="X124" i="20"/>
  <c r="X124" i="21"/>
  <c r="B57" i="21"/>
  <c r="B57" i="20"/>
  <c r="H65" i="28"/>
  <c r="J65" i="23" s="1"/>
  <c r="B75" i="21"/>
  <c r="B75" i="20"/>
  <c r="AB48" i="20"/>
  <c r="AB48" i="21"/>
  <c r="Z6" i="21"/>
  <c r="Z6" i="20"/>
  <c r="F111" i="21"/>
  <c r="F111" i="20"/>
  <c r="G99" i="21"/>
  <c r="G99" i="20"/>
  <c r="R104" i="22"/>
  <c r="AU119" i="22"/>
  <c r="S119" i="28" s="1"/>
  <c r="U119" i="23" s="1"/>
  <c r="C71" i="21"/>
  <c r="C71" i="20"/>
  <c r="S63" i="22"/>
  <c r="AA57" i="21"/>
  <c r="AA57" i="20"/>
  <c r="AO38" i="22"/>
  <c r="M38" i="28" s="1"/>
  <c r="O38" i="23" s="1"/>
  <c r="AQ29" i="22"/>
  <c r="O29" i="28" s="1"/>
  <c r="Q29" i="23" s="1"/>
  <c r="AO22" i="22"/>
  <c r="M22" i="28" s="1"/>
  <c r="O22" i="23" s="1"/>
  <c r="O13" i="22"/>
  <c r="AO6" i="22"/>
  <c r="M6" i="28" s="1"/>
  <c r="O6" i="23" s="1"/>
  <c r="P93" i="22"/>
  <c r="AR124" i="22"/>
  <c r="P124" i="28" s="1"/>
  <c r="R124" i="23" s="1"/>
  <c r="N117" i="22"/>
  <c r="L110" i="21"/>
  <c r="L110" i="20"/>
  <c r="AJ92" i="20"/>
  <c r="AJ92" i="21"/>
  <c r="R83" i="22"/>
  <c r="P76" i="22"/>
  <c r="B47" i="21"/>
  <c r="B47" i="20"/>
  <c r="D38" i="21"/>
  <c r="D38" i="20"/>
  <c r="V31" i="21"/>
  <c r="V31" i="20"/>
  <c r="D22" i="21"/>
  <c r="D22" i="20"/>
  <c r="B15" i="21"/>
  <c r="B15" i="20"/>
  <c r="F130" i="21"/>
  <c r="F130" i="20"/>
  <c r="B68" i="21"/>
  <c r="B68" i="20"/>
  <c r="Y125" i="21"/>
  <c r="Y125" i="20"/>
  <c r="C118" i="20"/>
  <c r="C118" i="21"/>
  <c r="AA40" i="20"/>
  <c r="AA40" i="21"/>
  <c r="E33" i="21"/>
  <c r="E33" i="20"/>
  <c r="AA24" i="21"/>
  <c r="AA24" i="20"/>
  <c r="F10" i="20"/>
  <c r="F10" i="21"/>
  <c r="F128" i="20"/>
  <c r="F128" i="21"/>
  <c r="D121" i="20"/>
  <c r="D121" i="21"/>
  <c r="AT110" i="22"/>
  <c r="R110" i="28" s="1"/>
  <c r="T110" i="23" s="1"/>
  <c r="V102" i="21"/>
  <c r="V102" i="20"/>
  <c r="AT94" i="22"/>
  <c r="R94" i="28" s="1"/>
  <c r="T94" i="23" s="1"/>
  <c r="F88" i="21"/>
  <c r="F88" i="20"/>
  <c r="D81" i="21"/>
  <c r="D81" i="20"/>
  <c r="AL74" i="22"/>
  <c r="J74" i="28" s="1"/>
  <c r="L74" i="23" s="1"/>
  <c r="L65" i="22"/>
  <c r="V50" i="21"/>
  <c r="V50" i="20"/>
  <c r="J14" i="22"/>
  <c r="N78" i="22"/>
  <c r="AJ17" i="22"/>
  <c r="AM83" i="22"/>
  <c r="K83" i="28" s="1"/>
  <c r="M83" i="23" s="1"/>
  <c r="I126" i="22"/>
  <c r="AA119" i="21"/>
  <c r="AA119" i="20"/>
  <c r="Y112" i="21"/>
  <c r="Y112" i="20"/>
  <c r="AA103" i="20"/>
  <c r="AA103" i="21"/>
  <c r="Y96" i="21"/>
  <c r="Y96" i="20"/>
  <c r="AA87" i="21"/>
  <c r="AA87" i="20"/>
  <c r="AS78" i="22"/>
  <c r="Q78" i="28" s="1"/>
  <c r="S78" i="23" s="1"/>
  <c r="AQ71" i="22"/>
  <c r="O71" i="28" s="1"/>
  <c r="Q71" i="23" s="1"/>
  <c r="AM57" i="22"/>
  <c r="K57" i="28" s="1"/>
  <c r="M57" i="23" s="1"/>
  <c r="M48" i="22"/>
  <c r="Y40" i="21"/>
  <c r="Y40" i="20"/>
  <c r="AM33" i="22"/>
  <c r="K33" i="28" s="1"/>
  <c r="M33" i="23" s="1"/>
  <c r="AK26" i="22"/>
  <c r="I26" i="28" s="1"/>
  <c r="K26" i="23" s="1"/>
  <c r="AA19" i="21"/>
  <c r="AA19" i="20"/>
  <c r="AR121" i="22"/>
  <c r="P121" i="28" s="1"/>
  <c r="R121" i="23" s="1"/>
  <c r="G101" i="21"/>
  <c r="G101" i="20"/>
  <c r="Z127" i="21"/>
  <c r="Z127" i="20"/>
  <c r="X120" i="21"/>
  <c r="X120" i="20"/>
  <c r="J109" i="22"/>
  <c r="N95" i="28"/>
  <c r="P95" i="23" s="1"/>
  <c r="AP79" i="22"/>
  <c r="N63" i="22"/>
  <c r="Z55" i="21"/>
  <c r="Z55" i="20"/>
  <c r="D48" i="21"/>
  <c r="D48" i="20"/>
  <c r="X32" i="20"/>
  <c r="X32" i="21"/>
  <c r="J21" i="22"/>
  <c r="AN12" i="22"/>
  <c r="L12" i="28" s="1"/>
  <c r="N12" i="23" s="1"/>
  <c r="P29" i="22"/>
  <c r="AS108" i="22"/>
  <c r="Q108" i="28" s="1"/>
  <c r="S108" i="23" s="1"/>
  <c r="AN4" i="22"/>
  <c r="L4" i="28" s="1"/>
  <c r="N4" i="23" s="1"/>
  <c r="I125" i="22"/>
  <c r="AU116" i="22"/>
  <c r="S116" i="28" s="1"/>
  <c r="U116" i="23" s="1"/>
  <c r="Q109" i="22"/>
  <c r="AU100" i="22"/>
  <c r="S100" i="28" s="1"/>
  <c r="U100" i="23" s="1"/>
  <c r="AS93" i="22"/>
  <c r="Q93" i="28" s="1"/>
  <c r="S93" i="23" s="1"/>
  <c r="O86" i="22"/>
  <c r="AS77" i="22"/>
  <c r="Q77" i="28" s="1"/>
  <c r="S77" i="23" s="1"/>
  <c r="K56" i="22"/>
  <c r="I49" i="22"/>
  <c r="AM40" i="22"/>
  <c r="K40" i="28" s="1"/>
  <c r="M40" i="23" s="1"/>
  <c r="AC17" i="20"/>
  <c r="AC17" i="21"/>
  <c r="AU8" i="22"/>
  <c r="S8" i="28" s="1"/>
  <c r="U8" i="23" s="1"/>
  <c r="AK49" i="22"/>
  <c r="I49" i="28" s="1"/>
  <c r="K49" i="23" s="1"/>
  <c r="W28" i="21"/>
  <c r="W28" i="20"/>
  <c r="O6" i="22"/>
  <c r="K109" i="22"/>
  <c r="W97" i="21"/>
  <c r="W97" i="20"/>
  <c r="AU101" i="22"/>
  <c r="S101" i="28" s="1"/>
  <c r="U101" i="23" s="1"/>
  <c r="AQ19" i="22"/>
  <c r="O19" i="28" s="1"/>
  <c r="Q19" i="23" s="1"/>
  <c r="I104" i="22"/>
  <c r="X68" i="21"/>
  <c r="X68" i="20"/>
  <c r="Y102" i="21"/>
  <c r="Y102" i="20"/>
  <c r="E103" i="20"/>
  <c r="E103" i="21"/>
  <c r="X13" i="21"/>
  <c r="X13" i="20"/>
  <c r="D87" i="21"/>
  <c r="D87" i="20"/>
  <c r="AA117" i="21"/>
  <c r="AA117" i="20"/>
  <c r="C55" i="21"/>
  <c r="C55" i="20"/>
  <c r="Z30" i="21"/>
  <c r="Z30" i="20"/>
  <c r="G109" i="21"/>
  <c r="G109" i="20"/>
  <c r="AJ112" i="22"/>
  <c r="AL103" i="22"/>
  <c r="J103" i="28" s="1"/>
  <c r="L103" i="23" s="1"/>
  <c r="AJ96" i="22"/>
  <c r="AR76" i="22"/>
  <c r="P76" i="28" s="1"/>
  <c r="R76" i="23" s="1"/>
  <c r="N69" i="22"/>
  <c r="AJ60" i="21"/>
  <c r="AJ60" i="20"/>
  <c r="R35" i="22"/>
  <c r="Z9" i="21"/>
  <c r="Z9" i="20"/>
  <c r="D91" i="21"/>
  <c r="D91" i="20"/>
  <c r="C111" i="21"/>
  <c r="C111" i="20"/>
  <c r="AA116" i="20"/>
  <c r="AA116" i="21"/>
  <c r="Y109" i="21"/>
  <c r="Y109" i="20"/>
  <c r="W102" i="21"/>
  <c r="W102" i="20"/>
  <c r="E93" i="21"/>
  <c r="E93" i="20"/>
  <c r="C86" i="20"/>
  <c r="C86" i="21"/>
  <c r="AA68" i="21"/>
  <c r="AA68" i="20"/>
  <c r="E61" i="21"/>
  <c r="E61" i="20"/>
  <c r="C54" i="21"/>
  <c r="C54" i="20"/>
  <c r="B20" i="21"/>
  <c r="B20" i="20"/>
  <c r="AJ119" i="22"/>
  <c r="Z112" i="21"/>
  <c r="Z112" i="20"/>
  <c r="H103" i="22"/>
  <c r="F96" i="20"/>
  <c r="F96" i="21"/>
  <c r="J42" i="22"/>
  <c r="L33" i="22"/>
  <c r="Z126" i="21"/>
  <c r="Z126" i="20"/>
  <c r="C17" i="20"/>
  <c r="C17" i="21"/>
  <c r="M122" i="22"/>
  <c r="AO4" i="22"/>
  <c r="M4" i="28" s="1"/>
  <c r="O4" i="23" s="1"/>
  <c r="AP123" i="22"/>
  <c r="V113" i="21"/>
  <c r="V113" i="20"/>
  <c r="J93" i="22"/>
  <c r="AB86" i="21"/>
  <c r="AB86" i="20"/>
  <c r="J77" i="21"/>
  <c r="J77" i="20"/>
  <c r="Z67" i="21"/>
  <c r="Z67" i="20"/>
  <c r="D60" i="21"/>
  <c r="D60" i="20"/>
  <c r="V53" i="21"/>
  <c r="V53" i="20"/>
  <c r="J37" i="22"/>
  <c r="AN28" i="22"/>
  <c r="L28" i="28" s="1"/>
  <c r="N28" i="23" s="1"/>
  <c r="AL21" i="22"/>
  <c r="J21" i="28" s="1"/>
  <c r="L21" i="23" s="1"/>
  <c r="H14" i="22"/>
  <c r="Z7" i="21"/>
  <c r="Z7" i="20"/>
  <c r="F86" i="20"/>
  <c r="F86" i="21"/>
  <c r="AM95" i="22"/>
  <c r="K95" i="28" s="1"/>
  <c r="M95" i="23" s="1"/>
  <c r="K128" i="22"/>
  <c r="Q121" i="22"/>
  <c r="I109" i="22"/>
  <c r="K100" i="22"/>
  <c r="AC93" i="21"/>
  <c r="AC93" i="20"/>
  <c r="AQ86" i="22"/>
  <c r="O86" i="28" s="1"/>
  <c r="Q86" i="23" s="1"/>
  <c r="AO79" i="22"/>
  <c r="M79" i="28" s="1"/>
  <c r="O79" i="23" s="1"/>
  <c r="Q61" i="22"/>
  <c r="AT22" i="22"/>
  <c r="R22" i="28" s="1"/>
  <c r="T22" i="23" s="1"/>
  <c r="AN79" i="22"/>
  <c r="L79" i="28" s="1"/>
  <c r="N79" i="23" s="1"/>
  <c r="AJ130" i="22"/>
  <c r="F51" i="20"/>
  <c r="F51" i="21"/>
  <c r="AP31" i="22"/>
  <c r="AT13" i="22"/>
  <c r="R13" i="28" s="1"/>
  <c r="T13" i="23" s="1"/>
  <c r="L51" i="22"/>
  <c r="E63" i="21"/>
  <c r="E63" i="20"/>
  <c r="AA38" i="21"/>
  <c r="AA38" i="20"/>
  <c r="C24" i="20"/>
  <c r="C24" i="21"/>
  <c r="M11" i="21"/>
  <c r="M11" i="20"/>
  <c r="AR107" i="22"/>
  <c r="P107" i="28" s="1"/>
  <c r="R107" i="23" s="1"/>
  <c r="Z92" i="21"/>
  <c r="Z92" i="20"/>
  <c r="B70" i="21"/>
  <c r="B70" i="20"/>
  <c r="J34" i="22"/>
  <c r="AN13" i="22"/>
  <c r="L13" i="28" s="1"/>
  <c r="N13" i="23" s="1"/>
  <c r="L35" i="22"/>
  <c r="AI103" i="21"/>
  <c r="AI103" i="20"/>
  <c r="Y44" i="21"/>
  <c r="Y44" i="20"/>
  <c r="K21" i="22"/>
  <c r="R112" i="22"/>
  <c r="AL117" i="22"/>
  <c r="J117" i="28" s="1"/>
  <c r="L117" i="23" s="1"/>
  <c r="J85" i="22"/>
  <c r="Z47" i="21"/>
  <c r="Z47" i="20"/>
  <c r="Z15" i="21"/>
  <c r="Z15" i="20"/>
  <c r="AL36" i="22"/>
  <c r="J36" i="28" s="1"/>
  <c r="L36" i="23" s="1"/>
  <c r="AK25" i="22"/>
  <c r="I25" i="28" s="1"/>
  <c r="K25" i="23" s="1"/>
  <c r="AK110" i="22"/>
  <c r="I110" i="28" s="1"/>
  <c r="K110" i="23" s="1"/>
  <c r="S53" i="22"/>
  <c r="P118" i="22"/>
  <c r="P86" i="22"/>
  <c r="AR14" i="22"/>
  <c r="P14" i="28" s="1"/>
  <c r="R14" i="23" s="1"/>
  <c r="AU111" i="22"/>
  <c r="S111" i="28" s="1"/>
  <c r="U111" i="23" s="1"/>
  <c r="AA62" i="21"/>
  <c r="AA62" i="20"/>
  <c r="AM28" i="22"/>
  <c r="K28" i="28" s="1"/>
  <c r="M28" i="23" s="1"/>
  <c r="P61" i="22"/>
  <c r="M70" i="22"/>
  <c r="O61" i="22"/>
  <c r="AS48" i="22"/>
  <c r="Q48" i="28" s="1"/>
  <c r="S48" i="23" s="1"/>
  <c r="S39" i="22"/>
  <c r="Q32" i="22"/>
  <c r="AU23" i="22"/>
  <c r="S23" i="28" s="1"/>
  <c r="U23" i="23" s="1"/>
  <c r="Q16" i="22"/>
  <c r="D126" i="21"/>
  <c r="D126" i="20"/>
  <c r="B119" i="21"/>
  <c r="B119" i="20"/>
  <c r="X66" i="21"/>
  <c r="X66" i="20"/>
  <c r="X127" i="21"/>
  <c r="X127" i="20"/>
  <c r="C87" i="20"/>
  <c r="C87" i="21"/>
  <c r="G128" i="21"/>
  <c r="G128" i="20"/>
  <c r="Y121" i="21"/>
  <c r="Y121" i="20"/>
  <c r="E17" i="21"/>
  <c r="E17" i="20"/>
  <c r="W10" i="21"/>
  <c r="W10" i="20"/>
  <c r="Z118" i="20"/>
  <c r="Z118" i="21"/>
  <c r="Z70" i="20"/>
  <c r="Z70" i="21"/>
  <c r="V126" i="21"/>
  <c r="V126" i="20"/>
  <c r="B52" i="21"/>
  <c r="B52" i="20"/>
  <c r="G129" i="21"/>
  <c r="G129" i="20"/>
  <c r="W73" i="21"/>
  <c r="W73" i="20"/>
  <c r="D119" i="21"/>
  <c r="D119" i="20"/>
  <c r="D71" i="21"/>
  <c r="D71" i="20"/>
  <c r="AP90" i="22"/>
  <c r="Z117" i="21"/>
  <c r="Z117" i="20"/>
  <c r="D66" i="21"/>
  <c r="D66" i="20"/>
  <c r="AN46" i="22"/>
  <c r="L46" i="28" s="1"/>
  <c r="N46" i="23" s="1"/>
  <c r="AP37" i="22"/>
  <c r="D127" i="21"/>
  <c r="D127" i="20"/>
  <c r="W87" i="21"/>
  <c r="W87" i="20"/>
  <c r="AA128" i="21"/>
  <c r="AA128" i="20"/>
  <c r="E121" i="21"/>
  <c r="E121" i="20"/>
  <c r="AS39" i="22"/>
  <c r="Q39" i="28" s="1"/>
  <c r="S39" i="23" s="1"/>
  <c r="M25" i="22"/>
  <c r="Y17" i="21"/>
  <c r="Y17" i="20"/>
  <c r="C10" i="21"/>
  <c r="C10" i="20"/>
  <c r="F118" i="21"/>
  <c r="F118" i="20"/>
  <c r="F70" i="20"/>
  <c r="F70" i="21"/>
  <c r="B126" i="21"/>
  <c r="B126" i="20"/>
  <c r="AJ115" i="22"/>
  <c r="L17" i="22"/>
  <c r="H41" i="28"/>
  <c r="J41" i="23" s="1"/>
  <c r="AA131" i="21"/>
  <c r="AA131" i="20"/>
  <c r="E124" i="20"/>
  <c r="E124" i="21"/>
  <c r="W117" i="21"/>
  <c r="W117" i="20"/>
  <c r="C101" i="21"/>
  <c r="C101" i="20"/>
  <c r="AA71" i="21"/>
  <c r="AA71" i="20"/>
  <c r="Y64" i="20"/>
  <c r="Y64" i="21"/>
  <c r="C57" i="20"/>
  <c r="C57" i="21"/>
  <c r="AA15" i="21"/>
  <c r="AA15" i="20"/>
  <c r="Y8" i="21"/>
  <c r="Y8" i="20"/>
  <c r="B108" i="21"/>
  <c r="B108" i="20"/>
  <c r="L128" i="22"/>
  <c r="R117" i="20"/>
  <c r="R117" i="21"/>
  <c r="V109" i="21"/>
  <c r="V109" i="20"/>
  <c r="V37" i="21"/>
  <c r="V37" i="20"/>
  <c r="W119" i="21"/>
  <c r="W119" i="20"/>
  <c r="W120" i="21"/>
  <c r="W120" i="20"/>
  <c r="W72" i="21"/>
  <c r="W72" i="20"/>
  <c r="AE20" i="21"/>
  <c r="AE20" i="20"/>
  <c r="B14" i="21"/>
  <c r="B14" i="20"/>
  <c r="AB4" i="21"/>
  <c r="AB4" i="20"/>
  <c r="N119" i="28"/>
  <c r="P119" i="23" s="1"/>
  <c r="Z107" i="20"/>
  <c r="Z107" i="21"/>
  <c r="X56" i="20"/>
  <c r="X56" i="21"/>
  <c r="D28" i="21"/>
  <c r="D28" i="20"/>
  <c r="N15" i="28"/>
  <c r="P15" i="23" s="1"/>
  <c r="V96" i="21"/>
  <c r="V96" i="20"/>
  <c r="G98" i="20"/>
  <c r="G98" i="21"/>
  <c r="E79" i="21"/>
  <c r="E79" i="20"/>
  <c r="E47" i="21"/>
  <c r="E47" i="20"/>
  <c r="C78" i="21"/>
  <c r="C78" i="20"/>
  <c r="C62" i="20"/>
  <c r="C62" i="21"/>
  <c r="W18" i="21"/>
  <c r="W18" i="20"/>
  <c r="B76" i="20"/>
  <c r="B76" i="21"/>
  <c r="Z120" i="21"/>
  <c r="Z120" i="20"/>
  <c r="R86" i="22"/>
  <c r="C75" i="21"/>
  <c r="C75" i="20"/>
  <c r="N83" i="22"/>
  <c r="C68" i="21"/>
  <c r="C68" i="20"/>
  <c r="Y11" i="21"/>
  <c r="Y11" i="20"/>
  <c r="V48" i="21"/>
  <c r="V48" i="20"/>
  <c r="Y86" i="21"/>
  <c r="Y86" i="20"/>
  <c r="N74" i="28"/>
  <c r="P74" i="23" s="1"/>
  <c r="W27" i="21"/>
  <c r="W27" i="20"/>
  <c r="Z4" i="21"/>
  <c r="Z4" i="20"/>
  <c r="E4" i="21"/>
  <c r="E4" i="20"/>
  <c r="X110" i="21"/>
  <c r="X110" i="20"/>
  <c r="V103" i="21"/>
  <c r="V103" i="20"/>
  <c r="AH65" i="21"/>
  <c r="AH65" i="20"/>
  <c r="AL31" i="20"/>
  <c r="AL31" i="21"/>
  <c r="R15" i="22"/>
  <c r="G124" i="21"/>
  <c r="G124" i="20"/>
  <c r="G96" i="21"/>
  <c r="G96" i="20"/>
  <c r="E89" i="21"/>
  <c r="E89" i="20"/>
  <c r="C82" i="21"/>
  <c r="C82" i="20"/>
  <c r="AS67" i="22"/>
  <c r="Q67" i="28" s="1"/>
  <c r="S67" i="23" s="1"/>
  <c r="O60" i="22"/>
  <c r="AQ16" i="22"/>
  <c r="O16" i="28" s="1"/>
  <c r="Q16" i="23" s="1"/>
  <c r="X79" i="21"/>
  <c r="X79" i="20"/>
  <c r="J28" i="22"/>
  <c r="D89" i="21"/>
  <c r="D89" i="20"/>
  <c r="AD78" i="21"/>
  <c r="AD78" i="20"/>
  <c r="Z72" i="21"/>
  <c r="Z72" i="20"/>
  <c r="H63" i="28"/>
  <c r="J63" i="23" s="1"/>
  <c r="Z56" i="21"/>
  <c r="Z56" i="20"/>
  <c r="D49" i="21"/>
  <c r="D49" i="20"/>
  <c r="F40" i="21"/>
  <c r="F40" i="20"/>
  <c r="X33" i="20"/>
  <c r="X33" i="21"/>
  <c r="V36" i="21"/>
  <c r="V36" i="20"/>
  <c r="P84" i="21"/>
  <c r="P84" i="20"/>
  <c r="W115" i="21"/>
  <c r="W115" i="20"/>
  <c r="W110" i="21"/>
  <c r="W110" i="20"/>
  <c r="Y41" i="21"/>
  <c r="Y41" i="20"/>
  <c r="AA32" i="21"/>
  <c r="AA32" i="20"/>
  <c r="Y25" i="21"/>
  <c r="Y25" i="20"/>
  <c r="V116" i="21"/>
  <c r="V116" i="20"/>
  <c r="AU131" i="22"/>
  <c r="S131" i="28" s="1"/>
  <c r="U131" i="23" s="1"/>
  <c r="AK80" i="22"/>
  <c r="I80" i="28" s="1"/>
  <c r="K80" i="23" s="1"/>
  <c r="L125" i="22"/>
  <c r="N116" i="22"/>
  <c r="AL106" i="22"/>
  <c r="J106" i="28" s="1"/>
  <c r="L106" i="23" s="1"/>
  <c r="AJ99" i="22"/>
  <c r="J90" i="22"/>
  <c r="V82" i="21"/>
  <c r="V82" i="20"/>
  <c r="AR71" i="22"/>
  <c r="P71" i="28" s="1"/>
  <c r="R71" i="23" s="1"/>
  <c r="L13" i="22"/>
  <c r="N118" i="22"/>
  <c r="O125" i="22"/>
  <c r="G111" i="21"/>
  <c r="G111" i="20"/>
  <c r="E76" i="21"/>
  <c r="E76" i="20"/>
  <c r="C69" i="21"/>
  <c r="C69" i="20"/>
  <c r="W53" i="21"/>
  <c r="W53" i="20"/>
  <c r="AU45" i="22"/>
  <c r="S45" i="28" s="1"/>
  <c r="U45" i="23" s="1"/>
  <c r="G27" i="21"/>
  <c r="G27" i="20"/>
  <c r="E20" i="21"/>
  <c r="E20" i="20"/>
  <c r="C13" i="21"/>
  <c r="C13" i="20"/>
  <c r="AJ93" i="22"/>
  <c r="G121" i="21"/>
  <c r="G121" i="20"/>
  <c r="I72" i="22"/>
  <c r="F119" i="21"/>
  <c r="F119" i="20"/>
  <c r="D112" i="21"/>
  <c r="D112" i="20"/>
  <c r="AT101" i="22"/>
  <c r="R101" i="28" s="1"/>
  <c r="T101" i="23" s="1"/>
  <c r="Z91" i="21"/>
  <c r="Z91" i="20"/>
  <c r="X84" i="20"/>
  <c r="X84" i="21"/>
  <c r="F59" i="21"/>
  <c r="F59" i="20"/>
  <c r="AJ22" i="22"/>
  <c r="B60" i="21"/>
  <c r="B60" i="20"/>
  <c r="B12" i="21"/>
  <c r="B12" i="20"/>
  <c r="AA66" i="21"/>
  <c r="AA66" i="20"/>
  <c r="Y59" i="21"/>
  <c r="Y59" i="20"/>
  <c r="G50" i="21"/>
  <c r="G50" i="20"/>
  <c r="Y43" i="21"/>
  <c r="Y43" i="20"/>
  <c r="AA34" i="21"/>
  <c r="AA34" i="20"/>
  <c r="Y27" i="21"/>
  <c r="Y27" i="20"/>
  <c r="AA18" i="21"/>
  <c r="AA18" i="20"/>
  <c r="C8" i="21"/>
  <c r="C8" i="20"/>
  <c r="F46" i="21"/>
  <c r="F46" i="20"/>
  <c r="C23" i="21"/>
  <c r="C23" i="20"/>
  <c r="X111" i="21"/>
  <c r="X111" i="20"/>
  <c r="F14" i="21"/>
  <c r="F14" i="20"/>
  <c r="AO78" i="22"/>
  <c r="M78" i="28" s="1"/>
  <c r="O78" i="23" s="1"/>
  <c r="F125" i="21"/>
  <c r="F125" i="20"/>
  <c r="N93" i="28"/>
  <c r="P93" i="23" s="1"/>
  <c r="Z65" i="21"/>
  <c r="Z65" i="20"/>
  <c r="AN38" i="22"/>
  <c r="L38" i="28" s="1"/>
  <c r="N38" i="23" s="1"/>
  <c r="J31" i="20"/>
  <c r="J31" i="21"/>
  <c r="L22" i="22"/>
  <c r="N13" i="22"/>
  <c r="AR37" i="22"/>
  <c r="P37" i="28" s="1"/>
  <c r="R37" i="23" s="1"/>
  <c r="S79" i="22"/>
  <c r="AS123" i="22"/>
  <c r="Q123" i="28" s="1"/>
  <c r="S123" i="23" s="1"/>
  <c r="AO113" i="22"/>
  <c r="M113" i="28" s="1"/>
  <c r="O113" i="23" s="1"/>
  <c r="AQ104" i="22"/>
  <c r="O104" i="28" s="1"/>
  <c r="Q104" i="23" s="1"/>
  <c r="AO97" i="22"/>
  <c r="M97" i="28" s="1"/>
  <c r="O97" i="23" s="1"/>
  <c r="AM58" i="22"/>
  <c r="K58" i="28" s="1"/>
  <c r="M58" i="23" s="1"/>
  <c r="O12" i="22"/>
  <c r="AL130" i="22"/>
  <c r="J130" i="28" s="1"/>
  <c r="L130" i="23" s="1"/>
  <c r="AB95" i="21"/>
  <c r="AB95" i="20"/>
  <c r="N20" i="22"/>
  <c r="AN95" i="22"/>
  <c r="L95" i="28" s="1"/>
  <c r="N95" i="23" s="1"/>
  <c r="R4" i="20"/>
  <c r="R4" i="21"/>
  <c r="O75" i="22"/>
  <c r="Q92" i="22"/>
  <c r="H110" i="22"/>
  <c r="AT69" i="22"/>
  <c r="R69" i="28" s="1"/>
  <c r="T69" i="23" s="1"/>
  <c r="AN36" i="22"/>
  <c r="L36" i="28" s="1"/>
  <c r="N36" i="23" s="1"/>
  <c r="AJ6" i="22"/>
  <c r="M127" i="22"/>
  <c r="S104" i="22"/>
  <c r="AM80" i="22"/>
  <c r="K80" i="28" s="1"/>
  <c r="M80" i="23" s="1"/>
  <c r="AO55" i="22"/>
  <c r="M55" i="28" s="1"/>
  <c r="O55" i="23" s="1"/>
  <c r="W36" i="21"/>
  <c r="W36" i="20"/>
  <c r="AJ11" i="22"/>
  <c r="AQ31" i="22"/>
  <c r="O31" i="28" s="1"/>
  <c r="Q31" i="23" s="1"/>
  <c r="M114" i="21"/>
  <c r="M114" i="20"/>
  <c r="F115" i="20"/>
  <c r="F115" i="21"/>
  <c r="R77" i="22"/>
  <c r="AJ50" i="22"/>
  <c r="AP23" i="22"/>
  <c r="F58" i="21"/>
  <c r="F58" i="20"/>
  <c r="I113" i="22"/>
  <c r="Q81" i="22"/>
  <c r="Z22" i="21"/>
  <c r="Z22" i="20"/>
  <c r="AS96" i="22"/>
  <c r="Q96" i="28" s="1"/>
  <c r="S96" i="23" s="1"/>
  <c r="AU67" i="22"/>
  <c r="S67" i="28" s="1"/>
  <c r="U67" i="23" s="1"/>
  <c r="Q60" i="22"/>
  <c r="AQ49" i="22"/>
  <c r="O49" i="28" s="1"/>
  <c r="Q49" i="23" s="1"/>
  <c r="AS40" i="22"/>
  <c r="Q40" i="28" s="1"/>
  <c r="S40" i="23" s="1"/>
  <c r="Y30" i="21"/>
  <c r="Y30" i="20"/>
  <c r="AA21" i="20"/>
  <c r="AA21" i="21"/>
  <c r="Y14" i="21"/>
  <c r="Y14" i="20"/>
  <c r="AA5" i="21"/>
  <c r="AA5" i="20"/>
  <c r="AT20" i="22"/>
  <c r="R20" i="28" s="1"/>
  <c r="T20" i="23" s="1"/>
  <c r="Q100" i="22"/>
  <c r="AL123" i="22"/>
  <c r="J123" i="28" s="1"/>
  <c r="L123" i="23" s="1"/>
  <c r="AJ116" i="22"/>
  <c r="AL107" i="22"/>
  <c r="J107" i="28" s="1"/>
  <c r="L107" i="23" s="1"/>
  <c r="L98" i="22"/>
  <c r="N89" i="22"/>
  <c r="R71" i="22"/>
  <c r="D26" i="21"/>
  <c r="D26" i="20"/>
  <c r="B19" i="21"/>
  <c r="B19" i="20"/>
  <c r="D10" i="21"/>
  <c r="D10" i="20"/>
  <c r="AS107" i="22"/>
  <c r="Q107" i="28" s="1"/>
  <c r="S107" i="23" s="1"/>
  <c r="AM54" i="22"/>
  <c r="K54" i="28" s="1"/>
  <c r="M54" i="23" s="1"/>
  <c r="E37" i="21"/>
  <c r="E37" i="20"/>
  <c r="W30" i="21"/>
  <c r="W30" i="20"/>
  <c r="F26" i="21"/>
  <c r="F26" i="20"/>
  <c r="C103" i="21"/>
  <c r="C103" i="20"/>
  <c r="F116" i="20"/>
  <c r="F116" i="21"/>
  <c r="N88" i="22"/>
  <c r="AN81" i="22"/>
  <c r="L81" i="28" s="1"/>
  <c r="N81" i="23" s="1"/>
  <c r="R74" i="22"/>
  <c r="L25" i="22"/>
  <c r="AT14" i="22"/>
  <c r="R14" i="28" s="1"/>
  <c r="T14" i="23" s="1"/>
  <c r="J92" i="22"/>
  <c r="Y114" i="21"/>
  <c r="Y114" i="20"/>
  <c r="AM105" i="22"/>
  <c r="K105" i="28" s="1"/>
  <c r="M105" i="23" s="1"/>
  <c r="AK82" i="22"/>
  <c r="I82" i="28" s="1"/>
  <c r="K82" i="23" s="1"/>
  <c r="Q50" i="22"/>
  <c r="W37" i="20"/>
  <c r="W37" i="21"/>
  <c r="G23" i="21"/>
  <c r="G23" i="20"/>
  <c r="E16" i="20"/>
  <c r="E16" i="21"/>
  <c r="C9" i="20"/>
  <c r="C9" i="21"/>
  <c r="G81" i="21"/>
  <c r="G81" i="20"/>
  <c r="R125" i="22"/>
  <c r="B117" i="21"/>
  <c r="B117" i="20"/>
  <c r="H106" i="22"/>
  <c r="AT97" i="22"/>
  <c r="R97" i="28" s="1"/>
  <c r="T97" i="23" s="1"/>
  <c r="V89" i="21"/>
  <c r="V89" i="20"/>
  <c r="AR46" i="22"/>
  <c r="P46" i="28" s="1"/>
  <c r="R46" i="23" s="1"/>
  <c r="V29" i="21"/>
  <c r="V29" i="20"/>
  <c r="X20" i="21"/>
  <c r="X20" i="20"/>
  <c r="V13" i="21"/>
  <c r="V13" i="20"/>
  <c r="AT8" i="22"/>
  <c r="R8" i="28" s="1"/>
  <c r="T8" i="23" s="1"/>
  <c r="AS125" i="22"/>
  <c r="Q125" i="28" s="1"/>
  <c r="S125" i="23" s="1"/>
  <c r="AO115" i="22"/>
  <c r="M115" i="28" s="1"/>
  <c r="O115" i="23" s="1"/>
  <c r="O26" i="22"/>
  <c r="N30" i="22"/>
  <c r="C19" i="21"/>
  <c r="C19" i="20"/>
  <c r="I8" i="22"/>
  <c r="F109" i="21"/>
  <c r="F109" i="20"/>
  <c r="D102" i="21"/>
  <c r="D102" i="20"/>
  <c r="F93" i="20"/>
  <c r="F93" i="21"/>
  <c r="D86" i="21"/>
  <c r="D86" i="20"/>
  <c r="V79" i="21"/>
  <c r="V79" i="20"/>
  <c r="P64" i="21"/>
  <c r="P64" i="20"/>
  <c r="F29" i="21"/>
  <c r="F29" i="20"/>
  <c r="Y113" i="21"/>
  <c r="Y113" i="20"/>
  <c r="C106" i="21"/>
  <c r="C106" i="20"/>
  <c r="AU82" i="22"/>
  <c r="S82" i="28" s="1"/>
  <c r="U82" i="23" s="1"/>
  <c r="K54" i="22"/>
  <c r="E21" i="21"/>
  <c r="E21" i="20"/>
  <c r="AP112" i="22"/>
  <c r="L105" i="22"/>
  <c r="AL62" i="22"/>
  <c r="J62" i="28" s="1"/>
  <c r="L62" i="23" s="1"/>
  <c r="X36" i="21"/>
  <c r="X36" i="20"/>
  <c r="Y55" i="21"/>
  <c r="Y55" i="20"/>
  <c r="AP88" i="22"/>
  <c r="AL66" i="22"/>
  <c r="J66" i="28" s="1"/>
  <c r="L66" i="23" s="1"/>
  <c r="AP48" i="22"/>
  <c r="N32" i="22"/>
  <c r="M86" i="22"/>
  <c r="M96" i="22"/>
  <c r="K77" i="22"/>
  <c r="AK42" i="22"/>
  <c r="I42" i="28" s="1"/>
  <c r="K42" i="23" s="1"/>
  <c r="S17" i="22"/>
  <c r="B105" i="21"/>
  <c r="B105" i="20"/>
  <c r="H78" i="22"/>
  <c r="X40" i="21"/>
  <c r="X40" i="20"/>
  <c r="AT9" i="22"/>
  <c r="R9" i="28" s="1"/>
  <c r="T9" i="23" s="1"/>
  <c r="E75" i="21"/>
  <c r="E75" i="20"/>
  <c r="I9" i="22"/>
  <c r="E12" i="21"/>
  <c r="E12" i="20"/>
  <c r="J81" i="22"/>
  <c r="V128" i="21"/>
  <c r="V128" i="20"/>
  <c r="G106" i="21"/>
  <c r="G106" i="20"/>
  <c r="M19" i="22"/>
  <c r="R100" i="22"/>
  <c r="AU103" i="22"/>
  <c r="S103" i="28" s="1"/>
  <c r="U103" i="23" s="1"/>
  <c r="Q68" i="22"/>
  <c r="AU59" i="22"/>
  <c r="S59" i="28" s="1"/>
  <c r="U59" i="23" s="1"/>
  <c r="AA45" i="21"/>
  <c r="AA45" i="20"/>
  <c r="Y38" i="21"/>
  <c r="Y38" i="20"/>
  <c r="AA29" i="21"/>
  <c r="AA29" i="20"/>
  <c r="Y22" i="21"/>
  <c r="Y22" i="20"/>
  <c r="G13" i="21"/>
  <c r="G13" i="20"/>
  <c r="E6" i="21"/>
  <c r="E6" i="20"/>
  <c r="AT76" i="22"/>
  <c r="R76" i="28" s="1"/>
  <c r="T76" i="23" s="1"/>
  <c r="H124" i="22"/>
  <c r="F117" i="21"/>
  <c r="F117" i="20"/>
  <c r="P88" i="22"/>
  <c r="AJ64" i="22"/>
  <c r="AP53" i="22"/>
  <c r="AR44" i="22"/>
  <c r="P44" i="28" s="1"/>
  <c r="R44" i="23" s="1"/>
  <c r="AR28" i="22"/>
  <c r="P28" i="28" s="1"/>
  <c r="R28" i="23" s="1"/>
  <c r="V11" i="21"/>
  <c r="V11" i="20"/>
  <c r="AR113" i="22"/>
  <c r="P113" i="28" s="1"/>
  <c r="R113" i="23" s="1"/>
  <c r="AT64" i="22"/>
  <c r="R64" i="28" s="1"/>
  <c r="T64" i="23" s="1"/>
  <c r="B16" i="21"/>
  <c r="B16" i="20"/>
  <c r="K126" i="22"/>
  <c r="O108" i="22"/>
  <c r="AK87" i="22"/>
  <c r="I87" i="28" s="1"/>
  <c r="K87" i="23" s="1"/>
  <c r="AQ76" i="22"/>
  <c r="O76" i="28" s="1"/>
  <c r="Q76" i="23" s="1"/>
  <c r="I55" i="22"/>
  <c r="C38" i="21"/>
  <c r="C38" i="20"/>
  <c r="S30" i="22"/>
  <c r="AS23" i="22"/>
  <c r="Q23" i="28" s="1"/>
  <c r="S23" i="23" s="1"/>
  <c r="AK15" i="22"/>
  <c r="I15" i="28" s="1"/>
  <c r="K15" i="23" s="1"/>
  <c r="AA8" i="21"/>
  <c r="AA8" i="20"/>
  <c r="AP106" i="22"/>
  <c r="AT56" i="22"/>
  <c r="R56" i="28" s="1"/>
  <c r="T56" i="23" s="1"/>
  <c r="AS120" i="22"/>
  <c r="Q120" i="28" s="1"/>
  <c r="S120" i="23" s="1"/>
  <c r="AJ131" i="22"/>
  <c r="J122" i="22"/>
  <c r="X105" i="21"/>
  <c r="X105" i="20"/>
  <c r="B98" i="21"/>
  <c r="B98" i="20"/>
  <c r="AR87" i="22"/>
  <c r="P87" i="28" s="1"/>
  <c r="R87" i="23" s="1"/>
  <c r="N80" i="22"/>
  <c r="N68" i="22"/>
  <c r="Z60" i="21"/>
  <c r="Z60" i="20"/>
  <c r="D53" i="21"/>
  <c r="D53" i="20"/>
  <c r="V46" i="21"/>
  <c r="V46" i="20"/>
  <c r="AT38" i="22"/>
  <c r="R38" i="28" s="1"/>
  <c r="T38" i="23" s="1"/>
  <c r="N24" i="22"/>
  <c r="AJ15" i="21"/>
  <c r="AJ15" i="20"/>
  <c r="M118" i="22"/>
  <c r="G131" i="21"/>
  <c r="G131" i="20"/>
  <c r="Y124" i="21"/>
  <c r="Y124" i="20"/>
  <c r="C117" i="20"/>
  <c r="C117" i="21"/>
  <c r="AU109" i="22"/>
  <c r="S109" i="28" s="1"/>
  <c r="U109" i="23" s="1"/>
  <c r="W101" i="21"/>
  <c r="W101" i="20"/>
  <c r="AU93" i="22"/>
  <c r="S93" i="28" s="1"/>
  <c r="U93" i="23" s="1"/>
  <c r="AS86" i="22"/>
  <c r="Q86" i="28" s="1"/>
  <c r="S86" i="23" s="1"/>
  <c r="I78" i="22"/>
  <c r="G71" i="20"/>
  <c r="G71" i="21"/>
  <c r="E64" i="20"/>
  <c r="E64" i="21"/>
  <c r="W57" i="21"/>
  <c r="W57" i="20"/>
  <c r="AU25" i="22"/>
  <c r="S25" i="28" s="1"/>
  <c r="U25" i="23" s="1"/>
  <c r="G15" i="21"/>
  <c r="G15" i="20"/>
  <c r="E8" i="21"/>
  <c r="E8" i="20"/>
  <c r="V108" i="21"/>
  <c r="V108" i="20"/>
  <c r="AO122" i="22"/>
  <c r="M122" i="28" s="1"/>
  <c r="O122" i="23" s="1"/>
  <c r="S75" i="22"/>
  <c r="AR126" i="22"/>
  <c r="P126" i="28" s="1"/>
  <c r="R126" i="23" s="1"/>
  <c r="AL117" i="21"/>
  <c r="AL117" i="20"/>
  <c r="B109" i="21"/>
  <c r="B109" i="20"/>
  <c r="L100" i="22"/>
  <c r="B37" i="21"/>
  <c r="B37" i="20"/>
  <c r="N15" i="22"/>
  <c r="AR6" i="22"/>
  <c r="P6" i="28" s="1"/>
  <c r="R6" i="23" s="1"/>
  <c r="C119" i="20"/>
  <c r="C119" i="21"/>
  <c r="C120" i="21"/>
  <c r="C120" i="20"/>
  <c r="AS105" i="22"/>
  <c r="Q105" i="28" s="1"/>
  <c r="S105" i="23" s="1"/>
  <c r="S80" i="22"/>
  <c r="C72" i="20"/>
  <c r="C72" i="21"/>
  <c r="M43" i="22"/>
  <c r="K20" i="21"/>
  <c r="K20" i="20"/>
  <c r="X21" i="21"/>
  <c r="X21" i="20"/>
  <c r="F12" i="21"/>
  <c r="F12" i="20"/>
  <c r="D5" i="21"/>
  <c r="D5" i="20"/>
  <c r="H4" i="20"/>
  <c r="H4" i="21"/>
  <c r="F107" i="21"/>
  <c r="F107" i="20"/>
  <c r="D56" i="20"/>
  <c r="D56" i="21"/>
  <c r="X28" i="21"/>
  <c r="X28" i="20"/>
  <c r="B96" i="21"/>
  <c r="B96" i="20"/>
  <c r="M131" i="22"/>
  <c r="O94" i="22"/>
  <c r="AK77" i="22"/>
  <c r="I77" i="28" s="1"/>
  <c r="K77" i="23" s="1"/>
  <c r="AU64" i="22"/>
  <c r="S64" i="28" s="1"/>
  <c r="U64" i="23" s="1"/>
  <c r="AK45" i="22"/>
  <c r="I45" i="28" s="1"/>
  <c r="K45" i="23" s="1"/>
  <c r="M27" i="22"/>
  <c r="W94" i="21"/>
  <c r="W94" i="20"/>
  <c r="O72" i="22"/>
  <c r="AA60" i="21"/>
  <c r="AA60" i="20"/>
  <c r="S10" i="22"/>
  <c r="H13" i="22"/>
  <c r="AP116" i="22"/>
  <c r="H83" i="22"/>
  <c r="AP64" i="22"/>
  <c r="L41" i="22"/>
  <c r="V84" i="21"/>
  <c r="V84" i="20"/>
  <c r="I98" i="22"/>
  <c r="M40" i="22"/>
  <c r="AH102" i="21"/>
  <c r="AH102" i="20"/>
  <c r="AN108" i="22"/>
  <c r="L108" i="28" s="1"/>
  <c r="N108" i="23" s="1"/>
  <c r="AR34" i="22"/>
  <c r="W68" i="21"/>
  <c r="W68" i="20"/>
  <c r="AO39" i="22"/>
  <c r="M39" i="28" s="1"/>
  <c r="O39" i="23" s="1"/>
  <c r="E11" i="21"/>
  <c r="E11" i="20"/>
  <c r="B48" i="21"/>
  <c r="B48" i="20"/>
  <c r="H90" i="22"/>
  <c r="E86" i="21"/>
  <c r="E86" i="20"/>
  <c r="Q44" i="22"/>
  <c r="C27" i="20"/>
  <c r="C27" i="21"/>
  <c r="I16" i="22"/>
  <c r="H101" i="22"/>
  <c r="F4" i="21"/>
  <c r="F4" i="20"/>
  <c r="Y4" i="20"/>
  <c r="Y4" i="21"/>
  <c r="AP125" i="22"/>
  <c r="AN118" i="22"/>
  <c r="L118" i="28" s="1"/>
  <c r="N118" i="23" s="1"/>
  <c r="D110" i="21"/>
  <c r="D110" i="20"/>
  <c r="B103" i="21"/>
  <c r="B103" i="20"/>
  <c r="N65" i="21"/>
  <c r="N65" i="20"/>
  <c r="R47" i="22"/>
  <c r="R31" i="21"/>
  <c r="R31" i="20"/>
  <c r="F21" i="21"/>
  <c r="F21" i="20"/>
  <c r="H12" i="22"/>
  <c r="AP5" i="22"/>
  <c r="M129" i="22"/>
  <c r="K122" i="22"/>
  <c r="AS115" i="22"/>
  <c r="Q115" i="28" s="1"/>
  <c r="S115" i="23" s="1"/>
  <c r="AQ108" i="22"/>
  <c r="O108" i="28" s="1"/>
  <c r="Q108" i="23" s="1"/>
  <c r="AO101" i="22"/>
  <c r="M101" i="28" s="1"/>
  <c r="O101" i="23" s="1"/>
  <c r="K94" i="22"/>
  <c r="I87" i="22"/>
  <c r="AA80" i="21"/>
  <c r="AA80" i="20"/>
  <c r="Y73" i="21"/>
  <c r="Y73" i="20"/>
  <c r="C66" i="20"/>
  <c r="C66" i="21"/>
  <c r="W50" i="21"/>
  <c r="W50" i="20"/>
  <c r="AU42" i="22"/>
  <c r="S42" i="28" s="1"/>
  <c r="U42" i="23" s="1"/>
  <c r="W34" i="21"/>
  <c r="W34" i="20"/>
  <c r="I23" i="22"/>
  <c r="AU14" i="22"/>
  <c r="S14" i="28" s="1"/>
  <c r="U14" i="23" s="1"/>
  <c r="N66" i="22"/>
  <c r="AN125" i="22"/>
  <c r="L125" i="28" s="1"/>
  <c r="N125" i="23" s="1"/>
  <c r="R118" i="22"/>
  <c r="P111" i="22"/>
  <c r="H87" i="22"/>
  <c r="J78" i="21"/>
  <c r="J78" i="20"/>
  <c r="F72" i="20"/>
  <c r="F72" i="21"/>
  <c r="J54" i="22"/>
  <c r="H47" i="22"/>
  <c r="Z40" i="20"/>
  <c r="Z40" i="21"/>
  <c r="D33" i="20"/>
  <c r="D33" i="21"/>
  <c r="J124" i="22"/>
  <c r="AS112" i="22"/>
  <c r="Q112" i="28" s="1"/>
  <c r="S112" i="23" s="1"/>
  <c r="Y70" i="21"/>
  <c r="Y70" i="20"/>
  <c r="AO46" i="22"/>
  <c r="M46" i="28" s="1"/>
  <c r="O46" i="23" s="1"/>
  <c r="M30" i="22"/>
  <c r="R72" i="22"/>
  <c r="AN23" i="22"/>
  <c r="L23" i="28" s="1"/>
  <c r="N23" i="23" s="1"/>
  <c r="K91" i="22"/>
  <c r="AJ128" i="21"/>
  <c r="AJ128" i="20"/>
  <c r="R91" i="22"/>
  <c r="R75" i="22"/>
  <c r="AP49" i="22"/>
  <c r="AN42" i="22"/>
  <c r="L42" i="28" s="1"/>
  <c r="N42" i="23" s="1"/>
  <c r="AP33" i="22"/>
  <c r="C115" i="20"/>
  <c r="C115" i="21"/>
  <c r="C110" i="20"/>
  <c r="C110" i="21"/>
  <c r="E41" i="21"/>
  <c r="E41" i="20"/>
  <c r="G32" i="21"/>
  <c r="G32" i="20"/>
  <c r="E25" i="21"/>
  <c r="E25" i="20"/>
  <c r="B116" i="21"/>
  <c r="B116" i="20"/>
  <c r="B82" i="21"/>
  <c r="B82" i="20"/>
  <c r="AN61" i="22"/>
  <c r="L61" i="28" s="1"/>
  <c r="N61" i="23" s="1"/>
  <c r="AP52" i="22"/>
  <c r="AR43" i="22"/>
  <c r="P43" i="28" s="1"/>
  <c r="R43" i="23" s="1"/>
  <c r="AT34" i="22"/>
  <c r="R34" i="28" s="1"/>
  <c r="T34" i="23" s="1"/>
  <c r="V26" i="21"/>
  <c r="V26" i="20"/>
  <c r="R18" i="22"/>
  <c r="P11" i="21"/>
  <c r="P11" i="20"/>
  <c r="X39" i="20"/>
  <c r="X39" i="21"/>
  <c r="S115" i="22"/>
  <c r="W129" i="21"/>
  <c r="W129" i="20"/>
  <c r="AK118" i="22"/>
  <c r="I118" i="28" s="1"/>
  <c r="K118" i="23" s="1"/>
  <c r="AM109" i="22"/>
  <c r="K109" i="28" s="1"/>
  <c r="M109" i="23" s="1"/>
  <c r="AA95" i="21"/>
  <c r="AA95" i="20"/>
  <c r="Y88" i="20"/>
  <c r="Y88" i="21"/>
  <c r="W81" i="21"/>
  <c r="W81" i="20"/>
  <c r="G67" i="20"/>
  <c r="G67" i="21"/>
  <c r="Y60" i="20"/>
  <c r="Y60" i="21"/>
  <c r="AA51" i="21"/>
  <c r="AA51" i="20"/>
  <c r="AO32" i="22"/>
  <c r="M32" i="28" s="1"/>
  <c r="O32" i="23" s="1"/>
  <c r="AM25" i="22"/>
  <c r="K25" i="28" s="1"/>
  <c r="M25" i="23" s="1"/>
  <c r="AK18" i="22"/>
  <c r="I18" i="28" s="1"/>
  <c r="K18" i="23" s="1"/>
  <c r="G11" i="21"/>
  <c r="G11" i="20"/>
  <c r="AT128" i="22"/>
  <c r="R128" i="28" s="1"/>
  <c r="T128" i="23" s="1"/>
  <c r="L79" i="22"/>
  <c r="AN27" i="22"/>
  <c r="L27" i="28" s="1"/>
  <c r="N27" i="23" s="1"/>
  <c r="N131" i="22"/>
  <c r="J117" i="22"/>
  <c r="AJ110" i="22"/>
  <c r="D100" i="21"/>
  <c r="D100" i="20"/>
  <c r="F91" i="21"/>
  <c r="F91" i="20"/>
  <c r="D84" i="21"/>
  <c r="D84" i="20"/>
  <c r="AL73" i="22"/>
  <c r="J73" i="28" s="1"/>
  <c r="L73" i="23" s="1"/>
  <c r="AN64" i="22"/>
  <c r="L64" i="28" s="1"/>
  <c r="N64" i="23" s="1"/>
  <c r="J57" i="22"/>
  <c r="N27" i="22"/>
  <c r="L20" i="22"/>
  <c r="H105" i="22"/>
  <c r="AL48" i="22"/>
  <c r="J48" i="28" s="1"/>
  <c r="L48" i="23" s="1"/>
  <c r="M126" i="22"/>
  <c r="AM112" i="22"/>
  <c r="K112" i="28" s="1"/>
  <c r="M112" i="23" s="1"/>
  <c r="S76" i="22"/>
  <c r="G66" i="21"/>
  <c r="G66" i="20"/>
  <c r="E59" i="21"/>
  <c r="E59" i="20"/>
  <c r="AA50" i="20"/>
  <c r="AA50" i="21"/>
  <c r="E43" i="21"/>
  <c r="E43" i="20"/>
  <c r="G34" i="21"/>
  <c r="G34" i="20"/>
  <c r="E27" i="20"/>
  <c r="E27" i="21"/>
  <c r="G18" i="21"/>
  <c r="G18" i="20"/>
  <c r="W8" i="20"/>
  <c r="W8" i="21"/>
  <c r="P97" i="22"/>
  <c r="Z46" i="21"/>
  <c r="Z46" i="20"/>
  <c r="AU31" i="22"/>
  <c r="S31" i="28" s="1"/>
  <c r="U31" i="23" s="1"/>
  <c r="W23" i="20"/>
  <c r="W23" i="21"/>
  <c r="D111" i="21"/>
  <c r="D111" i="20"/>
  <c r="AK4" i="22"/>
  <c r="I4" i="28" s="1"/>
  <c r="K4" i="23" s="1"/>
  <c r="J123" i="22"/>
  <c r="AN86" i="22"/>
  <c r="L86" i="28" s="1"/>
  <c r="N86" i="23" s="1"/>
  <c r="F65" i="20"/>
  <c r="F65" i="21"/>
  <c r="N29" i="22"/>
  <c r="P20" i="22"/>
  <c r="H95" i="21"/>
  <c r="H95" i="20"/>
  <c r="AL4" i="20"/>
  <c r="AL4" i="21"/>
  <c r="C36" i="21"/>
  <c r="C36" i="20"/>
  <c r="AG114" i="20"/>
  <c r="AG114" i="21"/>
  <c r="Z115" i="20"/>
  <c r="Z115" i="21"/>
  <c r="Z58" i="21"/>
  <c r="Z58" i="20"/>
  <c r="F22" i="20"/>
  <c r="F22" i="21"/>
  <c r="E30" i="20"/>
  <c r="E30" i="21"/>
  <c r="G21" i="21"/>
  <c r="G21" i="20"/>
  <c r="E14" i="21"/>
  <c r="E14" i="20"/>
  <c r="G5" i="21"/>
  <c r="G5" i="20"/>
  <c r="AR68" i="22"/>
  <c r="P68" i="28" s="1"/>
  <c r="R68" i="23" s="1"/>
  <c r="P52" i="22"/>
  <c r="X42" i="21"/>
  <c r="X42" i="20"/>
  <c r="V35" i="21"/>
  <c r="V35" i="20"/>
  <c r="H24" i="22"/>
  <c r="AL15" i="22"/>
  <c r="J15" i="28" s="1"/>
  <c r="L15" i="23" s="1"/>
  <c r="H8" i="22"/>
  <c r="P105" i="22"/>
  <c r="J20" i="22"/>
  <c r="AA93" i="20"/>
  <c r="AA93" i="21"/>
  <c r="Y129" i="21"/>
  <c r="Y129" i="20"/>
  <c r="W122" i="21"/>
  <c r="W122" i="20"/>
  <c r="S114" i="22"/>
  <c r="K102" i="22"/>
  <c r="M93" i="22"/>
  <c r="O84" i="22"/>
  <c r="Q75" i="22"/>
  <c r="I63" i="22"/>
  <c r="O52" i="22"/>
  <c r="Q43" i="22"/>
  <c r="AK35" i="22"/>
  <c r="I35" i="28" s="1"/>
  <c r="K35" i="23" s="1"/>
  <c r="AA28" i="21"/>
  <c r="AA28" i="20"/>
  <c r="I19" i="22"/>
  <c r="AU10" i="22"/>
  <c r="S10" i="28" s="1"/>
  <c r="U10" i="23" s="1"/>
  <c r="AT124" i="22"/>
  <c r="R124" i="28" s="1"/>
  <c r="T124" i="23" s="1"/>
  <c r="AJ13" i="22"/>
  <c r="Q88" i="22"/>
  <c r="AP128" i="22"/>
  <c r="L121" i="22"/>
  <c r="J114" i="22"/>
  <c r="B106" i="20"/>
  <c r="B106" i="21"/>
  <c r="R98" i="22"/>
  <c r="Z64" i="21"/>
  <c r="Z64" i="20"/>
  <c r="V54" i="21"/>
  <c r="V54" i="20"/>
  <c r="R46" i="22"/>
  <c r="V38" i="21"/>
  <c r="V38" i="20"/>
  <c r="AT30" i="22"/>
  <c r="R30" i="28" s="1"/>
  <c r="T30" i="23" s="1"/>
  <c r="P23" i="22"/>
  <c r="J128" i="22"/>
  <c r="AJ69" i="22"/>
  <c r="AJ21" i="22"/>
  <c r="AU99" i="22"/>
  <c r="S99" i="28" s="1"/>
  <c r="U99" i="23" s="1"/>
  <c r="W125" i="21"/>
  <c r="W125" i="20"/>
  <c r="AU117" i="22"/>
  <c r="S117" i="28" s="1"/>
  <c r="U117" i="23" s="1"/>
  <c r="S101" i="22"/>
  <c r="AQ87" i="22"/>
  <c r="O87" i="28" s="1"/>
  <c r="Q87" i="23" s="1"/>
  <c r="AU73" i="22"/>
  <c r="S73" i="28" s="1"/>
  <c r="U73" i="23" s="1"/>
  <c r="W65" i="21"/>
  <c r="W65" i="20"/>
  <c r="W49" i="21"/>
  <c r="W49" i="20"/>
  <c r="O35" i="22"/>
  <c r="M28" i="22"/>
  <c r="AM21" i="22"/>
  <c r="K21" i="28" s="1"/>
  <c r="M21" i="23" s="1"/>
  <c r="AK14" i="22"/>
  <c r="I14" i="28" s="1"/>
  <c r="K14" i="23" s="1"/>
  <c r="AA7" i="21"/>
  <c r="AA7" i="20"/>
  <c r="AR89" i="22"/>
  <c r="P89" i="28" s="1"/>
  <c r="R89" i="23" s="1"/>
  <c r="AT36" i="22"/>
  <c r="R36" i="28" s="1"/>
  <c r="T36" i="23" s="1"/>
  <c r="Y118" i="21"/>
  <c r="Y118" i="20"/>
  <c r="F131" i="20"/>
  <c r="F131" i="21"/>
  <c r="H122" i="22"/>
  <c r="J113" i="22"/>
  <c r="AN104" i="22"/>
  <c r="L104" i="28" s="1"/>
  <c r="N104" i="23" s="1"/>
  <c r="AJ94" i="22"/>
  <c r="Z87" i="21"/>
  <c r="Z87" i="20"/>
  <c r="X80" i="21"/>
  <c r="X80" i="20"/>
  <c r="V73" i="21"/>
  <c r="V73" i="20"/>
  <c r="R65" i="22"/>
  <c r="B29" i="21"/>
  <c r="B29" i="20"/>
  <c r="D20" i="21"/>
  <c r="D20" i="20"/>
  <c r="B13" i="21"/>
  <c r="B13" i="20"/>
  <c r="P45" i="22"/>
  <c r="K123" i="22"/>
  <c r="E131" i="20"/>
  <c r="E131" i="21"/>
  <c r="AQ122" i="22"/>
  <c r="O122" i="28" s="1"/>
  <c r="Q122" i="23" s="1"/>
  <c r="AO99" i="22"/>
  <c r="M99" i="28" s="1"/>
  <c r="O99" i="23" s="1"/>
  <c r="AQ90" i="22"/>
  <c r="O90" i="28" s="1"/>
  <c r="Q90" i="23" s="1"/>
  <c r="AS81" i="22"/>
  <c r="Q81" i="28" s="1"/>
  <c r="S81" i="23" s="1"/>
  <c r="S72" i="22"/>
  <c r="S56" i="22"/>
  <c r="AM44" i="22"/>
  <c r="K44" i="28" s="1"/>
  <c r="M44" i="23" s="1"/>
  <c r="AM24" i="21"/>
  <c r="AM24" i="20"/>
  <c r="W16" i="21"/>
  <c r="W16" i="20"/>
  <c r="AS5" i="22"/>
  <c r="Q5" i="28" s="1"/>
  <c r="S5" i="23" s="1"/>
  <c r="AL68" i="22"/>
  <c r="J68" i="28" s="1"/>
  <c r="L68" i="23" s="1"/>
  <c r="N18" i="22"/>
  <c r="K67" i="22"/>
  <c r="K55" i="22"/>
  <c r="AU43" i="22"/>
  <c r="S43" i="28" s="1"/>
  <c r="U43" i="23" s="1"/>
  <c r="C35" i="20"/>
  <c r="C35" i="21"/>
  <c r="I24" i="22"/>
  <c r="AM15" i="22"/>
  <c r="K15" i="28" s="1"/>
  <c r="M15" i="23" s="1"/>
  <c r="H116" i="22"/>
  <c r="J107" i="22"/>
  <c r="AJ100" i="22"/>
  <c r="AL91" i="22"/>
  <c r="J91" i="28" s="1"/>
  <c r="L91" i="23" s="1"/>
  <c r="AJ84" i="22"/>
  <c r="F77" i="21"/>
  <c r="F77" i="20"/>
  <c r="X70" i="20"/>
  <c r="X70" i="21"/>
  <c r="R55" i="22"/>
  <c r="Z45" i="21"/>
  <c r="Z45" i="20"/>
  <c r="H36" i="22"/>
  <c r="J27" i="22"/>
  <c r="AP9" i="22"/>
  <c r="X59" i="20"/>
  <c r="X59" i="21"/>
  <c r="AR9" i="22"/>
  <c r="P9" i="28" s="1"/>
  <c r="R9" i="23" s="1"/>
  <c r="O89" i="22"/>
  <c r="AM118" i="22"/>
  <c r="K118" i="28" s="1"/>
  <c r="M118" i="23" s="1"/>
  <c r="AK111" i="22"/>
  <c r="I111" i="28" s="1"/>
  <c r="K111" i="23" s="1"/>
  <c r="AA104" i="20"/>
  <c r="AA104" i="21"/>
  <c r="Y97" i="21"/>
  <c r="Y97" i="20"/>
  <c r="AA88" i="21"/>
  <c r="AA88" i="20"/>
  <c r="Y81" i="21"/>
  <c r="Y81" i="20"/>
  <c r="W74" i="21"/>
  <c r="W74" i="20"/>
  <c r="Q59" i="22"/>
  <c r="AQ52" i="22"/>
  <c r="O52" i="28" s="1"/>
  <c r="Q52" i="23" s="1"/>
  <c r="O36" i="22"/>
  <c r="AK19" i="22"/>
  <c r="I19" i="28" s="1"/>
  <c r="K19" i="23" s="1"/>
  <c r="AQ8" i="22"/>
  <c r="O8" i="28" s="1"/>
  <c r="Q8" i="23" s="1"/>
  <c r="AP22" i="22"/>
  <c r="Q72" i="22"/>
  <c r="AN121" i="22"/>
  <c r="L121" i="28" s="1"/>
  <c r="N121" i="23" s="1"/>
  <c r="P103" i="22"/>
  <c r="AN93" i="22"/>
  <c r="L93" i="28" s="1"/>
  <c r="N93" i="23" s="1"/>
  <c r="N84" i="22"/>
  <c r="D73" i="21"/>
  <c r="D73" i="20"/>
  <c r="AP60" i="22"/>
  <c r="AL56" i="22"/>
  <c r="J56" i="28" s="1"/>
  <c r="L56" i="23" s="1"/>
  <c r="AK126" i="22"/>
  <c r="I126" i="28" s="1"/>
  <c r="K126" i="23" s="1"/>
  <c r="N95" i="22"/>
  <c r="D36" i="20"/>
  <c r="D36" i="21"/>
  <c r="E55" i="21"/>
  <c r="E55" i="20"/>
  <c r="N100" i="22"/>
  <c r="N76" i="22"/>
  <c r="H43" i="22"/>
  <c r="X107" i="21"/>
  <c r="X107" i="20"/>
  <c r="Q94" i="22"/>
  <c r="AC54" i="20"/>
  <c r="AC54" i="21"/>
  <c r="AQ35" i="22"/>
  <c r="O35" i="28" s="1"/>
  <c r="Q35" i="23" s="1"/>
  <c r="AS10" i="22"/>
  <c r="Q10" i="28" s="1"/>
  <c r="S10" i="23" s="1"/>
  <c r="AP131" i="22"/>
  <c r="J101" i="22"/>
  <c r="AJ66" i="22"/>
  <c r="AJ38" i="22"/>
  <c r="AN119" i="22"/>
  <c r="L119" i="28" s="1"/>
  <c r="N119" i="23" s="1"/>
  <c r="W79" i="21"/>
  <c r="W79" i="20"/>
  <c r="AM64" i="22"/>
  <c r="K64" i="28" s="1"/>
  <c r="M64" i="23" s="1"/>
  <c r="AP16" i="22"/>
  <c r="AK94" i="22"/>
  <c r="I94" i="28" s="1"/>
  <c r="K94" i="23" s="1"/>
  <c r="AU29" i="22"/>
  <c r="S29" i="28" s="1"/>
  <c r="U29" i="23" s="1"/>
  <c r="P121" i="22"/>
  <c r="V101" i="21"/>
  <c r="V101" i="20"/>
  <c r="AJ62" i="22"/>
  <c r="AR101" i="22"/>
  <c r="P101" i="28" s="1"/>
  <c r="R101" i="23" s="1"/>
  <c r="S100" i="22"/>
  <c r="C48" i="21"/>
  <c r="C48" i="20"/>
  <c r="AB37" i="20"/>
  <c r="AB37" i="21"/>
  <c r="AO90" i="22"/>
  <c r="M90" i="28" s="1"/>
  <c r="O90" i="23" s="1"/>
  <c r="G65" i="21"/>
  <c r="G65" i="20"/>
  <c r="AS56" i="22"/>
  <c r="Q56" i="28" s="1"/>
  <c r="S56" i="23" s="1"/>
  <c r="AM43" i="22"/>
  <c r="K43" i="28" s="1"/>
  <c r="M43" i="23" s="1"/>
  <c r="AM27" i="22"/>
  <c r="K27" i="28" s="1"/>
  <c r="M27" i="23" s="1"/>
  <c r="AK20" i="22"/>
  <c r="I20" i="28" s="1"/>
  <c r="K20" i="23" s="1"/>
  <c r="K11" i="22"/>
  <c r="AP126" i="22"/>
  <c r="K119" i="22"/>
  <c r="L106" i="22"/>
  <c r="R95" i="22"/>
  <c r="X78" i="21"/>
  <c r="X78" i="20"/>
  <c r="AP69" i="22"/>
  <c r="AT51" i="22"/>
  <c r="R51" i="28" s="1"/>
  <c r="T51" i="23" s="1"/>
  <c r="V43" i="20"/>
  <c r="V43" i="21"/>
  <c r="D34" i="21"/>
  <c r="D34" i="20"/>
  <c r="V27" i="21"/>
  <c r="V27" i="20"/>
  <c r="X18" i="21"/>
  <c r="X18" i="20"/>
  <c r="AL7" i="22"/>
  <c r="J7" i="28" s="1"/>
  <c r="L7" i="23" s="1"/>
  <c r="AS131" i="22"/>
  <c r="Q131" i="28" s="1"/>
  <c r="S131" i="23" s="1"/>
  <c r="M117" i="22"/>
  <c r="S106" i="22"/>
  <c r="AM94" i="22"/>
  <c r="K94" i="28" s="1"/>
  <c r="M94" i="23" s="1"/>
  <c r="M85" i="22"/>
  <c r="K62" i="22"/>
  <c r="M53" i="22"/>
  <c r="G36" i="20"/>
  <c r="G36" i="21"/>
  <c r="Y29" i="21"/>
  <c r="Y29" i="20"/>
  <c r="W22" i="21"/>
  <c r="W22" i="20"/>
  <c r="AO13" i="22"/>
  <c r="M13" i="28" s="1"/>
  <c r="O13" i="23" s="1"/>
  <c r="AP94" i="22"/>
  <c r="L43" i="22"/>
  <c r="AK108" i="22"/>
  <c r="I108" i="28" s="1"/>
  <c r="K108" i="23" s="1"/>
  <c r="N120" i="22"/>
  <c r="AL110" i="22"/>
  <c r="J110" i="28" s="1"/>
  <c r="L110" i="23" s="1"/>
  <c r="AJ103" i="22"/>
  <c r="AL94" i="22"/>
  <c r="J94" i="28" s="1"/>
  <c r="L94" i="23" s="1"/>
  <c r="R66" i="22"/>
  <c r="AL58" i="22"/>
  <c r="J58" i="28" s="1"/>
  <c r="L58" i="23" s="1"/>
  <c r="H51" i="22"/>
  <c r="Z44" i="21"/>
  <c r="Z44" i="20"/>
  <c r="X37" i="21"/>
  <c r="X37" i="20"/>
  <c r="B30" i="20"/>
  <c r="B30" i="21"/>
  <c r="R22" i="22"/>
  <c r="AF75" i="21"/>
  <c r="AF75" i="20"/>
  <c r="E106" i="21"/>
  <c r="E106" i="20"/>
  <c r="I122" i="22"/>
  <c r="G115" i="20"/>
  <c r="G115" i="21"/>
  <c r="I106" i="22"/>
  <c r="AA99" i="21"/>
  <c r="AA99" i="20"/>
  <c r="E92" i="21"/>
  <c r="E92" i="20"/>
  <c r="C85" i="20"/>
  <c r="C85" i="21"/>
  <c r="AK62" i="22"/>
  <c r="I62" i="28" s="1"/>
  <c r="K62" i="23" s="1"/>
  <c r="G55" i="21"/>
  <c r="G55" i="20"/>
  <c r="E48" i="21"/>
  <c r="E48" i="20"/>
  <c r="W41" i="21"/>
  <c r="W41" i="20"/>
  <c r="G31" i="20"/>
  <c r="G31" i="21"/>
  <c r="Y24" i="21"/>
  <c r="Y24" i="20"/>
  <c r="AM111" i="22"/>
  <c r="K111" i="28" s="1"/>
  <c r="M111" i="23" s="1"/>
  <c r="Q4" i="22"/>
  <c r="B81" i="21"/>
  <c r="B81" i="20"/>
  <c r="D72" i="21"/>
  <c r="D72" i="20"/>
  <c r="J61" i="22"/>
  <c r="J33" i="22"/>
  <c r="L24" i="22"/>
  <c r="R13" i="22"/>
  <c r="B40" i="21"/>
  <c r="B40" i="20"/>
  <c r="P4" i="22"/>
  <c r="G118" i="21"/>
  <c r="G118" i="20"/>
  <c r="E111" i="20"/>
  <c r="E111" i="21"/>
  <c r="G102" i="21"/>
  <c r="G102" i="20"/>
  <c r="O50" i="22"/>
  <c r="AK29" i="22"/>
  <c r="I29" i="28" s="1"/>
  <c r="K29" i="23" s="1"/>
  <c r="W12" i="21"/>
  <c r="W12" i="20"/>
  <c r="AJ19" i="22"/>
  <c r="N122" i="22"/>
  <c r="E120" i="21"/>
  <c r="E120" i="20"/>
  <c r="M56" i="21"/>
  <c r="M56" i="20"/>
  <c r="E36" i="21"/>
  <c r="E36" i="20"/>
  <c r="K25" i="22"/>
  <c r="D116" i="21"/>
  <c r="D116" i="20"/>
  <c r="B93" i="21"/>
  <c r="B93" i="20"/>
  <c r="B65" i="21"/>
  <c r="B65" i="20"/>
  <c r="AL49" i="22"/>
  <c r="J49" i="28" s="1"/>
  <c r="L49" i="23" s="1"/>
  <c r="F35" i="20"/>
  <c r="F35" i="21"/>
  <c r="D12" i="20"/>
  <c r="D12" i="21"/>
  <c r="B72" i="20"/>
  <c r="B72" i="21"/>
  <c r="AC105" i="20"/>
  <c r="AC105" i="21"/>
  <c r="Y91" i="20"/>
  <c r="Y91" i="21"/>
  <c r="AS73" i="22"/>
  <c r="Q73" i="28" s="1"/>
  <c r="S73" i="23" s="1"/>
  <c r="M59" i="22"/>
  <c r="AS41" i="22"/>
  <c r="Q41" i="28" s="1"/>
  <c r="S41" i="23" s="1"/>
  <c r="AS25" i="22"/>
  <c r="Q25" i="28" s="1"/>
  <c r="S25" i="23" s="1"/>
  <c r="Y69" i="20"/>
  <c r="Y69" i="21"/>
  <c r="AU54" i="22"/>
  <c r="S54" i="28" s="1"/>
  <c r="U54" i="23" s="1"/>
  <c r="AO5" i="22"/>
  <c r="M5" i="28" s="1"/>
  <c r="O5" i="23" s="1"/>
  <c r="S4" i="22"/>
  <c r="L109" i="22"/>
  <c r="AB59" i="20"/>
  <c r="AB59" i="21"/>
  <c r="AN59" i="22"/>
  <c r="L59" i="28" s="1"/>
  <c r="N59" i="23" s="1"/>
  <c r="S85" i="22"/>
  <c r="AP50" i="22"/>
  <c r="N99" i="22"/>
  <c r="AC101" i="20"/>
  <c r="AC101" i="21"/>
  <c r="H9" i="22"/>
  <c r="O102" i="22"/>
  <c r="S127" i="22"/>
  <c r="C43" i="20"/>
  <c r="C43" i="21"/>
  <c r="I32" i="22"/>
  <c r="AO14" i="22"/>
  <c r="M14" i="28" s="1"/>
  <c r="O14" i="23" s="1"/>
  <c r="B88" i="21"/>
  <c r="B88" i="20"/>
  <c r="B131" i="20"/>
  <c r="B131" i="21"/>
  <c r="AT123" i="22"/>
  <c r="R123" i="28" s="1"/>
  <c r="T123" i="23" s="1"/>
  <c r="AL115" i="22"/>
  <c r="J115" i="28" s="1"/>
  <c r="L115" i="23" s="1"/>
  <c r="Z101" i="20"/>
  <c r="Z101" i="21"/>
  <c r="X94" i="20"/>
  <c r="X94" i="21"/>
  <c r="B87" i="21"/>
  <c r="B87" i="20"/>
  <c r="AT79" i="22"/>
  <c r="R79" i="28" s="1"/>
  <c r="T79" i="23" s="1"/>
  <c r="B71" i="21"/>
  <c r="B71" i="20"/>
  <c r="R63" i="22"/>
  <c r="Z53" i="20"/>
  <c r="Z53" i="21"/>
  <c r="H44" i="22"/>
  <c r="F37" i="20"/>
  <c r="F37" i="21"/>
  <c r="J19" i="22"/>
  <c r="P113" i="22"/>
  <c r="AO130" i="22"/>
  <c r="M130" i="28" s="1"/>
  <c r="O130" i="23" s="1"/>
  <c r="S83" i="22"/>
  <c r="AK127" i="20"/>
  <c r="AK127" i="21"/>
  <c r="O120" i="20"/>
  <c r="O120" i="21"/>
  <c r="W114" i="20"/>
  <c r="W114" i="21"/>
  <c r="AU106" i="22"/>
  <c r="S106" i="28" s="1"/>
  <c r="U106" i="23" s="1"/>
  <c r="AS99" i="22"/>
  <c r="Q99" i="28" s="1"/>
  <c r="S99" i="23" s="1"/>
  <c r="AQ92" i="22"/>
  <c r="O92" i="28" s="1"/>
  <c r="Q92" i="23" s="1"/>
  <c r="AO85" i="22"/>
  <c r="M85" i="28" s="1"/>
  <c r="O85" i="23" s="1"/>
  <c r="AM78" i="22"/>
  <c r="K78" i="28" s="1"/>
  <c r="M78" i="23" s="1"/>
  <c r="AK71" i="22"/>
  <c r="I71" i="28" s="1"/>
  <c r="K71" i="23" s="1"/>
  <c r="AA64" i="21"/>
  <c r="AA64" i="20"/>
  <c r="Y57" i="21"/>
  <c r="Y57" i="20"/>
  <c r="AA48" i="21"/>
  <c r="AA48" i="20"/>
  <c r="AK39" i="22"/>
  <c r="I39" i="28" s="1"/>
  <c r="K39" i="23" s="1"/>
  <c r="K30" i="22"/>
  <c r="AA20" i="21"/>
  <c r="AA20" i="20"/>
  <c r="I11" i="22"/>
  <c r="P53" i="22"/>
  <c r="S131" i="22"/>
  <c r="C4" i="21"/>
  <c r="C4" i="20"/>
  <c r="F124" i="21"/>
  <c r="F124" i="20"/>
  <c r="X117" i="21"/>
  <c r="X117" i="20"/>
  <c r="AP92" i="22"/>
  <c r="L85" i="22"/>
  <c r="X77" i="21"/>
  <c r="X77" i="20"/>
  <c r="L61" i="22"/>
  <c r="N52" i="22"/>
  <c r="K99" i="22"/>
  <c r="AS44" i="22"/>
  <c r="Q44" i="28" s="1"/>
  <c r="S44" i="23" s="1"/>
  <c r="AS28" i="22"/>
  <c r="Q28" i="28" s="1"/>
  <c r="S28" i="23" s="1"/>
  <c r="AS12" i="22"/>
  <c r="Q12" i="28" s="1"/>
  <c r="S12" i="23" s="1"/>
  <c r="AL60" i="22"/>
  <c r="J60" i="28" s="1"/>
  <c r="L60" i="23" s="1"/>
  <c r="O129" i="21"/>
  <c r="O129" i="20"/>
  <c r="M78" i="22"/>
  <c r="AP109" i="22"/>
  <c r="AJ88" i="22"/>
  <c r="F81" i="21"/>
  <c r="F81" i="20"/>
  <c r="D74" i="21"/>
  <c r="D74" i="20"/>
  <c r="D30" i="21"/>
  <c r="D30" i="20"/>
  <c r="B23" i="21"/>
  <c r="B23" i="20"/>
  <c r="D14" i="21"/>
  <c r="D14" i="20"/>
  <c r="B7" i="21"/>
  <c r="B7" i="20"/>
  <c r="I115" i="22"/>
  <c r="I39" i="22"/>
  <c r="AS7" i="22"/>
  <c r="Q7" i="28" s="1"/>
  <c r="S7" i="23" s="1"/>
  <c r="Q116" i="22"/>
  <c r="R114" i="22"/>
  <c r="F80" i="20"/>
  <c r="F80" i="21"/>
  <c r="J66" i="22"/>
  <c r="AR59" i="22"/>
  <c r="P59" i="28" s="1"/>
  <c r="R59" i="23" s="1"/>
  <c r="AT50" i="22"/>
  <c r="R50" i="28" s="1"/>
  <c r="T50" i="23" s="1"/>
  <c r="B42" i="21"/>
  <c r="B42" i="20"/>
  <c r="AJ31" i="22"/>
  <c r="Z24" i="20"/>
  <c r="Z24" i="21"/>
  <c r="X17" i="20"/>
  <c r="X17" i="21"/>
  <c r="L95" i="22"/>
  <c r="AT24" i="22"/>
  <c r="R24" i="28" s="1"/>
  <c r="T24" i="23" s="1"/>
  <c r="AO102" i="22"/>
  <c r="M102" i="28" s="1"/>
  <c r="O102" i="23" s="1"/>
  <c r="G127" i="20"/>
  <c r="G127" i="21"/>
  <c r="AO116" i="22"/>
  <c r="M116" i="28" s="1"/>
  <c r="O116" i="23" s="1"/>
  <c r="AU105" i="22"/>
  <c r="S105" i="28" s="1"/>
  <c r="U105" i="23" s="1"/>
  <c r="AM93" i="22"/>
  <c r="K93" i="28" s="1"/>
  <c r="M93" i="23" s="1"/>
  <c r="AK86" i="22"/>
  <c r="I86" i="28" s="1"/>
  <c r="K86" i="23" s="1"/>
  <c r="AQ79" i="22"/>
  <c r="O79" i="28" s="1"/>
  <c r="Q79" i="23" s="1"/>
  <c r="AO72" i="22"/>
  <c r="M72" i="28" s="1"/>
  <c r="O72" i="23" s="1"/>
  <c r="AK58" i="22"/>
  <c r="I58" i="28" s="1"/>
  <c r="K58" i="23" s="1"/>
  <c r="G39" i="21"/>
  <c r="G39" i="20"/>
  <c r="AS30" i="22"/>
  <c r="Q30" i="28" s="1"/>
  <c r="S30" i="23" s="1"/>
  <c r="AQ23" i="22"/>
  <c r="O23" i="28" s="1"/>
  <c r="Q23" i="23" s="1"/>
  <c r="AO16" i="22"/>
  <c r="M16" i="28" s="1"/>
  <c r="O16" i="23" s="1"/>
  <c r="AM9" i="22"/>
  <c r="K9" i="28" s="1"/>
  <c r="M9" i="23" s="1"/>
  <c r="J116" i="22"/>
  <c r="AN67" i="22"/>
  <c r="L67" i="28" s="1"/>
  <c r="N67" i="23" s="1"/>
  <c r="AL16" i="22"/>
  <c r="J16" i="28" s="1"/>
  <c r="L16" i="23" s="1"/>
  <c r="C95" i="21"/>
  <c r="C95" i="20"/>
  <c r="AT129" i="22"/>
  <c r="R129" i="28" s="1"/>
  <c r="T129" i="23" s="1"/>
  <c r="N115" i="22"/>
  <c r="L108" i="22"/>
  <c r="AJ98" i="22"/>
  <c r="AP71" i="22"/>
  <c r="P62" i="22"/>
  <c r="H54" i="22"/>
  <c r="J45" i="21"/>
  <c r="J45" i="20"/>
  <c r="L36" i="22"/>
  <c r="P18" i="22"/>
  <c r="J36" i="22"/>
  <c r="K115" i="22"/>
  <c r="C128" i="21"/>
  <c r="C128" i="20"/>
  <c r="W84" i="21"/>
  <c r="W84" i="20"/>
  <c r="I57" i="22"/>
  <c r="K32" i="22"/>
  <c r="AA6" i="20"/>
  <c r="AA6" i="21"/>
  <c r="F34" i="20"/>
  <c r="F34" i="21"/>
  <c r="W63" i="21"/>
  <c r="W63" i="20"/>
  <c r="S55" i="22"/>
  <c r="Y46" i="20"/>
  <c r="Y46" i="21"/>
  <c r="C39" i="21"/>
  <c r="C39" i="20"/>
  <c r="AJ97" i="22"/>
  <c r="AN130" i="22"/>
  <c r="L130" i="28" s="1"/>
  <c r="N130" i="23" s="1"/>
  <c r="N121" i="22"/>
  <c r="F113" i="21"/>
  <c r="F113" i="20"/>
  <c r="D106" i="21"/>
  <c r="D106" i="20"/>
  <c r="B99" i="21"/>
  <c r="B99" i="20"/>
  <c r="B83" i="20"/>
  <c r="B83" i="21"/>
  <c r="N45" i="21"/>
  <c r="N45" i="20"/>
  <c r="R27" i="22"/>
  <c r="P123" i="22"/>
  <c r="I130" i="21"/>
  <c r="I130" i="20"/>
  <c r="F103" i="20"/>
  <c r="F103" i="21"/>
  <c r="AK73" i="22"/>
  <c r="I73" i="28" s="1"/>
  <c r="K73" i="23" s="1"/>
  <c r="W52" i="21"/>
  <c r="W52" i="20"/>
  <c r="I26" i="22"/>
  <c r="AA53" i="21"/>
  <c r="AA53" i="20"/>
  <c r="X108" i="21"/>
  <c r="X108" i="20"/>
  <c r="Z43" i="21"/>
  <c r="Z43" i="20"/>
  <c r="F11" i="21"/>
  <c r="F11" i="20"/>
  <c r="K104" i="22"/>
  <c r="K76" i="22"/>
  <c r="E39" i="21"/>
  <c r="E39" i="20"/>
  <c r="J68" i="22"/>
  <c r="E66" i="21"/>
  <c r="E66" i="20"/>
  <c r="C59" i="20"/>
  <c r="C59" i="21"/>
  <c r="S47" i="22"/>
  <c r="G37" i="21"/>
  <c r="G37" i="20"/>
  <c r="AK28" i="22"/>
  <c r="I28" i="28" s="1"/>
  <c r="K28" i="23" s="1"/>
  <c r="AK12" i="22"/>
  <c r="I12" i="28" s="1"/>
  <c r="K12" i="23" s="1"/>
  <c r="F122" i="21"/>
  <c r="F122" i="20"/>
  <c r="L114" i="22"/>
  <c r="R87" i="22"/>
  <c r="V67" i="21"/>
  <c r="V67" i="20"/>
  <c r="X58" i="21"/>
  <c r="X58" i="20"/>
  <c r="V51" i="20"/>
  <c r="V51" i="21"/>
  <c r="H40" i="28"/>
  <c r="J40" i="23" s="1"/>
  <c r="N29" i="28"/>
  <c r="P29" i="23" s="1"/>
  <c r="N13" i="28"/>
  <c r="P13" i="23" s="1"/>
  <c r="AH82" i="21"/>
  <c r="AH82" i="20"/>
  <c r="AA120" i="20"/>
  <c r="AA120" i="21"/>
  <c r="AA16" i="21"/>
  <c r="AA16" i="20"/>
  <c r="E9" i="20"/>
  <c r="E9" i="21"/>
  <c r="Z114" i="21"/>
  <c r="Z114" i="20"/>
  <c r="F50" i="20"/>
  <c r="F50" i="21"/>
  <c r="Z104" i="21"/>
  <c r="Z104" i="20"/>
  <c r="Z52" i="21"/>
  <c r="Z52" i="20"/>
  <c r="X45" i="21"/>
  <c r="X45" i="20"/>
  <c r="F36" i="21"/>
  <c r="F36" i="20"/>
  <c r="X29" i="21"/>
  <c r="X29" i="20"/>
  <c r="AA123" i="20"/>
  <c r="AA123" i="21"/>
  <c r="Y116" i="20"/>
  <c r="Y116" i="21"/>
  <c r="W109" i="21"/>
  <c r="W109" i="20"/>
  <c r="Y100" i="21"/>
  <c r="Y100" i="20"/>
  <c r="W93" i="21"/>
  <c r="W93" i="20"/>
  <c r="AA79" i="21"/>
  <c r="AA79" i="20"/>
  <c r="Y72" i="21"/>
  <c r="Y72" i="20"/>
  <c r="AA63" i="21"/>
  <c r="AA63" i="20"/>
  <c r="Y56" i="20"/>
  <c r="Y56" i="21"/>
  <c r="AA47" i="21"/>
  <c r="AA47" i="20"/>
  <c r="AO40" i="22"/>
  <c r="M40" i="28" s="1"/>
  <c r="O40" i="23" s="1"/>
  <c r="AU33" i="22"/>
  <c r="S33" i="28" s="1"/>
  <c r="U33" i="23" s="1"/>
  <c r="AS26" i="22"/>
  <c r="Q26" i="28" s="1"/>
  <c r="S26" i="23" s="1"/>
  <c r="AO12" i="22"/>
  <c r="M12" i="28" s="1"/>
  <c r="O12" i="23" s="1"/>
  <c r="AM5" i="22"/>
  <c r="K5" i="28" s="1"/>
  <c r="M5" i="23" s="1"/>
  <c r="AK104" i="22"/>
  <c r="I104" i="28" s="1"/>
  <c r="K104" i="23" s="1"/>
  <c r="AL129" i="22"/>
  <c r="J129" i="28" s="1"/>
  <c r="L129" i="23" s="1"/>
  <c r="L120" i="22"/>
  <c r="AL101" i="22"/>
  <c r="J101" i="28" s="1"/>
  <c r="L101" i="23" s="1"/>
  <c r="AL85" i="22"/>
  <c r="J85" i="28" s="1"/>
  <c r="L85" i="23" s="1"/>
  <c r="Z71" i="21"/>
  <c r="Z71" i="20"/>
  <c r="H62" i="22"/>
  <c r="B45" i="21"/>
  <c r="B45" i="20"/>
  <c r="H34" i="22"/>
  <c r="H18" i="21"/>
  <c r="H18" i="20"/>
  <c r="AT92" i="22"/>
  <c r="R92" i="28" s="1"/>
  <c r="T92" i="23" s="1"/>
  <c r="AJ33" i="22"/>
  <c r="S111" i="22"/>
  <c r="I129" i="22"/>
  <c r="AA110" i="21"/>
  <c r="AA110" i="20"/>
  <c r="Q97" i="22"/>
  <c r="AU88" i="22"/>
  <c r="S88" i="28" s="1"/>
  <c r="U88" i="23" s="1"/>
  <c r="W80" i="21"/>
  <c r="W80" i="20"/>
  <c r="Y71" i="21"/>
  <c r="Y71" i="20"/>
  <c r="W64" i="21"/>
  <c r="W64" i="20"/>
  <c r="O42" i="22"/>
  <c r="Q33" i="22"/>
  <c r="AK21" i="22"/>
  <c r="I21" i="28" s="1"/>
  <c r="K21" i="23" s="1"/>
  <c r="S12" i="22"/>
  <c r="AT120" i="22"/>
  <c r="R120" i="28" s="1"/>
  <c r="T120" i="23" s="1"/>
  <c r="L55" i="22"/>
  <c r="S119" i="22"/>
  <c r="W51" i="21"/>
  <c r="W51" i="20"/>
  <c r="I40" i="22"/>
  <c r="K31" i="22"/>
  <c r="M22" i="22"/>
  <c r="AQ13" i="22"/>
  <c r="O13" i="28" s="1"/>
  <c r="Q13" i="23" s="1"/>
  <c r="P129" i="22"/>
  <c r="E74" i="21"/>
  <c r="E74" i="20"/>
  <c r="AN114" i="22"/>
  <c r="L114" i="28" s="1"/>
  <c r="N114" i="23" s="1"/>
  <c r="N105" i="22"/>
  <c r="AN98" i="22"/>
  <c r="L98" i="28" s="1"/>
  <c r="N98" i="23" s="1"/>
  <c r="AP89" i="22"/>
  <c r="AN82" i="22"/>
  <c r="L82" i="28" s="1"/>
  <c r="N82" i="23" s="1"/>
  <c r="J75" i="22"/>
  <c r="H68" i="22"/>
  <c r="F61" i="21"/>
  <c r="F61" i="20"/>
  <c r="AL43" i="22"/>
  <c r="J43" i="28" s="1"/>
  <c r="L43" i="23" s="1"/>
  <c r="L34" i="22"/>
  <c r="N25" i="22"/>
  <c r="P16" i="22"/>
  <c r="R7" i="22"/>
  <c r="AR105" i="22"/>
  <c r="P105" i="28" s="1"/>
  <c r="R105" i="23" s="1"/>
  <c r="AN47" i="22"/>
  <c r="L47" i="28" s="1"/>
  <c r="N47" i="23" s="1"/>
  <c r="AS124" i="22"/>
  <c r="Q124" i="28" s="1"/>
  <c r="S124" i="23" s="1"/>
  <c r="AU126" i="22"/>
  <c r="S126" i="28" s="1"/>
  <c r="U126" i="23" s="1"/>
  <c r="O116" i="22"/>
  <c r="AO109" i="22"/>
  <c r="M109" i="28" s="1"/>
  <c r="O109" i="23" s="1"/>
  <c r="K86" i="22"/>
  <c r="I79" i="22"/>
  <c r="AA72" i="21"/>
  <c r="AA72" i="20"/>
  <c r="Y65" i="21"/>
  <c r="Y65" i="20"/>
  <c r="W58" i="21"/>
  <c r="W58" i="20"/>
  <c r="AU50" i="22"/>
  <c r="S50" i="28" s="1"/>
  <c r="U50" i="23" s="1"/>
  <c r="AS43" i="22"/>
  <c r="Q43" i="28" s="1"/>
  <c r="S43" i="23" s="1"/>
  <c r="W26" i="21"/>
  <c r="W26" i="20"/>
  <c r="M17" i="22"/>
  <c r="S6" i="22"/>
  <c r="H73" i="21"/>
  <c r="H73" i="20"/>
  <c r="M110" i="22"/>
  <c r="P131" i="22"/>
  <c r="P119" i="22"/>
  <c r="D109" i="21"/>
  <c r="D109" i="20"/>
  <c r="J98" i="22"/>
  <c r="AR91" i="22"/>
  <c r="P91" i="28" s="1"/>
  <c r="R91" i="23" s="1"/>
  <c r="AT82" i="22"/>
  <c r="R82" i="28" s="1"/>
  <c r="T82" i="23" s="1"/>
  <c r="AT58" i="22"/>
  <c r="R58" i="28" s="1"/>
  <c r="T58" i="23" s="1"/>
  <c r="P51" i="22"/>
  <c r="B22" i="21"/>
  <c r="B22" i="20"/>
  <c r="Q122" i="22"/>
  <c r="B85" i="20"/>
  <c r="B85" i="21"/>
  <c r="AA46" i="21"/>
  <c r="AA46" i="20"/>
  <c r="F44" i="21"/>
  <c r="F44" i="20"/>
  <c r="D37" i="21"/>
  <c r="D37" i="20"/>
  <c r="V30" i="21"/>
  <c r="V30" i="20"/>
  <c r="AA83" i="21"/>
  <c r="AA83" i="20"/>
  <c r="X31" i="21"/>
  <c r="X31" i="20"/>
  <c r="B97" i="21"/>
  <c r="B97" i="20"/>
  <c r="Z79" i="21"/>
  <c r="Z79" i="20"/>
  <c r="V28" i="21"/>
  <c r="V28" i="20"/>
  <c r="AA130" i="20"/>
  <c r="AA130" i="21"/>
  <c r="Q98" i="21"/>
  <c r="Q98" i="20"/>
  <c r="Z75" i="21"/>
  <c r="Z75" i="20"/>
  <c r="Z63" i="21"/>
  <c r="Z63" i="20"/>
  <c r="V21" i="21"/>
  <c r="V21" i="20"/>
  <c r="X63" i="21"/>
  <c r="X63" i="20"/>
  <c r="I105" i="21"/>
  <c r="I105" i="20"/>
  <c r="E91" i="21"/>
  <c r="E91" i="20"/>
  <c r="E69" i="21"/>
  <c r="E69" i="20"/>
  <c r="H59" i="21"/>
  <c r="H59" i="20"/>
  <c r="C20" i="21"/>
  <c r="C20" i="20"/>
  <c r="Z110" i="21"/>
  <c r="Z110" i="20"/>
  <c r="W124" i="20"/>
  <c r="W124" i="21"/>
  <c r="AC68" i="21"/>
  <c r="AC68" i="20"/>
  <c r="V124" i="20"/>
  <c r="V124" i="21"/>
  <c r="X27" i="21"/>
  <c r="X27" i="20"/>
  <c r="Z129" i="21"/>
  <c r="Z129" i="20"/>
  <c r="D122" i="21"/>
  <c r="D122" i="20"/>
  <c r="F85" i="20"/>
  <c r="F85" i="21"/>
  <c r="F69" i="20"/>
  <c r="F69" i="21"/>
  <c r="F53" i="21"/>
  <c r="F53" i="20"/>
  <c r="Q127" i="21"/>
  <c r="Q127" i="20"/>
  <c r="AI120" i="21"/>
  <c r="AI120" i="20"/>
  <c r="C114" i="20"/>
  <c r="C114" i="21"/>
  <c r="G64" i="21"/>
  <c r="G64" i="20"/>
  <c r="E57" i="21"/>
  <c r="E57" i="20"/>
  <c r="G48" i="21"/>
  <c r="G48" i="20"/>
  <c r="G20" i="21"/>
  <c r="G20" i="20"/>
  <c r="W4" i="20"/>
  <c r="W4" i="21"/>
  <c r="Z124" i="21"/>
  <c r="Z124" i="20"/>
  <c r="D117" i="21"/>
  <c r="D117" i="20"/>
  <c r="Z108" i="21"/>
  <c r="Z108" i="20"/>
  <c r="H113" i="28"/>
  <c r="J113" i="23" s="1"/>
  <c r="AI129" i="21"/>
  <c r="AI129" i="20"/>
  <c r="X62" i="21"/>
  <c r="X62" i="20"/>
  <c r="V55" i="21"/>
  <c r="V55" i="20"/>
  <c r="X46" i="21"/>
  <c r="X46" i="20"/>
  <c r="V39" i="21"/>
  <c r="V39" i="20"/>
  <c r="F5" i="20"/>
  <c r="F5" i="21"/>
  <c r="AJ13" i="21"/>
  <c r="AJ13" i="20"/>
  <c r="Y13" i="21"/>
  <c r="Y13" i="20"/>
  <c r="W6" i="21"/>
  <c r="W6" i="20"/>
  <c r="V92" i="21"/>
  <c r="V92" i="20"/>
  <c r="AA105" i="20"/>
  <c r="AA105" i="21"/>
  <c r="D129" i="21"/>
  <c r="D129" i="20"/>
  <c r="B122" i="20"/>
  <c r="B122" i="21"/>
  <c r="V42" i="21"/>
  <c r="V42" i="20"/>
  <c r="F24" i="21"/>
  <c r="F24" i="20"/>
  <c r="D17" i="21"/>
  <c r="D17" i="20"/>
  <c r="Z8" i="21"/>
  <c r="Z8" i="20"/>
  <c r="AA127" i="21"/>
  <c r="AA127" i="20"/>
  <c r="AA39" i="21"/>
  <c r="AA39" i="20"/>
  <c r="W95" i="21"/>
  <c r="W95" i="20"/>
  <c r="N87" i="28"/>
  <c r="P87" i="23" s="1"/>
  <c r="X83" i="21"/>
  <c r="X83" i="20"/>
  <c r="W100" i="21"/>
  <c r="W100" i="20"/>
  <c r="AI30" i="21"/>
  <c r="AI30" i="20"/>
  <c r="AG23" i="20"/>
  <c r="AG23" i="21"/>
  <c r="Y15" i="21"/>
  <c r="Y15" i="20"/>
  <c r="AA61" i="20"/>
  <c r="AA61" i="21"/>
  <c r="E54" i="20"/>
  <c r="E54" i="21"/>
  <c r="Z97" i="21"/>
  <c r="Z97" i="20"/>
  <c r="D90" i="20"/>
  <c r="D90" i="21"/>
  <c r="Z17" i="21"/>
  <c r="Z17" i="20"/>
  <c r="Z62" i="21"/>
  <c r="Z62" i="20"/>
  <c r="E117" i="21"/>
  <c r="E117" i="20"/>
  <c r="AA108" i="21"/>
  <c r="AA108" i="20"/>
  <c r="Y101" i="21"/>
  <c r="Y101" i="20"/>
  <c r="AA76" i="21"/>
  <c r="AA76" i="20"/>
  <c r="V64" i="21"/>
  <c r="V64" i="20"/>
  <c r="V10" i="20"/>
  <c r="V10" i="21"/>
  <c r="W89" i="21"/>
  <c r="W89" i="20"/>
  <c r="X64" i="21"/>
  <c r="X64" i="20"/>
  <c r="G73" i="21"/>
  <c r="G73" i="20"/>
  <c r="B44" i="21"/>
  <c r="B44" i="20"/>
  <c r="C127" i="20"/>
  <c r="C127" i="21"/>
  <c r="V95" i="21"/>
  <c r="V95" i="20"/>
  <c r="B67" i="21"/>
  <c r="B67" i="20"/>
  <c r="D58" i="20"/>
  <c r="D58" i="21"/>
  <c r="B51" i="21"/>
  <c r="B51" i="20"/>
  <c r="L6" i="22"/>
  <c r="N82" i="21"/>
  <c r="N82" i="20"/>
  <c r="P9" i="22"/>
  <c r="G120" i="20"/>
  <c r="G120" i="21"/>
  <c r="G16" i="21"/>
  <c r="G16" i="20"/>
  <c r="Y9" i="21"/>
  <c r="Y9" i="20"/>
  <c r="F114" i="21"/>
  <c r="F114" i="20"/>
  <c r="Z50" i="21"/>
  <c r="Z50" i="20"/>
  <c r="F104" i="21"/>
  <c r="F104" i="20"/>
  <c r="X85" i="20"/>
  <c r="X85" i="21"/>
  <c r="V78" i="21"/>
  <c r="V78" i="20"/>
  <c r="AF69" i="21"/>
  <c r="AF69" i="20"/>
  <c r="F52" i="21"/>
  <c r="F52" i="20"/>
  <c r="D45" i="21"/>
  <c r="D45" i="20"/>
  <c r="Z36" i="21"/>
  <c r="Z36" i="20"/>
  <c r="D29" i="21"/>
  <c r="D29" i="20"/>
  <c r="AN115" i="22"/>
  <c r="L115" i="28" s="1"/>
  <c r="N115" i="23" s="1"/>
  <c r="G123" i="21"/>
  <c r="G123" i="20"/>
  <c r="E116" i="21"/>
  <c r="E116" i="20"/>
  <c r="C109" i="20"/>
  <c r="C109" i="21"/>
  <c r="E100" i="21"/>
  <c r="E100" i="20"/>
  <c r="C93" i="21"/>
  <c r="C93" i="20"/>
  <c r="G79" i="20"/>
  <c r="G79" i="21"/>
  <c r="E72" i="20"/>
  <c r="E72" i="21"/>
  <c r="G63" i="20"/>
  <c r="G63" i="21"/>
  <c r="E56" i="21"/>
  <c r="E56" i="20"/>
  <c r="G47" i="20"/>
  <c r="G47" i="21"/>
  <c r="N111" i="28"/>
  <c r="P111" i="23" s="1"/>
  <c r="F71" i="21"/>
  <c r="F71" i="20"/>
  <c r="G110" i="21"/>
  <c r="G110" i="20"/>
  <c r="C80" i="21"/>
  <c r="C80" i="20"/>
  <c r="E71" i="20"/>
  <c r="E71" i="21"/>
  <c r="C64" i="21"/>
  <c r="C64" i="20"/>
  <c r="C51" i="21"/>
  <c r="C51" i="20"/>
  <c r="G72" i="21"/>
  <c r="G72" i="20"/>
  <c r="E65" i="21"/>
  <c r="E65" i="20"/>
  <c r="C58" i="21"/>
  <c r="C58" i="20"/>
  <c r="C26" i="20"/>
  <c r="C26" i="21"/>
  <c r="AB73" i="21"/>
  <c r="AB73" i="20"/>
  <c r="X109" i="21"/>
  <c r="X109" i="20"/>
  <c r="Z20" i="21"/>
  <c r="Z20" i="20"/>
  <c r="V6" i="20"/>
  <c r="V6" i="21"/>
  <c r="F82" i="20"/>
  <c r="F82" i="21"/>
  <c r="AA97" i="21"/>
  <c r="AA97" i="20"/>
  <c r="Q95" i="22"/>
  <c r="Y53" i="21"/>
  <c r="Y53" i="20"/>
  <c r="AT114" i="22"/>
  <c r="R114" i="28" s="1"/>
  <c r="T114" i="23" s="1"/>
  <c r="AT98" i="22"/>
  <c r="R98" i="28" s="1"/>
  <c r="T98" i="23" s="1"/>
  <c r="AN73" i="22"/>
  <c r="L73" i="28" s="1"/>
  <c r="N73" i="23" s="1"/>
  <c r="AJ39" i="21"/>
  <c r="AJ39" i="20"/>
  <c r="AT18" i="22"/>
  <c r="R18" i="28" s="1"/>
  <c r="T18" i="23" s="1"/>
  <c r="AK114" i="22"/>
  <c r="I114" i="28" s="1"/>
  <c r="K114" i="23" s="1"/>
  <c r="AS50" i="22"/>
  <c r="Q50" i="28" s="1"/>
  <c r="S50" i="23" s="1"/>
  <c r="AO28" i="22"/>
  <c r="M28" i="28" s="1"/>
  <c r="O28" i="23" s="1"/>
  <c r="K5" i="22"/>
  <c r="AN124" i="22"/>
  <c r="L124" i="28" s="1"/>
  <c r="N124" i="23" s="1"/>
  <c r="L92" i="22"/>
  <c r="AL53" i="21"/>
  <c r="AL53" i="20"/>
  <c r="F31" i="21"/>
  <c r="F31" i="20"/>
  <c r="R80" i="22"/>
  <c r="E119" i="21"/>
  <c r="E119" i="20"/>
  <c r="AK57" i="22"/>
  <c r="I57" i="28" s="1"/>
  <c r="K57" i="23" s="1"/>
  <c r="Q22" i="22"/>
  <c r="AT125" i="22"/>
  <c r="R125" i="28" s="1"/>
  <c r="T125" i="23" s="1"/>
  <c r="R93" i="22"/>
  <c r="AR45" i="22"/>
  <c r="P45" i="28" s="1"/>
  <c r="R45" i="23" s="1"/>
  <c r="I69" i="22"/>
  <c r="C32" i="20"/>
  <c r="C32" i="21"/>
  <c r="N74" i="22"/>
  <c r="K63" i="22"/>
  <c r="M50" i="22"/>
  <c r="AQ41" i="22"/>
  <c r="O41" i="28" s="1"/>
  <c r="Q41" i="23" s="1"/>
  <c r="AO34" i="22"/>
  <c r="M34" i="28" s="1"/>
  <c r="O34" i="23" s="1"/>
  <c r="M18" i="22"/>
  <c r="AQ9" i="22"/>
  <c r="O9" i="28" s="1"/>
  <c r="Q9" i="23" s="1"/>
  <c r="AT116" i="22"/>
  <c r="R116" i="28" s="1"/>
  <c r="T116" i="23" s="1"/>
  <c r="P49" i="22"/>
  <c r="W107" i="21"/>
  <c r="W107" i="20"/>
  <c r="AJ92" i="22"/>
  <c r="J83" i="22"/>
  <c r="AT67" i="22"/>
  <c r="R67" i="28" s="1"/>
  <c r="T67" i="23" s="1"/>
  <c r="V59" i="21"/>
  <c r="V59" i="20"/>
  <c r="X50" i="20"/>
  <c r="X50" i="21"/>
  <c r="J39" i="22"/>
  <c r="J23" i="22"/>
  <c r="AN14" i="22"/>
  <c r="L14" i="28" s="1"/>
  <c r="N14" i="23" s="1"/>
  <c r="J88" i="22"/>
  <c r="P41" i="22"/>
  <c r="O117" i="22"/>
  <c r="W130" i="21"/>
  <c r="W130" i="20"/>
  <c r="AU122" i="22"/>
  <c r="S122" i="28" s="1"/>
  <c r="U122" i="23" s="1"/>
  <c r="Q115" i="22"/>
  <c r="AK103" i="22"/>
  <c r="I103" i="28" s="1"/>
  <c r="K103" i="23" s="1"/>
  <c r="O92" i="22"/>
  <c r="I71" i="22"/>
  <c r="AQ60" i="22"/>
  <c r="O60" i="28" s="1"/>
  <c r="Q60" i="23" s="1"/>
  <c r="AK51" i="20"/>
  <c r="AK51" i="21"/>
  <c r="M41" i="22"/>
  <c r="AK27" i="22"/>
  <c r="I27" i="28" s="1"/>
  <c r="K27" i="23" s="1"/>
  <c r="AM18" i="22"/>
  <c r="K18" i="28" s="1"/>
  <c r="M18" i="23" s="1"/>
  <c r="AS11" i="22"/>
  <c r="Q11" i="28" s="1"/>
  <c r="S11" i="23" s="1"/>
  <c r="AM4" i="22"/>
  <c r="K4" i="28" s="1"/>
  <c r="M4" i="23" s="1"/>
  <c r="AK96" i="22"/>
  <c r="I96" i="28" s="1"/>
  <c r="K96" i="23" s="1"/>
  <c r="AT118" i="22"/>
  <c r="R118" i="28" s="1"/>
  <c r="T118" i="23" s="1"/>
  <c r="AP108" i="22"/>
  <c r="L101" i="22"/>
  <c r="N92" i="22"/>
  <c r="Z84" i="20"/>
  <c r="Z84" i="21"/>
  <c r="X65" i="21"/>
  <c r="X65" i="20"/>
  <c r="AL42" i="22"/>
  <c r="J42" i="28" s="1"/>
  <c r="L42" i="23" s="1"/>
  <c r="AJ35" i="22"/>
  <c r="Z28" i="21"/>
  <c r="Z28" i="20"/>
  <c r="G83" i="21"/>
  <c r="G83" i="20"/>
  <c r="O39" i="22"/>
  <c r="D31" i="21"/>
  <c r="D31" i="20"/>
  <c r="Y98" i="21"/>
  <c r="Y98" i="20"/>
  <c r="AN112" i="22"/>
  <c r="L112" i="28" s="1"/>
  <c r="N112" i="23" s="1"/>
  <c r="N103" i="22"/>
  <c r="V97" i="21"/>
  <c r="V97" i="20"/>
  <c r="F79" i="21"/>
  <c r="F79" i="20"/>
  <c r="J49" i="22"/>
  <c r="L40" i="22"/>
  <c r="N31" i="22"/>
  <c r="AB10" i="21"/>
  <c r="AB10" i="20"/>
  <c r="R108" i="22"/>
  <c r="B28" i="20"/>
  <c r="B28" i="21"/>
  <c r="G130" i="21"/>
  <c r="G130" i="20"/>
  <c r="K84" i="22"/>
  <c r="Q57" i="22"/>
  <c r="AO27" i="22"/>
  <c r="M27" i="28" s="1"/>
  <c r="O27" i="23" s="1"/>
  <c r="AN17" i="22"/>
  <c r="L17" i="28" s="1"/>
  <c r="N17" i="23" s="1"/>
  <c r="N8" i="22"/>
  <c r="AJ109" i="22"/>
  <c r="AK98" i="21"/>
  <c r="AK98" i="20"/>
  <c r="I34" i="22"/>
  <c r="O23" i="22"/>
  <c r="L67" i="22"/>
  <c r="AJ114" i="22"/>
  <c r="J89" i="22"/>
  <c r="F75" i="21"/>
  <c r="F75" i="20"/>
  <c r="F63" i="20"/>
  <c r="F63" i="21"/>
  <c r="AL33" i="22"/>
  <c r="J33" i="28" s="1"/>
  <c r="L33" i="23" s="1"/>
  <c r="B21" i="21"/>
  <c r="B21" i="20"/>
  <c r="D63" i="21"/>
  <c r="D63" i="20"/>
  <c r="Q117" i="22"/>
  <c r="AO103" i="22"/>
  <c r="M103" i="28" s="1"/>
  <c r="O103" i="23" s="1"/>
  <c r="O82" i="22"/>
  <c r="AA70" i="21"/>
  <c r="AA70" i="20"/>
  <c r="AQ50" i="22"/>
  <c r="O50" i="28" s="1"/>
  <c r="Q50" i="23" s="1"/>
  <c r="AQ18" i="22"/>
  <c r="O18" i="28" s="1"/>
  <c r="Q18" i="23" s="1"/>
  <c r="AO81" i="22"/>
  <c r="M81" i="28" s="1"/>
  <c r="O81" i="23" s="1"/>
  <c r="AO65" i="22"/>
  <c r="M65" i="28" s="1"/>
  <c r="O65" i="23" s="1"/>
  <c r="I51" i="22"/>
  <c r="AQ24" i="22"/>
  <c r="O24" i="28" s="1"/>
  <c r="Q24" i="23" s="1"/>
  <c r="J100" i="22"/>
  <c r="N128" i="22"/>
  <c r="X97" i="21"/>
  <c r="X97" i="20"/>
  <c r="AJ75" i="22"/>
  <c r="L57" i="21"/>
  <c r="L57" i="20"/>
  <c r="AL22" i="22"/>
  <c r="J22" i="28" s="1"/>
  <c r="L22" i="23" s="1"/>
  <c r="H21" i="22"/>
  <c r="Q110" i="22"/>
  <c r="Q26" i="22"/>
  <c r="AM124" i="22"/>
  <c r="K124" i="28" s="1"/>
  <c r="M124" i="23" s="1"/>
  <c r="Q85" i="22"/>
  <c r="W20" i="20"/>
  <c r="W20" i="21"/>
  <c r="K33" i="22"/>
  <c r="F110" i="21"/>
  <c r="F110" i="20"/>
  <c r="AP127" i="22"/>
  <c r="C124" i="21"/>
  <c r="C124" i="20"/>
  <c r="I53" i="22"/>
  <c r="I68" i="20"/>
  <c r="I68" i="21"/>
  <c r="AO30" i="22"/>
  <c r="M30" i="28" s="1"/>
  <c r="O30" i="23" s="1"/>
  <c r="AQ21" i="22"/>
  <c r="O21" i="28" s="1"/>
  <c r="Q21" i="23" s="1"/>
  <c r="B124" i="21"/>
  <c r="B124" i="20"/>
  <c r="D27" i="21"/>
  <c r="D27" i="20"/>
  <c r="F129" i="21"/>
  <c r="F129" i="20"/>
  <c r="X122" i="21"/>
  <c r="X122" i="20"/>
  <c r="Z85" i="21"/>
  <c r="Z85" i="20"/>
  <c r="Z69" i="21"/>
  <c r="Z69" i="20"/>
  <c r="H60" i="22"/>
  <c r="L42" i="22"/>
  <c r="AL35" i="22"/>
  <c r="J35" i="28" s="1"/>
  <c r="L35" i="23" s="1"/>
  <c r="L26" i="22"/>
  <c r="N17" i="22"/>
  <c r="AQ117" i="22"/>
  <c r="O117" i="28" s="1"/>
  <c r="Q117" i="23" s="1"/>
  <c r="I52" i="22"/>
  <c r="C126" i="20"/>
  <c r="C126" i="21"/>
  <c r="AK119" i="22"/>
  <c r="I119" i="28" s="1"/>
  <c r="K119" i="23" s="1"/>
  <c r="AA112" i="21"/>
  <c r="AA112" i="20"/>
  <c r="Y105" i="21"/>
  <c r="Y105" i="20"/>
  <c r="W98" i="21"/>
  <c r="W98" i="20"/>
  <c r="Q83" i="22"/>
  <c r="O76" i="22"/>
  <c r="AO69" i="22"/>
  <c r="M69" i="28" s="1"/>
  <c r="O69" i="23" s="1"/>
  <c r="AM62" i="22"/>
  <c r="K62" i="28" s="1"/>
  <c r="M62" i="23" s="1"/>
  <c r="AK55" i="22"/>
  <c r="AO37" i="22"/>
  <c r="M37" i="28" s="1"/>
  <c r="O37" i="23" s="1"/>
  <c r="O28" i="22"/>
  <c r="M9" i="22"/>
  <c r="J40" i="22"/>
  <c r="AS116" i="22"/>
  <c r="Q116" i="28" s="1"/>
  <c r="S116" i="23" s="1"/>
  <c r="AT130" i="22"/>
  <c r="R130" i="28" s="1"/>
  <c r="T130" i="23" s="1"/>
  <c r="AL122" i="22"/>
  <c r="J122" i="28" s="1"/>
  <c r="L122" i="23" s="1"/>
  <c r="H115" i="22"/>
  <c r="F108" i="21"/>
  <c r="F108" i="20"/>
  <c r="AT90" i="22"/>
  <c r="R90" i="28" s="1"/>
  <c r="T90" i="23" s="1"/>
  <c r="P83" i="22"/>
  <c r="P59" i="22"/>
  <c r="R50" i="22"/>
  <c r="P43" i="22"/>
  <c r="L11" i="22"/>
  <c r="AK88" i="22"/>
  <c r="I88" i="28" s="1"/>
  <c r="K88" i="23" s="1"/>
  <c r="Q64" i="22"/>
  <c r="Y50" i="21"/>
  <c r="Y50" i="20"/>
  <c r="G41" i="21"/>
  <c r="G41" i="20"/>
  <c r="Y34" i="21"/>
  <c r="Y34" i="20"/>
  <c r="AA25" i="21"/>
  <c r="AA25" i="20"/>
  <c r="Y18" i="21"/>
  <c r="Y18" i="20"/>
  <c r="AA9" i="20"/>
  <c r="AA9" i="21"/>
  <c r="AK116" i="22"/>
  <c r="I116" i="28" s="1"/>
  <c r="K116" i="23" s="1"/>
  <c r="I4" i="22"/>
  <c r="R107" i="22"/>
  <c r="J95" i="22"/>
  <c r="D62" i="21"/>
  <c r="D62" i="20"/>
  <c r="B55" i="20"/>
  <c r="B55" i="21"/>
  <c r="D46" i="21"/>
  <c r="D46" i="20"/>
  <c r="B39" i="20"/>
  <c r="B39" i="21"/>
  <c r="Z5" i="20"/>
  <c r="Z5" i="21"/>
  <c r="AR85" i="22"/>
  <c r="P85" i="28" s="1"/>
  <c r="R85" i="23" s="1"/>
  <c r="P13" i="21"/>
  <c r="P13" i="20"/>
  <c r="AO129" i="22"/>
  <c r="M129" i="28" s="1"/>
  <c r="O129" i="23" s="1"/>
  <c r="O104" i="22"/>
  <c r="E13" i="21"/>
  <c r="E13" i="20"/>
  <c r="C6" i="21"/>
  <c r="C6" i="20"/>
  <c r="B92" i="21"/>
  <c r="B92" i="20"/>
  <c r="G105" i="21"/>
  <c r="G105" i="20"/>
  <c r="X129" i="20"/>
  <c r="X129" i="21"/>
  <c r="V122" i="21"/>
  <c r="V122" i="20"/>
  <c r="N64" i="22"/>
  <c r="V58" i="21"/>
  <c r="V58" i="20"/>
  <c r="AN29" i="22"/>
  <c r="L29" i="28" s="1"/>
  <c r="N29" i="23" s="1"/>
  <c r="J22" i="22"/>
  <c r="H15" i="22"/>
  <c r="F8" i="21"/>
  <c r="F8" i="20"/>
  <c r="AL72" i="22"/>
  <c r="J72" i="28" s="1"/>
  <c r="L72" i="23" s="1"/>
  <c r="X11" i="21"/>
  <c r="X11" i="20"/>
  <c r="G77" i="21"/>
  <c r="G77" i="20"/>
  <c r="K125" i="22"/>
  <c r="AS114" i="22"/>
  <c r="Q114" i="28" s="1"/>
  <c r="S114" i="23" s="1"/>
  <c r="AK102" i="22"/>
  <c r="I102" i="28" s="1"/>
  <c r="K102" i="23" s="1"/>
  <c r="AQ91" i="22"/>
  <c r="O91" i="28" s="1"/>
  <c r="Q91" i="23" s="1"/>
  <c r="AO84" i="22"/>
  <c r="M84" i="28" s="1"/>
  <c r="O84" i="23" s="1"/>
  <c r="AU77" i="22"/>
  <c r="S77" i="28" s="1"/>
  <c r="U77" i="23" s="1"/>
  <c r="AS54" i="22"/>
  <c r="Q54" i="28" s="1"/>
  <c r="S54" i="23" s="1"/>
  <c r="O47" i="22"/>
  <c r="C29" i="21"/>
  <c r="C29" i="20"/>
  <c r="AU21" i="22"/>
  <c r="S21" i="28" s="1"/>
  <c r="U21" i="23" s="1"/>
  <c r="AS14" i="22"/>
  <c r="Q14" i="28" s="1"/>
  <c r="S14" i="23" s="1"/>
  <c r="O7" i="22"/>
  <c r="F106" i="20"/>
  <c r="F106" i="21"/>
  <c r="AP54" i="22"/>
  <c r="AS84" i="22"/>
  <c r="Q84" i="28" s="1"/>
  <c r="S84" i="23" s="1"/>
  <c r="X128" i="20"/>
  <c r="X128" i="21"/>
  <c r="V121" i="21"/>
  <c r="V121" i="20"/>
  <c r="P106" i="22"/>
  <c r="L96" i="22"/>
  <c r="V61" i="21"/>
  <c r="V61" i="20"/>
  <c r="N43" i="22"/>
  <c r="X24" i="21"/>
  <c r="X24" i="20"/>
  <c r="V17" i="21"/>
  <c r="V17" i="20"/>
  <c r="H6" i="22"/>
  <c r="D83" i="20"/>
  <c r="D83" i="21"/>
  <c r="H25" i="22"/>
  <c r="AS117" i="22"/>
  <c r="Q117" i="28" s="1"/>
  <c r="S117" i="23" s="1"/>
  <c r="C100" i="21"/>
  <c r="C100" i="20"/>
  <c r="K80" i="22"/>
  <c r="O30" i="21"/>
  <c r="O30" i="20"/>
  <c r="M23" i="21"/>
  <c r="M23" i="20"/>
  <c r="E15" i="21"/>
  <c r="E15" i="20"/>
  <c r="G61" i="21"/>
  <c r="G61" i="20"/>
  <c r="Y54" i="21"/>
  <c r="Y54" i="20"/>
  <c r="I44" i="22"/>
  <c r="AO26" i="22"/>
  <c r="M26" i="28" s="1"/>
  <c r="O26" i="23" s="1"/>
  <c r="AQ17" i="22"/>
  <c r="O17" i="28" s="1"/>
  <c r="Q17" i="23" s="1"/>
  <c r="L23" i="22"/>
  <c r="AM91" i="22"/>
  <c r="K91" i="28" s="1"/>
  <c r="M91" i="23" s="1"/>
  <c r="V127" i="20"/>
  <c r="V127" i="21"/>
  <c r="R119" i="22"/>
  <c r="F97" i="21"/>
  <c r="F97" i="20"/>
  <c r="X90" i="21"/>
  <c r="X90" i="20"/>
  <c r="Z33" i="20"/>
  <c r="Z33" i="21"/>
  <c r="AJ24" i="22"/>
  <c r="F17" i="20"/>
  <c r="F17" i="21"/>
  <c r="AJ8" i="22"/>
  <c r="F62" i="20"/>
  <c r="F62" i="21"/>
  <c r="Y117" i="21"/>
  <c r="Y117" i="20"/>
  <c r="G108" i="20"/>
  <c r="G108" i="21"/>
  <c r="E101" i="21"/>
  <c r="E101" i="20"/>
  <c r="G76" i="20"/>
  <c r="G76" i="21"/>
  <c r="B64" i="21"/>
  <c r="B64" i="20"/>
  <c r="B10" i="21"/>
  <c r="B10" i="20"/>
  <c r="AS69" i="22"/>
  <c r="Q69" i="28" s="1"/>
  <c r="S69" i="23" s="1"/>
  <c r="AU44" i="22"/>
  <c r="S44" i="28" s="1"/>
  <c r="U44" i="23" s="1"/>
  <c r="C89" i="21"/>
  <c r="C89" i="20"/>
  <c r="J129" i="22"/>
  <c r="D64" i="21"/>
  <c r="D64" i="20"/>
  <c r="M95" i="22"/>
  <c r="AS33" i="22"/>
  <c r="Q33" i="28" s="1"/>
  <c r="S33" i="23" s="1"/>
  <c r="AA73" i="20"/>
  <c r="AA73" i="21"/>
  <c r="AQ57" i="22"/>
  <c r="O57" i="28" s="1"/>
  <c r="Q57" i="23" s="1"/>
  <c r="AM35" i="22"/>
  <c r="K35" i="28" s="1"/>
  <c r="M35" i="23" s="1"/>
  <c r="V44" i="20"/>
  <c r="V44" i="21"/>
  <c r="W127" i="21"/>
  <c r="W127" i="20"/>
  <c r="B95" i="21"/>
  <c r="B95" i="20"/>
  <c r="H84" i="22"/>
  <c r="AL63" i="22"/>
  <c r="J63" i="28" s="1"/>
  <c r="L63" i="23" s="1"/>
  <c r="AJ56" i="22"/>
  <c r="AL47" i="22"/>
  <c r="J47" i="28" s="1"/>
  <c r="L47" i="23" s="1"/>
  <c r="AR20" i="22"/>
  <c r="P20" i="28" s="1"/>
  <c r="R20" i="23" s="1"/>
  <c r="AT11" i="22"/>
  <c r="R11" i="28" s="1"/>
  <c r="T11" i="23" s="1"/>
  <c r="AQ4" i="22"/>
  <c r="O4" i="28" s="1"/>
  <c r="Q4" i="23" s="1"/>
  <c r="N70" i="22"/>
  <c r="Q124" i="22"/>
  <c r="X4" i="21"/>
  <c r="X4" i="20"/>
  <c r="M125" i="22"/>
  <c r="K118" i="22"/>
  <c r="M109" i="22"/>
  <c r="AU98" i="22"/>
  <c r="S98" i="28" s="1"/>
  <c r="U98" i="23" s="1"/>
  <c r="W90" i="21"/>
  <c r="W90" i="20"/>
  <c r="AK79" i="22"/>
  <c r="I79" i="28" s="1"/>
  <c r="K79" i="23" s="1"/>
  <c r="AU38" i="22"/>
  <c r="S38" i="28" s="1"/>
  <c r="U38" i="23" s="1"/>
  <c r="Q31" i="22"/>
  <c r="O24" i="22"/>
  <c r="AM14" i="22"/>
  <c r="K14" i="28" s="1"/>
  <c r="M14" i="23" s="1"/>
  <c r="I7" i="22"/>
  <c r="Z38" i="21"/>
  <c r="Z38" i="20"/>
  <c r="AQ113" i="22"/>
  <c r="O113" i="28" s="1"/>
  <c r="Q113" i="23" s="1"/>
  <c r="AU4" i="22"/>
  <c r="S4" i="28" s="1"/>
  <c r="U4" i="23" s="1"/>
  <c r="X125" i="21"/>
  <c r="X125" i="20"/>
  <c r="V118" i="21"/>
  <c r="V118" i="20"/>
  <c r="AN109" i="22"/>
  <c r="L109" i="28" s="1"/>
  <c r="N109" i="23" s="1"/>
  <c r="AL102" i="22"/>
  <c r="J102" i="28" s="1"/>
  <c r="L102" i="23" s="1"/>
  <c r="P91" i="22"/>
  <c r="D85" i="21"/>
  <c r="D85" i="20"/>
  <c r="B78" i="21"/>
  <c r="B78" i="20"/>
  <c r="L69" i="20"/>
  <c r="L69" i="21"/>
  <c r="X61" i="21"/>
  <c r="X61" i="20"/>
  <c r="AL50" i="22"/>
  <c r="J50" i="28" s="1"/>
  <c r="L50" i="23" s="1"/>
  <c r="B104" i="21"/>
  <c r="B104" i="20"/>
  <c r="AT48" i="22"/>
  <c r="R48" i="28" s="1"/>
  <c r="T48" i="23" s="1"/>
  <c r="W123" i="21"/>
  <c r="W123" i="20"/>
  <c r="AO128" i="22"/>
  <c r="M128" i="28" s="1"/>
  <c r="O128" i="23" s="1"/>
  <c r="AM121" i="22"/>
  <c r="K121" i="28" s="1"/>
  <c r="M121" i="23" s="1"/>
  <c r="I114" i="22"/>
  <c r="AA107" i="21"/>
  <c r="AA107" i="20"/>
  <c r="AK98" i="22"/>
  <c r="I98" i="28" s="1"/>
  <c r="K98" i="23" s="1"/>
  <c r="G91" i="20"/>
  <c r="G91" i="21"/>
  <c r="Y84" i="20"/>
  <c r="Y84" i="21"/>
  <c r="AM77" i="22"/>
  <c r="K77" i="28" s="1"/>
  <c r="M77" i="23" s="1"/>
  <c r="M68" i="22"/>
  <c r="AM61" i="22"/>
  <c r="K61" i="28" s="1"/>
  <c r="M61" i="23" s="1"/>
  <c r="AO52" i="22"/>
  <c r="M52" i="28" s="1"/>
  <c r="O52" i="23" s="1"/>
  <c r="AM45" i="22"/>
  <c r="K45" i="28" s="1"/>
  <c r="M45" i="23" s="1"/>
  <c r="AS38" i="22"/>
  <c r="Q38" i="28" s="1"/>
  <c r="S38" i="23" s="1"/>
  <c r="E32" i="21"/>
  <c r="E32" i="20"/>
  <c r="W25" i="21"/>
  <c r="W25" i="20"/>
  <c r="AU17" i="22"/>
  <c r="S17" i="28" s="1"/>
  <c r="U17" i="23" s="1"/>
  <c r="Q10" i="22"/>
  <c r="AJ125" i="22"/>
  <c r="AL64" i="22"/>
  <c r="J64" i="28" s="1"/>
  <c r="L64" i="23" s="1"/>
  <c r="AL12" i="22"/>
  <c r="J12" i="28" s="1"/>
  <c r="L12" i="23" s="1"/>
  <c r="N127" i="22"/>
  <c r="AR118" i="22"/>
  <c r="P118" i="28" s="1"/>
  <c r="R118" i="23" s="1"/>
  <c r="R109" i="22"/>
  <c r="AR90" i="22"/>
  <c r="P90" i="28" s="1"/>
  <c r="R90" i="23" s="1"/>
  <c r="AP83" i="22"/>
  <c r="AN76" i="22"/>
  <c r="L76" i="28" s="1"/>
  <c r="N76" i="23" s="1"/>
  <c r="AL69" i="22"/>
  <c r="J69" i="28" s="1"/>
  <c r="L69" i="23" s="1"/>
  <c r="J41" i="22"/>
  <c r="L32" i="22"/>
  <c r="L16" i="22"/>
  <c r="AT80" i="22"/>
  <c r="R80" i="28" s="1"/>
  <c r="T80" i="23" s="1"/>
  <c r="P21" i="22"/>
  <c r="AO127" i="22"/>
  <c r="M127" i="28" s="1"/>
  <c r="O127" i="23" s="1"/>
  <c r="AK117" i="22"/>
  <c r="I117" i="28" s="1"/>
  <c r="K117" i="23" s="1"/>
  <c r="AM108" i="22"/>
  <c r="K108" i="28" s="1"/>
  <c r="M108" i="23" s="1"/>
  <c r="AA94" i="20"/>
  <c r="AA94" i="21"/>
  <c r="AK85" i="22"/>
  <c r="I85" i="28" s="1"/>
  <c r="K85" i="23" s="1"/>
  <c r="AM76" i="22"/>
  <c r="K76" i="28" s="1"/>
  <c r="M76" i="23" s="1"/>
  <c r="AK69" i="22"/>
  <c r="I69" i="28" s="1"/>
  <c r="K69" i="23" s="1"/>
  <c r="K60" i="22"/>
  <c r="M51" i="22"/>
  <c r="S40" i="21"/>
  <c r="S40" i="20"/>
  <c r="K28" i="22"/>
  <c r="AO19" i="22"/>
  <c r="M19" i="28" s="1"/>
  <c r="O19" i="23" s="1"/>
  <c r="AK9" i="22"/>
  <c r="I9" i="28" s="1"/>
  <c r="K9" i="23" s="1"/>
  <c r="AL108" i="22"/>
  <c r="J108" i="28" s="1"/>
  <c r="L108" i="23" s="1"/>
  <c r="M106" i="22"/>
  <c r="AO62" i="22"/>
  <c r="M62" i="28" s="1"/>
  <c r="O62" i="23" s="1"/>
  <c r="M38" i="22"/>
  <c r="O29" i="22"/>
  <c r="AS20" i="22"/>
  <c r="Q20" i="28" s="1"/>
  <c r="S20" i="23" s="1"/>
  <c r="S11" i="22"/>
  <c r="P124" i="22"/>
  <c r="AR112" i="22"/>
  <c r="P112" i="28" s="1"/>
  <c r="R112" i="23" s="1"/>
  <c r="AT103" i="22"/>
  <c r="R103" i="28" s="1"/>
  <c r="T103" i="23" s="1"/>
  <c r="P96" i="22"/>
  <c r="AT87" i="22"/>
  <c r="R87" i="28" s="1"/>
  <c r="T87" i="23" s="1"/>
  <c r="AR80" i="22"/>
  <c r="P80" i="28" s="1"/>
  <c r="R80" i="23" s="1"/>
  <c r="AP73" i="22"/>
  <c r="AP41" i="22"/>
  <c r="AR32" i="22"/>
  <c r="P32" i="28" s="1"/>
  <c r="R32" i="23" s="1"/>
  <c r="F13" i="21"/>
  <c r="F13" i="20"/>
  <c r="AN6" i="22"/>
  <c r="L6" i="28" s="1"/>
  <c r="N6" i="23" s="1"/>
  <c r="Z94" i="21"/>
  <c r="Z94" i="20"/>
  <c r="X35" i="20"/>
  <c r="X35" i="21"/>
  <c r="G113" i="21"/>
  <c r="G113" i="20"/>
  <c r="N4" i="22"/>
  <c r="I123" i="22"/>
  <c r="AU114" i="22"/>
  <c r="S114" i="28" s="1"/>
  <c r="U114" i="23" s="1"/>
  <c r="Q107" i="22"/>
  <c r="O100" i="22"/>
  <c r="AO93" i="22"/>
  <c r="M93" i="28" s="1"/>
  <c r="O93" i="23" s="1"/>
  <c r="AQ84" i="22"/>
  <c r="O84" i="28" s="1"/>
  <c r="Q84" i="23" s="1"/>
  <c r="AM70" i="22"/>
  <c r="K70" i="28" s="1"/>
  <c r="M70" i="23" s="1"/>
  <c r="AK63" i="22"/>
  <c r="I63" i="28" s="1"/>
  <c r="K63" i="23" s="1"/>
  <c r="G56" i="21"/>
  <c r="G56" i="20"/>
  <c r="Y49" i="21"/>
  <c r="Y49" i="20"/>
  <c r="W42" i="20"/>
  <c r="W42" i="21"/>
  <c r="AK31" i="22"/>
  <c r="I31" i="28" s="1"/>
  <c r="K31" i="23" s="1"/>
  <c r="AM22" i="22"/>
  <c r="K22" i="28" s="1"/>
  <c r="M22" i="23" s="1"/>
  <c r="Q15" i="22"/>
  <c r="H121" i="22"/>
  <c r="R60" i="22"/>
  <c r="I100" i="22"/>
  <c r="J126" i="22"/>
  <c r="AL114" i="22"/>
  <c r="J114" i="28" s="1"/>
  <c r="L114" i="23" s="1"/>
  <c r="H107" i="22"/>
  <c r="AP96" i="22"/>
  <c r="V90" i="20"/>
  <c r="V90" i="21"/>
  <c r="H79" i="22"/>
  <c r="V66" i="21"/>
  <c r="V66" i="20"/>
  <c r="X57" i="21"/>
  <c r="X57" i="20"/>
  <c r="R42" i="22"/>
  <c r="F20" i="21"/>
  <c r="F20" i="20"/>
  <c r="B6" i="21"/>
  <c r="B6" i="20"/>
  <c r="Z82" i="21"/>
  <c r="Z82" i="20"/>
  <c r="G97" i="21"/>
  <c r="G97" i="20"/>
  <c r="AU129" i="22"/>
  <c r="S129" i="28" s="1"/>
  <c r="U129" i="23" s="1"/>
  <c r="R53" i="20"/>
  <c r="R53" i="21"/>
  <c r="Z31" i="21"/>
  <c r="Z31" i="20"/>
  <c r="Y119" i="21"/>
  <c r="Y119" i="20"/>
  <c r="W32" i="21"/>
  <c r="W32" i="20"/>
  <c r="C107" i="20"/>
  <c r="C107" i="21"/>
  <c r="X126" i="21"/>
  <c r="X126" i="20"/>
  <c r="V119" i="21"/>
  <c r="V119" i="20"/>
  <c r="R111" i="22"/>
  <c r="N81" i="22"/>
  <c r="L74" i="22"/>
  <c r="B59" i="21"/>
  <c r="B59" i="20"/>
  <c r="D50" i="20"/>
  <c r="D50" i="21"/>
  <c r="H32" i="28"/>
  <c r="J32" i="23" s="1"/>
  <c r="C130" i="21"/>
  <c r="C130" i="20"/>
  <c r="Q51" i="21"/>
  <c r="Q51" i="20"/>
  <c r="J82" i="22"/>
  <c r="D65" i="21"/>
  <c r="D65" i="20"/>
  <c r="F28" i="21"/>
  <c r="F28" i="20"/>
  <c r="AP8" i="22"/>
  <c r="AP98" i="22"/>
  <c r="V52" i="21"/>
  <c r="V52" i="20"/>
  <c r="AA129" i="20"/>
  <c r="AA129" i="21"/>
  <c r="AS52" i="22"/>
  <c r="Q52" i="28" s="1"/>
  <c r="S52" i="23" s="1"/>
  <c r="S125" i="22"/>
  <c r="AS118" i="22"/>
  <c r="Q118" i="28" s="1"/>
  <c r="S118" i="23" s="1"/>
  <c r="O111" i="22"/>
  <c r="Q102" i="22"/>
  <c r="AO88" i="22"/>
  <c r="M88" i="28" s="1"/>
  <c r="O88" i="23" s="1"/>
  <c r="K81" i="22"/>
  <c r="C73" i="21"/>
  <c r="C73" i="20"/>
  <c r="AU65" i="22"/>
  <c r="S65" i="28" s="1"/>
  <c r="U65" i="23" s="1"/>
  <c r="AS58" i="22"/>
  <c r="Q58" i="28" s="1"/>
  <c r="S58" i="23" s="1"/>
  <c r="AQ51" i="22"/>
  <c r="O51" i="28" s="1"/>
  <c r="Q51" i="23" s="1"/>
  <c r="M44" i="22"/>
  <c r="AU37" i="22"/>
  <c r="S37" i="28" s="1"/>
  <c r="U37" i="23" s="1"/>
  <c r="AQ27" i="22"/>
  <c r="O27" i="28" s="1"/>
  <c r="Q27" i="23" s="1"/>
  <c r="AO20" i="22"/>
  <c r="M20" i="28" s="1"/>
  <c r="O20" i="23" s="1"/>
  <c r="AU9" i="22"/>
  <c r="S9" i="28" s="1"/>
  <c r="U9" i="23" s="1"/>
  <c r="X119" i="21"/>
  <c r="X119" i="20"/>
  <c r="X71" i="20"/>
  <c r="X71" i="21"/>
  <c r="L19" i="22"/>
  <c r="E98" i="21"/>
  <c r="E98" i="20"/>
  <c r="P110" i="22"/>
  <c r="F95" i="21"/>
  <c r="F95" i="20"/>
  <c r="N75" i="22"/>
  <c r="AN68" i="22"/>
  <c r="L68" i="28" s="1"/>
  <c r="N68" i="23" s="1"/>
  <c r="N47" i="22"/>
  <c r="AR38" i="22"/>
  <c r="P38" i="28" s="1"/>
  <c r="R38" i="23" s="1"/>
  <c r="AT29" i="22"/>
  <c r="R29" i="28" s="1"/>
  <c r="T29" i="23" s="1"/>
  <c r="H10" i="21"/>
  <c r="H10" i="20"/>
  <c r="D75" i="20"/>
  <c r="D75" i="21"/>
  <c r="D15" i="21"/>
  <c r="D15" i="20"/>
  <c r="Q80" i="21"/>
  <c r="Q80" i="20"/>
  <c r="AM128" i="22"/>
  <c r="AS121" i="22"/>
  <c r="Q121" i="28" s="1"/>
  <c r="S121" i="23" s="1"/>
  <c r="O114" i="22"/>
  <c r="AO107" i="22"/>
  <c r="M107" i="28" s="1"/>
  <c r="O107" i="23" s="1"/>
  <c r="AQ98" i="22"/>
  <c r="O98" i="28" s="1"/>
  <c r="Q98" i="23" s="1"/>
  <c r="W56" i="21"/>
  <c r="W56" i="20"/>
  <c r="I45" i="22"/>
  <c r="Q25" i="22"/>
  <c r="M15" i="22"/>
  <c r="AQ6" i="22"/>
  <c r="O6" i="28" s="1"/>
  <c r="Q6" i="23" s="1"/>
  <c r="R24" i="22"/>
  <c r="W91" i="20"/>
  <c r="W91" i="21"/>
  <c r="AI123" i="21"/>
  <c r="AI123" i="20"/>
  <c r="Q114" i="22"/>
  <c r="O91" i="22"/>
  <c r="M72" i="22"/>
  <c r="S61" i="22"/>
  <c r="K49" i="22"/>
  <c r="AS42" i="22"/>
  <c r="Q42" i="28" s="1"/>
  <c r="S42" i="23" s="1"/>
  <c r="M32" i="22"/>
  <c r="AQ7" i="22"/>
  <c r="O7" i="28" s="1"/>
  <c r="Q7" i="23" s="1"/>
  <c r="Q84" i="22"/>
  <c r="Z123" i="21"/>
  <c r="Z123" i="20"/>
  <c r="H98" i="22"/>
  <c r="AT85" i="22"/>
  <c r="R85" i="28" s="1"/>
  <c r="T85" i="23" s="1"/>
  <c r="AP59" i="22"/>
  <c r="AJ42" i="22"/>
  <c r="R29" i="22"/>
  <c r="Z19" i="21"/>
  <c r="Z19" i="20"/>
  <c r="X123" i="21"/>
  <c r="X123" i="20"/>
  <c r="G70" i="21"/>
  <c r="G70" i="20"/>
  <c r="D97" i="21"/>
  <c r="D97" i="20"/>
  <c r="AF57" i="20"/>
  <c r="AF57" i="21"/>
  <c r="D131" i="21"/>
  <c r="D131" i="20"/>
  <c r="M115" i="22"/>
  <c r="AU76" i="22"/>
  <c r="S76" i="28" s="1"/>
  <c r="U76" i="23" s="1"/>
  <c r="AQ46" i="22"/>
  <c r="O46" i="28" s="1"/>
  <c r="Q46" i="23" s="1"/>
  <c r="AI14" i="21"/>
  <c r="AI14" i="20"/>
  <c r="C105" i="20"/>
  <c r="C105" i="21"/>
  <c r="M24" i="22"/>
  <c r="AB61" i="21"/>
  <c r="AB61" i="20"/>
  <c r="L104" i="22"/>
  <c r="AL41" i="22"/>
  <c r="J41" i="28" s="1"/>
  <c r="L41" i="23" s="1"/>
  <c r="H33" i="22"/>
  <c r="E87" i="21"/>
  <c r="E87" i="20"/>
  <c r="K44" i="22"/>
  <c r="S8" i="22"/>
  <c r="AN87" i="22"/>
  <c r="L87" i="28" s="1"/>
  <c r="N87" i="23" s="1"/>
  <c r="V24" i="20"/>
  <c r="V24" i="21"/>
  <c r="M66" i="22"/>
  <c r="E58" i="21"/>
  <c r="E58" i="20"/>
  <c r="M46" i="22"/>
  <c r="Q28" i="22"/>
  <c r="C11" i="21"/>
  <c r="C11" i="20"/>
  <c r="H113" i="22"/>
  <c r="AN63" i="22"/>
  <c r="L63" i="28" s="1"/>
  <c r="N63" i="23" s="1"/>
  <c r="AN15" i="22"/>
  <c r="L15" i="28" s="1"/>
  <c r="N15" i="23" s="1"/>
  <c r="AQ81" i="22"/>
  <c r="O81" i="28" s="1"/>
  <c r="Q81" i="23" s="1"/>
  <c r="AJ120" i="22"/>
  <c r="AT111" i="22"/>
  <c r="R111" i="28" s="1"/>
  <c r="T111" i="23" s="1"/>
  <c r="AR104" i="22"/>
  <c r="P104" i="28" s="1"/>
  <c r="R104" i="23" s="1"/>
  <c r="AP97" i="22"/>
  <c r="AN90" i="22"/>
  <c r="L90" i="28" s="1"/>
  <c r="N90" i="23" s="1"/>
  <c r="AN74" i="22"/>
  <c r="L74" i="28" s="1"/>
  <c r="N74" i="23" s="1"/>
  <c r="J67" i="22"/>
  <c r="AL88" i="22"/>
  <c r="J88" i="28" s="1"/>
  <c r="L88" i="23" s="1"/>
  <c r="AR41" i="22"/>
  <c r="P41" i="28" s="1"/>
  <c r="R41" i="23" s="1"/>
  <c r="W126" i="21"/>
  <c r="W126" i="20"/>
  <c r="G112" i="21"/>
  <c r="G112" i="20"/>
  <c r="E105" i="21"/>
  <c r="E105" i="20"/>
  <c r="C98" i="21"/>
  <c r="C98" i="20"/>
  <c r="J106" i="22"/>
  <c r="V74" i="21"/>
  <c r="V74" i="20"/>
  <c r="AT66" i="22"/>
  <c r="R66" i="28" s="1"/>
  <c r="T66" i="23" s="1"/>
  <c r="R34" i="22"/>
  <c r="P27" i="22"/>
  <c r="R84" i="22"/>
  <c r="E50" i="21"/>
  <c r="E50" i="20"/>
  <c r="AA41" i="21"/>
  <c r="AA41" i="20"/>
  <c r="E34" i="21"/>
  <c r="E34" i="20"/>
  <c r="G25" i="21"/>
  <c r="G25" i="20"/>
  <c r="E18" i="21"/>
  <c r="E18" i="20"/>
  <c r="G9" i="21"/>
  <c r="G9" i="20"/>
  <c r="AJ101" i="22"/>
  <c r="V115" i="21"/>
  <c r="V115" i="20"/>
  <c r="N77" i="22"/>
  <c r="AN70" i="22"/>
  <c r="L70" i="28" s="1"/>
  <c r="N70" i="23" s="1"/>
  <c r="AJ60" i="22"/>
  <c r="AL51" i="22"/>
  <c r="J51" i="28" s="1"/>
  <c r="L51" i="23" s="1"/>
  <c r="AN26" i="22"/>
  <c r="L26" i="28" s="1"/>
  <c r="N26" i="23" s="1"/>
  <c r="AN10" i="22"/>
  <c r="L10" i="28" s="1"/>
  <c r="N10" i="23" s="1"/>
  <c r="AM127" i="22"/>
  <c r="K127" i="28" s="1"/>
  <c r="M127" i="23" s="1"/>
  <c r="AU83" i="22"/>
  <c r="S83" i="28" s="1"/>
  <c r="U83" i="23" s="1"/>
  <c r="AM122" i="22"/>
  <c r="K122" i="28" s="1"/>
  <c r="M122" i="23" s="1"/>
  <c r="Q111" i="22"/>
  <c r="S102" i="22"/>
  <c r="AA92" i="20"/>
  <c r="AA92" i="21"/>
  <c r="Y85" i="21"/>
  <c r="Y85" i="20"/>
  <c r="M65" i="22"/>
  <c r="S54" i="22"/>
  <c r="K42" i="22"/>
  <c r="AS35" i="22"/>
  <c r="Q35" i="28" s="1"/>
  <c r="S35" i="23" s="1"/>
  <c r="Q19" i="22"/>
  <c r="AK11" i="22"/>
  <c r="I11" i="28" s="1"/>
  <c r="K11" i="23" s="1"/>
  <c r="AJ129" i="22"/>
  <c r="AP66" i="22"/>
  <c r="AT16" i="22"/>
  <c r="R16" i="28" s="1"/>
  <c r="T16" i="23" s="1"/>
  <c r="AU91" i="22"/>
  <c r="S91" i="28" s="1"/>
  <c r="U91" i="23" s="1"/>
  <c r="AJ127" i="22"/>
  <c r="J118" i="22"/>
  <c r="B110" i="21"/>
  <c r="B110" i="20"/>
  <c r="D101" i="21"/>
  <c r="D101" i="20"/>
  <c r="V94" i="20"/>
  <c r="V94" i="21"/>
  <c r="AR83" i="22"/>
  <c r="P83" i="28" s="1"/>
  <c r="R83" i="23" s="1"/>
  <c r="B58" i="21"/>
  <c r="B58" i="20"/>
  <c r="H47" i="28"/>
  <c r="J47" i="23" s="1"/>
  <c r="J6" i="22"/>
  <c r="D11" i="20"/>
  <c r="D11" i="21"/>
  <c r="AA77" i="21"/>
  <c r="AA77" i="20"/>
  <c r="W29" i="20"/>
  <c r="W29" i="21"/>
  <c r="Z106" i="21"/>
  <c r="Z106" i="20"/>
  <c r="D128" i="21"/>
  <c r="D128" i="20"/>
  <c r="B121" i="21"/>
  <c r="B121" i="20"/>
  <c r="R85" i="22"/>
  <c r="P78" i="22"/>
  <c r="B61" i="21"/>
  <c r="B61" i="20"/>
  <c r="R41" i="22"/>
  <c r="D24" i="21"/>
  <c r="D24" i="20"/>
  <c r="B17" i="21"/>
  <c r="B17" i="20"/>
  <c r="AO131" i="22"/>
  <c r="M131" i="28" s="1"/>
  <c r="O131" i="23" s="1"/>
  <c r="Y123" i="20"/>
  <c r="Y123" i="21"/>
  <c r="AA114" i="21"/>
  <c r="AA114" i="20"/>
  <c r="E107" i="21"/>
  <c r="E107" i="20"/>
  <c r="AM96" i="22"/>
  <c r="K96" i="28" s="1"/>
  <c r="M96" i="23" s="1"/>
  <c r="AO87" i="22"/>
  <c r="M87" i="28" s="1"/>
  <c r="O87" i="23" s="1"/>
  <c r="O78" i="22"/>
  <c r="Q69" i="22"/>
  <c r="S60" i="22"/>
  <c r="AS53" i="22"/>
  <c r="Q53" i="28" s="1"/>
  <c r="S53" i="23" s="1"/>
  <c r="S44" i="22"/>
  <c r="Q37" i="22"/>
  <c r="AU28" i="22"/>
  <c r="S28" i="28" s="1"/>
  <c r="U28" i="23" s="1"/>
  <c r="Q21" i="22"/>
  <c r="AS9" i="22"/>
  <c r="Q9" i="28" s="1"/>
  <c r="S9" i="23" s="1"/>
  <c r="AN111" i="22"/>
  <c r="L111" i="28" s="1"/>
  <c r="N111" i="23" s="1"/>
  <c r="AP58" i="22"/>
  <c r="I124" i="22"/>
  <c r="S67" i="22"/>
  <c r="K59" i="22"/>
  <c r="AI33" i="20"/>
  <c r="AI33" i="21"/>
  <c r="AS24" i="22"/>
  <c r="Q24" i="28" s="1"/>
  <c r="S24" i="23" s="1"/>
  <c r="W7" i="20"/>
  <c r="W7" i="21"/>
  <c r="AR69" i="22"/>
  <c r="P69" i="28" s="1"/>
  <c r="R69" i="23" s="1"/>
  <c r="B127" i="20"/>
  <c r="B127" i="21"/>
  <c r="N109" i="22"/>
  <c r="L102" i="22"/>
  <c r="AL95" i="22"/>
  <c r="J95" i="28" s="1"/>
  <c r="L95" i="23" s="1"/>
  <c r="H88" i="22"/>
  <c r="AP77" i="22"/>
  <c r="AT59" i="22"/>
  <c r="R59" i="28" s="1"/>
  <c r="T59" i="23" s="1"/>
  <c r="Z49" i="21"/>
  <c r="Z49" i="20"/>
  <c r="H40" i="22"/>
  <c r="F33" i="21"/>
  <c r="F33" i="20"/>
  <c r="J15" i="22"/>
  <c r="AL96" i="22"/>
  <c r="J96" i="28" s="1"/>
  <c r="L96" i="23" s="1"/>
  <c r="X51" i="21"/>
  <c r="X51" i="20"/>
  <c r="Q104" i="22"/>
  <c r="AO125" i="22"/>
  <c r="M125" i="28" s="1"/>
  <c r="O125" i="23" s="1"/>
  <c r="AM106" i="22"/>
  <c r="K106" i="28" s="1"/>
  <c r="M106" i="23" s="1"/>
  <c r="AK99" i="22"/>
  <c r="I99" i="28" s="1"/>
  <c r="K99" i="23" s="1"/>
  <c r="AK67" i="22"/>
  <c r="AO21" i="22"/>
  <c r="M21" i="28" s="1"/>
  <c r="O21" i="23" s="1"/>
  <c r="AB111" i="21"/>
  <c r="AB111" i="20"/>
  <c r="Z68" i="21"/>
  <c r="Z68" i="20"/>
  <c r="AA4" i="21"/>
  <c r="AA4" i="20"/>
  <c r="S99" i="22"/>
  <c r="M112" i="22"/>
  <c r="I30" i="22"/>
  <c r="Q128" i="22"/>
  <c r="AP115" i="22"/>
  <c r="V49" i="20"/>
  <c r="V49" i="21"/>
  <c r="AP11" i="22"/>
  <c r="V4" i="21"/>
  <c r="V4" i="20"/>
  <c r="O106" i="21"/>
  <c r="O106" i="20"/>
  <c r="AA82" i="21"/>
  <c r="AA82" i="20"/>
  <c r="AQ62" i="22"/>
  <c r="O62" i="28" s="1"/>
  <c r="Q62" i="23" s="1"/>
  <c r="AS37" i="22"/>
  <c r="Q37" i="28" s="1"/>
  <c r="S37" i="23" s="1"/>
  <c r="Q5" i="22"/>
  <c r="Q78" i="22"/>
  <c r="I38" i="22"/>
  <c r="AO8" i="22"/>
  <c r="M8" i="28" s="1"/>
  <c r="O8" i="23" s="1"/>
  <c r="AJ122" i="22"/>
  <c r="L88" i="22"/>
  <c r="AR58" i="22"/>
  <c r="P58" i="28" s="1"/>
  <c r="R58" i="23" s="1"/>
  <c r="AN32" i="22"/>
  <c r="L32" i="28" s="1"/>
  <c r="N32" i="23" s="1"/>
  <c r="D115" i="21"/>
  <c r="D115" i="20"/>
  <c r="S128" i="22"/>
  <c r="K88" i="22"/>
  <c r="AQ58" i="22"/>
  <c r="O58" i="28" s="1"/>
  <c r="Q58" i="23" s="1"/>
  <c r="X95" i="21"/>
  <c r="X95" i="20"/>
  <c r="N42" i="22"/>
  <c r="Y110" i="21"/>
  <c r="Y110" i="20"/>
  <c r="M62" i="22"/>
  <c r="AU55" i="22"/>
  <c r="S55" i="28" s="1"/>
  <c r="U55" i="23" s="1"/>
  <c r="M42" i="22"/>
  <c r="Q24" i="22"/>
  <c r="AU15" i="22"/>
  <c r="S15" i="28" s="1"/>
  <c r="U15" i="23" s="1"/>
  <c r="AS8" i="22"/>
  <c r="Q8" i="28" s="1"/>
  <c r="S8" i="23" s="1"/>
  <c r="J84" i="22"/>
  <c r="AT32" i="22"/>
  <c r="R32" i="28" s="1"/>
  <c r="T32" i="23" s="1"/>
  <c r="I112" i="22"/>
  <c r="X118" i="21"/>
  <c r="X118" i="20"/>
  <c r="V111" i="21"/>
  <c r="V111" i="20"/>
  <c r="L82" i="22"/>
  <c r="D4" i="20"/>
  <c r="D4" i="21"/>
  <c r="C90" i="20"/>
  <c r="C90" i="21"/>
  <c r="F38" i="21"/>
  <c r="F38" i="20"/>
  <c r="D125" i="21"/>
  <c r="D125" i="20"/>
  <c r="B118" i="21"/>
  <c r="B118" i="20"/>
  <c r="AJ83" i="22"/>
  <c r="AJ67" i="21"/>
  <c r="AJ67" i="20"/>
  <c r="D61" i="21"/>
  <c r="D61" i="20"/>
  <c r="H43" i="28"/>
  <c r="J43" i="23" s="1"/>
  <c r="N16" i="22"/>
  <c r="V104" i="21"/>
  <c r="V104" i="20"/>
  <c r="C123" i="20"/>
  <c r="C123" i="21"/>
  <c r="G107" i="20"/>
  <c r="G107" i="21"/>
  <c r="AA91" i="21"/>
  <c r="AA91" i="20"/>
  <c r="E84" i="21"/>
  <c r="E84" i="20"/>
  <c r="Y32" i="21"/>
  <c r="Y32" i="20"/>
  <c r="C25" i="21"/>
  <c r="C25" i="20"/>
  <c r="N99" i="28"/>
  <c r="P99" i="23" s="1"/>
  <c r="AN48" i="22"/>
  <c r="L48" i="28" s="1"/>
  <c r="N48" i="23" s="1"/>
  <c r="N39" i="22"/>
  <c r="P30" i="22"/>
  <c r="R21" i="22"/>
  <c r="R5" i="22"/>
  <c r="G94" i="20"/>
  <c r="G94" i="21"/>
  <c r="AM40" i="21"/>
  <c r="AM40" i="20"/>
  <c r="N42" i="28"/>
  <c r="P42" i="23" s="1"/>
  <c r="L107" i="22"/>
  <c r="AS100" i="22"/>
  <c r="Q100" i="28" s="1"/>
  <c r="S100" i="23" s="1"/>
  <c r="X130" i="20"/>
  <c r="X130" i="21"/>
  <c r="AJ48" i="21"/>
  <c r="AJ48" i="20"/>
  <c r="Z13" i="20"/>
  <c r="Z13" i="21"/>
  <c r="F94" i="20"/>
  <c r="F94" i="21"/>
  <c r="D35" i="21"/>
  <c r="D35" i="20"/>
  <c r="AA113" i="21"/>
  <c r="AA113" i="20"/>
  <c r="AA56" i="21"/>
  <c r="AA56" i="20"/>
  <c r="E49" i="21"/>
  <c r="E49" i="20"/>
  <c r="C42" i="20"/>
  <c r="C42" i="21"/>
  <c r="B90" i="20"/>
  <c r="B90" i="21"/>
  <c r="B66" i="21"/>
  <c r="B66" i="20"/>
  <c r="D57" i="21"/>
  <c r="D57" i="20"/>
  <c r="Z48" i="21"/>
  <c r="Z48" i="20"/>
  <c r="D41" i="21"/>
  <c r="D41" i="20"/>
  <c r="Z32" i="21"/>
  <c r="Z32" i="20"/>
  <c r="E128" i="21"/>
  <c r="E128" i="20"/>
  <c r="Y23" i="21"/>
  <c r="Y23" i="20"/>
  <c r="H102" i="28"/>
  <c r="J102" i="23" s="1"/>
  <c r="Z95" i="21"/>
  <c r="Z95" i="20"/>
  <c r="X75" i="21"/>
  <c r="X75" i="20"/>
  <c r="X15" i="21"/>
  <c r="X15" i="20"/>
  <c r="AK80" i="21"/>
  <c r="AK80" i="20"/>
  <c r="C56" i="20"/>
  <c r="C56" i="21"/>
  <c r="V14" i="21"/>
  <c r="V14" i="20"/>
  <c r="C91" i="20"/>
  <c r="C91" i="21"/>
  <c r="O123" i="21"/>
  <c r="O123" i="20"/>
  <c r="F123" i="20"/>
  <c r="F123" i="21"/>
  <c r="F19" i="20"/>
  <c r="F19" i="21"/>
  <c r="D123" i="21"/>
  <c r="D123" i="20"/>
  <c r="AA98" i="21"/>
  <c r="AA98" i="20"/>
  <c r="Y79" i="21"/>
  <c r="Y79" i="20"/>
  <c r="Y47" i="21"/>
  <c r="Y47" i="20"/>
  <c r="W78" i="21"/>
  <c r="W78" i="20"/>
  <c r="W62" i="21"/>
  <c r="W62" i="20"/>
  <c r="C18" i="21"/>
  <c r="C18" i="20"/>
  <c r="V76" i="21"/>
  <c r="V76" i="20"/>
  <c r="F120" i="20"/>
  <c r="F120" i="21"/>
  <c r="N118" i="28"/>
  <c r="P118" i="23" s="1"/>
  <c r="W75" i="21"/>
  <c r="W75" i="20"/>
  <c r="N43" i="28"/>
  <c r="P43" i="23" s="1"/>
  <c r="X131" i="21"/>
  <c r="X131" i="20"/>
  <c r="O14" i="20"/>
  <c r="O14" i="21"/>
  <c r="W105" i="21"/>
  <c r="W105" i="20"/>
  <c r="H61" i="21"/>
  <c r="H61" i="20"/>
  <c r="Y87" i="21"/>
  <c r="Y87" i="20"/>
  <c r="B24" i="21"/>
  <c r="B24" i="20"/>
  <c r="Y58" i="21"/>
  <c r="Y58" i="20"/>
  <c r="W11" i="20"/>
  <c r="W11" i="21"/>
  <c r="AA124" i="20"/>
  <c r="AA124" i="21"/>
  <c r="AA96" i="20"/>
  <c r="AA96" i="21"/>
  <c r="Y89" i="20"/>
  <c r="Y89" i="21"/>
  <c r="W82" i="21"/>
  <c r="W82" i="20"/>
  <c r="D79" i="21"/>
  <c r="D79" i="20"/>
  <c r="N120" i="28"/>
  <c r="P120" i="23" s="1"/>
  <c r="X89" i="21"/>
  <c r="X89" i="20"/>
  <c r="B74" i="21"/>
  <c r="B74" i="20"/>
  <c r="F56" i="21"/>
  <c r="F56" i="20"/>
  <c r="X49" i="21"/>
  <c r="X49" i="20"/>
  <c r="B36" i="21"/>
  <c r="B36" i="20"/>
  <c r="B115" i="21"/>
  <c r="B115" i="20"/>
  <c r="H104" i="28"/>
  <c r="J104" i="23" s="1"/>
  <c r="AJ84" i="21"/>
  <c r="AJ84" i="20"/>
  <c r="H44" i="28"/>
  <c r="J44" i="23" s="1"/>
  <c r="N17" i="28"/>
  <c r="P17" i="23" s="1"/>
  <c r="G92" i="21"/>
  <c r="G92" i="20"/>
  <c r="E85" i="21"/>
  <c r="E85" i="20"/>
  <c r="V110" i="21"/>
  <c r="V110" i="20"/>
  <c r="X101" i="21"/>
  <c r="X101" i="20"/>
  <c r="B94" i="20"/>
  <c r="B94" i="21"/>
  <c r="N36" i="28"/>
  <c r="P36" i="23" s="1"/>
  <c r="N20" i="28"/>
  <c r="P20" i="23" s="1"/>
  <c r="AA111" i="21"/>
  <c r="AA111" i="20"/>
  <c r="Y76" i="21"/>
  <c r="Y76" i="20"/>
  <c r="W69" i="21"/>
  <c r="W69" i="20"/>
  <c r="C53" i="20"/>
  <c r="C53" i="21"/>
  <c r="AA27" i="20"/>
  <c r="AA27" i="21"/>
  <c r="Y20" i="21"/>
  <c r="Y20" i="20"/>
  <c r="W13" i="21"/>
  <c r="W13" i="20"/>
  <c r="AA121" i="21"/>
  <c r="AA121" i="20"/>
  <c r="H126" i="28"/>
  <c r="J126" i="23" s="1"/>
  <c r="Z119" i="21"/>
  <c r="Z119" i="20"/>
  <c r="X112" i="21"/>
  <c r="X112" i="20"/>
  <c r="Z59" i="21"/>
  <c r="Z59" i="20"/>
  <c r="V60" i="21"/>
  <c r="V60" i="20"/>
  <c r="V12" i="21"/>
  <c r="V12" i="20"/>
  <c r="E123" i="21"/>
  <c r="E123" i="20"/>
  <c r="G114" i="21"/>
  <c r="G114" i="20"/>
  <c r="Y107" i="21"/>
  <c r="Y107" i="20"/>
  <c r="O33" i="21"/>
  <c r="O33" i="20"/>
  <c r="C7" i="21"/>
  <c r="C7" i="20"/>
  <c r="Z14" i="21"/>
  <c r="Z14" i="20"/>
  <c r="Z125" i="21"/>
  <c r="Z125" i="20"/>
  <c r="F49" i="21"/>
  <c r="F49" i="20"/>
  <c r="AD31" i="21"/>
  <c r="AD31" i="20"/>
  <c r="D51" i="21"/>
  <c r="D51" i="20"/>
  <c r="H111" i="21"/>
  <c r="H111" i="20"/>
  <c r="F68" i="21"/>
  <c r="F68" i="20"/>
  <c r="G4" i="20"/>
  <c r="G4" i="21"/>
  <c r="B49" i="21"/>
  <c r="B49" i="20"/>
  <c r="B4" i="20"/>
  <c r="B4" i="21"/>
  <c r="AI106" i="21"/>
  <c r="AI106" i="20"/>
  <c r="G82" i="21"/>
  <c r="G82" i="20"/>
  <c r="X115" i="21"/>
  <c r="X115" i="20"/>
  <c r="D95" i="21"/>
  <c r="D95" i="20"/>
  <c r="E110" i="21"/>
  <c r="E110" i="20"/>
  <c r="D118" i="21"/>
  <c r="D118" i="20"/>
  <c r="B111" i="21"/>
  <c r="B111" i="20"/>
  <c r="X26" i="21"/>
  <c r="X26" i="20"/>
  <c r="V19" i="21"/>
  <c r="V19" i="20"/>
  <c r="X10" i="21"/>
  <c r="X10" i="20"/>
  <c r="Y37" i="21"/>
  <c r="Y37" i="20"/>
  <c r="C30" i="20"/>
  <c r="C30" i="21"/>
  <c r="Z26" i="21"/>
  <c r="Z26" i="20"/>
  <c r="W103" i="21"/>
  <c r="W103" i="20"/>
  <c r="Z116" i="21"/>
  <c r="Z116" i="20"/>
  <c r="N100" i="28"/>
  <c r="P100" i="23" s="1"/>
  <c r="N76" i="28"/>
  <c r="P76" i="23" s="1"/>
  <c r="P67" i="21"/>
  <c r="P67" i="20"/>
  <c r="N32" i="28"/>
  <c r="P32" i="23" s="1"/>
  <c r="E114" i="21"/>
  <c r="E114" i="20"/>
  <c r="C37" i="20"/>
  <c r="C37" i="21"/>
  <c r="AA23" i="21"/>
  <c r="AA23" i="20"/>
  <c r="Y16" i="21"/>
  <c r="Y16" i="20"/>
  <c r="W9" i="20"/>
  <c r="W9" i="21"/>
  <c r="AA81" i="21"/>
  <c r="AA81" i="20"/>
  <c r="V117" i="21"/>
  <c r="V117" i="20"/>
  <c r="B89" i="21"/>
  <c r="B89" i="20"/>
  <c r="N67" i="28"/>
  <c r="P67" i="23" s="1"/>
  <c r="H81" i="28"/>
  <c r="J81" i="23" s="1"/>
  <c r="W19" i="21"/>
  <c r="W19" i="20"/>
  <c r="D130" i="21"/>
  <c r="D130" i="20"/>
  <c r="Z109" i="21"/>
  <c r="Z109" i="20"/>
  <c r="X102" i="21"/>
  <c r="X102" i="20"/>
  <c r="Z93" i="21"/>
  <c r="Z93" i="20"/>
  <c r="X86" i="20"/>
  <c r="X86" i="21"/>
  <c r="B79" i="21"/>
  <c r="B79" i="20"/>
  <c r="AJ64" i="20"/>
  <c r="AJ64" i="21"/>
  <c r="P48" i="21"/>
  <c r="P48" i="20"/>
  <c r="Z29" i="21"/>
  <c r="Z29" i="20"/>
  <c r="N70" i="28"/>
  <c r="P70" i="23" s="1"/>
  <c r="E113" i="20"/>
  <c r="E113" i="21"/>
  <c r="W106" i="21"/>
  <c r="W106" i="20"/>
  <c r="Y21" i="20"/>
  <c r="Y21" i="21"/>
  <c r="F48" i="21"/>
  <c r="F48" i="20"/>
  <c r="X41" i="21"/>
  <c r="X41" i="20"/>
  <c r="F32" i="21"/>
  <c r="F32" i="20"/>
  <c r="Y128" i="20"/>
  <c r="Y128" i="21"/>
  <c r="E23" i="21"/>
  <c r="E23" i="20"/>
  <c r="X119" i="22" l="1"/>
  <c r="W99" i="22"/>
  <c r="X96" i="22"/>
  <c r="X68" i="22"/>
  <c r="X16" i="22"/>
  <c r="W96" i="22"/>
  <c r="AY113" i="22"/>
  <c r="W47" i="22"/>
  <c r="B125" i="22"/>
  <c r="X62" i="22"/>
  <c r="G104" i="22"/>
  <c r="AG66" i="22"/>
  <c r="E66" i="28" s="1"/>
  <c r="G66" i="23" s="1"/>
  <c r="D108" i="22"/>
  <c r="F103" i="22"/>
  <c r="B83" i="22"/>
  <c r="AE103" i="22"/>
  <c r="C103" i="28" s="1"/>
  <c r="E103" i="23" s="1"/>
  <c r="AF10" i="22"/>
  <c r="D10" i="28" s="1"/>
  <c r="F10" i="23" s="1"/>
  <c r="X10" i="23" s="1"/>
  <c r="D11" i="27" s="1"/>
  <c r="W81" i="22"/>
  <c r="B129" i="22"/>
  <c r="G122" i="22"/>
  <c r="AZ70" i="22"/>
  <c r="W90" i="22"/>
  <c r="AZ95" i="22"/>
  <c r="AZ72" i="22"/>
  <c r="F15" i="22"/>
  <c r="C62" i="22"/>
  <c r="G98" i="22"/>
  <c r="AY44" i="22"/>
  <c r="X37" i="22"/>
  <c r="AY126" i="22"/>
  <c r="W53" i="22"/>
  <c r="G120" i="22"/>
  <c r="F10" i="22"/>
  <c r="C118" i="22"/>
  <c r="AD20" i="22"/>
  <c r="AG61" i="22"/>
  <c r="E61" i="28" s="1"/>
  <c r="G61" i="23" s="1"/>
  <c r="C102" i="22"/>
  <c r="C121" i="22"/>
  <c r="D107" i="22"/>
  <c r="B41" i="22"/>
  <c r="D92" i="22"/>
  <c r="X9" i="22"/>
  <c r="B101" i="22"/>
  <c r="B18" i="22"/>
  <c r="AH37" i="22"/>
  <c r="F37" i="28" s="1"/>
  <c r="H37" i="23" s="1"/>
  <c r="Z37" i="23" s="1"/>
  <c r="F38" i="27" s="1"/>
  <c r="F101" i="22"/>
  <c r="AD70" i="22"/>
  <c r="AH47" i="22"/>
  <c r="F47" i="28" s="1"/>
  <c r="H47" i="23" s="1"/>
  <c r="Z47" i="23" s="1"/>
  <c r="F48" i="27" s="1"/>
  <c r="AQ103" i="22"/>
  <c r="O103" i="28" s="1"/>
  <c r="Q103" i="23" s="1"/>
  <c r="E63" i="22"/>
  <c r="AH67" i="22"/>
  <c r="F67" i="28" s="1"/>
  <c r="H67" i="23" s="1"/>
  <c r="F112" i="22"/>
  <c r="AF17" i="22"/>
  <c r="D17" i="28" s="1"/>
  <c r="F17" i="23" s="1"/>
  <c r="X17" i="23" s="1"/>
  <c r="D18" i="27" s="1"/>
  <c r="AI37" i="22"/>
  <c r="G37" i="28" s="1"/>
  <c r="I37" i="23" s="1"/>
  <c r="AA37" i="23" s="1"/>
  <c r="G38" i="27" s="1"/>
  <c r="AH11" i="22"/>
  <c r="F11" i="28" s="1"/>
  <c r="H11" i="23" s="1"/>
  <c r="P15" i="22"/>
  <c r="X15" i="22" s="1"/>
  <c r="AD16" i="22"/>
  <c r="B16" i="28" s="1"/>
  <c r="D16" i="23" s="1"/>
  <c r="AI13" i="22"/>
  <c r="G13" i="28" s="1"/>
  <c r="I13" i="23" s="1"/>
  <c r="AA13" i="23" s="1"/>
  <c r="G14" i="27" s="1"/>
  <c r="F18" i="22"/>
  <c r="E122" i="22"/>
  <c r="AD23" i="22"/>
  <c r="B23" i="28" s="1"/>
  <c r="D23" i="23" s="1"/>
  <c r="P128" i="22"/>
  <c r="X128" i="22" s="1"/>
  <c r="AH21" i="22"/>
  <c r="F21" i="28" s="1"/>
  <c r="H21" i="23" s="1"/>
  <c r="Z21" i="23" s="1"/>
  <c r="F22" i="27" s="1"/>
  <c r="E80" i="22"/>
  <c r="AG16" i="22"/>
  <c r="E16" i="28" s="1"/>
  <c r="G16" i="23" s="1"/>
  <c r="Y16" i="23" s="1"/>
  <c r="E17" i="27" s="1"/>
  <c r="G112" i="22"/>
  <c r="AH82" i="22"/>
  <c r="F82" i="28" s="1"/>
  <c r="H82" i="23" s="1"/>
  <c r="AE25" i="22"/>
  <c r="C25" i="28" s="1"/>
  <c r="E25" i="23" s="1"/>
  <c r="D85" i="22"/>
  <c r="D64" i="22"/>
  <c r="G108" i="22"/>
  <c r="B39" i="22"/>
  <c r="B28" i="22"/>
  <c r="H4" i="22"/>
  <c r="AJ48" i="22"/>
  <c r="AH51" i="22"/>
  <c r="F51" i="28" s="1"/>
  <c r="H51" i="23" s="1"/>
  <c r="E95" i="22"/>
  <c r="H37" i="22"/>
  <c r="W37" i="22" s="1"/>
  <c r="C65" i="22"/>
  <c r="W14" i="22"/>
  <c r="W97" i="22"/>
  <c r="W66" i="22"/>
  <c r="X73" i="22"/>
  <c r="X34" i="22"/>
  <c r="W19" i="22"/>
  <c r="AZ119" i="22"/>
  <c r="D126" i="22"/>
  <c r="AE121" i="22"/>
  <c r="C121" i="28" s="1"/>
  <c r="E121" i="23" s="1"/>
  <c r="AO56" i="22"/>
  <c r="M56" i="28" s="1"/>
  <c r="O56" i="23" s="1"/>
  <c r="W118" i="22"/>
  <c r="X46" i="22"/>
  <c r="P48" i="22"/>
  <c r="AE70" i="22"/>
  <c r="C70" i="28" s="1"/>
  <c r="E70" i="23" s="1"/>
  <c r="AH25" i="22"/>
  <c r="F25" i="28" s="1"/>
  <c r="H25" i="23" s="1"/>
  <c r="Z25" i="23" s="1"/>
  <c r="F26" i="27" s="1"/>
  <c r="G119" i="22"/>
  <c r="W12" i="22"/>
  <c r="AD83" i="22"/>
  <c r="C41" i="22"/>
  <c r="W127" i="22"/>
  <c r="AF66" i="22"/>
  <c r="D66" i="28" s="1"/>
  <c r="F66" i="23" s="1"/>
  <c r="AH76" i="22"/>
  <c r="F76" i="28" s="1"/>
  <c r="H76" i="23" s="1"/>
  <c r="Z76" i="23" s="1"/>
  <c r="F77" i="27" s="1"/>
  <c r="AH111" i="22"/>
  <c r="F111" i="28" s="1"/>
  <c r="H111" i="23" s="1"/>
  <c r="D69" i="22"/>
  <c r="C83" i="22"/>
  <c r="F25" i="22"/>
  <c r="AI74" i="22"/>
  <c r="G74" i="28" s="1"/>
  <c r="I74" i="23" s="1"/>
  <c r="AA74" i="23" s="1"/>
  <c r="G75" i="27" s="1"/>
  <c r="E115" i="22"/>
  <c r="AD100" i="22"/>
  <c r="AD6" i="22"/>
  <c r="F116" i="22"/>
  <c r="AZ74" i="22"/>
  <c r="AH107" i="22"/>
  <c r="F107" i="28" s="1"/>
  <c r="H107" i="23" s="1"/>
  <c r="Z107" i="23" s="1"/>
  <c r="F108" i="27" s="1"/>
  <c r="AH118" i="22"/>
  <c r="F118" i="28" s="1"/>
  <c r="H118" i="23" s="1"/>
  <c r="Z118" i="23" s="1"/>
  <c r="F119" i="27" s="1"/>
  <c r="AD71" i="22"/>
  <c r="C42" i="22"/>
  <c r="F5" i="22"/>
  <c r="X75" i="22"/>
  <c r="R53" i="22"/>
  <c r="X53" i="22" s="1"/>
  <c r="G76" i="22"/>
  <c r="F62" i="22"/>
  <c r="AD51" i="22"/>
  <c r="AI6" i="22"/>
  <c r="G6" i="28" s="1"/>
  <c r="I6" i="23" s="1"/>
  <c r="AK101" i="22"/>
  <c r="I101" i="28" s="1"/>
  <c r="K101" i="23" s="1"/>
  <c r="D12" i="22"/>
  <c r="AI104" i="22"/>
  <c r="G104" i="28" s="1"/>
  <c r="I104" i="23" s="1"/>
  <c r="AA104" i="23" s="1"/>
  <c r="G105" i="27" s="1"/>
  <c r="AE8" i="22"/>
  <c r="C8" i="28" s="1"/>
  <c r="E8" i="23" s="1"/>
  <c r="B76" i="22"/>
  <c r="F70" i="22"/>
  <c r="I54" i="22"/>
  <c r="D70" i="22"/>
  <c r="X38" i="22"/>
  <c r="W100" i="22"/>
  <c r="X49" i="22"/>
  <c r="W72" i="22"/>
  <c r="W25" i="22"/>
  <c r="W119" i="22"/>
  <c r="W29" i="22"/>
  <c r="W67" i="22"/>
  <c r="W120" i="22"/>
  <c r="AI94" i="22"/>
  <c r="G94" i="28" s="1"/>
  <c r="I94" i="23" s="1"/>
  <c r="X57" i="22"/>
  <c r="C26" i="22"/>
  <c r="D11" i="22"/>
  <c r="W52" i="22"/>
  <c r="E71" i="22"/>
  <c r="F65" i="22"/>
  <c r="AG88" i="22"/>
  <c r="E88" i="28" s="1"/>
  <c r="G88" i="23" s="1"/>
  <c r="Y88" i="23" s="1"/>
  <c r="E89" i="27" s="1"/>
  <c r="AF56" i="22"/>
  <c r="D56" i="28" s="1"/>
  <c r="F56" i="23" s="1"/>
  <c r="AI62" i="22"/>
  <c r="G62" i="28" s="1"/>
  <c r="I62" i="23" s="1"/>
  <c r="AA62" i="23" s="1"/>
  <c r="G63" i="27" s="1"/>
  <c r="W103" i="22"/>
  <c r="AH84" i="22"/>
  <c r="F84" i="28" s="1"/>
  <c r="H84" i="23" s="1"/>
  <c r="Z84" i="23" s="1"/>
  <c r="F85" i="27" s="1"/>
  <c r="X104" i="22"/>
  <c r="AG84" i="22"/>
  <c r="E84" i="28" s="1"/>
  <c r="G84" i="23" s="1"/>
  <c r="Y84" i="23" s="1"/>
  <c r="E85" i="27" s="1"/>
  <c r="AF26" i="22"/>
  <c r="D26" i="28" s="1"/>
  <c r="F26" i="23" s="1"/>
  <c r="X26" i="23" s="1"/>
  <c r="D27" i="27" s="1"/>
  <c r="B110" i="22"/>
  <c r="AF126" i="22"/>
  <c r="D126" i="28" s="1"/>
  <c r="F126" i="23" s="1"/>
  <c r="X126" i="23" s="1"/>
  <c r="D127" i="27" s="1"/>
  <c r="X26" i="22"/>
  <c r="AD92" i="22"/>
  <c r="B92" i="28" s="1"/>
  <c r="D92" i="23" s="1"/>
  <c r="W76" i="22"/>
  <c r="W54" i="22"/>
  <c r="B131" i="22"/>
  <c r="G31" i="22"/>
  <c r="G115" i="22"/>
  <c r="B30" i="22"/>
  <c r="D36" i="22"/>
  <c r="X56" i="22"/>
  <c r="B106" i="22"/>
  <c r="E21" i="22"/>
  <c r="F29" i="22"/>
  <c r="AD103" i="22"/>
  <c r="AE27" i="22"/>
  <c r="C27" i="28" s="1"/>
  <c r="E27" i="23" s="1"/>
  <c r="AH117" i="22"/>
  <c r="F117" i="28" s="1"/>
  <c r="H117" i="23" s="1"/>
  <c r="I13" i="22"/>
  <c r="W13" i="22" s="1"/>
  <c r="AG95" i="22"/>
  <c r="E95" i="28" s="1"/>
  <c r="G95" i="23" s="1"/>
  <c r="Y95" i="23" s="1"/>
  <c r="E96" i="27" s="1"/>
  <c r="F9" i="22"/>
  <c r="D120" i="22"/>
  <c r="AZ20" i="22"/>
  <c r="X42" i="22"/>
  <c r="AG123" i="22"/>
  <c r="E123" i="28" s="1"/>
  <c r="G123" i="23" s="1"/>
  <c r="D50" i="22"/>
  <c r="W71" i="22"/>
  <c r="AZ61" i="22"/>
  <c r="AO114" i="22"/>
  <c r="M114" i="28" s="1"/>
  <c r="O114" i="23" s="1"/>
  <c r="E4" i="22"/>
  <c r="C40" i="22"/>
  <c r="F41" i="22"/>
  <c r="AG126" i="22"/>
  <c r="E126" i="28" s="1"/>
  <c r="G126" i="23" s="1"/>
  <c r="AR94" i="22"/>
  <c r="P94" i="28" s="1"/>
  <c r="R94" i="23" s="1"/>
  <c r="G7" i="22"/>
  <c r="B38" i="22"/>
  <c r="D96" i="22"/>
  <c r="G94" i="22"/>
  <c r="C96" i="22"/>
  <c r="B69" i="22"/>
  <c r="AI100" i="22"/>
  <c r="G100" i="28" s="1"/>
  <c r="I100" i="23" s="1"/>
  <c r="AF106" i="22"/>
  <c r="D106" i="28" s="1"/>
  <c r="F106" i="23" s="1"/>
  <c r="E44" i="22"/>
  <c r="AF130" i="22"/>
  <c r="D130" i="28" s="1"/>
  <c r="F130" i="23" s="1"/>
  <c r="X130" i="23" s="1"/>
  <c r="D131" i="27" s="1"/>
  <c r="X5" i="22"/>
  <c r="AG32" i="22"/>
  <c r="E32" i="28" s="1"/>
  <c r="G32" i="23" s="1"/>
  <c r="Y32" i="23" s="1"/>
  <c r="E33" i="27" s="1"/>
  <c r="AI82" i="22"/>
  <c r="G82" i="28" s="1"/>
  <c r="I82" i="23" s="1"/>
  <c r="AA82" i="23" s="1"/>
  <c r="G83" i="27" s="1"/>
  <c r="AH68" i="22"/>
  <c r="F68" i="28" s="1"/>
  <c r="H68" i="23" s="1"/>
  <c r="Z68" i="23" s="1"/>
  <c r="F69" i="27" s="1"/>
  <c r="W55" i="22"/>
  <c r="X93" i="22"/>
  <c r="C44" i="22"/>
  <c r="X90" i="22"/>
  <c r="AH29" i="22"/>
  <c r="F29" i="28" s="1"/>
  <c r="H29" i="23" s="1"/>
  <c r="Z29" i="23" s="1"/>
  <c r="F30" i="27" s="1"/>
  <c r="AI77" i="22"/>
  <c r="G77" i="28" s="1"/>
  <c r="I77" i="23" s="1"/>
  <c r="AA77" i="23" s="1"/>
  <c r="G78" i="27" s="1"/>
  <c r="X61" i="22"/>
  <c r="F20" i="22"/>
  <c r="W121" i="22"/>
  <c r="G56" i="22"/>
  <c r="AE123" i="22"/>
  <c r="C123" i="28" s="1"/>
  <c r="E123" i="23" s="1"/>
  <c r="B95" i="22"/>
  <c r="F8" i="22"/>
  <c r="AD122" i="22"/>
  <c r="B122" i="28" s="1"/>
  <c r="D122" i="23" s="1"/>
  <c r="C6" i="22"/>
  <c r="O120" i="22"/>
  <c r="X120" i="22" s="1"/>
  <c r="F37" i="22"/>
  <c r="AG69" i="22"/>
  <c r="E69" i="28" s="1"/>
  <c r="G69" i="23" s="1"/>
  <c r="W128" i="22"/>
  <c r="AD53" i="22"/>
  <c r="B53" i="28" s="1"/>
  <c r="D53" i="23" s="1"/>
  <c r="AJ86" i="22"/>
  <c r="AD7" i="22"/>
  <c r="B7" i="28" s="1"/>
  <c r="D7" i="23" s="1"/>
  <c r="V7" i="23" s="1"/>
  <c r="E24" i="22"/>
  <c r="AF53" i="22"/>
  <c r="D53" i="28" s="1"/>
  <c r="F53" i="23" s="1"/>
  <c r="X53" i="23" s="1"/>
  <c r="D54" i="27" s="1"/>
  <c r="G29" i="22"/>
  <c r="X58" i="22"/>
  <c r="AY40" i="22"/>
  <c r="X79" i="22"/>
  <c r="X71" i="22"/>
  <c r="W28" i="22"/>
  <c r="X126" i="22"/>
  <c r="X48" i="22"/>
  <c r="AG89" i="22"/>
  <c r="E89" i="28" s="1"/>
  <c r="G89" i="23" s="1"/>
  <c r="X91" i="22"/>
  <c r="D121" i="22"/>
  <c r="AR92" i="22"/>
  <c r="P92" i="28" s="1"/>
  <c r="R92" i="23" s="1"/>
  <c r="B32" i="22"/>
  <c r="I70" i="22"/>
  <c r="W70" i="22" s="1"/>
  <c r="F83" i="22"/>
  <c r="AF14" i="22"/>
  <c r="D14" i="28" s="1"/>
  <c r="F14" i="23" s="1"/>
  <c r="W94" i="22"/>
  <c r="AZ118" i="22"/>
  <c r="O123" i="22"/>
  <c r="AI91" i="22"/>
  <c r="G91" i="28" s="1"/>
  <c r="I91" i="23" s="1"/>
  <c r="AA91" i="23" s="1"/>
  <c r="G92" i="27" s="1"/>
  <c r="C73" i="22"/>
  <c r="D58" i="22"/>
  <c r="AY89" i="22"/>
  <c r="X105" i="22"/>
  <c r="E90" i="22"/>
  <c r="G88" i="22"/>
  <c r="AG74" i="22"/>
  <c r="E74" i="28" s="1"/>
  <c r="G74" i="23" s="1"/>
  <c r="Y74" i="23" s="1"/>
  <c r="E75" i="27" s="1"/>
  <c r="AE71" i="22"/>
  <c r="C71" i="28" s="1"/>
  <c r="E71" i="23" s="1"/>
  <c r="W71" i="23" s="1"/>
  <c r="C72" i="27" s="1"/>
  <c r="AD125" i="22"/>
  <c r="W22" i="22"/>
  <c r="E45" i="22"/>
  <c r="E52" i="22"/>
  <c r="E99" i="22"/>
  <c r="AG90" i="22"/>
  <c r="E90" i="28" s="1"/>
  <c r="G90" i="23" s="1"/>
  <c r="Y90" i="23" s="1"/>
  <c r="E91" i="27" s="1"/>
  <c r="AF93" i="22"/>
  <c r="D93" i="28" s="1"/>
  <c r="F93" i="23" s="1"/>
  <c r="X93" i="23" s="1"/>
  <c r="D94" i="27" s="1"/>
  <c r="G69" i="22"/>
  <c r="C90" i="22"/>
  <c r="O106" i="22"/>
  <c r="X106" i="22" s="1"/>
  <c r="AJ111" i="22"/>
  <c r="AY111" i="22" s="1"/>
  <c r="AF51" i="22"/>
  <c r="D51" i="28" s="1"/>
  <c r="F51" i="23" s="1"/>
  <c r="X51" i="23" s="1"/>
  <c r="D52" i="27" s="1"/>
  <c r="B127" i="22"/>
  <c r="D24" i="22"/>
  <c r="W98" i="22"/>
  <c r="Q51" i="22"/>
  <c r="X51" i="22" s="1"/>
  <c r="G47" i="22"/>
  <c r="G79" i="22"/>
  <c r="AD124" i="22"/>
  <c r="B124" i="28" s="1"/>
  <c r="D124" i="23" s="1"/>
  <c r="V124" i="23" s="1"/>
  <c r="AH115" i="22"/>
  <c r="F115" i="28" s="1"/>
  <c r="H115" i="23" s="1"/>
  <c r="Z115" i="23" s="1"/>
  <c r="F116" i="27" s="1"/>
  <c r="P84" i="22"/>
  <c r="F51" i="22"/>
  <c r="E19" i="22"/>
  <c r="AD80" i="22"/>
  <c r="B80" i="28" s="1"/>
  <c r="D80" i="23" s="1"/>
  <c r="AG104" i="22"/>
  <c r="E104" i="28" s="1"/>
  <c r="G104" i="23" s="1"/>
  <c r="Y104" i="23" s="1"/>
  <c r="E105" i="27" s="1"/>
  <c r="AD9" i="22"/>
  <c r="B9" i="28" s="1"/>
  <c r="D9" i="23" s="1"/>
  <c r="AI75" i="22"/>
  <c r="G75" i="28" s="1"/>
  <c r="I75" i="23" s="1"/>
  <c r="G49" i="22"/>
  <c r="G46" i="22"/>
  <c r="AZ47" i="22"/>
  <c r="F54" i="22"/>
  <c r="X8" i="22"/>
  <c r="AE91" i="22"/>
  <c r="C91" i="28" s="1"/>
  <c r="E91" i="23" s="1"/>
  <c r="B33" i="22"/>
  <c r="D47" i="22"/>
  <c r="AZ36" i="22"/>
  <c r="D79" i="22"/>
  <c r="W112" i="22"/>
  <c r="W30" i="22"/>
  <c r="AA94" i="23"/>
  <c r="G95" i="27" s="1"/>
  <c r="W21" i="22"/>
  <c r="X23" i="22"/>
  <c r="E56" i="22"/>
  <c r="C93" i="22"/>
  <c r="G123" i="22"/>
  <c r="AF85" i="22"/>
  <c r="D85" i="28" s="1"/>
  <c r="F85" i="23" s="1"/>
  <c r="AD64" i="22"/>
  <c r="B64" i="28" s="1"/>
  <c r="D64" i="23" s="1"/>
  <c r="E117" i="22"/>
  <c r="F115" i="22"/>
  <c r="F125" i="22"/>
  <c r="AG102" i="22"/>
  <c r="E102" i="28" s="1"/>
  <c r="G102" i="23" s="1"/>
  <c r="Y102" i="23" s="1"/>
  <c r="E103" i="27" s="1"/>
  <c r="AK17" i="22"/>
  <c r="I17" i="28" s="1"/>
  <c r="K17" i="23" s="1"/>
  <c r="C33" i="22"/>
  <c r="X125" i="22"/>
  <c r="X81" i="22"/>
  <c r="X70" i="22"/>
  <c r="B55" i="22"/>
  <c r="AI9" i="22"/>
  <c r="G9" i="28" s="1"/>
  <c r="I9" i="23" s="1"/>
  <c r="AA9" i="23" s="1"/>
  <c r="G10" i="27" s="1"/>
  <c r="X59" i="22"/>
  <c r="W108" i="22"/>
  <c r="W35" i="22"/>
  <c r="AH99" i="22"/>
  <c r="F99" i="28" s="1"/>
  <c r="H99" i="23" s="1"/>
  <c r="Z99" i="23" s="1"/>
  <c r="F100" i="27" s="1"/>
  <c r="B107" i="22"/>
  <c r="E10" i="22"/>
  <c r="E42" i="22"/>
  <c r="AI105" i="22"/>
  <c r="G105" i="28" s="1"/>
  <c r="I105" i="23" s="1"/>
  <c r="AA105" i="23" s="1"/>
  <c r="G106" i="27" s="1"/>
  <c r="AZ99" i="22"/>
  <c r="AD76" i="22"/>
  <c r="B76" i="28" s="1"/>
  <c r="D76" i="23" s="1"/>
  <c r="V76" i="23" s="1"/>
  <c r="AN57" i="22"/>
  <c r="L57" i="28" s="1"/>
  <c r="N57" i="23" s="1"/>
  <c r="W123" i="22"/>
  <c r="W7" i="22"/>
  <c r="W50" i="22"/>
  <c r="C127" i="22"/>
  <c r="B122" i="22"/>
  <c r="AY49" i="22"/>
  <c r="AG116" i="22"/>
  <c r="E116" i="28" s="1"/>
  <c r="G116" i="23" s="1"/>
  <c r="X32" i="22"/>
  <c r="R4" i="22"/>
  <c r="C86" i="22"/>
  <c r="AI116" i="22"/>
  <c r="G116" i="28" s="1"/>
  <c r="I116" i="23" s="1"/>
  <c r="F128" i="22"/>
  <c r="AI40" i="22"/>
  <c r="G40" i="28" s="1"/>
  <c r="I40" i="23" s="1"/>
  <c r="F100" i="22"/>
  <c r="W58" i="22"/>
  <c r="X130" i="22"/>
  <c r="Y66" i="23"/>
  <c r="E67" i="27" s="1"/>
  <c r="AZ42" i="22"/>
  <c r="AF48" i="22"/>
  <c r="D48" i="28" s="1"/>
  <c r="F48" i="23" s="1"/>
  <c r="AY81" i="22"/>
  <c r="Y123" i="23"/>
  <c r="E124" i="27" s="1"/>
  <c r="X10" i="22"/>
  <c r="W129" i="22"/>
  <c r="C115" i="22"/>
  <c r="C66" i="22"/>
  <c r="E64" i="22"/>
  <c r="AF84" i="22"/>
  <c r="D84" i="28" s="1"/>
  <c r="F84" i="23" s="1"/>
  <c r="G74" i="22"/>
  <c r="B9" i="22"/>
  <c r="E31" i="22"/>
  <c r="AD25" i="22"/>
  <c r="B25" i="28" s="1"/>
  <c r="D25" i="23" s="1"/>
  <c r="D124" i="22"/>
  <c r="C61" i="22"/>
  <c r="E118" i="22"/>
  <c r="X17" i="22"/>
  <c r="AI21" i="22"/>
  <c r="G21" i="28" s="1"/>
  <c r="I21" i="23" s="1"/>
  <c r="AA21" i="23" s="1"/>
  <c r="G22" i="27" s="1"/>
  <c r="C47" i="22"/>
  <c r="AF30" i="22"/>
  <c r="D30" i="28" s="1"/>
  <c r="F30" i="23" s="1"/>
  <c r="AY123" i="22"/>
  <c r="AG128" i="22"/>
  <c r="E128" i="28" s="1"/>
  <c r="G128" i="23" s="1"/>
  <c r="E113" i="22"/>
  <c r="AR64" i="22"/>
  <c r="P64" i="28" s="1"/>
  <c r="R64" i="23" s="1"/>
  <c r="AI111" i="22"/>
  <c r="G111" i="28" s="1"/>
  <c r="I111" i="23" s="1"/>
  <c r="AA111" i="23" s="1"/>
  <c r="G112" i="27" s="1"/>
  <c r="AF101" i="22"/>
  <c r="D101" i="28" s="1"/>
  <c r="F101" i="23" s="1"/>
  <c r="X101" i="23" s="1"/>
  <c r="D102" i="27" s="1"/>
  <c r="X74" i="22"/>
  <c r="W92" i="22"/>
  <c r="AE89" i="22"/>
  <c r="C89" i="28" s="1"/>
  <c r="E89" i="23" s="1"/>
  <c r="W89" i="23" s="1"/>
  <c r="C90" i="27" s="1"/>
  <c r="AG101" i="22"/>
  <c r="E101" i="28" s="1"/>
  <c r="G101" i="23" s="1"/>
  <c r="Y101" i="23" s="1"/>
  <c r="E102" i="27" s="1"/>
  <c r="AH17" i="22"/>
  <c r="F17" i="28" s="1"/>
  <c r="H17" i="23" s="1"/>
  <c r="Z17" i="23" s="1"/>
  <c r="F18" i="27" s="1"/>
  <c r="AQ30" i="22"/>
  <c r="O30" i="28" s="1"/>
  <c r="Q30" i="23" s="1"/>
  <c r="AK105" i="22"/>
  <c r="I105" i="28" s="1"/>
  <c r="K105" i="23" s="1"/>
  <c r="AJ37" i="22"/>
  <c r="X36" i="22"/>
  <c r="E131" i="22"/>
  <c r="E27" i="22"/>
  <c r="AF39" i="22"/>
  <c r="D39" i="28" s="1"/>
  <c r="F39" i="23" s="1"/>
  <c r="C119" i="22"/>
  <c r="AD13" i="22"/>
  <c r="AI54" i="22"/>
  <c r="G54" i="28" s="1"/>
  <c r="I54" i="23" s="1"/>
  <c r="AA54" i="23" s="1"/>
  <c r="G55" i="27" s="1"/>
  <c r="C70" i="22"/>
  <c r="D55" i="22"/>
  <c r="F89" i="22"/>
  <c r="AF47" i="22"/>
  <c r="D47" i="28" s="1"/>
  <c r="F47" i="23" s="1"/>
  <c r="X47" i="23" s="1"/>
  <c r="D48" i="27" s="1"/>
  <c r="W64" i="22"/>
  <c r="G4" i="22"/>
  <c r="AG21" i="22"/>
  <c r="E21" i="28" s="1"/>
  <c r="G21" i="23" s="1"/>
  <c r="Y21" i="23" s="1"/>
  <c r="E22" i="27" s="1"/>
  <c r="AF86" i="22"/>
  <c r="D86" i="28" s="1"/>
  <c r="F86" i="23" s="1"/>
  <c r="X86" i="23" s="1"/>
  <c r="D87" i="27" s="1"/>
  <c r="AI23" i="22"/>
  <c r="G23" i="28" s="1"/>
  <c r="I23" i="23" s="1"/>
  <c r="AH119" i="22"/>
  <c r="F119" i="28" s="1"/>
  <c r="H119" i="23" s="1"/>
  <c r="Z119" i="23" s="1"/>
  <c r="F120" i="27" s="1"/>
  <c r="AG20" i="22"/>
  <c r="E20" i="28" s="1"/>
  <c r="G20" i="23" s="1"/>
  <c r="AG76" i="22"/>
  <c r="E76" i="28" s="1"/>
  <c r="G76" i="23" s="1"/>
  <c r="Y76" i="23" s="1"/>
  <c r="E77" i="27" s="1"/>
  <c r="G92" i="22"/>
  <c r="AI124" i="22"/>
  <c r="G124" i="28" s="1"/>
  <c r="I124" i="23" s="1"/>
  <c r="AA124" i="23" s="1"/>
  <c r="G125" i="27" s="1"/>
  <c r="F120" i="22"/>
  <c r="AH13" i="22"/>
  <c r="F13" i="28" s="1"/>
  <c r="H13" i="23" s="1"/>
  <c r="Z13" i="23" s="1"/>
  <c r="F14" i="27" s="1"/>
  <c r="X21" i="22"/>
  <c r="X28" i="22"/>
  <c r="X85" i="22"/>
  <c r="E100" i="22"/>
  <c r="AE6" i="22"/>
  <c r="C6" i="28" s="1"/>
  <c r="E6" i="23" s="1"/>
  <c r="W6" i="23" s="1"/>
  <c r="C7" i="27" s="1"/>
  <c r="AZ68" i="22"/>
  <c r="AI16" i="22"/>
  <c r="G16" i="28" s="1"/>
  <c r="I16" i="23" s="1"/>
  <c r="AA16" i="23" s="1"/>
  <c r="G17" i="27" s="1"/>
  <c r="X121" i="22"/>
  <c r="W63" i="22"/>
  <c r="W82" i="22"/>
  <c r="G105" i="22"/>
  <c r="AG105" i="22"/>
  <c r="E105" i="28" s="1"/>
  <c r="G105" i="23" s="1"/>
  <c r="Y105" i="23" s="1"/>
  <c r="E106" i="27" s="1"/>
  <c r="AH85" i="22"/>
  <c r="F85" i="28" s="1"/>
  <c r="H85" i="23" s="1"/>
  <c r="Z85" i="23" s="1"/>
  <c r="F86" i="27" s="1"/>
  <c r="B124" i="22"/>
  <c r="AF97" i="22"/>
  <c r="D97" i="28" s="1"/>
  <c r="F97" i="23" s="1"/>
  <c r="X97" i="23" s="1"/>
  <c r="D98" i="27" s="1"/>
  <c r="AF65" i="22"/>
  <c r="D65" i="28" s="1"/>
  <c r="F65" i="23" s="1"/>
  <c r="X65" i="23" s="1"/>
  <c r="D66" i="27" s="1"/>
  <c r="AD59" i="22"/>
  <c r="B59" i="28" s="1"/>
  <c r="D59" i="23" s="1"/>
  <c r="E119" i="22"/>
  <c r="G64" i="22"/>
  <c r="F53" i="22"/>
  <c r="B97" i="22"/>
  <c r="AD30" i="22"/>
  <c r="B30" i="28" s="1"/>
  <c r="D30" i="23" s="1"/>
  <c r="AH46" i="22"/>
  <c r="F46" i="28" s="1"/>
  <c r="H46" i="23" s="1"/>
  <c r="Z46" i="23" s="1"/>
  <c r="F47" i="27" s="1"/>
  <c r="AI95" i="22"/>
  <c r="G95" i="28" s="1"/>
  <c r="I95" i="23" s="1"/>
  <c r="AA95" i="23" s="1"/>
  <c r="G96" i="27" s="1"/>
  <c r="G32" i="22"/>
  <c r="J78" i="22"/>
  <c r="AG73" i="22"/>
  <c r="E73" i="28" s="1"/>
  <c r="G73" i="23" s="1"/>
  <c r="Y73" i="23" s="1"/>
  <c r="E74" i="27" s="1"/>
  <c r="I55" i="28"/>
  <c r="K55" i="23" s="1"/>
  <c r="AY55" i="22"/>
  <c r="W116" i="22"/>
  <c r="B4" i="22"/>
  <c r="C37" i="22"/>
  <c r="AH26" i="22"/>
  <c r="F26" i="28" s="1"/>
  <c r="H26" i="23" s="1"/>
  <c r="Z26" i="23" s="1"/>
  <c r="F27" i="27" s="1"/>
  <c r="AD19" i="22"/>
  <c r="B19" i="28" s="1"/>
  <c r="D19" i="23" s="1"/>
  <c r="F19" i="22"/>
  <c r="E128" i="22"/>
  <c r="AG110" i="22"/>
  <c r="E110" i="28" s="1"/>
  <c r="G110" i="23" s="1"/>
  <c r="Y110" i="23" s="1"/>
  <c r="E111" i="27" s="1"/>
  <c r="D115" i="22"/>
  <c r="AD4" i="22"/>
  <c r="AD94" i="22"/>
  <c r="B94" i="28" s="1"/>
  <c r="D94" i="23" s="1"/>
  <c r="E105" i="22"/>
  <c r="C105" i="22"/>
  <c r="AH123" i="22"/>
  <c r="F123" i="28" s="1"/>
  <c r="H123" i="23" s="1"/>
  <c r="Z123" i="23" s="1"/>
  <c r="F124" i="27" s="1"/>
  <c r="D75" i="22"/>
  <c r="AF119" i="22"/>
  <c r="D119" i="28" s="1"/>
  <c r="F119" i="23" s="1"/>
  <c r="X119" i="23" s="1"/>
  <c r="D120" i="27" s="1"/>
  <c r="AF35" i="22"/>
  <c r="D35" i="28" s="1"/>
  <c r="F35" i="23" s="1"/>
  <c r="X35" i="23" s="1"/>
  <c r="D36" i="27" s="1"/>
  <c r="AH33" i="22"/>
  <c r="F33" i="28" s="1"/>
  <c r="H33" i="23" s="1"/>
  <c r="Z33" i="23" s="1"/>
  <c r="F34" i="27" s="1"/>
  <c r="X7" i="22"/>
  <c r="AD39" i="22"/>
  <c r="B39" i="28" s="1"/>
  <c r="D39" i="23" s="1"/>
  <c r="AQ129" i="22"/>
  <c r="O129" i="28" s="1"/>
  <c r="Q129" i="23" s="1"/>
  <c r="AH108" i="22"/>
  <c r="F108" i="28" s="1"/>
  <c r="H108" i="23" s="1"/>
  <c r="Z108" i="23" s="1"/>
  <c r="F109" i="27" s="1"/>
  <c r="G20" i="22"/>
  <c r="C114" i="22"/>
  <c r="AI130" i="22"/>
  <c r="G130" i="28" s="1"/>
  <c r="I130" i="23" s="1"/>
  <c r="AA130" i="23" s="1"/>
  <c r="G131" i="27" s="1"/>
  <c r="AF31" i="22"/>
  <c r="D31" i="28" s="1"/>
  <c r="F31" i="23" s="1"/>
  <c r="D37" i="22"/>
  <c r="D109" i="22"/>
  <c r="F61" i="22"/>
  <c r="AE51" i="22"/>
  <c r="C51" i="28" s="1"/>
  <c r="E51" i="23" s="1"/>
  <c r="W51" i="23" s="1"/>
  <c r="C52" i="27" s="1"/>
  <c r="AI120" i="22"/>
  <c r="G120" i="28" s="1"/>
  <c r="I120" i="23" s="1"/>
  <c r="AA120" i="23" s="1"/>
  <c r="G121" i="27" s="1"/>
  <c r="C39" i="22"/>
  <c r="F34" i="22"/>
  <c r="AH24" i="22"/>
  <c r="F24" i="28" s="1"/>
  <c r="H24" i="23" s="1"/>
  <c r="Z24" i="23" s="1"/>
  <c r="F25" i="27" s="1"/>
  <c r="F80" i="22"/>
  <c r="D14" i="22"/>
  <c r="F81" i="22"/>
  <c r="AS127" i="22"/>
  <c r="Q127" i="28" s="1"/>
  <c r="S127" i="23" s="1"/>
  <c r="B88" i="22"/>
  <c r="W9" i="22"/>
  <c r="AJ59" i="22"/>
  <c r="AY59" i="22" s="1"/>
  <c r="B72" i="22"/>
  <c r="B93" i="22"/>
  <c r="X50" i="22"/>
  <c r="B40" i="22"/>
  <c r="B90" i="22"/>
  <c r="AZ100" i="22"/>
  <c r="AI121" i="22"/>
  <c r="G121" i="28" s="1"/>
  <c r="I121" i="23" s="1"/>
  <c r="AA121" i="23" s="1"/>
  <c r="G122" i="27" s="1"/>
  <c r="AD110" i="22"/>
  <c r="B110" i="28" s="1"/>
  <c r="D110" i="23" s="1"/>
  <c r="AG58" i="22"/>
  <c r="E58" i="28" s="1"/>
  <c r="G58" i="23" s="1"/>
  <c r="Y58" i="23" s="1"/>
  <c r="E59" i="27" s="1"/>
  <c r="C25" i="22"/>
  <c r="D61" i="22"/>
  <c r="I67" i="28"/>
  <c r="K67" i="23" s="1"/>
  <c r="AY67" i="22"/>
  <c r="D101" i="22"/>
  <c r="AG85" i="22"/>
  <c r="E85" i="28" s="1"/>
  <c r="G85" i="23" s="1"/>
  <c r="F28" i="22"/>
  <c r="W79" i="22"/>
  <c r="C51" i="22"/>
  <c r="AI108" i="22"/>
  <c r="G108" i="28" s="1"/>
  <c r="I108" i="23" s="1"/>
  <c r="AA108" i="23" s="1"/>
  <c r="G109" i="27" s="1"/>
  <c r="AE100" i="22"/>
  <c r="C100" i="28" s="1"/>
  <c r="E100" i="23" s="1"/>
  <c r="W100" i="23" s="1"/>
  <c r="C101" i="27" s="1"/>
  <c r="W26" i="22"/>
  <c r="X113" i="22"/>
  <c r="K128" i="28"/>
  <c r="M128" i="23" s="1"/>
  <c r="AY128" i="22"/>
  <c r="W38" i="22"/>
  <c r="F129" i="22"/>
  <c r="AH28" i="22"/>
  <c r="F28" i="28" s="1"/>
  <c r="H28" i="23" s="1"/>
  <c r="Z28" i="23" s="1"/>
  <c r="F29" i="27" s="1"/>
  <c r="AH20" i="22"/>
  <c r="F20" i="28" s="1"/>
  <c r="H20" i="23" s="1"/>
  <c r="Z20" i="23" s="1"/>
  <c r="F21" i="27" s="1"/>
  <c r="AF46" i="22"/>
  <c r="D46" i="28" s="1"/>
  <c r="F46" i="23" s="1"/>
  <c r="X46" i="23" s="1"/>
  <c r="D47" i="27" s="1"/>
  <c r="D117" i="22"/>
  <c r="G48" i="22"/>
  <c r="AQ120" i="22"/>
  <c r="O120" i="28" s="1"/>
  <c r="Q120" i="23" s="1"/>
  <c r="AP82" i="22"/>
  <c r="E66" i="22"/>
  <c r="AE52" i="22"/>
  <c r="C52" i="28" s="1"/>
  <c r="E52" i="23" s="1"/>
  <c r="W52" i="23" s="1"/>
  <c r="C53" i="27" s="1"/>
  <c r="B42" i="22"/>
  <c r="B23" i="22"/>
  <c r="AF117" i="22"/>
  <c r="D117" i="28" s="1"/>
  <c r="F117" i="23" s="1"/>
  <c r="X117" i="23" s="1"/>
  <c r="D118" i="27" s="1"/>
  <c r="D116" i="22"/>
  <c r="E48" i="22"/>
  <c r="AH44" i="22"/>
  <c r="F44" i="28" s="1"/>
  <c r="H44" i="23" s="1"/>
  <c r="Z44" i="23" s="1"/>
  <c r="F45" i="27" s="1"/>
  <c r="G65" i="22"/>
  <c r="AE16" i="22"/>
  <c r="C16" i="28" s="1"/>
  <c r="E16" i="23" s="1"/>
  <c r="W16" i="23" s="1"/>
  <c r="C17" i="27" s="1"/>
  <c r="AF80" i="22"/>
  <c r="D80" i="28" s="1"/>
  <c r="F80" i="23" s="1"/>
  <c r="X80" i="23" s="1"/>
  <c r="D81" i="27" s="1"/>
  <c r="W117" i="22"/>
  <c r="AE81" i="22"/>
  <c r="C81" i="28" s="1"/>
  <c r="E81" i="23" s="1"/>
  <c r="W81" i="23" s="1"/>
  <c r="C82" i="27" s="1"/>
  <c r="AE129" i="22"/>
  <c r="C129" i="28" s="1"/>
  <c r="E129" i="23" s="1"/>
  <c r="AD26" i="22"/>
  <c r="B116" i="22"/>
  <c r="AG70" i="22"/>
  <c r="E70" i="28" s="1"/>
  <c r="G70" i="23" s="1"/>
  <c r="Y70" i="23" s="1"/>
  <c r="E71" i="27" s="1"/>
  <c r="AE50" i="22"/>
  <c r="C50" i="28" s="1"/>
  <c r="E50" i="23" s="1"/>
  <c r="W50" i="23" s="1"/>
  <c r="C51" i="27" s="1"/>
  <c r="B103" i="22"/>
  <c r="AI96" i="22"/>
  <c r="G96" i="28" s="1"/>
  <c r="I96" i="23" s="1"/>
  <c r="AA96" i="23" s="1"/>
  <c r="G97" i="27" s="1"/>
  <c r="C56" i="22"/>
  <c r="P34" i="28"/>
  <c r="R34" i="23" s="1"/>
  <c r="AZ34" i="22"/>
  <c r="AZ32" i="22"/>
  <c r="O14" i="22"/>
  <c r="X14" i="22" s="1"/>
  <c r="AD49" i="22"/>
  <c r="B49" i="28" s="1"/>
  <c r="D49" i="23" s="1"/>
  <c r="W40" i="22"/>
  <c r="X109" i="22"/>
  <c r="AQ33" i="22"/>
  <c r="O33" i="28" s="1"/>
  <c r="Q33" i="23" s="1"/>
  <c r="B17" i="22"/>
  <c r="AE29" i="22"/>
  <c r="C29" i="28" s="1"/>
  <c r="E29" i="23" s="1"/>
  <c r="W29" i="23" s="1"/>
  <c r="C30" i="27" s="1"/>
  <c r="AE126" i="22"/>
  <c r="C126" i="28" s="1"/>
  <c r="E126" i="23" s="1"/>
  <c r="W126" i="23" s="1"/>
  <c r="C127" i="27" s="1"/>
  <c r="AJ61" i="22"/>
  <c r="H61" i="28" s="1"/>
  <c r="J61" i="23" s="1"/>
  <c r="AE56" i="22"/>
  <c r="C56" i="28" s="1"/>
  <c r="E56" i="23" s="1"/>
  <c r="W56" i="23" s="1"/>
  <c r="C57" i="27" s="1"/>
  <c r="AI129" i="22"/>
  <c r="G129" i="28" s="1"/>
  <c r="I129" i="23" s="1"/>
  <c r="AA129" i="23" s="1"/>
  <c r="G130" i="27" s="1"/>
  <c r="D65" i="22"/>
  <c r="AD119" i="22"/>
  <c r="G97" i="22"/>
  <c r="F13" i="22"/>
  <c r="B78" i="22"/>
  <c r="AE127" i="22"/>
  <c r="C127" i="28" s="1"/>
  <c r="E127" i="23" s="1"/>
  <c r="W127" i="23" s="1"/>
  <c r="C128" i="27" s="1"/>
  <c r="AD61" i="22"/>
  <c r="B61" i="28" s="1"/>
  <c r="D61" i="23" s="1"/>
  <c r="W125" i="22"/>
  <c r="E13" i="22"/>
  <c r="AH5" i="22"/>
  <c r="F5" i="28" s="1"/>
  <c r="H5" i="23" s="1"/>
  <c r="AE98" i="22"/>
  <c r="C98" i="28" s="1"/>
  <c r="E98" i="23" s="1"/>
  <c r="C126" i="22"/>
  <c r="AH69" i="22"/>
  <c r="F69" i="28" s="1"/>
  <c r="H69" i="23" s="1"/>
  <c r="D27" i="22"/>
  <c r="AE20" i="22"/>
  <c r="C20" i="28" s="1"/>
  <c r="E20" i="23" s="1"/>
  <c r="W20" i="23" s="1"/>
  <c r="C21" i="27" s="1"/>
  <c r="F75" i="22"/>
  <c r="AE130" i="22"/>
  <c r="C130" i="28" s="1"/>
  <c r="E130" i="23" s="1"/>
  <c r="AR39" i="22"/>
  <c r="AI97" i="22"/>
  <c r="G97" i="28" s="1"/>
  <c r="I97" i="23" s="1"/>
  <c r="AA97" i="23" s="1"/>
  <c r="G98" i="27" s="1"/>
  <c r="AF64" i="22"/>
  <c r="D64" i="28" s="1"/>
  <c r="F64" i="23" s="1"/>
  <c r="D90" i="22"/>
  <c r="AD55" i="22"/>
  <c r="B55" i="28" s="1"/>
  <c r="D55" i="23" s="1"/>
  <c r="V55" i="23" s="1"/>
  <c r="F85" i="22"/>
  <c r="AE124" i="22"/>
  <c r="C124" i="28" s="1"/>
  <c r="E124" i="23" s="1"/>
  <c r="W124" i="23" s="1"/>
  <c r="C125" i="27" s="1"/>
  <c r="AI46" i="22"/>
  <c r="G46" i="28" s="1"/>
  <c r="I46" i="23" s="1"/>
  <c r="AA46" i="23" s="1"/>
  <c r="G47" i="27" s="1"/>
  <c r="AG56" i="22"/>
  <c r="E56" i="28" s="1"/>
  <c r="G56" i="23" s="1"/>
  <c r="Y56" i="23" s="1"/>
  <c r="E57" i="27" s="1"/>
  <c r="AI123" i="22"/>
  <c r="G123" i="28" s="1"/>
  <c r="I123" i="23" s="1"/>
  <c r="AA123" i="23" s="1"/>
  <c r="G124" i="27" s="1"/>
  <c r="W39" i="22"/>
  <c r="D30" i="22"/>
  <c r="F124" i="22"/>
  <c r="AE114" i="22"/>
  <c r="C114" i="28" s="1"/>
  <c r="E114" i="23" s="1"/>
  <c r="W114" i="23" s="1"/>
  <c r="C115" i="27" s="1"/>
  <c r="AG91" i="22"/>
  <c r="E91" i="28" s="1"/>
  <c r="G91" i="23" s="1"/>
  <c r="Y91" i="23" s="1"/>
  <c r="E92" i="27" s="1"/>
  <c r="F35" i="22"/>
  <c r="E111" i="22"/>
  <c r="AG113" i="22"/>
  <c r="E113" i="28" s="1"/>
  <c r="G113" i="23" s="1"/>
  <c r="Y113" i="23" s="1"/>
  <c r="E114" i="27" s="1"/>
  <c r="D86" i="22"/>
  <c r="G81" i="22"/>
  <c r="F58" i="22"/>
  <c r="J31" i="22"/>
  <c r="W31" i="22" s="1"/>
  <c r="AF110" i="22"/>
  <c r="D110" i="28" s="1"/>
  <c r="F110" i="23" s="1"/>
  <c r="X110" i="23" s="1"/>
  <c r="D111" i="27" s="1"/>
  <c r="X63" i="22"/>
  <c r="AG40" i="22"/>
  <c r="E40" i="28" s="1"/>
  <c r="G40" i="23" s="1"/>
  <c r="AG96" i="22"/>
  <c r="E96" i="28" s="1"/>
  <c r="G96" i="23" s="1"/>
  <c r="Y96" i="23" s="1"/>
  <c r="E97" i="27" s="1"/>
  <c r="C71" i="22"/>
  <c r="AG115" i="22"/>
  <c r="E115" i="28" s="1"/>
  <c r="G115" i="23" s="1"/>
  <c r="Y115" i="23" s="1"/>
  <c r="E116" i="27" s="1"/>
  <c r="AH98" i="22"/>
  <c r="F98" i="28" s="1"/>
  <c r="H98" i="23" s="1"/>
  <c r="Z98" i="23" s="1"/>
  <c r="F99" i="27" s="1"/>
  <c r="AE131" i="22"/>
  <c r="C131" i="28" s="1"/>
  <c r="E131" i="23" s="1"/>
  <c r="W131" i="23" s="1"/>
  <c r="C132" i="27" s="1"/>
  <c r="AD32" i="22"/>
  <c r="B32" i="28" s="1"/>
  <c r="D32" i="23" s="1"/>
  <c r="V32" i="23" s="1"/>
  <c r="B91" i="22"/>
  <c r="B120" i="22"/>
  <c r="G33" i="22"/>
  <c r="B123" i="22"/>
  <c r="E97" i="22"/>
  <c r="AH61" i="22"/>
  <c r="F61" i="28" s="1"/>
  <c r="H61" i="23" s="1"/>
  <c r="Z61" i="23" s="1"/>
  <c r="F62" i="27" s="1"/>
  <c r="AH122" i="22"/>
  <c r="F122" i="28" s="1"/>
  <c r="H122" i="23" s="1"/>
  <c r="Z122" i="23" s="1"/>
  <c r="F123" i="27" s="1"/>
  <c r="AG39" i="22"/>
  <c r="E39" i="28" s="1"/>
  <c r="G39" i="23" s="1"/>
  <c r="Y39" i="23" s="1"/>
  <c r="E40" i="27" s="1"/>
  <c r="AD99" i="22"/>
  <c r="B99" i="28" s="1"/>
  <c r="D99" i="23" s="1"/>
  <c r="AI31" i="22"/>
  <c r="G31" i="28" s="1"/>
  <c r="I31" i="23" s="1"/>
  <c r="AE85" i="22"/>
  <c r="C85" i="28" s="1"/>
  <c r="E85" i="23" s="1"/>
  <c r="W85" i="23" s="1"/>
  <c r="C86" i="27" s="1"/>
  <c r="F60" i="22"/>
  <c r="AE38" i="22"/>
  <c r="C38" i="28" s="1"/>
  <c r="E38" i="23" s="1"/>
  <c r="W38" i="23" s="1"/>
  <c r="C39" i="27" s="1"/>
  <c r="AG6" i="22"/>
  <c r="E6" i="28" s="1"/>
  <c r="G6" i="23" s="1"/>
  <c r="Y6" i="23" s="1"/>
  <c r="E7" i="27" s="1"/>
  <c r="E38" i="22"/>
  <c r="AN110" i="22"/>
  <c r="L110" i="28" s="1"/>
  <c r="N110" i="23" s="1"/>
  <c r="AI22" i="22"/>
  <c r="G22" i="28" s="1"/>
  <c r="I22" i="23" s="1"/>
  <c r="AA22" i="23" s="1"/>
  <c r="G23" i="27" s="1"/>
  <c r="AD77" i="22"/>
  <c r="AH54" i="22"/>
  <c r="F54" i="28" s="1"/>
  <c r="H54" i="23" s="1"/>
  <c r="Z54" i="23" s="1"/>
  <c r="F55" i="27" s="1"/>
  <c r="B86" i="22"/>
  <c r="AE92" i="22"/>
  <c r="C92" i="28" s="1"/>
  <c r="E92" i="23" s="1"/>
  <c r="W92" i="23" s="1"/>
  <c r="C93" i="27" s="1"/>
  <c r="AI122" i="22"/>
  <c r="G122" i="28" s="1"/>
  <c r="I122" i="23" s="1"/>
  <c r="AA122" i="23" s="1"/>
  <c r="G123" i="27" s="1"/>
  <c r="AD123" i="22"/>
  <c r="B123" i="28" s="1"/>
  <c r="D123" i="23" s="1"/>
  <c r="AG62" i="22"/>
  <c r="E62" i="28" s="1"/>
  <c r="G62" i="23" s="1"/>
  <c r="Y62" i="23" s="1"/>
  <c r="E63" i="27" s="1"/>
  <c r="O103" i="22"/>
  <c r="X103" i="22" s="1"/>
  <c r="AF91" i="22"/>
  <c r="D91" i="28" s="1"/>
  <c r="F91" i="23" s="1"/>
  <c r="X91" i="23" s="1"/>
  <c r="D92" i="27" s="1"/>
  <c r="P60" i="22"/>
  <c r="X60" i="22" s="1"/>
  <c r="I17" i="22"/>
  <c r="W17" i="22" s="1"/>
  <c r="E11" i="22"/>
  <c r="W27" i="22"/>
  <c r="AF28" i="22"/>
  <c r="D28" i="28" s="1"/>
  <c r="F28" i="23" s="1"/>
  <c r="X28" i="23" s="1"/>
  <c r="D29" i="27" s="1"/>
  <c r="D5" i="22"/>
  <c r="AT117" i="22"/>
  <c r="R117" i="28" s="1"/>
  <c r="T117" i="23" s="1"/>
  <c r="Z117" i="23" s="1"/>
  <c r="F118" i="27" s="1"/>
  <c r="E6" i="22"/>
  <c r="AG38" i="22"/>
  <c r="E38" i="28" s="1"/>
  <c r="G38" i="23" s="1"/>
  <c r="Y38" i="23" s="1"/>
  <c r="E39" i="27" s="1"/>
  <c r="G27" i="22"/>
  <c r="AD116" i="22"/>
  <c r="B116" i="28" s="1"/>
  <c r="D116" i="23" s="1"/>
  <c r="E89" i="22"/>
  <c r="AD109" i="22"/>
  <c r="B109" i="28" s="1"/>
  <c r="D109" i="23" s="1"/>
  <c r="P39" i="22"/>
  <c r="X39" i="22" s="1"/>
  <c r="AO11" i="22"/>
  <c r="M11" i="28" s="1"/>
  <c r="O11" i="23" s="1"/>
  <c r="X87" i="22"/>
  <c r="G68" i="22"/>
  <c r="E109" i="22"/>
  <c r="AG19" i="22"/>
  <c r="E19" i="28" s="1"/>
  <c r="G19" i="23" s="1"/>
  <c r="Y19" i="23" s="1"/>
  <c r="E20" i="27" s="1"/>
  <c r="E51" i="22"/>
  <c r="F102" i="22"/>
  <c r="G24" i="22"/>
  <c r="AF22" i="22"/>
  <c r="D22" i="28" s="1"/>
  <c r="F22" i="23" s="1"/>
  <c r="X22" i="23" s="1"/>
  <c r="D23" i="27" s="1"/>
  <c r="AF7" i="22"/>
  <c r="D7" i="28" s="1"/>
  <c r="F7" i="23" s="1"/>
  <c r="AG78" i="22"/>
  <c r="E78" i="28" s="1"/>
  <c r="G78" i="23" s="1"/>
  <c r="Y78" i="23" s="1"/>
  <c r="E79" i="27" s="1"/>
  <c r="G12" i="22"/>
  <c r="AI36" i="22"/>
  <c r="G36" i="28" s="1"/>
  <c r="I36" i="23" s="1"/>
  <c r="AA36" i="23" s="1"/>
  <c r="G37" i="27" s="1"/>
  <c r="B43" i="22"/>
  <c r="G54" i="22"/>
  <c r="AE47" i="22"/>
  <c r="C47" i="28" s="1"/>
  <c r="E47" i="23" s="1"/>
  <c r="W47" i="23" s="1"/>
  <c r="C48" i="27" s="1"/>
  <c r="AH27" i="22"/>
  <c r="F27" i="28" s="1"/>
  <c r="H27" i="23" s="1"/>
  <c r="Z27" i="23" s="1"/>
  <c r="F28" i="27" s="1"/>
  <c r="AH83" i="22"/>
  <c r="F83" i="28" s="1"/>
  <c r="H83" i="23" s="1"/>
  <c r="Z83" i="23" s="1"/>
  <c r="F84" i="27" s="1"/>
  <c r="AE45" i="22"/>
  <c r="C45" i="28" s="1"/>
  <c r="E45" i="23" s="1"/>
  <c r="W45" i="23" s="1"/>
  <c r="C46" i="27" s="1"/>
  <c r="X97" i="22"/>
  <c r="AE35" i="22"/>
  <c r="C35" i="28" s="1"/>
  <c r="E35" i="23" s="1"/>
  <c r="W35" i="23" s="1"/>
  <c r="C36" i="27" s="1"/>
  <c r="AJ18" i="22"/>
  <c r="AY18" i="22" s="1"/>
  <c r="E46" i="22"/>
  <c r="C84" i="22"/>
  <c r="AI11" i="22"/>
  <c r="G11" i="28" s="1"/>
  <c r="I11" i="23" s="1"/>
  <c r="AA11" i="23" s="1"/>
  <c r="G12" i="27" s="1"/>
  <c r="C81" i="22"/>
  <c r="D39" i="22"/>
  <c r="AD88" i="22"/>
  <c r="B84" i="22"/>
  <c r="AF12" i="22"/>
  <c r="D12" i="28" s="1"/>
  <c r="F12" i="23" s="1"/>
  <c r="X12" i="23" s="1"/>
  <c r="D13" i="27" s="1"/>
  <c r="AF116" i="22"/>
  <c r="D116" i="28" s="1"/>
  <c r="F116" i="23" s="1"/>
  <c r="X116" i="23" s="1"/>
  <c r="D117" i="27" s="1"/>
  <c r="AF72" i="22"/>
  <c r="D72" i="28" s="1"/>
  <c r="F72" i="23" s="1"/>
  <c r="X72" i="23" s="1"/>
  <c r="D73" i="27" s="1"/>
  <c r="I93" i="22"/>
  <c r="W93" i="22" s="1"/>
  <c r="AG80" i="22"/>
  <c r="E80" i="28" s="1"/>
  <c r="G80" i="23" s="1"/>
  <c r="B63" i="22"/>
  <c r="W109" i="22"/>
  <c r="Z67" i="23"/>
  <c r="F68" i="27" s="1"/>
  <c r="X112" i="22"/>
  <c r="Z11" i="23"/>
  <c r="F12" i="27" s="1"/>
  <c r="B81" i="22"/>
  <c r="AE41" i="22"/>
  <c r="C41" i="28" s="1"/>
  <c r="E41" i="23" s="1"/>
  <c r="W41" i="23" s="1"/>
  <c r="C42" i="27" s="1"/>
  <c r="C85" i="22"/>
  <c r="AF37" i="22"/>
  <c r="D37" i="28" s="1"/>
  <c r="F37" i="23" s="1"/>
  <c r="X95" i="22"/>
  <c r="AF59" i="22"/>
  <c r="D59" i="28" s="1"/>
  <c r="F59" i="23" s="1"/>
  <c r="X59" i="23" s="1"/>
  <c r="D60" i="27" s="1"/>
  <c r="AF70" i="22"/>
  <c r="D70" i="28" s="1"/>
  <c r="F70" i="23" s="1"/>
  <c r="X70" i="23" s="1"/>
  <c r="D71" i="27" s="1"/>
  <c r="AD73" i="22"/>
  <c r="B73" i="28" s="1"/>
  <c r="D73" i="23" s="1"/>
  <c r="AI7" i="22"/>
  <c r="G7" i="28" s="1"/>
  <c r="I7" i="23" s="1"/>
  <c r="AA7" i="23" s="1"/>
  <c r="G8" i="27" s="1"/>
  <c r="AE65" i="22"/>
  <c r="C65" i="28" s="1"/>
  <c r="E65" i="23" s="1"/>
  <c r="W65" i="23" s="1"/>
  <c r="C66" i="27" s="1"/>
  <c r="AI28" i="22"/>
  <c r="G28" i="28" s="1"/>
  <c r="I28" i="23" s="1"/>
  <c r="AI93" i="22"/>
  <c r="G93" i="28" s="1"/>
  <c r="I93" i="23" s="1"/>
  <c r="AA93" i="23" s="1"/>
  <c r="G94" i="27" s="1"/>
  <c r="AF42" i="22"/>
  <c r="D42" i="28" s="1"/>
  <c r="F42" i="23" s="1"/>
  <c r="X42" i="23" s="1"/>
  <c r="D43" i="27" s="1"/>
  <c r="G21" i="22"/>
  <c r="H95" i="22"/>
  <c r="W95" i="22" s="1"/>
  <c r="B82" i="22"/>
  <c r="E41" i="22"/>
  <c r="AI80" i="22"/>
  <c r="G80" i="28" s="1"/>
  <c r="I80" i="23" s="1"/>
  <c r="AA80" i="23" s="1"/>
  <c r="G81" i="27" s="1"/>
  <c r="N65" i="22"/>
  <c r="X65" i="22" s="1"/>
  <c r="F12" i="22"/>
  <c r="C72" i="22"/>
  <c r="AG124" i="22"/>
  <c r="E124" i="28" s="1"/>
  <c r="G124" i="23" s="1"/>
  <c r="Y124" i="23" s="1"/>
  <c r="E125" i="27" s="1"/>
  <c r="C38" i="22"/>
  <c r="G13" i="22"/>
  <c r="AI45" i="22"/>
  <c r="G45" i="28" s="1"/>
  <c r="I45" i="23" s="1"/>
  <c r="AA45" i="23" s="1"/>
  <c r="G46" i="27" s="1"/>
  <c r="AG55" i="22"/>
  <c r="E55" i="28" s="1"/>
  <c r="G55" i="23" s="1"/>
  <c r="Y55" i="23" s="1"/>
  <c r="E56" i="27" s="1"/>
  <c r="AH65" i="22"/>
  <c r="F65" i="28" s="1"/>
  <c r="H65" i="23" s="1"/>
  <c r="Z65" i="23" s="1"/>
  <c r="F66" i="27" s="1"/>
  <c r="AF33" i="22"/>
  <c r="D33" i="28" s="1"/>
  <c r="F33" i="23" s="1"/>
  <c r="G96" i="22"/>
  <c r="AP65" i="22"/>
  <c r="AZ65" i="22" s="1"/>
  <c r="AE120" i="22"/>
  <c r="C120" i="28" s="1"/>
  <c r="E120" i="23" s="1"/>
  <c r="C87" i="22"/>
  <c r="W42" i="22"/>
  <c r="B20" i="22"/>
  <c r="AF124" i="22"/>
  <c r="D124" i="28" s="1"/>
  <c r="F124" i="23" s="1"/>
  <c r="X124" i="23" s="1"/>
  <c r="D125" i="27" s="1"/>
  <c r="AE24" i="22"/>
  <c r="C24" i="28" s="1"/>
  <c r="E24" i="23" s="1"/>
  <c r="D99" i="22"/>
  <c r="AH39" i="22"/>
  <c r="F39" i="28" s="1"/>
  <c r="H39" i="23" s="1"/>
  <c r="Z39" i="23" s="1"/>
  <c r="F40" i="27" s="1"/>
  <c r="AE86" i="22"/>
  <c r="C86" i="28" s="1"/>
  <c r="E86" i="23" s="1"/>
  <c r="W86" i="23" s="1"/>
  <c r="C87" i="27" s="1"/>
  <c r="G116" i="22"/>
  <c r="X44" i="22"/>
  <c r="G117" i="22"/>
  <c r="AF87" i="22"/>
  <c r="D87" i="28" s="1"/>
  <c r="F87" i="23" s="1"/>
  <c r="X87" i="23" s="1"/>
  <c r="D88" i="27" s="1"/>
  <c r="AI26" i="22"/>
  <c r="G26" i="28" s="1"/>
  <c r="I26" i="23" s="1"/>
  <c r="AA26" i="23" s="1"/>
  <c r="G27" i="27" s="1"/>
  <c r="E127" i="22"/>
  <c r="AE5" i="22"/>
  <c r="C5" i="28" s="1"/>
  <c r="E5" i="23" s="1"/>
  <c r="W5" i="23" s="1"/>
  <c r="C6" i="27" s="1"/>
  <c r="D9" i="22"/>
  <c r="AG33" i="22"/>
  <c r="E33" i="28" s="1"/>
  <c r="G33" i="23" s="1"/>
  <c r="Y33" i="23" s="1"/>
  <c r="E34" i="27" s="1"/>
  <c r="AD68" i="22"/>
  <c r="B68" i="28" s="1"/>
  <c r="D68" i="23" s="1"/>
  <c r="V68" i="23" s="1"/>
  <c r="P92" i="22"/>
  <c r="X92" i="22" s="1"/>
  <c r="AG12" i="22"/>
  <c r="E12" i="28" s="1"/>
  <c r="G12" i="23" s="1"/>
  <c r="Y12" i="23" s="1"/>
  <c r="E13" i="27" s="1"/>
  <c r="AH90" i="22"/>
  <c r="F90" i="28" s="1"/>
  <c r="H90" i="23" s="1"/>
  <c r="F39" i="22"/>
  <c r="B8" i="22"/>
  <c r="AG82" i="22"/>
  <c r="E82" i="28" s="1"/>
  <c r="G82" i="23" s="1"/>
  <c r="Y82" i="23" s="1"/>
  <c r="E83" i="27" s="1"/>
  <c r="AP12" i="22"/>
  <c r="AZ12" i="22" s="1"/>
  <c r="E53" i="22"/>
  <c r="AF52" i="22"/>
  <c r="D52" i="28" s="1"/>
  <c r="F52" i="23" s="1"/>
  <c r="X52" i="23" s="1"/>
  <c r="D53" i="27" s="1"/>
  <c r="AG130" i="22"/>
  <c r="E130" i="28" s="1"/>
  <c r="G130" i="23" s="1"/>
  <c r="Y130" i="23" s="1"/>
  <c r="E131" i="27" s="1"/>
  <c r="P94" i="22"/>
  <c r="X94" i="22" s="1"/>
  <c r="E67" i="22"/>
  <c r="E108" i="22"/>
  <c r="AK70" i="22"/>
  <c r="I70" i="28" s="1"/>
  <c r="K70" i="23" s="1"/>
  <c r="AG77" i="22"/>
  <c r="E77" i="28" s="1"/>
  <c r="G77" i="23" s="1"/>
  <c r="Y77" i="23" s="1"/>
  <c r="E78" i="27" s="1"/>
  <c r="AD85" i="22"/>
  <c r="C16" i="22"/>
  <c r="AD45" i="22"/>
  <c r="AP45" i="22"/>
  <c r="C63" i="22"/>
  <c r="G51" i="22"/>
  <c r="E88" i="22"/>
  <c r="AR11" i="22"/>
  <c r="P11" i="28" s="1"/>
  <c r="R11" i="23" s="1"/>
  <c r="AE43" i="22"/>
  <c r="C43" i="28" s="1"/>
  <c r="E43" i="23" s="1"/>
  <c r="W43" i="23" s="1"/>
  <c r="C44" i="27" s="1"/>
  <c r="G60" i="22"/>
  <c r="AH35" i="22"/>
  <c r="F35" i="28" s="1"/>
  <c r="H35" i="23" s="1"/>
  <c r="Z35" i="23" s="1"/>
  <c r="F36" i="27" s="1"/>
  <c r="AH12" i="22"/>
  <c r="F12" i="28" s="1"/>
  <c r="H12" i="23" s="1"/>
  <c r="AD81" i="22"/>
  <c r="B81" i="28" s="1"/>
  <c r="D81" i="23" s="1"/>
  <c r="V81" i="23" s="1"/>
  <c r="H86" i="22"/>
  <c r="W86" i="22" s="1"/>
  <c r="AF19" i="22"/>
  <c r="D19" i="28" s="1"/>
  <c r="F19" i="23" s="1"/>
  <c r="X19" i="23" s="1"/>
  <c r="D20" i="27" s="1"/>
  <c r="G57" i="22"/>
  <c r="P64" i="22"/>
  <c r="X64" i="22" s="1"/>
  <c r="D102" i="22"/>
  <c r="AF20" i="22"/>
  <c r="D20" i="28" s="1"/>
  <c r="F20" i="23" s="1"/>
  <c r="X88" i="22"/>
  <c r="AH22" i="22"/>
  <c r="F22" i="28" s="1"/>
  <c r="H22" i="23" s="1"/>
  <c r="Z22" i="23" s="1"/>
  <c r="F23" i="27" s="1"/>
  <c r="X106" i="23"/>
  <c r="D107" i="27" s="1"/>
  <c r="X56" i="23"/>
  <c r="D57" i="27" s="1"/>
  <c r="W85" i="22"/>
  <c r="M11" i="22"/>
  <c r="W11" i="22" s="1"/>
  <c r="J77" i="22"/>
  <c r="W77" i="22" s="1"/>
  <c r="AR60" i="22"/>
  <c r="P60" i="28" s="1"/>
  <c r="R60" i="23" s="1"/>
  <c r="D87" i="22"/>
  <c r="AF68" i="22"/>
  <c r="D68" i="28" s="1"/>
  <c r="F68" i="23" s="1"/>
  <c r="X68" i="23" s="1"/>
  <c r="D69" i="27" s="1"/>
  <c r="X6" i="22"/>
  <c r="W49" i="22"/>
  <c r="D48" i="22"/>
  <c r="AI19" i="22"/>
  <c r="G19" i="28" s="1"/>
  <c r="I19" i="23" s="1"/>
  <c r="AG112" i="22"/>
  <c r="E112" i="28" s="1"/>
  <c r="G112" i="23" s="1"/>
  <c r="Y112" i="23" s="1"/>
  <c r="E113" i="27" s="1"/>
  <c r="G99" i="22"/>
  <c r="G86" i="22"/>
  <c r="AE88" i="22"/>
  <c r="C88" i="28" s="1"/>
  <c r="E88" i="23" s="1"/>
  <c r="W88" i="23" s="1"/>
  <c r="C89" i="27" s="1"/>
  <c r="AH105" i="22"/>
  <c r="F105" i="28" s="1"/>
  <c r="H105" i="23" s="1"/>
  <c r="Z105" i="23" s="1"/>
  <c r="F106" i="27" s="1"/>
  <c r="G78" i="22"/>
  <c r="AG28" i="22"/>
  <c r="E28" i="28" s="1"/>
  <c r="G28" i="23" s="1"/>
  <c r="Y28" i="23" s="1"/>
  <c r="E29" i="27" s="1"/>
  <c r="C79" i="22"/>
  <c r="AF6" i="22"/>
  <c r="D6" i="28" s="1"/>
  <c r="F6" i="23" s="1"/>
  <c r="X6" i="23" s="1"/>
  <c r="D7" i="27" s="1"/>
  <c r="G17" i="22"/>
  <c r="AI49" i="22"/>
  <c r="G49" i="28" s="1"/>
  <c r="I49" i="23" s="1"/>
  <c r="AA49" i="23" s="1"/>
  <c r="G50" i="27" s="1"/>
  <c r="E7" i="22"/>
  <c r="AY52" i="22"/>
  <c r="E81" i="22"/>
  <c r="AH77" i="22"/>
  <c r="F77" i="28" s="1"/>
  <c r="H77" i="23" s="1"/>
  <c r="Z77" i="23" s="1"/>
  <c r="F78" i="27" s="1"/>
  <c r="AE59" i="22"/>
  <c r="C59" i="28" s="1"/>
  <c r="E59" i="23" s="1"/>
  <c r="W59" i="23" s="1"/>
  <c r="C60" i="27" s="1"/>
  <c r="F43" i="22"/>
  <c r="AH113" i="22"/>
  <c r="F113" i="28" s="1"/>
  <c r="H113" i="23" s="1"/>
  <c r="Z113" i="23" s="1"/>
  <c r="F114" i="27" s="1"/>
  <c r="D77" i="22"/>
  <c r="AG48" i="22"/>
  <c r="E48" i="28" s="1"/>
  <c r="G48" i="23" s="1"/>
  <c r="Y48" i="23" s="1"/>
  <c r="E49" i="27" s="1"/>
  <c r="AI115" i="22"/>
  <c r="G115" i="28" s="1"/>
  <c r="I115" i="23" s="1"/>
  <c r="AA115" i="23" s="1"/>
  <c r="G116" i="27" s="1"/>
  <c r="B46" i="22"/>
  <c r="D105" i="22"/>
  <c r="B11" i="22"/>
  <c r="E22" i="22"/>
  <c r="B62" i="22"/>
  <c r="G52" i="22"/>
  <c r="AD75" i="22"/>
  <c r="C15" i="22"/>
  <c r="AE108" i="22"/>
  <c r="C108" i="28" s="1"/>
  <c r="E108" i="23" s="1"/>
  <c r="W108" i="23" s="1"/>
  <c r="C109" i="27" s="1"/>
  <c r="AF23" i="22"/>
  <c r="D23" i="28" s="1"/>
  <c r="F23" i="23" s="1"/>
  <c r="X23" i="23" s="1"/>
  <c r="D24" i="27" s="1"/>
  <c r="AH100" i="22"/>
  <c r="F100" i="28" s="1"/>
  <c r="H100" i="23" s="1"/>
  <c r="Z100" i="23" s="1"/>
  <c r="F101" i="27" s="1"/>
  <c r="F47" i="22"/>
  <c r="F92" i="22"/>
  <c r="AE99" i="22"/>
  <c r="C99" i="28" s="1"/>
  <c r="E99" i="23" s="1"/>
  <c r="W99" i="23" s="1"/>
  <c r="C100" i="27" s="1"/>
  <c r="AJ16" i="22"/>
  <c r="AY16" i="22" s="1"/>
  <c r="AI89" i="22"/>
  <c r="G89" i="28" s="1"/>
  <c r="I89" i="23" s="1"/>
  <c r="AA89" i="23" s="1"/>
  <c r="G90" i="27" s="1"/>
  <c r="C97" i="22"/>
  <c r="E40" i="22"/>
  <c r="F4" i="22"/>
  <c r="F107" i="22"/>
  <c r="AF21" i="22"/>
  <c r="D21" i="28" s="1"/>
  <c r="F21" i="23" s="1"/>
  <c r="X21" i="23" s="1"/>
  <c r="D22" i="27" s="1"/>
  <c r="AE57" i="22"/>
  <c r="C57" i="28" s="1"/>
  <c r="E57" i="23" s="1"/>
  <c r="G131" i="22"/>
  <c r="B98" i="22"/>
  <c r="F117" i="22"/>
  <c r="AG22" i="22"/>
  <c r="E22" i="28" s="1"/>
  <c r="G22" i="23" s="1"/>
  <c r="Y22" i="23" s="1"/>
  <c r="E23" i="27" s="1"/>
  <c r="AF40" i="22"/>
  <c r="D40" i="28" s="1"/>
  <c r="F40" i="23" s="1"/>
  <c r="X40" i="23" s="1"/>
  <c r="D41" i="27" s="1"/>
  <c r="AF36" i="22"/>
  <c r="D36" i="28" s="1"/>
  <c r="F36" i="23" s="1"/>
  <c r="X36" i="23" s="1"/>
  <c r="D37" i="27" s="1"/>
  <c r="D112" i="22"/>
  <c r="C13" i="22"/>
  <c r="X118" i="22"/>
  <c r="X116" i="22"/>
  <c r="AI32" i="22"/>
  <c r="G32" i="28" s="1"/>
  <c r="I32" i="23" s="1"/>
  <c r="AA32" i="23" s="1"/>
  <c r="G33" i="27" s="1"/>
  <c r="AE119" i="22"/>
  <c r="C119" i="28" s="1"/>
  <c r="E119" i="23" s="1"/>
  <c r="W119" i="23" s="1"/>
  <c r="C120" i="27" s="1"/>
  <c r="F7" i="22"/>
  <c r="AE54" i="22"/>
  <c r="C54" i="28" s="1"/>
  <c r="E54" i="23" s="1"/>
  <c r="AG93" i="22"/>
  <c r="E93" i="28" s="1"/>
  <c r="G93" i="23" s="1"/>
  <c r="AI109" i="22"/>
  <c r="G109" i="28" s="1"/>
  <c r="I109" i="23" s="1"/>
  <c r="AA109" i="23" s="1"/>
  <c r="G110" i="27" s="1"/>
  <c r="X55" i="22"/>
  <c r="E35" i="22"/>
  <c r="AE21" i="22"/>
  <c r="C21" i="28" s="1"/>
  <c r="E21" i="23" s="1"/>
  <c r="W21" i="23" s="1"/>
  <c r="C22" i="27" s="1"/>
  <c r="F16" i="22"/>
  <c r="G40" i="22"/>
  <c r="AE118" i="22"/>
  <c r="C118" i="28" s="1"/>
  <c r="E118" i="23" s="1"/>
  <c r="W118" i="23" s="1"/>
  <c r="C119" i="27" s="1"/>
  <c r="AH130" i="22"/>
  <c r="F130" i="28" s="1"/>
  <c r="H130" i="23" s="1"/>
  <c r="AF38" i="22"/>
  <c r="D38" i="28" s="1"/>
  <c r="F38" i="23" s="1"/>
  <c r="D7" i="22"/>
  <c r="AE14" i="22"/>
  <c r="C14" i="28" s="1"/>
  <c r="E14" i="23" s="1"/>
  <c r="C22" i="22"/>
  <c r="B27" i="22"/>
  <c r="Y126" i="23"/>
  <c r="E127" i="27" s="1"/>
  <c r="AD5" i="22"/>
  <c r="B5" i="28" s="1"/>
  <c r="D5" i="23" s="1"/>
  <c r="AE76" i="22"/>
  <c r="C76" i="28" s="1"/>
  <c r="E76" i="23" s="1"/>
  <c r="W76" i="23" s="1"/>
  <c r="C77" i="27" s="1"/>
  <c r="AD129" i="22"/>
  <c r="B129" i="28" s="1"/>
  <c r="D129" i="23" s="1"/>
  <c r="E94" i="22"/>
  <c r="F6" i="22"/>
  <c r="AD107" i="22"/>
  <c r="B107" i="28" s="1"/>
  <c r="D107" i="23" s="1"/>
  <c r="AJ5" i="22"/>
  <c r="AY5" i="22" s="1"/>
  <c r="AD69" i="22"/>
  <c r="S24" i="22"/>
  <c r="X24" i="22" s="1"/>
  <c r="C125" i="22"/>
  <c r="AH103" i="22"/>
  <c r="F103" i="28" s="1"/>
  <c r="H103" i="23" s="1"/>
  <c r="E60" i="22"/>
  <c r="G95" i="22"/>
  <c r="B26" i="22"/>
  <c r="AD65" i="22"/>
  <c r="B65" i="28" s="1"/>
  <c r="D65" i="23" s="1"/>
  <c r="D21" i="22"/>
  <c r="B53" i="22"/>
  <c r="B113" i="22"/>
  <c r="AE15" i="22"/>
  <c r="C15" i="28" s="1"/>
  <c r="E15" i="23" s="1"/>
  <c r="W15" i="23" s="1"/>
  <c r="C16" i="27" s="1"/>
  <c r="X14" i="23"/>
  <c r="D15" i="27" s="1"/>
  <c r="AG24" i="22"/>
  <c r="E24" i="28" s="1"/>
  <c r="G24" i="23" s="1"/>
  <c r="Y24" i="23" s="1"/>
  <c r="E25" i="27" s="1"/>
  <c r="G55" i="22"/>
  <c r="G36" i="22"/>
  <c r="AD43" i="22"/>
  <c r="AD101" i="22"/>
  <c r="B101" i="28" s="1"/>
  <c r="D101" i="23" s="1"/>
  <c r="E55" i="22"/>
  <c r="D73" i="22"/>
  <c r="AH45" i="22"/>
  <c r="F45" i="28" s="1"/>
  <c r="H45" i="23" s="1"/>
  <c r="Z45" i="23" s="1"/>
  <c r="F46" i="27" s="1"/>
  <c r="AU24" i="22"/>
  <c r="S24" i="28" s="1"/>
  <c r="U24" i="23" s="1"/>
  <c r="AH87" i="22"/>
  <c r="F87" i="28" s="1"/>
  <c r="H87" i="23" s="1"/>
  <c r="Z87" i="23" s="1"/>
  <c r="F88" i="27" s="1"/>
  <c r="AG118" i="22"/>
  <c r="E118" i="28" s="1"/>
  <c r="G118" i="23" s="1"/>
  <c r="Y118" i="23" s="1"/>
  <c r="E119" i="27" s="1"/>
  <c r="G5" i="22"/>
  <c r="AE23" i="22"/>
  <c r="C23" i="28" s="1"/>
  <c r="E23" i="23" s="1"/>
  <c r="W23" i="23" s="1"/>
  <c r="C24" i="27" s="1"/>
  <c r="G18" i="22"/>
  <c r="AI50" i="22"/>
  <c r="G50" i="28" s="1"/>
  <c r="I50" i="23" s="1"/>
  <c r="F119" i="22"/>
  <c r="E20" i="22"/>
  <c r="AG41" i="22"/>
  <c r="E41" i="28" s="1"/>
  <c r="G41" i="23" s="1"/>
  <c r="Y41" i="23" s="1"/>
  <c r="E42" i="27" s="1"/>
  <c r="C82" i="22"/>
  <c r="AG64" i="22"/>
  <c r="E64" i="28" s="1"/>
  <c r="G64" i="23" s="1"/>
  <c r="Y64" i="23" s="1"/>
  <c r="E65" i="27" s="1"/>
  <c r="E124" i="22"/>
  <c r="AH70" i="22"/>
  <c r="F70" i="28" s="1"/>
  <c r="H70" i="23" s="1"/>
  <c r="X86" i="22"/>
  <c r="AI84" i="22"/>
  <c r="G84" i="28" s="1"/>
  <c r="I84" i="23" s="1"/>
  <c r="AA84" i="23" s="1"/>
  <c r="G85" i="27" s="1"/>
  <c r="AL77" i="22"/>
  <c r="E5" i="22"/>
  <c r="B80" i="22"/>
  <c r="L75" i="22"/>
  <c r="W75" i="22" s="1"/>
  <c r="E29" i="22"/>
  <c r="AF34" i="22"/>
  <c r="D34" i="28" s="1"/>
  <c r="F34" i="23" s="1"/>
  <c r="AE40" i="22"/>
  <c r="C40" i="28" s="1"/>
  <c r="E40" i="23" s="1"/>
  <c r="W40" i="23" s="1"/>
  <c r="C41" i="27" s="1"/>
  <c r="AI78" i="22"/>
  <c r="G78" i="28" s="1"/>
  <c r="I78" i="23" s="1"/>
  <c r="AA78" i="23" s="1"/>
  <c r="G79" i="27" s="1"/>
  <c r="B128" i="22"/>
  <c r="F66" i="22"/>
  <c r="AG83" i="22"/>
  <c r="E83" i="28" s="1"/>
  <c r="G83" i="23" s="1"/>
  <c r="Y83" i="23" s="1"/>
  <c r="E84" i="27" s="1"/>
  <c r="D6" i="22"/>
  <c r="AH73" i="22"/>
  <c r="F73" i="28" s="1"/>
  <c r="H73" i="23" s="1"/>
  <c r="Z73" i="23" s="1"/>
  <c r="F74" i="27" s="1"/>
  <c r="C67" i="22"/>
  <c r="AF76" i="22"/>
  <c r="D76" i="28" s="1"/>
  <c r="F76" i="23" s="1"/>
  <c r="X76" i="23" s="1"/>
  <c r="D77" i="27" s="1"/>
  <c r="AG122" i="22"/>
  <c r="E122" i="28" s="1"/>
  <c r="G122" i="23" s="1"/>
  <c r="Y122" i="23" s="1"/>
  <c r="E123" i="27" s="1"/>
  <c r="C14" i="22"/>
  <c r="AG131" i="22"/>
  <c r="E131" i="28" s="1"/>
  <c r="G131" i="23" s="1"/>
  <c r="Y131" i="23" s="1"/>
  <c r="E132" i="27" s="1"/>
  <c r="G6" i="22"/>
  <c r="AF100" i="22"/>
  <c r="D100" i="28" s="1"/>
  <c r="F100" i="23" s="1"/>
  <c r="X100" i="23" s="1"/>
  <c r="D101" i="27" s="1"/>
  <c r="AI67" i="22"/>
  <c r="G67" i="28" s="1"/>
  <c r="I67" i="23" s="1"/>
  <c r="AA67" i="23" s="1"/>
  <c r="G68" i="27" s="1"/>
  <c r="C129" i="22"/>
  <c r="AH80" i="22"/>
  <c r="F80" i="28" s="1"/>
  <c r="H80" i="23" s="1"/>
  <c r="Z80" i="23" s="1"/>
  <c r="F81" i="27" s="1"/>
  <c r="G80" i="22"/>
  <c r="N102" i="22"/>
  <c r="X102" i="22" s="1"/>
  <c r="AD72" i="22"/>
  <c r="B72" i="28" s="1"/>
  <c r="D72" i="23" s="1"/>
  <c r="V72" i="23" s="1"/>
  <c r="AD93" i="22"/>
  <c r="B93" i="28" s="1"/>
  <c r="D93" i="23" s="1"/>
  <c r="D93" i="22"/>
  <c r="AF60" i="22"/>
  <c r="D60" i="28" s="1"/>
  <c r="F60" i="23" s="1"/>
  <c r="AH78" i="22"/>
  <c r="F78" i="28" s="1"/>
  <c r="H78" i="23" s="1"/>
  <c r="Z78" i="23" s="1"/>
  <c r="F79" i="27" s="1"/>
  <c r="H103" i="28"/>
  <c r="J103" i="23" s="1"/>
  <c r="AY103" i="22"/>
  <c r="AA28" i="23"/>
  <c r="G29" i="27" s="1"/>
  <c r="N52" i="28"/>
  <c r="P52" i="23" s="1"/>
  <c r="AZ52" i="22"/>
  <c r="N33" i="28"/>
  <c r="P33" i="23" s="1"/>
  <c r="AZ33" i="22"/>
  <c r="N116" i="28"/>
  <c r="P116" i="23" s="1"/>
  <c r="AZ116" i="22"/>
  <c r="B103" i="28"/>
  <c r="D103" i="23" s="1"/>
  <c r="W27" i="23"/>
  <c r="C28" i="27" s="1"/>
  <c r="H115" i="28"/>
  <c r="J115" i="23" s="1"/>
  <c r="AY115" i="22"/>
  <c r="H96" i="28"/>
  <c r="J96" i="23" s="1"/>
  <c r="AY96" i="22"/>
  <c r="W74" i="22"/>
  <c r="H39" i="28"/>
  <c r="J39" i="23" s="1"/>
  <c r="AY39" i="22"/>
  <c r="Z128" i="23"/>
  <c r="F129" i="27" s="1"/>
  <c r="N4" i="28"/>
  <c r="P4" i="23" s="1"/>
  <c r="W65" i="22"/>
  <c r="B83" i="28"/>
  <c r="D83" i="23" s="1"/>
  <c r="AZ46" i="22"/>
  <c r="AY87" i="22"/>
  <c r="AZ38" i="22"/>
  <c r="B77" i="28"/>
  <c r="D77" i="23" s="1"/>
  <c r="N51" i="28"/>
  <c r="P51" i="23" s="1"/>
  <c r="W32" i="22"/>
  <c r="N101" i="28"/>
  <c r="P101" i="23" s="1"/>
  <c r="AZ101" i="22"/>
  <c r="X19" i="22"/>
  <c r="N107" i="28"/>
  <c r="P107" i="23" s="1"/>
  <c r="Y85" i="23"/>
  <c r="E86" i="27" s="1"/>
  <c r="H79" i="28"/>
  <c r="J79" i="23" s="1"/>
  <c r="AY79" i="22"/>
  <c r="N66" i="28"/>
  <c r="P66" i="23" s="1"/>
  <c r="AZ66" i="22"/>
  <c r="AE106" i="22"/>
  <c r="C106" i="28" s="1"/>
  <c r="E106" i="23" s="1"/>
  <c r="D130" i="22"/>
  <c r="B89" i="22"/>
  <c r="AE9" i="22"/>
  <c r="C9" i="28" s="1"/>
  <c r="E9" i="23" s="1"/>
  <c r="W9" i="23" s="1"/>
  <c r="C10" i="27" s="1"/>
  <c r="E114" i="22"/>
  <c r="AZ76" i="22"/>
  <c r="B111" i="22"/>
  <c r="D95" i="22"/>
  <c r="H111" i="22"/>
  <c r="W111" i="22" s="1"/>
  <c r="AH125" i="22"/>
  <c r="F125" i="28" s="1"/>
  <c r="H125" i="23" s="1"/>
  <c r="Z125" i="23" s="1"/>
  <c r="F126" i="27" s="1"/>
  <c r="AG107" i="22"/>
  <c r="E107" i="28" s="1"/>
  <c r="G107" i="23" s="1"/>
  <c r="Y107" i="23" s="1"/>
  <c r="E108" i="27" s="1"/>
  <c r="AD60" i="22"/>
  <c r="B94" i="22"/>
  <c r="AF49" i="22"/>
  <c r="D49" i="28" s="1"/>
  <c r="F49" i="23" s="1"/>
  <c r="X49" i="23" s="1"/>
  <c r="D50" i="27" s="1"/>
  <c r="AZ120" i="22"/>
  <c r="AG87" i="22"/>
  <c r="E87" i="28" s="1"/>
  <c r="G87" i="23" s="1"/>
  <c r="Y87" i="23" s="1"/>
  <c r="E88" i="27" s="1"/>
  <c r="AF131" i="22"/>
  <c r="D131" i="28" s="1"/>
  <c r="F131" i="23" s="1"/>
  <c r="X131" i="23" s="1"/>
  <c r="D132" i="27" s="1"/>
  <c r="AE62" i="22"/>
  <c r="C62" i="28" s="1"/>
  <c r="E62" i="23" s="1"/>
  <c r="W62" i="23" s="1"/>
  <c r="C63" i="27" s="1"/>
  <c r="AI98" i="22"/>
  <c r="G98" i="28" s="1"/>
  <c r="I98" i="23" s="1"/>
  <c r="AA98" i="23" s="1"/>
  <c r="G99" i="27" s="1"/>
  <c r="F123" i="22"/>
  <c r="AH95" i="22"/>
  <c r="F95" i="28" s="1"/>
  <c r="H95" i="23" s="1"/>
  <c r="Z95" i="23" s="1"/>
  <c r="F96" i="27" s="1"/>
  <c r="AH48" i="22"/>
  <c r="F48" i="28" s="1"/>
  <c r="H48" i="23" s="1"/>
  <c r="Z48" i="23" s="1"/>
  <c r="F49" i="27" s="1"/>
  <c r="D35" i="22"/>
  <c r="B118" i="22"/>
  <c r="AF118" i="22"/>
  <c r="D118" i="28" s="1"/>
  <c r="F118" i="23" s="1"/>
  <c r="X118" i="23" s="1"/>
  <c r="D119" i="27" s="1"/>
  <c r="H122" i="28"/>
  <c r="J122" i="23" s="1"/>
  <c r="AY122" i="22"/>
  <c r="N115" i="28"/>
  <c r="P115" i="23" s="1"/>
  <c r="AZ115" i="22"/>
  <c r="AH49" i="22"/>
  <c r="F49" i="28" s="1"/>
  <c r="H49" i="23" s="1"/>
  <c r="Z49" i="23" s="1"/>
  <c r="F50" i="27" s="1"/>
  <c r="E107" i="22"/>
  <c r="B121" i="22"/>
  <c r="AY47" i="22"/>
  <c r="H129" i="28"/>
  <c r="J129" i="23" s="1"/>
  <c r="AY129" i="22"/>
  <c r="E34" i="22"/>
  <c r="W33" i="22"/>
  <c r="AQ14" i="22"/>
  <c r="AH19" i="22"/>
  <c r="F19" i="28" s="1"/>
  <c r="H19" i="23" s="1"/>
  <c r="Z19" i="23" s="1"/>
  <c r="F20" i="27" s="1"/>
  <c r="H10" i="22"/>
  <c r="W10" i="22" s="1"/>
  <c r="F95" i="22"/>
  <c r="AF71" i="22"/>
  <c r="D71" i="28" s="1"/>
  <c r="F71" i="23" s="1"/>
  <c r="X71" i="23" s="1"/>
  <c r="D72" i="27" s="1"/>
  <c r="N98" i="28"/>
  <c r="P98" i="23" s="1"/>
  <c r="AY32" i="22"/>
  <c r="AE32" i="22"/>
  <c r="C32" i="28" s="1"/>
  <c r="E32" i="23" s="1"/>
  <c r="W32" i="23" s="1"/>
  <c r="C33" i="27" s="1"/>
  <c r="AD90" i="22"/>
  <c r="H125" i="28"/>
  <c r="J125" i="23" s="1"/>
  <c r="AY125" i="22"/>
  <c r="G91" i="22"/>
  <c r="L69" i="22"/>
  <c r="W69" i="22" s="1"/>
  <c r="AD118" i="22"/>
  <c r="AI73" i="22"/>
  <c r="G73" i="28" s="1"/>
  <c r="I73" i="23" s="1"/>
  <c r="AA73" i="23" s="1"/>
  <c r="G74" i="27" s="1"/>
  <c r="E101" i="22"/>
  <c r="H8" i="28"/>
  <c r="J8" i="23" s="1"/>
  <c r="AY8" i="22"/>
  <c r="F97" i="22"/>
  <c r="M23" i="22"/>
  <c r="X43" i="22"/>
  <c r="AF128" i="22"/>
  <c r="D128" i="28" s="1"/>
  <c r="F128" i="23" s="1"/>
  <c r="C29" i="22"/>
  <c r="D62" i="22"/>
  <c r="AG18" i="22"/>
  <c r="E18" i="28" s="1"/>
  <c r="G18" i="23" s="1"/>
  <c r="AG50" i="22"/>
  <c r="E50" i="28" s="1"/>
  <c r="G50" i="23" s="1"/>
  <c r="Y50" i="23" s="1"/>
  <c r="E51" i="27" s="1"/>
  <c r="W60" i="22"/>
  <c r="I68" i="22"/>
  <c r="L57" i="22"/>
  <c r="W57" i="22" s="1"/>
  <c r="F63" i="22"/>
  <c r="AS98" i="22"/>
  <c r="Q98" i="28" s="1"/>
  <c r="S98" i="23" s="1"/>
  <c r="G130" i="22"/>
  <c r="AG98" i="22"/>
  <c r="E98" i="28" s="1"/>
  <c r="G98" i="23" s="1"/>
  <c r="AE107" i="22"/>
  <c r="C107" i="28" s="1"/>
  <c r="E107" i="23" s="1"/>
  <c r="AT53" i="22"/>
  <c r="R53" i="28" s="1"/>
  <c r="T53" i="23" s="1"/>
  <c r="C58" i="22"/>
  <c r="G110" i="22"/>
  <c r="F52" i="22"/>
  <c r="F104" i="22"/>
  <c r="G16" i="22"/>
  <c r="B51" i="22"/>
  <c r="AO23" i="22"/>
  <c r="M23" i="28" s="1"/>
  <c r="O23" i="23" s="1"/>
  <c r="AA23" i="23" s="1"/>
  <c r="G24" i="27" s="1"/>
  <c r="AZ87" i="22"/>
  <c r="AH8" i="22"/>
  <c r="F8" i="28" s="1"/>
  <c r="H8" i="23" s="1"/>
  <c r="Z8" i="23" s="1"/>
  <c r="F9" i="27" s="1"/>
  <c r="AR13" i="22"/>
  <c r="P13" i="28" s="1"/>
  <c r="R13" i="23" s="1"/>
  <c r="AE4" i="22"/>
  <c r="C4" i="28" s="1"/>
  <c r="E4" i="23" s="1"/>
  <c r="W4" i="23" s="1"/>
  <c r="AZ113" i="22"/>
  <c r="H59" i="22"/>
  <c r="W59" i="22" s="1"/>
  <c r="AF63" i="22"/>
  <c r="D63" i="28" s="1"/>
  <c r="F63" i="23" s="1"/>
  <c r="X63" i="23" s="1"/>
  <c r="D64" i="27" s="1"/>
  <c r="Q98" i="22"/>
  <c r="X98" i="22" s="1"/>
  <c r="H73" i="22"/>
  <c r="W73" i="22" s="1"/>
  <c r="AE58" i="22"/>
  <c r="C58" i="28" s="1"/>
  <c r="E58" i="23" s="1"/>
  <c r="W58" i="23" s="1"/>
  <c r="C59" i="27" s="1"/>
  <c r="X25" i="22"/>
  <c r="N89" i="28"/>
  <c r="P89" i="23" s="1"/>
  <c r="AE80" i="22"/>
  <c r="C80" i="28" s="1"/>
  <c r="E80" i="23" s="1"/>
  <c r="H33" i="28"/>
  <c r="J33" i="23" s="1"/>
  <c r="AY33" i="22"/>
  <c r="AH71" i="22"/>
  <c r="F71" i="28" s="1"/>
  <c r="H71" i="23" s="1"/>
  <c r="Z71" i="23" s="1"/>
  <c r="F72" i="27" s="1"/>
  <c r="AI63" i="22"/>
  <c r="G63" i="28" s="1"/>
  <c r="I63" i="23" s="1"/>
  <c r="AA63" i="23" s="1"/>
  <c r="G64" i="27" s="1"/>
  <c r="AG100" i="22"/>
  <c r="E100" i="28" s="1"/>
  <c r="G100" i="23" s="1"/>
  <c r="Y100" i="23" s="1"/>
  <c r="E101" i="27" s="1"/>
  <c r="AF29" i="22"/>
  <c r="D29" i="28" s="1"/>
  <c r="F29" i="23" s="1"/>
  <c r="X29" i="23" s="1"/>
  <c r="D30" i="27" s="1"/>
  <c r="AH104" i="22"/>
  <c r="F104" i="28" s="1"/>
  <c r="H104" i="23" s="1"/>
  <c r="Z104" i="23" s="1"/>
  <c r="F105" i="27" s="1"/>
  <c r="E9" i="22"/>
  <c r="F122" i="22"/>
  <c r="C59" i="22"/>
  <c r="F11" i="22"/>
  <c r="D106" i="22"/>
  <c r="N71" i="28"/>
  <c r="P71" i="23" s="1"/>
  <c r="AZ71" i="22"/>
  <c r="G127" i="22"/>
  <c r="H31" i="28"/>
  <c r="J31" i="23" s="1"/>
  <c r="N92" i="28"/>
  <c r="P92" i="23" s="1"/>
  <c r="AZ92" i="22"/>
  <c r="AG57" i="22"/>
  <c r="E57" i="28" s="1"/>
  <c r="G57" i="23" s="1"/>
  <c r="Y57" i="23" s="1"/>
  <c r="E58" i="27" s="1"/>
  <c r="AH53" i="22"/>
  <c r="F53" i="28" s="1"/>
  <c r="H53" i="23" s="1"/>
  <c r="AF94" i="22"/>
  <c r="D94" i="28" s="1"/>
  <c r="F94" i="23" s="1"/>
  <c r="X94" i="23" s="1"/>
  <c r="D95" i="27" s="1"/>
  <c r="E120" i="22"/>
  <c r="G102" i="22"/>
  <c r="E92" i="22"/>
  <c r="E106" i="22"/>
  <c r="AG29" i="22"/>
  <c r="E29" i="28" s="1"/>
  <c r="G29" i="23" s="1"/>
  <c r="Y29" i="23" s="1"/>
  <c r="E30" i="27" s="1"/>
  <c r="D34" i="22"/>
  <c r="N16" i="28"/>
  <c r="P16" i="23" s="1"/>
  <c r="AZ16" i="22"/>
  <c r="N131" i="28"/>
  <c r="P131" i="23" s="1"/>
  <c r="AZ131" i="22"/>
  <c r="W43" i="22"/>
  <c r="AE74" i="22"/>
  <c r="C74" i="28" s="1"/>
  <c r="E74" i="23" s="1"/>
  <c r="W74" i="23" s="1"/>
  <c r="C75" i="27" s="1"/>
  <c r="N9" i="28"/>
  <c r="P9" i="23" s="1"/>
  <c r="AZ9" i="22"/>
  <c r="F77" i="22"/>
  <c r="B13" i="22"/>
  <c r="W122" i="22"/>
  <c r="H21" i="28"/>
  <c r="J21" i="23" s="1"/>
  <c r="AY21" i="22"/>
  <c r="AD54" i="22"/>
  <c r="AT4" i="22"/>
  <c r="R4" i="28" s="1"/>
  <c r="T4" i="23" s="1"/>
  <c r="G34" i="22"/>
  <c r="G66" i="22"/>
  <c r="X27" i="22"/>
  <c r="D100" i="22"/>
  <c r="G11" i="22"/>
  <c r="AG60" i="22"/>
  <c r="E60" i="28" s="1"/>
  <c r="G60" i="23" s="1"/>
  <c r="Y60" i="23" s="1"/>
  <c r="E61" i="27" s="1"/>
  <c r="P11" i="22"/>
  <c r="X11" i="22" s="1"/>
  <c r="D33" i="22"/>
  <c r="AE34" i="22"/>
  <c r="C34" i="28" s="1"/>
  <c r="E34" i="23" s="1"/>
  <c r="W34" i="23" s="1"/>
  <c r="C35" i="27" s="1"/>
  <c r="N125" i="28"/>
  <c r="P125" i="23" s="1"/>
  <c r="AZ125" i="22"/>
  <c r="C27" i="22"/>
  <c r="G15" i="22"/>
  <c r="G71" i="22"/>
  <c r="C117" i="22"/>
  <c r="H131" i="28"/>
  <c r="J131" i="23" s="1"/>
  <c r="AY131" i="22"/>
  <c r="B16" i="22"/>
  <c r="N53" i="28"/>
  <c r="P53" i="23" s="1"/>
  <c r="G106" i="22"/>
  <c r="E75" i="22"/>
  <c r="N88" i="28"/>
  <c r="P88" i="23" s="1"/>
  <c r="AZ88" i="22"/>
  <c r="N112" i="28"/>
  <c r="P112" i="23" s="1"/>
  <c r="AZ112" i="22"/>
  <c r="AD89" i="22"/>
  <c r="AE37" i="22"/>
  <c r="C37" i="28" s="1"/>
  <c r="E37" i="23" s="1"/>
  <c r="W37" i="23" s="1"/>
  <c r="C38" i="27" s="1"/>
  <c r="F26" i="22"/>
  <c r="D10" i="22"/>
  <c r="AG14" i="22"/>
  <c r="E14" i="28" s="1"/>
  <c r="G14" i="23" s="1"/>
  <c r="Y14" i="23" s="1"/>
  <c r="E15" i="27" s="1"/>
  <c r="H6" i="28"/>
  <c r="J6" i="23" s="1"/>
  <c r="AY6" i="22"/>
  <c r="F46" i="22"/>
  <c r="AI34" i="22"/>
  <c r="G34" i="28" s="1"/>
  <c r="I34" i="23" s="1"/>
  <c r="AA34" i="23" s="1"/>
  <c r="G35" i="27" s="1"/>
  <c r="AI66" i="22"/>
  <c r="G66" i="28" s="1"/>
  <c r="I66" i="23" s="1"/>
  <c r="AA66" i="23" s="1"/>
  <c r="G67" i="27" s="1"/>
  <c r="F59" i="22"/>
  <c r="C69" i="22"/>
  <c r="AE115" i="22"/>
  <c r="C115" i="28" s="1"/>
  <c r="E115" i="23" s="1"/>
  <c r="W115" i="23" s="1"/>
  <c r="C116" i="27" s="1"/>
  <c r="AY63" i="22"/>
  <c r="AG11" i="22"/>
  <c r="E11" i="28" s="1"/>
  <c r="G11" i="23" s="1"/>
  <c r="Y11" i="23" s="1"/>
  <c r="E12" i="27" s="1"/>
  <c r="AH120" i="22"/>
  <c r="F120" i="28" s="1"/>
  <c r="H120" i="23" s="1"/>
  <c r="Z120" i="23" s="1"/>
  <c r="F121" i="27" s="1"/>
  <c r="C78" i="22"/>
  <c r="AD96" i="22"/>
  <c r="AJ4" i="22"/>
  <c r="AG8" i="22"/>
  <c r="E8" i="28" s="1"/>
  <c r="G8" i="23" s="1"/>
  <c r="Y8" i="23" s="1"/>
  <c r="E9" i="27" s="1"/>
  <c r="AI71" i="22"/>
  <c r="G71" i="28" s="1"/>
  <c r="I71" i="23" s="1"/>
  <c r="AA71" i="23" s="1"/>
  <c r="G72" i="27" s="1"/>
  <c r="AI131" i="22"/>
  <c r="G131" i="28" s="1"/>
  <c r="I131" i="23" s="1"/>
  <c r="B126" i="22"/>
  <c r="AG17" i="22"/>
  <c r="E17" i="28" s="1"/>
  <c r="G17" i="23" s="1"/>
  <c r="Y17" i="23" s="1"/>
  <c r="E18" i="27" s="1"/>
  <c r="AE87" i="22"/>
  <c r="C87" i="28" s="1"/>
  <c r="E87" i="23" s="1"/>
  <c r="W87" i="23" s="1"/>
  <c r="C88" i="27" s="1"/>
  <c r="AE73" i="22"/>
  <c r="C73" i="28" s="1"/>
  <c r="E73" i="23" s="1"/>
  <c r="W73" i="23" s="1"/>
  <c r="C74" i="27" s="1"/>
  <c r="AD126" i="22"/>
  <c r="E17" i="22"/>
  <c r="AF127" i="22"/>
  <c r="D127" i="28" s="1"/>
  <c r="F127" i="23" s="1"/>
  <c r="X127" i="23" s="1"/>
  <c r="D128" i="27" s="1"/>
  <c r="N123" i="28"/>
  <c r="P123" i="23" s="1"/>
  <c r="H119" i="28"/>
  <c r="J119" i="23" s="1"/>
  <c r="AY119" i="22"/>
  <c r="AI68" i="22"/>
  <c r="G68" i="28" s="1"/>
  <c r="I68" i="23" s="1"/>
  <c r="AA68" i="23" s="1"/>
  <c r="G69" i="27" s="1"/>
  <c r="AG109" i="22"/>
  <c r="E109" i="28" s="1"/>
  <c r="G109" i="23" s="1"/>
  <c r="Y109" i="23" s="1"/>
  <c r="E110" i="27" s="1"/>
  <c r="AH9" i="22"/>
  <c r="F9" i="28" s="1"/>
  <c r="H9" i="23" s="1"/>
  <c r="Z9" i="23" s="1"/>
  <c r="F10" i="27" s="1"/>
  <c r="AI117" i="22"/>
  <c r="G117" i="28" s="1"/>
  <c r="I117" i="23" s="1"/>
  <c r="AA117" i="23" s="1"/>
  <c r="G118" i="27" s="1"/>
  <c r="E103" i="22"/>
  <c r="AE97" i="22"/>
  <c r="C97" i="28" s="1"/>
  <c r="E97" i="23" s="1"/>
  <c r="W97" i="23" s="1"/>
  <c r="C98" i="27" s="1"/>
  <c r="N79" i="28"/>
  <c r="P79" i="23" s="1"/>
  <c r="AZ79" i="22"/>
  <c r="G101" i="22"/>
  <c r="D81" i="22"/>
  <c r="E33" i="22"/>
  <c r="B68" i="22"/>
  <c r="AD31" i="22"/>
  <c r="AH6" i="22"/>
  <c r="F6" i="28" s="1"/>
  <c r="H6" i="23" s="1"/>
  <c r="Z6" i="23" s="1"/>
  <c r="F7" i="27" s="1"/>
  <c r="B57" i="22"/>
  <c r="D23" i="22"/>
  <c r="C88" i="22"/>
  <c r="D43" i="22"/>
  <c r="F23" i="22"/>
  <c r="E78" i="22"/>
  <c r="AH96" i="22"/>
  <c r="F96" i="28" s="1"/>
  <c r="H96" i="23" s="1"/>
  <c r="Z96" i="23" s="1"/>
  <c r="F97" i="27" s="1"/>
  <c r="X111" i="22"/>
  <c r="AG103" i="22"/>
  <c r="E103" i="28" s="1"/>
  <c r="G103" i="23" s="1"/>
  <c r="Y103" i="23" s="1"/>
  <c r="E104" i="27" s="1"/>
  <c r="G35" i="22"/>
  <c r="B50" i="22"/>
  <c r="C60" i="22"/>
  <c r="AI85" i="22"/>
  <c r="G85" i="28" s="1"/>
  <c r="I85" i="23" s="1"/>
  <c r="AA85" i="23" s="1"/>
  <c r="G86" i="27" s="1"/>
  <c r="AF43" i="22"/>
  <c r="D43" i="28" s="1"/>
  <c r="F43" i="23" s="1"/>
  <c r="X43" i="23" s="1"/>
  <c r="D44" i="27" s="1"/>
  <c r="G43" i="22"/>
  <c r="AY117" i="22"/>
  <c r="AE96" i="22"/>
  <c r="C96" i="28" s="1"/>
  <c r="E96" i="23" s="1"/>
  <c r="W96" i="23" s="1"/>
  <c r="C97" i="27" s="1"/>
  <c r="AG51" i="22"/>
  <c r="E51" i="28" s="1"/>
  <c r="G51" i="23" s="1"/>
  <c r="AF104" i="22"/>
  <c r="D104" i="28" s="1"/>
  <c r="F104" i="23" s="1"/>
  <c r="G59" i="22"/>
  <c r="AH16" i="22"/>
  <c r="F16" i="28" s="1"/>
  <c r="H16" i="23" s="1"/>
  <c r="Z16" i="23" s="1"/>
  <c r="F17" i="27" s="1"/>
  <c r="AY30" i="22"/>
  <c r="AD56" i="22"/>
  <c r="AY27" i="22"/>
  <c r="C76" i="22"/>
  <c r="B25" i="22"/>
  <c r="AS18" i="22"/>
  <c r="Q18" i="28" s="1"/>
  <c r="S18" i="23" s="1"/>
  <c r="J104" i="22"/>
  <c r="W104" i="22" s="1"/>
  <c r="C112" i="22"/>
  <c r="AI90" i="22"/>
  <c r="G90" i="28" s="1"/>
  <c r="I90" i="23" s="1"/>
  <c r="AA90" i="23" s="1"/>
  <c r="G91" i="27" s="1"/>
  <c r="D76" i="22"/>
  <c r="AH74" i="22"/>
  <c r="F74" i="28" s="1"/>
  <c r="H74" i="23" s="1"/>
  <c r="Z74" i="23" s="1"/>
  <c r="F75" i="27" s="1"/>
  <c r="G75" i="22"/>
  <c r="AD130" i="22"/>
  <c r="AI126" i="22"/>
  <c r="G126" i="28" s="1"/>
  <c r="I126" i="23" s="1"/>
  <c r="AA126" i="23" s="1"/>
  <c r="G127" i="27" s="1"/>
  <c r="AG108" i="22"/>
  <c r="E108" i="28" s="1"/>
  <c r="G108" i="23" s="1"/>
  <c r="Y108" i="23" s="1"/>
  <c r="E109" i="27" s="1"/>
  <c r="E96" i="22"/>
  <c r="H118" i="28"/>
  <c r="J118" i="23" s="1"/>
  <c r="AY118" i="22"/>
  <c r="X108" i="22"/>
  <c r="F57" i="22"/>
  <c r="C31" i="22"/>
  <c r="AF92" i="22"/>
  <c r="D92" i="28" s="1"/>
  <c r="F92" i="23" s="1"/>
  <c r="F74" i="22"/>
  <c r="G84" i="22"/>
  <c r="AF114" i="22"/>
  <c r="D114" i="28" s="1"/>
  <c r="F114" i="23" s="1"/>
  <c r="AD120" i="22"/>
  <c r="AI33" i="22"/>
  <c r="G33" i="28" s="1"/>
  <c r="I33" i="23" s="1"/>
  <c r="AA33" i="23" s="1"/>
  <c r="G34" i="27" s="1"/>
  <c r="D59" i="22"/>
  <c r="F87" i="22"/>
  <c r="C49" i="22"/>
  <c r="AD106" i="22"/>
  <c r="G93" i="22"/>
  <c r="AZ121" i="22"/>
  <c r="C52" i="22"/>
  <c r="AY15" i="22"/>
  <c r="AH34" i="22"/>
  <c r="F34" i="28" s="1"/>
  <c r="H34" i="23" s="1"/>
  <c r="Z34" i="23" s="1"/>
  <c r="F35" i="27" s="1"/>
  <c r="AE128" i="22"/>
  <c r="C128" i="28" s="1"/>
  <c r="E128" i="23" s="1"/>
  <c r="W128" i="23" s="1"/>
  <c r="C129" i="27" s="1"/>
  <c r="E73" i="22"/>
  <c r="AG36" i="22"/>
  <c r="E36" i="28" s="1"/>
  <c r="G36" i="23" s="1"/>
  <c r="Y36" i="23" s="1"/>
  <c r="E37" i="27" s="1"/>
  <c r="AF5" i="22"/>
  <c r="D5" i="28" s="1"/>
  <c r="F5" i="23" s="1"/>
  <c r="X5" i="23" s="1"/>
  <c r="D6" i="27" s="1"/>
  <c r="AI102" i="22"/>
  <c r="G102" i="28" s="1"/>
  <c r="I102" i="23" s="1"/>
  <c r="AA102" i="23" s="1"/>
  <c r="G103" i="27" s="1"/>
  <c r="AD98" i="22"/>
  <c r="D40" i="22"/>
  <c r="AY91" i="22"/>
  <c r="AZ55" i="22"/>
  <c r="G87" i="22"/>
  <c r="AE60" i="22"/>
  <c r="C60" i="28" s="1"/>
  <c r="E60" i="23" s="1"/>
  <c r="W60" i="23" s="1"/>
  <c r="C61" i="27" s="1"/>
  <c r="H58" i="28"/>
  <c r="J58" i="23" s="1"/>
  <c r="AY58" i="22"/>
  <c r="AH18" i="22"/>
  <c r="F18" i="28" s="1"/>
  <c r="H18" i="23" s="1"/>
  <c r="Z18" i="23" s="1"/>
  <c r="F19" i="27" s="1"/>
  <c r="AH41" i="22"/>
  <c r="F41" i="28" s="1"/>
  <c r="H41" i="23" s="1"/>
  <c r="Z41" i="23" s="1"/>
  <c r="F42" i="27" s="1"/>
  <c r="G14" i="22"/>
  <c r="W46" i="22"/>
  <c r="N12" i="22"/>
  <c r="X12" i="22" s="1"/>
  <c r="AD63" i="22"/>
  <c r="AE46" i="22"/>
  <c r="C46" i="28" s="1"/>
  <c r="E46" i="23" s="1"/>
  <c r="W46" i="23" s="1"/>
  <c r="C47" i="27" s="1"/>
  <c r="B77" i="22"/>
  <c r="AH86" i="22"/>
  <c r="F86" i="28" s="1"/>
  <c r="H86" i="23" s="1"/>
  <c r="Z86" i="23" s="1"/>
  <c r="F87" i="27" s="1"/>
  <c r="AF69" i="22"/>
  <c r="D69" i="28" s="1"/>
  <c r="F69" i="23" s="1"/>
  <c r="X69" i="23" s="1"/>
  <c r="D70" i="27" s="1"/>
  <c r="AG45" i="22"/>
  <c r="E45" i="28" s="1"/>
  <c r="G45" i="23" s="1"/>
  <c r="Y45" i="23" s="1"/>
  <c r="E46" i="27" s="1"/>
  <c r="AG52" i="22"/>
  <c r="E52" i="28" s="1"/>
  <c r="G52" i="23" s="1"/>
  <c r="Y52" i="23" s="1"/>
  <c r="E53" i="27" s="1"/>
  <c r="AF96" i="22"/>
  <c r="D96" i="28" s="1"/>
  <c r="F96" i="23" s="1"/>
  <c r="X96" i="23" s="1"/>
  <c r="D97" i="27" s="1"/>
  <c r="AZ17" i="22"/>
  <c r="AY43" i="22"/>
  <c r="H111" i="28"/>
  <c r="J111" i="23" s="1"/>
  <c r="H101" i="28"/>
  <c r="J101" i="23" s="1"/>
  <c r="AY101" i="22"/>
  <c r="W113" i="22"/>
  <c r="N8" i="28"/>
  <c r="P8" i="23" s="1"/>
  <c r="AZ8" i="22"/>
  <c r="B119" i="28"/>
  <c r="D119" i="23" s="1"/>
  <c r="N96" i="28"/>
  <c r="P96" i="23" s="1"/>
  <c r="AZ96" i="22"/>
  <c r="X4" i="22"/>
  <c r="N83" i="28"/>
  <c r="P83" i="23" s="1"/>
  <c r="AZ83" i="22"/>
  <c r="W98" i="23"/>
  <c r="C99" i="27" s="1"/>
  <c r="W15" i="22"/>
  <c r="Z5" i="23"/>
  <c r="F6" i="27" s="1"/>
  <c r="H35" i="28"/>
  <c r="J35" i="23" s="1"/>
  <c r="AY35" i="22"/>
  <c r="N108" i="28"/>
  <c r="P108" i="23" s="1"/>
  <c r="AZ108" i="22"/>
  <c r="AZ111" i="22"/>
  <c r="AZ7" i="22"/>
  <c r="AZ13" i="22"/>
  <c r="B51" i="28"/>
  <c r="D51" i="23" s="1"/>
  <c r="AA6" i="23"/>
  <c r="G7" i="27" s="1"/>
  <c r="H98" i="28"/>
  <c r="J98" i="23" s="1"/>
  <c r="AY98" i="22"/>
  <c r="H88" i="28"/>
  <c r="J88" i="23" s="1"/>
  <c r="AY88" i="22"/>
  <c r="X76" i="22"/>
  <c r="H69" i="28"/>
  <c r="J69" i="23" s="1"/>
  <c r="N128" i="28"/>
  <c r="P128" i="23" s="1"/>
  <c r="N49" i="28"/>
  <c r="P49" i="23" s="1"/>
  <c r="AZ49" i="22"/>
  <c r="W87" i="22"/>
  <c r="H64" i="28"/>
  <c r="J64" i="23" s="1"/>
  <c r="AY64" i="22"/>
  <c r="B13" i="28"/>
  <c r="D13" i="23" s="1"/>
  <c r="N23" i="28"/>
  <c r="P23" i="23" s="1"/>
  <c r="AZ23" i="22"/>
  <c r="H11" i="28"/>
  <c r="J11" i="23" s="1"/>
  <c r="X20" i="22"/>
  <c r="W80" i="23"/>
  <c r="C81" i="27" s="1"/>
  <c r="X33" i="23"/>
  <c r="D34" i="27" s="1"/>
  <c r="H112" i="28"/>
  <c r="J112" i="23" s="1"/>
  <c r="AY112" i="22"/>
  <c r="H17" i="28"/>
  <c r="J17" i="23" s="1"/>
  <c r="AY17" i="22"/>
  <c r="W24" i="23"/>
  <c r="C25" i="27" s="1"/>
  <c r="N57" i="28"/>
  <c r="P57" i="23" s="1"/>
  <c r="AZ57" i="22"/>
  <c r="AZ56" i="22"/>
  <c r="B69" i="28"/>
  <c r="D69" i="23" s="1"/>
  <c r="AZ124" i="22"/>
  <c r="B85" i="28"/>
  <c r="D85" i="23" s="1"/>
  <c r="V85" i="23" s="1"/>
  <c r="B45" i="28"/>
  <c r="D45" i="23" s="1"/>
  <c r="AY25" i="22"/>
  <c r="AZ104" i="22"/>
  <c r="B88" i="28"/>
  <c r="D88" i="23" s="1"/>
  <c r="Z12" i="23"/>
  <c r="F13" i="27" s="1"/>
  <c r="B125" i="28"/>
  <c r="D125" i="23" s="1"/>
  <c r="H83" i="28"/>
  <c r="J83" i="23" s="1"/>
  <c r="AY83" i="22"/>
  <c r="H59" i="28"/>
  <c r="J59" i="23" s="1"/>
  <c r="F32" i="22"/>
  <c r="AH93" i="22"/>
  <c r="F93" i="28" s="1"/>
  <c r="H93" i="23" s="1"/>
  <c r="Z93" i="23" s="1"/>
  <c r="F94" i="27" s="1"/>
  <c r="AE19" i="22"/>
  <c r="C19" i="28" s="1"/>
  <c r="E19" i="23" s="1"/>
  <c r="W19" i="23" s="1"/>
  <c r="C20" i="27" s="1"/>
  <c r="AD117" i="22"/>
  <c r="D118" i="22"/>
  <c r="AF115" i="22"/>
  <c r="D115" i="28" s="1"/>
  <c r="F115" i="23" s="1"/>
  <c r="X115" i="23" s="1"/>
  <c r="D116" i="27" s="1"/>
  <c r="B49" i="22"/>
  <c r="D51" i="22"/>
  <c r="AH14" i="22"/>
  <c r="F14" i="28" s="1"/>
  <c r="H14" i="23" s="1"/>
  <c r="Z14" i="23" s="1"/>
  <c r="F15" i="27" s="1"/>
  <c r="G114" i="22"/>
  <c r="AH59" i="22"/>
  <c r="F59" i="28" s="1"/>
  <c r="H59" i="23" s="1"/>
  <c r="Z59" i="23" s="1"/>
  <c r="F60" i="27" s="1"/>
  <c r="AI27" i="22"/>
  <c r="G27" i="28" s="1"/>
  <c r="I27" i="23" s="1"/>
  <c r="AA27" i="23" s="1"/>
  <c r="G28" i="27" s="1"/>
  <c r="B115" i="22"/>
  <c r="F56" i="22"/>
  <c r="AE11" i="22"/>
  <c r="C11" i="28" s="1"/>
  <c r="E11" i="23" s="1"/>
  <c r="W11" i="23" s="1"/>
  <c r="C12" i="27" s="1"/>
  <c r="H61" i="22"/>
  <c r="W61" i="22" s="1"/>
  <c r="AZ43" i="22"/>
  <c r="AE78" i="22"/>
  <c r="C78" i="28" s="1"/>
  <c r="E78" i="23" s="1"/>
  <c r="W78" i="23" s="1"/>
  <c r="C79" i="27" s="1"/>
  <c r="D123" i="22"/>
  <c r="AS80" i="22"/>
  <c r="Q80" i="28" s="1"/>
  <c r="S80" i="23" s="1"/>
  <c r="Y80" i="23" s="1"/>
  <c r="E81" i="27" s="1"/>
  <c r="AY102" i="22"/>
  <c r="D57" i="22"/>
  <c r="E49" i="22"/>
  <c r="F94" i="22"/>
  <c r="G107" i="22"/>
  <c r="D125" i="22"/>
  <c r="D4" i="22"/>
  <c r="AI114" i="22"/>
  <c r="G114" i="28" s="1"/>
  <c r="I114" i="23" s="1"/>
  <c r="AA114" i="23" s="1"/>
  <c r="G115" i="27" s="1"/>
  <c r="D128" i="22"/>
  <c r="B58" i="22"/>
  <c r="AI92" i="22"/>
  <c r="G92" i="28" s="1"/>
  <c r="I92" i="23" s="1"/>
  <c r="AA92" i="23" s="1"/>
  <c r="G93" i="27" s="1"/>
  <c r="G9" i="22"/>
  <c r="AI41" i="22"/>
  <c r="G41" i="28" s="1"/>
  <c r="I41" i="23" s="1"/>
  <c r="AA41" i="23" s="1"/>
  <c r="G42" i="27" s="1"/>
  <c r="AD74" i="22"/>
  <c r="N97" i="28"/>
  <c r="P97" i="23" s="1"/>
  <c r="AZ97" i="22"/>
  <c r="C11" i="22"/>
  <c r="AD24" i="22"/>
  <c r="D97" i="22"/>
  <c r="AQ123" i="22"/>
  <c r="O123" i="28" s="1"/>
  <c r="Q123" i="23" s="1"/>
  <c r="Q80" i="22"/>
  <c r="X80" i="22" s="1"/>
  <c r="AG119" i="22"/>
  <c r="E119" i="28" s="1"/>
  <c r="G119" i="23" s="1"/>
  <c r="Y119" i="23" s="1"/>
  <c r="E120" i="27" s="1"/>
  <c r="AF57" i="22"/>
  <c r="D57" i="28" s="1"/>
  <c r="F57" i="23" s="1"/>
  <c r="X57" i="23" s="1"/>
  <c r="D58" i="27" s="1"/>
  <c r="W107" i="22"/>
  <c r="G113" i="22"/>
  <c r="AI107" i="22"/>
  <c r="G107" i="28" s="1"/>
  <c r="I107" i="23" s="1"/>
  <c r="AA107" i="23" s="1"/>
  <c r="G108" i="27" s="1"/>
  <c r="B104" i="22"/>
  <c r="AF125" i="22"/>
  <c r="D125" i="28" s="1"/>
  <c r="F125" i="23" s="1"/>
  <c r="X125" i="23" s="1"/>
  <c r="D126" i="27" s="1"/>
  <c r="B10" i="22"/>
  <c r="F17" i="22"/>
  <c r="AG54" i="22"/>
  <c r="E54" i="28" s="1"/>
  <c r="G54" i="23" s="1"/>
  <c r="Y54" i="23" s="1"/>
  <c r="E55" i="27" s="1"/>
  <c r="O30" i="22"/>
  <c r="X30" i="22" s="1"/>
  <c r="D83" i="22"/>
  <c r="N54" i="28"/>
  <c r="P54" i="23" s="1"/>
  <c r="AZ54" i="22"/>
  <c r="G77" i="22"/>
  <c r="AF129" i="22"/>
  <c r="D129" i="28" s="1"/>
  <c r="F129" i="23" s="1"/>
  <c r="X129" i="23" s="1"/>
  <c r="D130" i="27" s="1"/>
  <c r="AI25" i="22"/>
  <c r="G25" i="28" s="1"/>
  <c r="I25" i="23" s="1"/>
  <c r="AA25" i="23" s="1"/>
  <c r="G26" i="27" s="1"/>
  <c r="F108" i="22"/>
  <c r="C124" i="22"/>
  <c r="H75" i="28"/>
  <c r="J75" i="23" s="1"/>
  <c r="D63" i="22"/>
  <c r="H109" i="28"/>
  <c r="J109" i="23" s="1"/>
  <c r="AY109" i="22"/>
  <c r="F79" i="22"/>
  <c r="D31" i="22"/>
  <c r="AS51" i="22"/>
  <c r="Q51" i="28" s="1"/>
  <c r="S51" i="23" s="1"/>
  <c r="AF50" i="22"/>
  <c r="D50" i="28" s="1"/>
  <c r="F50" i="23" s="1"/>
  <c r="X50" i="23" s="1"/>
  <c r="D51" i="27" s="1"/>
  <c r="AF109" i="22"/>
  <c r="D109" i="28" s="1"/>
  <c r="F109" i="23" s="1"/>
  <c r="X109" i="23" s="1"/>
  <c r="D110" i="27" s="1"/>
  <c r="E65" i="22"/>
  <c r="C64" i="22"/>
  <c r="G63" i="22"/>
  <c r="D29" i="22"/>
  <c r="AN69" i="22"/>
  <c r="L69" i="28" s="1"/>
  <c r="N69" i="23" s="1"/>
  <c r="Z69" i="23" s="1"/>
  <c r="F70" i="27" s="1"/>
  <c r="AH50" i="22"/>
  <c r="F50" i="28" s="1"/>
  <c r="H50" i="23" s="1"/>
  <c r="Z50" i="23" s="1"/>
  <c r="F51" i="27" s="1"/>
  <c r="B44" i="22"/>
  <c r="AD10" i="22"/>
  <c r="E54" i="22"/>
  <c r="AE95" i="22"/>
  <c r="C95" i="28" s="1"/>
  <c r="E95" i="23" s="1"/>
  <c r="W95" i="23" s="1"/>
  <c r="C96" i="27" s="1"/>
  <c r="D17" i="22"/>
  <c r="F69" i="22"/>
  <c r="D122" i="22"/>
  <c r="AK68" i="22"/>
  <c r="AH110" i="22"/>
  <c r="F110" i="28" s="1"/>
  <c r="H110" i="23" s="1"/>
  <c r="E69" i="22"/>
  <c r="AD21" i="22"/>
  <c r="AD28" i="22"/>
  <c r="B85" i="22"/>
  <c r="AG65" i="22"/>
  <c r="E65" i="28" s="1"/>
  <c r="G65" i="23" s="1"/>
  <c r="Y65" i="23" s="1"/>
  <c r="E66" i="27" s="1"/>
  <c r="H18" i="22"/>
  <c r="W18" i="22" s="1"/>
  <c r="AG72" i="22"/>
  <c r="E72" i="28" s="1"/>
  <c r="G72" i="23" s="1"/>
  <c r="Y72" i="23" s="1"/>
  <c r="E73" i="27" s="1"/>
  <c r="AE109" i="22"/>
  <c r="C109" i="28" s="1"/>
  <c r="E109" i="23" s="1"/>
  <c r="W109" i="23" s="1"/>
  <c r="C110" i="27" s="1"/>
  <c r="F36" i="22"/>
  <c r="AF58" i="22"/>
  <c r="D58" i="28" s="1"/>
  <c r="F58" i="23" s="1"/>
  <c r="X58" i="23" s="1"/>
  <c r="D59" i="27" s="1"/>
  <c r="AH43" i="22"/>
  <c r="F43" i="28" s="1"/>
  <c r="H43" i="23" s="1"/>
  <c r="Z43" i="23" s="1"/>
  <c r="F44" i="27" s="1"/>
  <c r="N45" i="22"/>
  <c r="X45" i="22" s="1"/>
  <c r="F113" i="22"/>
  <c r="AG46" i="22"/>
  <c r="E46" i="28" s="1"/>
  <c r="G46" i="23" s="1"/>
  <c r="Y46" i="23" s="1"/>
  <c r="E47" i="27" s="1"/>
  <c r="N109" i="28"/>
  <c r="P109" i="23" s="1"/>
  <c r="AZ109" i="22"/>
  <c r="AI20" i="22"/>
  <c r="G20" i="28" s="1"/>
  <c r="I20" i="23" s="1"/>
  <c r="AA20" i="23" s="1"/>
  <c r="G21" i="27" s="1"/>
  <c r="AI64" i="22"/>
  <c r="G64" i="28" s="1"/>
  <c r="I64" i="23" s="1"/>
  <c r="AA64" i="23" s="1"/>
  <c r="G65" i="27" s="1"/>
  <c r="B71" i="22"/>
  <c r="AH101" i="22"/>
  <c r="F101" i="28" s="1"/>
  <c r="H101" i="23" s="1"/>
  <c r="Z101" i="23" s="1"/>
  <c r="F102" i="27" s="1"/>
  <c r="X99" i="22"/>
  <c r="X122" i="22"/>
  <c r="AI99" i="22"/>
  <c r="G99" i="28" s="1"/>
  <c r="I99" i="23" s="1"/>
  <c r="AA99" i="23" s="1"/>
  <c r="G100" i="27" s="1"/>
  <c r="AN75" i="22"/>
  <c r="L75" i="28" s="1"/>
  <c r="N75" i="23" s="1"/>
  <c r="H62" i="28"/>
  <c r="J62" i="23" s="1"/>
  <c r="AY62" i="22"/>
  <c r="AE79" i="22"/>
  <c r="C79" i="28" s="1"/>
  <c r="E79" i="23" s="1"/>
  <c r="X100" i="22"/>
  <c r="N60" i="28"/>
  <c r="P60" i="23" s="1"/>
  <c r="AZ60" i="22"/>
  <c r="N22" i="28"/>
  <c r="P22" i="23" s="1"/>
  <c r="AZ22" i="22"/>
  <c r="AG81" i="22"/>
  <c r="E81" i="28" s="1"/>
  <c r="G81" i="23" s="1"/>
  <c r="Y81" i="23" s="1"/>
  <c r="E82" i="27" s="1"/>
  <c r="W36" i="22"/>
  <c r="H84" i="28"/>
  <c r="J84" i="23" s="1"/>
  <c r="AY84" i="22"/>
  <c r="C35" i="22"/>
  <c r="D20" i="22"/>
  <c r="F131" i="22"/>
  <c r="AH64" i="22"/>
  <c r="F64" i="28" s="1"/>
  <c r="H64" i="23" s="1"/>
  <c r="Z64" i="23" s="1"/>
  <c r="F65" i="27" s="1"/>
  <c r="AE122" i="22"/>
  <c r="C122" i="28" s="1"/>
  <c r="E122" i="23" s="1"/>
  <c r="W122" i="23" s="1"/>
  <c r="C123" i="27" s="1"/>
  <c r="W8" i="22"/>
  <c r="E30" i="22"/>
  <c r="D111" i="22"/>
  <c r="E43" i="22"/>
  <c r="H110" i="28"/>
  <c r="J110" i="23" s="1"/>
  <c r="G67" i="22"/>
  <c r="AH40" i="22"/>
  <c r="F40" i="28" s="1"/>
  <c r="H40" i="23" s="1"/>
  <c r="Z40" i="23" s="1"/>
  <c r="F41" i="27" s="1"/>
  <c r="N5" i="28"/>
  <c r="P5" i="23" s="1"/>
  <c r="AZ5" i="22"/>
  <c r="AG4" i="22"/>
  <c r="E4" i="28" s="1"/>
  <c r="G4" i="23" s="1"/>
  <c r="Y4" i="23" s="1"/>
  <c r="E86" i="22"/>
  <c r="AE68" i="22"/>
  <c r="C68" i="28" s="1"/>
  <c r="E68" i="23" s="1"/>
  <c r="AD84" i="22"/>
  <c r="AI60" i="22"/>
  <c r="G60" i="28" s="1"/>
  <c r="I60" i="23" s="1"/>
  <c r="AA60" i="23" s="1"/>
  <c r="G61" i="27" s="1"/>
  <c r="D56" i="22"/>
  <c r="B37" i="22"/>
  <c r="AD46" i="22"/>
  <c r="AD128" i="22"/>
  <c r="F93" i="22"/>
  <c r="C19" i="22"/>
  <c r="C9" i="22"/>
  <c r="AE30" i="22"/>
  <c r="C30" i="28" s="1"/>
  <c r="E30" i="23" s="1"/>
  <c r="B19" i="22"/>
  <c r="H116" i="28"/>
  <c r="J116" i="23" s="1"/>
  <c r="AY116" i="22"/>
  <c r="H50" i="28"/>
  <c r="J50" i="23" s="1"/>
  <c r="AY50" i="22"/>
  <c r="AE36" i="22"/>
  <c r="C36" i="28" s="1"/>
  <c r="E36" i="23" s="1"/>
  <c r="W36" i="23" s="1"/>
  <c r="C37" i="27" s="1"/>
  <c r="AJ95" i="22"/>
  <c r="F14" i="22"/>
  <c r="C8" i="22"/>
  <c r="AG43" i="22"/>
  <c r="E43" i="28" s="1"/>
  <c r="G43" i="23" s="1"/>
  <c r="Y43" i="23" s="1"/>
  <c r="E44" i="27" s="1"/>
  <c r="B12" i="22"/>
  <c r="E76" i="22"/>
  <c r="AD82" i="22"/>
  <c r="F40" i="22"/>
  <c r="AH72" i="22"/>
  <c r="F72" i="28" s="1"/>
  <c r="H72" i="23" s="1"/>
  <c r="Z72" i="23" s="1"/>
  <c r="F73" i="27" s="1"/>
  <c r="AF79" i="22"/>
  <c r="D79" i="28" s="1"/>
  <c r="F79" i="23" s="1"/>
  <c r="X79" i="23" s="1"/>
  <c r="D80" i="27" s="1"/>
  <c r="AT31" i="22"/>
  <c r="R31" i="28" s="1"/>
  <c r="T31" i="23" s="1"/>
  <c r="C68" i="22"/>
  <c r="E47" i="22"/>
  <c r="AY82" i="22"/>
  <c r="B14" i="22"/>
  <c r="AI15" i="22"/>
  <c r="G15" i="28" s="1"/>
  <c r="I15" i="23" s="1"/>
  <c r="AA15" i="23" s="1"/>
  <c r="G16" i="27" s="1"/>
  <c r="C101" i="22"/>
  <c r="AY41" i="22"/>
  <c r="D127" i="22"/>
  <c r="G129" i="22"/>
  <c r="AG121" i="22"/>
  <c r="E121" i="28" s="1"/>
  <c r="G121" i="23" s="1"/>
  <c r="Y121" i="23" s="1"/>
  <c r="E122" i="27" s="1"/>
  <c r="G109" i="22"/>
  <c r="Y40" i="23"/>
  <c r="E41" i="27" s="1"/>
  <c r="AF32" i="22"/>
  <c r="D32" i="28" s="1"/>
  <c r="F32" i="23" s="1"/>
  <c r="X32" i="23" s="1"/>
  <c r="D33" i="27" s="1"/>
  <c r="AI103" i="22"/>
  <c r="G103" i="28" s="1"/>
  <c r="I103" i="23" s="1"/>
  <c r="AA103" i="23" s="1"/>
  <c r="G104" i="27" s="1"/>
  <c r="X78" i="22"/>
  <c r="F88" i="22"/>
  <c r="F130" i="22"/>
  <c r="D38" i="22"/>
  <c r="L110" i="22"/>
  <c r="G103" i="22"/>
  <c r="AD8" i="22"/>
  <c r="W62" i="22"/>
  <c r="F126" i="22"/>
  <c r="AD114" i="22"/>
  <c r="E102" i="22"/>
  <c r="D104" i="22"/>
  <c r="AI59" i="22"/>
  <c r="G59" i="28" s="1"/>
  <c r="I59" i="23" s="1"/>
  <c r="AA59" i="23" s="1"/>
  <c r="G60" i="27" s="1"/>
  <c r="F76" i="22"/>
  <c r="AH10" i="22"/>
  <c r="F10" i="28" s="1"/>
  <c r="H10" i="23" s="1"/>
  <c r="Z10" i="23" s="1"/>
  <c r="F11" i="27" s="1"/>
  <c r="B31" i="22"/>
  <c r="C92" i="22"/>
  <c r="AF99" i="22"/>
  <c r="D99" i="28" s="1"/>
  <c r="F99" i="23" s="1"/>
  <c r="X99" i="23" s="1"/>
  <c r="D100" i="27" s="1"/>
  <c r="B114" i="22"/>
  <c r="N21" i="28"/>
  <c r="P21" i="23" s="1"/>
  <c r="AZ21" i="22"/>
  <c r="AH42" i="22"/>
  <c r="F42" i="28" s="1"/>
  <c r="H42" i="23" s="1"/>
  <c r="Z42" i="23" s="1"/>
  <c r="F43" i="27" s="1"/>
  <c r="F27" i="22"/>
  <c r="AE112" i="22"/>
  <c r="C112" i="28" s="1"/>
  <c r="E112" i="23" s="1"/>
  <c r="W112" i="23" s="1"/>
  <c r="C113" i="27" s="1"/>
  <c r="G26" i="22"/>
  <c r="AG127" i="22"/>
  <c r="E127" i="28" s="1"/>
  <c r="G127" i="23" s="1"/>
  <c r="AR114" i="22"/>
  <c r="C21" i="22"/>
  <c r="D25" i="22"/>
  <c r="AZ85" i="22"/>
  <c r="AE31" i="22"/>
  <c r="C31" i="28" s="1"/>
  <c r="E31" i="23" s="1"/>
  <c r="W31" i="23" s="1"/>
  <c r="C32" i="27" s="1"/>
  <c r="F127" i="22"/>
  <c r="D54" i="22"/>
  <c r="AI65" i="22"/>
  <c r="G65" i="28" s="1"/>
  <c r="I65" i="23" s="1"/>
  <c r="AA65" i="23" s="1"/>
  <c r="G66" i="27" s="1"/>
  <c r="AI10" i="22"/>
  <c r="G10" i="28" s="1"/>
  <c r="I10" i="23" s="1"/>
  <c r="AA10" i="23" s="1"/>
  <c r="G11" i="27" s="1"/>
  <c r="E83" i="22"/>
  <c r="AI43" i="22"/>
  <c r="G43" i="28" s="1"/>
  <c r="I43" i="23" s="1"/>
  <c r="AA43" i="23" s="1"/>
  <c r="G44" i="27" s="1"/>
  <c r="H5" i="22"/>
  <c r="W5" i="22" s="1"/>
  <c r="C45" i="22"/>
  <c r="AY85" i="22"/>
  <c r="D114" i="22"/>
  <c r="AF44" i="22"/>
  <c r="D44" i="28" s="1"/>
  <c r="F44" i="23" s="1"/>
  <c r="X44" i="23" s="1"/>
  <c r="D45" i="27" s="1"/>
  <c r="AY7" i="22"/>
  <c r="G10" i="22"/>
  <c r="AD41" i="22"/>
  <c r="X124" i="22"/>
  <c r="AF113" i="22"/>
  <c r="D113" i="28" s="1"/>
  <c r="F113" i="23" s="1"/>
  <c r="X113" i="23" s="1"/>
  <c r="D114" i="27" s="1"/>
  <c r="G90" i="22"/>
  <c r="F99" i="22"/>
  <c r="AG68" i="22"/>
  <c r="E68" i="28" s="1"/>
  <c r="G68" i="23" s="1"/>
  <c r="Y68" i="23" s="1"/>
  <c r="E69" i="27" s="1"/>
  <c r="F98" i="22"/>
  <c r="AF103" i="22"/>
  <c r="D103" i="28" s="1"/>
  <c r="F103" i="23" s="1"/>
  <c r="X103" i="23" s="1"/>
  <c r="D104" i="27" s="1"/>
  <c r="AH121" i="22"/>
  <c r="F121" i="28" s="1"/>
  <c r="H121" i="23" s="1"/>
  <c r="Z121" i="23" s="1"/>
  <c r="F122" i="27" s="1"/>
  <c r="AG10" i="22"/>
  <c r="E10" i="28" s="1"/>
  <c r="G10" i="23" s="1"/>
  <c r="Y10" i="23" s="1"/>
  <c r="E11" i="27" s="1"/>
  <c r="AG42" i="22"/>
  <c r="E42" i="28" s="1"/>
  <c r="G42" i="23" s="1"/>
  <c r="Y42" i="23" s="1"/>
  <c r="E43" i="27" s="1"/>
  <c r="AF73" i="22"/>
  <c r="D73" i="28" s="1"/>
  <c r="F73" i="23" s="1"/>
  <c r="X73" i="23" s="1"/>
  <c r="D74" i="27" s="1"/>
  <c r="F45" i="22"/>
  <c r="AH131" i="22"/>
  <c r="F131" i="28" s="1"/>
  <c r="H131" i="23" s="1"/>
  <c r="Z131" i="23" s="1"/>
  <c r="F132" i="27" s="1"/>
  <c r="B54" i="22"/>
  <c r="G28" i="22"/>
  <c r="B35" i="22"/>
  <c r="AE39" i="22"/>
  <c r="C39" i="28" s="1"/>
  <c r="E39" i="23" s="1"/>
  <c r="W39" i="23" s="1"/>
  <c r="C40" i="27" s="1"/>
  <c r="AL45" i="22"/>
  <c r="J45" i="28" s="1"/>
  <c r="L45" i="23" s="1"/>
  <c r="C34" i="22"/>
  <c r="AY108" i="22"/>
  <c r="I101" i="22"/>
  <c r="C94" i="22"/>
  <c r="AG111" i="22"/>
  <c r="E111" i="28" s="1"/>
  <c r="G111" i="23" s="1"/>
  <c r="Y111" i="23" s="1"/>
  <c r="E112" i="27" s="1"/>
  <c r="AI55" i="22"/>
  <c r="G55" i="28" s="1"/>
  <c r="I55" i="23" s="1"/>
  <c r="AA55" i="23" s="1"/>
  <c r="G56" i="27" s="1"/>
  <c r="AG106" i="22"/>
  <c r="E106" i="28" s="1"/>
  <c r="G106" i="23" s="1"/>
  <c r="Y106" i="23" s="1"/>
  <c r="E107" i="27" s="1"/>
  <c r="G45" i="22"/>
  <c r="AD105" i="22"/>
  <c r="AY53" i="22"/>
  <c r="AI14" i="22"/>
  <c r="G14" i="28" s="1"/>
  <c r="I14" i="23" s="1"/>
  <c r="AA14" i="23" s="1"/>
  <c r="G15" i="27" s="1"/>
  <c r="AZ44" i="22"/>
  <c r="B102" i="22"/>
  <c r="AE116" i="22"/>
  <c r="C116" i="28" s="1"/>
  <c r="E116" i="23" s="1"/>
  <c r="W116" i="23" s="1"/>
  <c r="C117" i="27" s="1"/>
  <c r="AH66" i="22"/>
  <c r="F66" i="28" s="1"/>
  <c r="H66" i="23" s="1"/>
  <c r="Z66" i="23" s="1"/>
  <c r="F67" i="27" s="1"/>
  <c r="N75" i="28"/>
  <c r="P75" i="23" s="1"/>
  <c r="AZ75" i="22"/>
  <c r="N40" i="28"/>
  <c r="P40" i="23" s="1"/>
  <c r="D19" i="22"/>
  <c r="AQ107" i="22"/>
  <c r="O107" i="28" s="1"/>
  <c r="Q107" i="23" s="1"/>
  <c r="X110" i="22"/>
  <c r="D82" i="22"/>
  <c r="G62" i="22"/>
  <c r="G22" i="22"/>
  <c r="AZ103" i="22"/>
  <c r="AD86" i="22"/>
  <c r="AI52" i="22"/>
  <c r="G52" i="28" s="1"/>
  <c r="I52" i="23" s="1"/>
  <c r="AA52" i="23" s="1"/>
  <c r="G53" i="27" s="1"/>
  <c r="B4" i="28"/>
  <c r="D4" i="23" s="1"/>
  <c r="N77" i="28"/>
  <c r="P77" i="23" s="1"/>
  <c r="AZ77" i="22"/>
  <c r="N58" i="28"/>
  <c r="P58" i="23" s="1"/>
  <c r="AZ58" i="22"/>
  <c r="H60" i="28"/>
  <c r="J60" i="23" s="1"/>
  <c r="AY60" i="22"/>
  <c r="H42" i="28"/>
  <c r="J42" i="23" s="1"/>
  <c r="AY42" i="22"/>
  <c r="Z82" i="23"/>
  <c r="F83" i="27" s="1"/>
  <c r="H24" i="28"/>
  <c r="J24" i="23" s="1"/>
  <c r="AY24" i="22"/>
  <c r="W6" i="22"/>
  <c r="AY76" i="22"/>
  <c r="AZ62" i="22"/>
  <c r="X115" i="22"/>
  <c r="X52" i="22"/>
  <c r="N50" i="28"/>
  <c r="P50" i="23" s="1"/>
  <c r="AZ50" i="22"/>
  <c r="H19" i="28"/>
  <c r="J19" i="23" s="1"/>
  <c r="AY19" i="22"/>
  <c r="W51" i="22"/>
  <c r="X7" i="23"/>
  <c r="D8" i="27" s="1"/>
  <c r="B43" i="28"/>
  <c r="D43" i="23" s="1"/>
  <c r="V43" i="23" s="1"/>
  <c r="N126" i="28"/>
  <c r="P126" i="23" s="1"/>
  <c r="AZ126" i="22"/>
  <c r="H13" i="28"/>
  <c r="J13" i="23" s="1"/>
  <c r="W8" i="23"/>
  <c r="C9" i="27" s="1"/>
  <c r="B26" i="28"/>
  <c r="D26" i="23" s="1"/>
  <c r="W57" i="23"/>
  <c r="C58" i="27" s="1"/>
  <c r="N106" i="28"/>
  <c r="P106" i="23" s="1"/>
  <c r="X20" i="23"/>
  <c r="D21" i="27" s="1"/>
  <c r="W106" i="22"/>
  <c r="W110" i="22"/>
  <c r="N90" i="28"/>
  <c r="P90" i="23" s="1"/>
  <c r="AZ90" i="22"/>
  <c r="Z70" i="23"/>
  <c r="F71" i="27" s="1"/>
  <c r="W25" i="23"/>
  <c r="C26" i="27" s="1"/>
  <c r="N31" i="28"/>
  <c r="P31" i="23" s="1"/>
  <c r="AY86" i="22"/>
  <c r="H86" i="28"/>
  <c r="J86" i="23" s="1"/>
  <c r="AA116" i="23"/>
  <c r="G117" i="27" s="1"/>
  <c r="AA19" i="23"/>
  <c r="G20" i="27" s="1"/>
  <c r="AY48" i="22"/>
  <c r="H48" i="28"/>
  <c r="J48" i="23" s="1"/>
  <c r="AY9" i="22"/>
  <c r="Z51" i="23"/>
  <c r="F52" i="27" s="1"/>
  <c r="Y93" i="23"/>
  <c r="E94" i="27" s="1"/>
  <c r="X38" i="23"/>
  <c r="D39" i="27" s="1"/>
  <c r="X101" i="22"/>
  <c r="Z90" i="23"/>
  <c r="F91" i="27" s="1"/>
  <c r="AY46" i="22"/>
  <c r="W121" i="23"/>
  <c r="C122" i="27" s="1"/>
  <c r="AY124" i="22"/>
  <c r="AA100" i="23"/>
  <c r="G101" i="27" s="1"/>
  <c r="AY36" i="22"/>
  <c r="W41" i="22"/>
  <c r="N117" i="28"/>
  <c r="P117" i="23" s="1"/>
  <c r="AZ117" i="22"/>
  <c r="W89" i="22"/>
  <c r="AY57" i="22"/>
  <c r="Z103" i="23"/>
  <c r="F104" i="27" s="1"/>
  <c r="AZ45" i="22"/>
  <c r="N45" i="28"/>
  <c r="P45" i="23" s="1"/>
  <c r="X30" i="23"/>
  <c r="D31" i="27" s="1"/>
  <c r="B71" i="28"/>
  <c r="D71" i="23" s="1"/>
  <c r="V71" i="23" s="1"/>
  <c r="AA31" i="23"/>
  <c r="G32" i="27" s="1"/>
  <c r="AY29" i="22"/>
  <c r="X54" i="22"/>
  <c r="N19" i="28"/>
  <c r="P19" i="23" s="1"/>
  <c r="AZ19" i="22"/>
  <c r="B75" i="28"/>
  <c r="D75" i="23" s="1"/>
  <c r="N24" i="28"/>
  <c r="P24" i="23" s="1"/>
  <c r="B70" i="28"/>
  <c r="D70" i="23" s="1"/>
  <c r="V70" i="23" s="1"/>
  <c r="H92" i="28"/>
  <c r="J92" i="23" s="1"/>
  <c r="AY92" i="22"/>
  <c r="X85" i="23"/>
  <c r="D86" i="27" s="1"/>
  <c r="AZ82" i="22"/>
  <c r="N82" i="28"/>
  <c r="P82" i="23" s="1"/>
  <c r="AF41" i="22"/>
  <c r="D41" i="28" s="1"/>
  <c r="F41" i="23" s="1"/>
  <c r="X41" i="23" s="1"/>
  <c r="D42" i="27" s="1"/>
  <c r="AZ110" i="22"/>
  <c r="AF102" i="22"/>
  <c r="D102" i="28" s="1"/>
  <c r="F102" i="23" s="1"/>
  <c r="X102" i="23" s="1"/>
  <c r="D103" i="27" s="1"/>
  <c r="AI81" i="22"/>
  <c r="G81" i="28" s="1"/>
  <c r="I81" i="23" s="1"/>
  <c r="AA81" i="23" s="1"/>
  <c r="G82" i="27" s="1"/>
  <c r="AH116" i="22"/>
  <c r="F116" i="28" s="1"/>
  <c r="H116" i="23" s="1"/>
  <c r="Z116" i="23" s="1"/>
  <c r="F117" i="27" s="1"/>
  <c r="C30" i="22"/>
  <c r="G82" i="22"/>
  <c r="AL31" i="22"/>
  <c r="J31" i="28" s="1"/>
  <c r="L31" i="23" s="1"/>
  <c r="X31" i="23" s="1"/>
  <c r="D32" i="27" s="1"/>
  <c r="C7" i="22"/>
  <c r="E123" i="22"/>
  <c r="C53" i="22"/>
  <c r="B74" i="22"/>
  <c r="AE105" i="22"/>
  <c r="C105" i="28" s="1"/>
  <c r="E105" i="23" s="1"/>
  <c r="AG47" i="22"/>
  <c r="E47" i="28" s="1"/>
  <c r="G47" i="23" s="1"/>
  <c r="Y47" i="23" s="1"/>
  <c r="E48" i="27" s="1"/>
  <c r="C91" i="22"/>
  <c r="AF15" i="22"/>
  <c r="D15" i="28" s="1"/>
  <c r="F15" i="23" s="1"/>
  <c r="AH32" i="22"/>
  <c r="F32" i="28" s="1"/>
  <c r="H32" i="23" s="1"/>
  <c r="Z32" i="23" s="1"/>
  <c r="F33" i="27" s="1"/>
  <c r="B66" i="22"/>
  <c r="AI56" i="22"/>
  <c r="G56" i="28" s="1"/>
  <c r="I56" i="23" s="1"/>
  <c r="C123" i="22"/>
  <c r="F38" i="22"/>
  <c r="W88" i="22"/>
  <c r="AE7" i="22"/>
  <c r="C7" i="28" s="1"/>
  <c r="E7" i="23" s="1"/>
  <c r="W7" i="23" s="1"/>
  <c r="C8" i="27" s="1"/>
  <c r="B61" i="22"/>
  <c r="AH106" i="22"/>
  <c r="F106" i="28" s="1"/>
  <c r="H106" i="23" s="1"/>
  <c r="Z106" i="23" s="1"/>
  <c r="F107" i="27" s="1"/>
  <c r="H127" i="28"/>
  <c r="J127" i="23" s="1"/>
  <c r="AY127" i="22"/>
  <c r="E18" i="22"/>
  <c r="E50" i="22"/>
  <c r="G70" i="22"/>
  <c r="N59" i="28"/>
  <c r="P59" i="23" s="1"/>
  <c r="AZ59" i="22"/>
  <c r="D15" i="22"/>
  <c r="X47" i="22"/>
  <c r="E98" i="22"/>
  <c r="B59" i="22"/>
  <c r="AH31" i="22"/>
  <c r="F31" i="28" s="1"/>
  <c r="H31" i="23" s="1"/>
  <c r="AD66" i="22"/>
  <c r="AE42" i="22"/>
  <c r="C42" i="28" s="1"/>
  <c r="E42" i="23" s="1"/>
  <c r="W42" i="23" s="1"/>
  <c r="C43" i="27" s="1"/>
  <c r="N41" i="28"/>
  <c r="P41" i="23" s="1"/>
  <c r="AZ41" i="22"/>
  <c r="AF4" i="22"/>
  <c r="D4" i="28" s="1"/>
  <c r="F4" i="23" s="1"/>
  <c r="X4" i="23" s="1"/>
  <c r="H56" i="28"/>
  <c r="J56" i="23" s="1"/>
  <c r="AY56" i="22"/>
  <c r="AD44" i="22"/>
  <c r="B64" i="22"/>
  <c r="AG117" i="22"/>
  <c r="E117" i="28" s="1"/>
  <c r="G117" i="23" s="1"/>
  <c r="Y117" i="23" s="1"/>
  <c r="E118" i="27" s="1"/>
  <c r="AD127" i="22"/>
  <c r="G61" i="22"/>
  <c r="AD17" i="22"/>
  <c r="F106" i="22"/>
  <c r="AF11" i="22"/>
  <c r="D11" i="28" s="1"/>
  <c r="F11" i="23" s="1"/>
  <c r="AD58" i="22"/>
  <c r="D46" i="22"/>
  <c r="AG34" i="22"/>
  <c r="E34" i="28" s="1"/>
  <c r="G34" i="23" s="1"/>
  <c r="Y34" i="23" s="1"/>
  <c r="E35" i="27" s="1"/>
  <c r="W115" i="22"/>
  <c r="N127" i="28"/>
  <c r="P127" i="23" s="1"/>
  <c r="B21" i="22"/>
  <c r="H114" i="28"/>
  <c r="J114" i="23" s="1"/>
  <c r="AY114" i="22"/>
  <c r="AD97" i="22"/>
  <c r="C32" i="22"/>
  <c r="F82" i="22"/>
  <c r="AJ73" i="22"/>
  <c r="G72" i="22"/>
  <c r="E72" i="22"/>
  <c r="C109" i="22"/>
  <c r="AH36" i="22"/>
  <c r="F36" i="28" s="1"/>
  <c r="H36" i="23" s="1"/>
  <c r="Z36" i="23" s="1"/>
  <c r="F37" i="27" s="1"/>
  <c r="AD78" i="22"/>
  <c r="F114" i="22"/>
  <c r="B67" i="22"/>
  <c r="AI61" i="22"/>
  <c r="G61" i="28" s="1"/>
  <c r="I61" i="23" s="1"/>
  <c r="AA61" i="23" s="1"/>
  <c r="G62" i="27" s="1"/>
  <c r="AI39" i="22"/>
  <c r="G39" i="28" s="1"/>
  <c r="I39" i="23" s="1"/>
  <c r="AA39" i="23" s="1"/>
  <c r="G40" i="27" s="1"/>
  <c r="F24" i="22"/>
  <c r="D129" i="22"/>
  <c r="AY12" i="22"/>
  <c r="AH129" i="22"/>
  <c r="F129" i="28" s="1"/>
  <c r="H129" i="23" s="1"/>
  <c r="Z129" i="23" s="1"/>
  <c r="F130" i="27" s="1"/>
  <c r="C20" i="22"/>
  <c r="E91" i="22"/>
  <c r="AH63" i="22"/>
  <c r="F63" i="28" s="1"/>
  <c r="H63" i="23" s="1"/>
  <c r="Z63" i="23" s="1"/>
  <c r="F64" i="27" s="1"/>
  <c r="B22" i="22"/>
  <c r="AE26" i="22"/>
  <c r="C26" i="28" s="1"/>
  <c r="E26" i="23" s="1"/>
  <c r="W26" i="23" s="1"/>
  <c r="C27" i="27" s="1"/>
  <c r="AI72" i="22"/>
  <c r="G72" i="28" s="1"/>
  <c r="I72" i="23" s="1"/>
  <c r="AA72" i="23" s="1"/>
  <c r="G73" i="27" s="1"/>
  <c r="E74" i="22"/>
  <c r="AE64" i="22"/>
  <c r="C64" i="28" s="1"/>
  <c r="E64" i="23" s="1"/>
  <c r="W64" i="23" s="1"/>
  <c r="C65" i="27" s="1"/>
  <c r="AI110" i="22"/>
  <c r="G110" i="28" s="1"/>
  <c r="I110" i="23" s="1"/>
  <c r="AA110" i="23" s="1"/>
  <c r="G111" i="27" s="1"/>
  <c r="W34" i="22"/>
  <c r="AI47" i="22"/>
  <c r="G47" i="28" s="1"/>
  <c r="I47" i="23" s="1"/>
  <c r="AA47" i="23" s="1"/>
  <c r="G48" i="27" s="1"/>
  <c r="AI79" i="22"/>
  <c r="G79" i="28" s="1"/>
  <c r="I79" i="23" s="1"/>
  <c r="AA79" i="23" s="1"/>
  <c r="G80" i="27" s="1"/>
  <c r="AF45" i="22"/>
  <c r="D45" i="28" s="1"/>
  <c r="F45" i="23" s="1"/>
  <c r="F50" i="22"/>
  <c r="AZ29" i="22"/>
  <c r="AD67" i="22"/>
  <c r="G37" i="22"/>
  <c r="E39" i="22"/>
  <c r="AF108" i="22"/>
  <c r="D108" i="28" s="1"/>
  <c r="F108" i="23" s="1"/>
  <c r="X108" i="23" s="1"/>
  <c r="D109" i="27" s="1"/>
  <c r="AE63" i="22"/>
  <c r="C63" i="28" s="1"/>
  <c r="E63" i="23" s="1"/>
  <c r="W63" i="23" s="1"/>
  <c r="C64" i="27" s="1"/>
  <c r="AE84" i="22"/>
  <c r="C84" i="28" s="1"/>
  <c r="E84" i="23" s="1"/>
  <c r="W84" i="23" s="1"/>
  <c r="C85" i="27" s="1"/>
  <c r="J45" i="22"/>
  <c r="O129" i="22"/>
  <c r="X129" i="22" s="1"/>
  <c r="C43" i="22"/>
  <c r="E36" i="22"/>
  <c r="AE12" i="22"/>
  <c r="C12" i="28" s="1"/>
  <c r="E12" i="23" s="1"/>
  <c r="W12" i="23" s="1"/>
  <c r="C13" i="27" s="1"/>
  <c r="G118" i="22"/>
  <c r="N94" i="28"/>
  <c r="P94" i="23" s="1"/>
  <c r="AZ94" i="22"/>
  <c r="AF18" i="22"/>
  <c r="D18" i="28" s="1"/>
  <c r="F18" i="23" s="1"/>
  <c r="X18" i="23" s="1"/>
  <c r="D19" i="27" s="1"/>
  <c r="AK54" i="22"/>
  <c r="AI88" i="22"/>
  <c r="G88" i="28" s="1"/>
  <c r="I88" i="23" s="1"/>
  <c r="AA88" i="23" s="1"/>
  <c r="G89" i="27" s="1"/>
  <c r="H100" i="28"/>
  <c r="J100" i="23" s="1"/>
  <c r="AY100" i="22"/>
  <c r="B29" i="22"/>
  <c r="AG129" i="22"/>
  <c r="E129" i="28" s="1"/>
  <c r="G129" i="23" s="1"/>
  <c r="Y129" i="23" s="1"/>
  <c r="E130" i="27" s="1"/>
  <c r="W24" i="22"/>
  <c r="F22" i="22"/>
  <c r="C36" i="22"/>
  <c r="X29" i="22"/>
  <c r="D84" i="22"/>
  <c r="X131" i="22"/>
  <c r="C110" i="22"/>
  <c r="AR128" i="22"/>
  <c r="P128" i="28" s="1"/>
  <c r="R128" i="23" s="1"/>
  <c r="F21" i="22"/>
  <c r="C120" i="22"/>
  <c r="AD108" i="22"/>
  <c r="AE101" i="22"/>
  <c r="C101" i="28" s="1"/>
  <c r="E101" i="23" s="1"/>
  <c r="W101" i="23" s="1"/>
  <c r="C102" i="27" s="1"/>
  <c r="D53" i="22"/>
  <c r="AI8" i="22"/>
  <c r="G8" i="28" s="1"/>
  <c r="I8" i="23" s="1"/>
  <c r="AA8" i="23" s="1"/>
  <c r="G9" i="27" s="1"/>
  <c r="AD11" i="22"/>
  <c r="B117" i="22"/>
  <c r="E16" i="22"/>
  <c r="AG114" i="22"/>
  <c r="E114" i="28" s="1"/>
  <c r="G114" i="23" s="1"/>
  <c r="Y114" i="23" s="1"/>
  <c r="E115" i="27" s="1"/>
  <c r="E37" i="22"/>
  <c r="D26" i="22"/>
  <c r="AG30" i="22"/>
  <c r="E30" i="28" s="1"/>
  <c r="G30" i="23" s="1"/>
  <c r="Y30" i="23" s="1"/>
  <c r="E31" i="27" s="1"/>
  <c r="X37" i="23"/>
  <c r="D38" i="27" s="1"/>
  <c r="AF111" i="22"/>
  <c r="D111" i="28" s="1"/>
  <c r="F111" i="23" s="1"/>
  <c r="X111" i="23" s="1"/>
  <c r="D112" i="27" s="1"/>
  <c r="AI18" i="22"/>
  <c r="G18" i="28" s="1"/>
  <c r="I18" i="23" s="1"/>
  <c r="AA18" i="23" s="1"/>
  <c r="G19" i="27" s="1"/>
  <c r="G50" i="22"/>
  <c r="B60" i="22"/>
  <c r="AH91" i="22"/>
  <c r="F91" i="28" s="1"/>
  <c r="H91" i="23" s="1"/>
  <c r="Z91" i="23" s="1"/>
  <c r="F92" i="27" s="1"/>
  <c r="G121" i="22"/>
  <c r="G111" i="22"/>
  <c r="D49" i="22"/>
  <c r="AL78" i="22"/>
  <c r="AG86" i="22"/>
  <c r="E86" i="28" s="1"/>
  <c r="G86" i="23" s="1"/>
  <c r="Y86" i="23" s="1"/>
  <c r="E87" i="27" s="1"/>
  <c r="X83" i="22"/>
  <c r="AE18" i="22"/>
  <c r="C18" i="28" s="1"/>
  <c r="E18" i="23" s="1"/>
  <c r="W18" i="23" s="1"/>
  <c r="C19" i="27" s="1"/>
  <c r="E79" i="22"/>
  <c r="D28" i="22"/>
  <c r="AM20" i="22"/>
  <c r="K20" i="28" s="1"/>
  <c r="M20" i="23" s="1"/>
  <c r="R117" i="22"/>
  <c r="X117" i="22" s="1"/>
  <c r="C57" i="22"/>
  <c r="AE117" i="22"/>
  <c r="C117" i="28" s="1"/>
  <c r="E117" i="23" s="1"/>
  <c r="W117" i="23" s="1"/>
  <c r="C118" i="27" s="1"/>
  <c r="AZ86" i="22"/>
  <c r="F118" i="22"/>
  <c r="E121" i="22"/>
  <c r="N37" i="28"/>
  <c r="P37" i="23" s="1"/>
  <c r="AZ37" i="22"/>
  <c r="D71" i="22"/>
  <c r="B52" i="22"/>
  <c r="G128" i="22"/>
  <c r="B70" i="22"/>
  <c r="C24" i="22"/>
  <c r="AK93" i="22"/>
  <c r="I93" i="28" s="1"/>
  <c r="K93" i="23" s="1"/>
  <c r="F86" i="22"/>
  <c r="C17" i="22"/>
  <c r="F96" i="22"/>
  <c r="C54" i="22"/>
  <c r="E93" i="22"/>
  <c r="C111" i="22"/>
  <c r="AH30" i="22"/>
  <c r="F30" i="28" s="1"/>
  <c r="H30" i="23" s="1"/>
  <c r="Z30" i="23" s="1"/>
  <c r="F31" i="27" s="1"/>
  <c r="AE28" i="22"/>
  <c r="C28" i="28" s="1"/>
  <c r="E28" i="23" s="1"/>
  <c r="W28" i="23" s="1"/>
  <c r="C29" i="27" s="1"/>
  <c r="AF120" i="22"/>
  <c r="D120" i="28" s="1"/>
  <c r="F120" i="23" s="1"/>
  <c r="X120" i="23" s="1"/>
  <c r="D121" i="27" s="1"/>
  <c r="AD50" i="22"/>
  <c r="B15" i="22"/>
  <c r="B47" i="22"/>
  <c r="AI57" i="22"/>
  <c r="G57" i="28" s="1"/>
  <c r="I57" i="23" s="1"/>
  <c r="AA57" i="23" s="1"/>
  <c r="G58" i="27" s="1"/>
  <c r="B75" i="22"/>
  <c r="G38" i="22"/>
  <c r="X66" i="23"/>
  <c r="D67" i="27" s="1"/>
  <c r="AE104" i="22"/>
  <c r="C104" i="28" s="1"/>
  <c r="E104" i="23" s="1"/>
  <c r="W104" i="23" s="1"/>
  <c r="C105" i="27" s="1"/>
  <c r="H23" i="28"/>
  <c r="J23" i="23" s="1"/>
  <c r="AE111" i="22"/>
  <c r="C111" i="28" s="1"/>
  <c r="E111" i="23" s="1"/>
  <c r="W111" i="23" s="1"/>
  <c r="C112" i="27" s="1"/>
  <c r="AF98" i="22"/>
  <c r="D98" i="28" s="1"/>
  <c r="F98" i="23" s="1"/>
  <c r="X98" i="23" s="1"/>
  <c r="D99" i="27" s="1"/>
  <c r="AE55" i="22"/>
  <c r="C55" i="28" s="1"/>
  <c r="E55" i="23" s="1"/>
  <c r="W55" i="23" s="1"/>
  <c r="C56" i="27" s="1"/>
  <c r="D13" i="22"/>
  <c r="C113" i="22"/>
  <c r="D32" i="22"/>
  <c r="P114" i="22"/>
  <c r="X114" i="22" s="1"/>
  <c r="AF121" i="22"/>
  <c r="D121" i="28" s="1"/>
  <c r="F121" i="23" s="1"/>
  <c r="X121" i="23" s="1"/>
  <c r="D122" i="27" s="1"/>
  <c r="H121" i="28"/>
  <c r="J121" i="23" s="1"/>
  <c r="AY121" i="22"/>
  <c r="AI44" i="22"/>
  <c r="G44" i="28" s="1"/>
  <c r="I44" i="23" s="1"/>
  <c r="AA44" i="23" s="1"/>
  <c r="G45" i="27" s="1"/>
  <c r="AZ35" i="22"/>
  <c r="G19" i="22"/>
  <c r="AE44" i="22"/>
  <c r="C44" i="28" s="1"/>
  <c r="E44" i="23" s="1"/>
  <c r="W44" i="23" s="1"/>
  <c r="C45" i="27" s="1"/>
  <c r="AF16" i="22"/>
  <c r="D16" i="28" s="1"/>
  <c r="F16" i="23" s="1"/>
  <c r="X16" i="23" s="1"/>
  <c r="D17" i="27" s="1"/>
  <c r="W131" i="22"/>
  <c r="AL104" i="22"/>
  <c r="J104" i="28" s="1"/>
  <c r="L104" i="23" s="1"/>
  <c r="D52" i="22"/>
  <c r="AG35" i="22"/>
  <c r="E35" i="28" s="1"/>
  <c r="G35" i="23" s="1"/>
  <c r="Y35" i="23" s="1"/>
  <c r="E36" i="27" s="1"/>
  <c r="AY14" i="22"/>
  <c r="E126" i="22"/>
  <c r="AH102" i="22"/>
  <c r="F102" i="28" s="1"/>
  <c r="H102" i="23" s="1"/>
  <c r="Z102" i="23" s="1"/>
  <c r="F103" i="27" s="1"/>
  <c r="AD34" i="22"/>
  <c r="B130" i="22"/>
  <c r="AE67" i="22"/>
  <c r="C67" i="28" s="1"/>
  <c r="E67" i="23" s="1"/>
  <c r="AZ28" i="22"/>
  <c r="F84" i="22"/>
  <c r="AI86" i="22"/>
  <c r="G86" i="28" s="1"/>
  <c r="I86" i="23" s="1"/>
  <c r="AA86" i="23" s="1"/>
  <c r="G87" i="27" s="1"/>
  <c r="AI58" i="22"/>
  <c r="G58" i="28" s="1"/>
  <c r="I58" i="23" s="1"/>
  <c r="AA58" i="23" s="1"/>
  <c r="G59" i="27" s="1"/>
  <c r="Q89" i="22"/>
  <c r="X89" i="22" s="1"/>
  <c r="AZ63" i="22"/>
  <c r="C131" i="22"/>
  <c r="D113" i="22"/>
  <c r="AY90" i="22"/>
  <c r="AE61" i="22"/>
  <c r="C61" i="28" s="1"/>
  <c r="E61" i="23" s="1"/>
  <c r="W61" i="23" s="1"/>
  <c r="C62" i="27" s="1"/>
  <c r="AF25" i="22"/>
  <c r="D25" i="28" s="1"/>
  <c r="F25" i="23" s="1"/>
  <c r="X25" i="23" s="1"/>
  <c r="D26" i="27" s="1"/>
  <c r="AG5" i="22"/>
  <c r="E5" i="28" s="1"/>
  <c r="G5" i="23" s="1"/>
  <c r="Y5" i="23" s="1"/>
  <c r="E6" i="27" s="1"/>
  <c r="F121" i="22"/>
  <c r="B100" i="22"/>
  <c r="D44" i="22"/>
  <c r="AF55" i="22"/>
  <c r="D55" i="28" s="1"/>
  <c r="F55" i="23" s="1"/>
  <c r="X55" i="23" s="1"/>
  <c r="D56" i="27" s="1"/>
  <c r="F90" i="22"/>
  <c r="G85" i="22"/>
  <c r="W126" i="22"/>
  <c r="N84" i="28"/>
  <c r="P84" i="23" s="1"/>
  <c r="N25" i="28"/>
  <c r="P25" i="23" s="1"/>
  <c r="AZ25" i="22"/>
  <c r="AI17" i="22"/>
  <c r="G17" i="28" s="1"/>
  <c r="I17" i="23" s="1"/>
  <c r="AA17" i="23" s="1"/>
  <c r="G18" i="27" s="1"/>
  <c r="E62" i="22"/>
  <c r="B73" i="22"/>
  <c r="F64" i="22"/>
  <c r="C122" i="22"/>
  <c r="D42" i="22"/>
  <c r="AF74" i="22"/>
  <c r="D74" i="28" s="1"/>
  <c r="F74" i="23" s="1"/>
  <c r="X74" i="23" s="1"/>
  <c r="D75" i="27" s="1"/>
  <c r="E70" i="22"/>
  <c r="C50" i="22"/>
  <c r="AD87" i="22"/>
  <c r="AD131" i="22"/>
  <c r="AG120" i="22"/>
  <c r="E120" i="28" s="1"/>
  <c r="G120" i="23" s="1"/>
  <c r="Y120" i="23" s="1"/>
  <c r="E121" i="27" s="1"/>
  <c r="AI118" i="22"/>
  <c r="G118" i="28" s="1"/>
  <c r="I118" i="23" s="1"/>
  <c r="AA118" i="23" s="1"/>
  <c r="G119" i="27" s="1"/>
  <c r="G8" i="22"/>
  <c r="D78" i="22"/>
  <c r="AI106" i="22"/>
  <c r="G106" i="28" s="1"/>
  <c r="I106" i="23" s="1"/>
  <c r="AA106" i="23" s="1"/>
  <c r="G107" i="27" s="1"/>
  <c r="C108" i="22"/>
  <c r="AI125" i="22"/>
  <c r="G125" i="28" s="1"/>
  <c r="I125" i="23" s="1"/>
  <c r="AA125" i="23" s="1"/>
  <c r="G126" i="27" s="1"/>
  <c r="W102" i="22"/>
  <c r="H16" i="22"/>
  <c r="W16" i="22" s="1"/>
  <c r="G89" i="22"/>
  <c r="AD112" i="22"/>
  <c r="B56" i="22"/>
  <c r="AH89" i="22"/>
  <c r="F89" i="28" s="1"/>
  <c r="H89" i="23" s="1"/>
  <c r="Z89" i="23" s="1"/>
  <c r="F90" i="27" s="1"/>
  <c r="N30" i="28"/>
  <c r="P30" i="23" s="1"/>
  <c r="C116" i="22"/>
  <c r="AE33" i="22"/>
  <c r="C33" i="28" s="1"/>
  <c r="E33" i="23" s="1"/>
  <c r="W33" i="23" s="1"/>
  <c r="C34" i="27" s="1"/>
  <c r="AY51" i="22"/>
  <c r="AZ129" i="22"/>
  <c r="AF8" i="22"/>
  <c r="D8" i="28" s="1"/>
  <c r="F8" i="23" s="1"/>
  <c r="X8" i="23" s="1"/>
  <c r="D9" i="27" s="1"/>
  <c r="AG37" i="22"/>
  <c r="E37" i="28" s="1"/>
  <c r="G37" i="23" s="1"/>
  <c r="Y37" i="23" s="1"/>
  <c r="E38" i="27" s="1"/>
  <c r="AF112" i="22"/>
  <c r="D112" i="28" s="1"/>
  <c r="F112" i="23" s="1"/>
  <c r="X112" i="23" s="1"/>
  <c r="D113" i="27" s="1"/>
  <c r="AE13" i="22"/>
  <c r="C13" i="28" s="1"/>
  <c r="E13" i="23" s="1"/>
  <c r="AE69" i="22"/>
  <c r="C69" i="28" s="1"/>
  <c r="E69" i="23" s="1"/>
  <c r="W69" i="23" s="1"/>
  <c r="C70" i="27" s="1"/>
  <c r="E85" i="22"/>
  <c r="AR84" i="22"/>
  <c r="P84" i="28" s="1"/>
  <c r="R84" i="23" s="1"/>
  <c r="B36" i="22"/>
  <c r="AE75" i="22"/>
  <c r="C75" i="28" s="1"/>
  <c r="E75" i="23" s="1"/>
  <c r="W75" i="23" s="1"/>
  <c r="C76" i="27" s="1"/>
  <c r="C18" i="22"/>
  <c r="AG23" i="22"/>
  <c r="E23" i="28" s="1"/>
  <c r="G23" i="23" s="1"/>
  <c r="Y23" i="23" s="1"/>
  <c r="E24" i="27" s="1"/>
  <c r="E84" i="22"/>
  <c r="AD104" i="22"/>
  <c r="AR67" i="22"/>
  <c r="N11" i="28"/>
  <c r="P11" i="23" s="1"/>
  <c r="AI4" i="22"/>
  <c r="G4" i="28" s="1"/>
  <c r="I4" i="23" s="1"/>
  <c r="AA4" i="23" s="1"/>
  <c r="F33" i="22"/>
  <c r="X77" i="22"/>
  <c r="C98" i="22"/>
  <c r="H120" i="28"/>
  <c r="J120" i="23" s="1"/>
  <c r="AY120" i="22"/>
  <c r="D131" i="22"/>
  <c r="W91" i="23"/>
  <c r="C92" i="27" s="1"/>
  <c r="C130" i="22"/>
  <c r="C107" i="22"/>
  <c r="B6" i="22"/>
  <c r="AG49" i="22"/>
  <c r="E49" i="28" s="1"/>
  <c r="G49" i="23" s="1"/>
  <c r="Y49" i="23" s="1"/>
  <c r="E50" i="27" s="1"/>
  <c r="N73" i="28"/>
  <c r="P73" i="23" s="1"/>
  <c r="AZ73" i="22"/>
  <c r="E32" i="22"/>
  <c r="AF61" i="22"/>
  <c r="D61" i="28" s="1"/>
  <c r="F61" i="23" s="1"/>
  <c r="X61" i="23" s="1"/>
  <c r="D62" i="27" s="1"/>
  <c r="W79" i="23"/>
  <c r="C80" i="27" s="1"/>
  <c r="C100" i="22"/>
  <c r="AD121" i="22"/>
  <c r="B92" i="22"/>
  <c r="P13" i="22"/>
  <c r="X13" i="22" s="1"/>
  <c r="AI112" i="22"/>
  <c r="G112" i="28" s="1"/>
  <c r="I112" i="23" s="1"/>
  <c r="AA112" i="23" s="1"/>
  <c r="G113" i="27" s="1"/>
  <c r="AF122" i="22"/>
  <c r="D122" i="28" s="1"/>
  <c r="F122" i="23" s="1"/>
  <c r="X122" i="23" s="1"/>
  <c r="D123" i="27" s="1"/>
  <c r="F110" i="22"/>
  <c r="AI70" i="22"/>
  <c r="G70" i="28" s="1"/>
  <c r="I70" i="23" s="1"/>
  <c r="AA70" i="23" s="1"/>
  <c r="G71" i="27" s="1"/>
  <c r="AJ10" i="22"/>
  <c r="G83" i="22"/>
  <c r="F71" i="22"/>
  <c r="E116" i="22"/>
  <c r="N82" i="22"/>
  <c r="X82" i="22" s="1"/>
  <c r="G73" i="22"/>
  <c r="AY106" i="22"/>
  <c r="AI76" i="22"/>
  <c r="G76" i="28" s="1"/>
  <c r="I76" i="23" s="1"/>
  <c r="AA76" i="23" s="1"/>
  <c r="G77" i="27" s="1"/>
  <c r="AH62" i="22"/>
  <c r="F62" i="28" s="1"/>
  <c r="H62" i="23" s="1"/>
  <c r="Z62" i="23" s="1"/>
  <c r="F63" i="27" s="1"/>
  <c r="AG15" i="22"/>
  <c r="E15" i="28" s="1"/>
  <c r="G15" i="23" s="1"/>
  <c r="Y15" i="23" s="1"/>
  <c r="E16" i="27" s="1"/>
  <c r="AF83" i="22"/>
  <c r="D83" i="28" s="1"/>
  <c r="F83" i="23" s="1"/>
  <c r="X83" i="23" s="1"/>
  <c r="D84" i="27" s="1"/>
  <c r="AG13" i="22"/>
  <c r="E13" i="28" s="1"/>
  <c r="G13" i="23" s="1"/>
  <c r="Y13" i="23" s="1"/>
  <c r="E14" i="27" s="1"/>
  <c r="AF62" i="22"/>
  <c r="D62" i="28" s="1"/>
  <c r="F62" i="23" s="1"/>
  <c r="X62" i="23" s="1"/>
  <c r="D63" i="27" s="1"/>
  <c r="AH124" i="22"/>
  <c r="F124" i="28" s="1"/>
  <c r="H124" i="23" s="1"/>
  <c r="Z124" i="23" s="1"/>
  <c r="F125" i="27" s="1"/>
  <c r="E57" i="22"/>
  <c r="Q127" i="22"/>
  <c r="X127" i="22" s="1"/>
  <c r="AH79" i="22"/>
  <c r="F79" i="28" s="1"/>
  <c r="H79" i="23" s="1"/>
  <c r="Z79" i="23" s="1"/>
  <c r="F80" i="27" s="1"/>
  <c r="AI83" i="22"/>
  <c r="G83" i="28" s="1"/>
  <c r="I83" i="23" s="1"/>
  <c r="AA83" i="23" s="1"/>
  <c r="G84" i="27" s="1"/>
  <c r="F44" i="22"/>
  <c r="W68" i="22"/>
  <c r="B45" i="22"/>
  <c r="Y116" i="23"/>
  <c r="E117" i="27" s="1"/>
  <c r="AH114" i="22"/>
  <c r="F114" i="28" s="1"/>
  <c r="H114" i="23" s="1"/>
  <c r="Z114" i="23" s="1"/>
  <c r="F115" i="27" s="1"/>
  <c r="Z130" i="23"/>
  <c r="F131" i="27" s="1"/>
  <c r="C95" i="22"/>
  <c r="B7" i="22"/>
  <c r="D74" i="22"/>
  <c r="AF77" i="22"/>
  <c r="D77" i="28" s="1"/>
  <c r="F77" i="23" s="1"/>
  <c r="C4" i="22"/>
  <c r="B87" i="22"/>
  <c r="Y69" i="23"/>
  <c r="E70" i="27" s="1"/>
  <c r="B65" i="22"/>
  <c r="D72" i="22"/>
  <c r="N69" i="28"/>
  <c r="P69" i="23" s="1"/>
  <c r="AZ69" i="22"/>
  <c r="AY37" i="22"/>
  <c r="H37" i="28"/>
  <c r="J37" i="23" s="1"/>
  <c r="H38" i="28"/>
  <c r="J38" i="23" s="1"/>
  <c r="AY38" i="22"/>
  <c r="X84" i="22"/>
  <c r="H94" i="28"/>
  <c r="J94" i="23" s="1"/>
  <c r="AY94" i="22"/>
  <c r="AE49" i="22"/>
  <c r="C49" i="28" s="1"/>
  <c r="E49" i="23" s="1"/>
  <c r="W49" i="23" s="1"/>
  <c r="C50" i="27" s="1"/>
  <c r="AE125" i="22"/>
  <c r="C125" i="28" s="1"/>
  <c r="E125" i="23" s="1"/>
  <c r="W125" i="23" s="1"/>
  <c r="C126" i="27" s="1"/>
  <c r="AD38" i="22"/>
  <c r="AD35" i="22"/>
  <c r="E14" i="22"/>
  <c r="AA50" i="23"/>
  <c r="G51" i="27" s="1"/>
  <c r="AI51" i="22"/>
  <c r="G51" i="28" s="1"/>
  <c r="I51" i="23" s="1"/>
  <c r="AA51" i="23" s="1"/>
  <c r="G52" i="27" s="1"/>
  <c r="E25" i="22"/>
  <c r="F72" i="22"/>
  <c r="X66" i="22"/>
  <c r="D110" i="22"/>
  <c r="W101" i="22"/>
  <c r="B48" i="22"/>
  <c r="N64" i="28"/>
  <c r="P64" i="23" s="1"/>
  <c r="AE94" i="22"/>
  <c r="C94" i="28" s="1"/>
  <c r="E94" i="23" s="1"/>
  <c r="W94" i="23" s="1"/>
  <c r="C95" i="27" s="1"/>
  <c r="B96" i="22"/>
  <c r="K20" i="22"/>
  <c r="W20" i="22" s="1"/>
  <c r="B109" i="22"/>
  <c r="AF105" i="22"/>
  <c r="D105" i="28" s="1"/>
  <c r="F105" i="23" s="1"/>
  <c r="X105" i="23" s="1"/>
  <c r="D106" i="27" s="1"/>
  <c r="W124" i="22"/>
  <c r="AI29" i="22"/>
  <c r="G29" i="28" s="1"/>
  <c r="I29" i="23" s="1"/>
  <c r="AA29" i="23" s="1"/>
  <c r="G30" i="27" s="1"/>
  <c r="E12" i="22"/>
  <c r="W78" i="22"/>
  <c r="C106" i="22"/>
  <c r="AD79" i="22"/>
  <c r="F109" i="22"/>
  <c r="AD29" i="22"/>
  <c r="G23" i="22"/>
  <c r="AZ93" i="22"/>
  <c r="H99" i="28"/>
  <c r="J99" i="23" s="1"/>
  <c r="AY99" i="22"/>
  <c r="AG25" i="22"/>
  <c r="E25" i="28" s="1"/>
  <c r="G25" i="23" s="1"/>
  <c r="Y25" i="23" s="1"/>
  <c r="E26" i="27" s="1"/>
  <c r="AE110" i="22"/>
  <c r="C110" i="28" s="1"/>
  <c r="E110" i="23" s="1"/>
  <c r="W110" i="23" s="1"/>
  <c r="C111" i="27" s="1"/>
  <c r="G124" i="22"/>
  <c r="AZ81" i="22"/>
  <c r="AH4" i="22"/>
  <c r="F4" i="28" s="1"/>
  <c r="H4" i="23" s="1"/>
  <c r="C75" i="22"/>
  <c r="B119" i="22"/>
  <c r="AH15" i="22"/>
  <c r="F15" i="28" s="1"/>
  <c r="H15" i="23" s="1"/>
  <c r="Z15" i="23" s="1"/>
  <c r="F16" i="27" s="1"/>
  <c r="AG44" i="22"/>
  <c r="E44" i="28" s="1"/>
  <c r="G44" i="23" s="1"/>
  <c r="Y44" i="23" s="1"/>
  <c r="E45" i="27" s="1"/>
  <c r="AI38" i="22"/>
  <c r="G38" i="28" s="1"/>
  <c r="I38" i="23" s="1"/>
  <c r="AA38" i="23" s="1"/>
  <c r="G39" i="27" s="1"/>
  <c r="AH7" i="22"/>
  <c r="F7" i="28" s="1"/>
  <c r="H7" i="23" s="1"/>
  <c r="Z7" i="23" s="1"/>
  <c r="F8" i="27" s="1"/>
  <c r="D60" i="22"/>
  <c r="X69" i="22"/>
  <c r="AF13" i="22"/>
  <c r="D13" i="28" s="1"/>
  <c r="F13" i="23" s="1"/>
  <c r="AH55" i="22"/>
  <c r="F55" i="28" s="1"/>
  <c r="H55" i="23" s="1"/>
  <c r="Z55" i="23" s="1"/>
  <c r="F56" i="27" s="1"/>
  <c r="AI87" i="22"/>
  <c r="G87" i="28" s="1"/>
  <c r="I87" i="23" s="1"/>
  <c r="AA87" i="23" s="1"/>
  <c r="G88" i="27" s="1"/>
  <c r="AI119" i="22"/>
  <c r="G119" i="28" s="1"/>
  <c r="I119" i="23" s="1"/>
  <c r="AA119" i="23" s="1"/>
  <c r="G120" i="27" s="1"/>
  <c r="AD102" i="22"/>
  <c r="F111" i="22"/>
  <c r="O107" i="22"/>
  <c r="X107" i="22" s="1"/>
  <c r="C77" i="22"/>
  <c r="AF81" i="22"/>
  <c r="D81" i="28" s="1"/>
  <c r="F81" i="23" s="1"/>
  <c r="X81" i="23" s="1"/>
  <c r="D82" i="27" s="1"/>
  <c r="D16" i="22"/>
  <c r="AE17" i="22"/>
  <c r="C17" i="28" s="1"/>
  <c r="E17" i="23" s="1"/>
  <c r="F30" i="22"/>
  <c r="G42" i="22"/>
  <c r="E28" i="22"/>
  <c r="W23" i="22"/>
  <c r="E125" i="22"/>
  <c r="AD15" i="22"/>
  <c r="AD47" i="22"/>
  <c r="E82" i="22"/>
  <c r="D103" i="22"/>
  <c r="E112" i="22"/>
  <c r="C104" i="22"/>
  <c r="D98" i="22"/>
  <c r="G30" i="22"/>
  <c r="AE113" i="22"/>
  <c r="C113" i="28" s="1"/>
  <c r="E113" i="23" s="1"/>
  <c r="W113" i="23" s="1"/>
  <c r="C114" i="27" s="1"/>
  <c r="AI35" i="22"/>
  <c r="G35" i="28" s="1"/>
  <c r="I35" i="23" s="1"/>
  <c r="AA35" i="23" s="1"/>
  <c r="G36" i="27" s="1"/>
  <c r="G100" i="22"/>
  <c r="AG31" i="22"/>
  <c r="E31" i="28" s="1"/>
  <c r="G31" i="23" s="1"/>
  <c r="Y31" i="23" s="1"/>
  <c r="E32" i="27" s="1"/>
  <c r="D18" i="22"/>
  <c r="AE48" i="22"/>
  <c r="C48" i="28" s="1"/>
  <c r="E48" i="23" s="1"/>
  <c r="W48" i="23" s="1"/>
  <c r="C49" i="27" s="1"/>
  <c r="AK13" i="22"/>
  <c r="I13" i="28" s="1"/>
  <c r="K13" i="23" s="1"/>
  <c r="W13" i="23" s="1"/>
  <c r="C14" i="27" s="1"/>
  <c r="B5" i="22"/>
  <c r="AZ78" i="22"/>
  <c r="F73" i="22"/>
  <c r="F42" i="22"/>
  <c r="AI30" i="22"/>
  <c r="G30" i="28" s="1"/>
  <c r="I30" i="23" s="1"/>
  <c r="AA30" i="23" s="1"/>
  <c r="G31" i="27" s="1"/>
  <c r="D67" i="22"/>
  <c r="E26" i="22"/>
  <c r="E77" i="22"/>
  <c r="F55" i="22"/>
  <c r="G44" i="22"/>
  <c r="G126" i="22"/>
  <c r="G58" i="22"/>
  <c r="AS89" i="22"/>
  <c r="Q89" i="28" s="1"/>
  <c r="S89" i="23" s="1"/>
  <c r="Y89" i="23" s="1"/>
  <c r="E90" i="27" s="1"/>
  <c r="H80" i="28"/>
  <c r="J80" i="23" s="1"/>
  <c r="AY80" i="22"/>
  <c r="H34" i="28"/>
  <c r="J34" i="23" s="1"/>
  <c r="AY34" i="22"/>
  <c r="X123" i="22"/>
  <c r="AA75" i="23"/>
  <c r="G76" i="27" s="1"/>
  <c r="W45" i="22"/>
  <c r="W91" i="22"/>
  <c r="X41" i="22"/>
  <c r="AZ10" i="22"/>
  <c r="AY72" i="22"/>
  <c r="AZ91" i="22"/>
  <c r="AZ122" i="22"/>
  <c r="X35" i="22"/>
  <c r="Z111" i="23"/>
  <c r="F112" i="27" s="1"/>
  <c r="N26" i="28"/>
  <c r="P26" i="23" s="1"/>
  <c r="AZ26" i="22"/>
  <c r="B100" i="28"/>
  <c r="D100" i="23" s="1"/>
  <c r="V100" i="23" s="1"/>
  <c r="H107" i="28"/>
  <c r="J107" i="23" s="1"/>
  <c r="AY107" i="22"/>
  <c r="AZ130" i="22"/>
  <c r="E23" i="22"/>
  <c r="F48" i="22"/>
  <c r="B79" i="22"/>
  <c r="AH109" i="22"/>
  <c r="F109" i="28" s="1"/>
  <c r="H109" i="23" s="1"/>
  <c r="Z109" i="23" s="1"/>
  <c r="F110" i="27" s="1"/>
  <c r="P67" i="22"/>
  <c r="X67" i="22" s="1"/>
  <c r="E110" i="22"/>
  <c r="AQ106" i="22"/>
  <c r="O106" i="28" s="1"/>
  <c r="Q106" i="23" s="1"/>
  <c r="F68" i="22"/>
  <c r="F49" i="22"/>
  <c r="O33" i="22"/>
  <c r="X33" i="22" s="1"/>
  <c r="AD12" i="22"/>
  <c r="AF89" i="22"/>
  <c r="D89" i="28" s="1"/>
  <c r="F89" i="23" s="1"/>
  <c r="X89" i="23" s="1"/>
  <c r="D90" i="27" s="1"/>
  <c r="AE82" i="22"/>
  <c r="C82" i="28" s="1"/>
  <c r="E82" i="23" s="1"/>
  <c r="W82" i="23" s="1"/>
  <c r="C83" i="27" s="1"/>
  <c r="B24" i="22"/>
  <c r="AG79" i="22"/>
  <c r="E79" i="28" s="1"/>
  <c r="G79" i="23" s="1"/>
  <c r="Y79" i="23" s="1"/>
  <c r="E80" i="27" s="1"/>
  <c r="AD14" i="22"/>
  <c r="AF75" i="22"/>
  <c r="D75" i="28" s="1"/>
  <c r="F75" i="23" s="1"/>
  <c r="X75" i="23" s="1"/>
  <c r="D76" i="27" s="1"/>
  <c r="D41" i="22"/>
  <c r="AI113" i="22"/>
  <c r="G113" i="28" s="1"/>
  <c r="I113" i="23" s="1"/>
  <c r="AA113" i="23" s="1"/>
  <c r="G114" i="27" s="1"/>
  <c r="AR48" i="22"/>
  <c r="P48" i="28" s="1"/>
  <c r="R48" i="23" s="1"/>
  <c r="AU40" i="22"/>
  <c r="S40" i="28" s="1"/>
  <c r="U40" i="23" s="1"/>
  <c r="AD111" i="22"/>
  <c r="AF95" i="22"/>
  <c r="D95" i="28" s="1"/>
  <c r="F95" i="23" s="1"/>
  <c r="X95" i="23" s="1"/>
  <c r="D96" i="27" s="1"/>
  <c r="AA131" i="23"/>
  <c r="G132" i="27" s="1"/>
  <c r="AD115" i="22"/>
  <c r="G25" i="22"/>
  <c r="E58" i="22"/>
  <c r="E87" i="22"/>
  <c r="AF123" i="22"/>
  <c r="D123" i="28" s="1"/>
  <c r="F123" i="23" s="1"/>
  <c r="X123" i="23" s="1"/>
  <c r="D124" i="27" s="1"/>
  <c r="AD52" i="22"/>
  <c r="AH94" i="22"/>
  <c r="F94" i="28" s="1"/>
  <c r="H94" i="23" s="1"/>
  <c r="Z94" i="23" s="1"/>
  <c r="F95" i="27" s="1"/>
  <c r="S40" i="22"/>
  <c r="X40" i="22" s="1"/>
  <c r="AH38" i="22"/>
  <c r="F38" i="28" s="1"/>
  <c r="H38" i="23" s="1"/>
  <c r="Z38" i="23" s="1"/>
  <c r="F39" i="27" s="1"/>
  <c r="AE90" i="22"/>
  <c r="C90" i="28" s="1"/>
  <c r="E90" i="23" s="1"/>
  <c r="W90" i="23" s="1"/>
  <c r="C91" i="27" s="1"/>
  <c r="W84" i="22"/>
  <c r="C89" i="22"/>
  <c r="AF90" i="22"/>
  <c r="D90" i="28" s="1"/>
  <c r="F90" i="23" s="1"/>
  <c r="X90" i="23" s="1"/>
  <c r="D91" i="27" s="1"/>
  <c r="E15" i="22"/>
  <c r="AF24" i="22"/>
  <c r="D24" i="28" s="1"/>
  <c r="F24" i="23" s="1"/>
  <c r="X24" i="23" s="1"/>
  <c r="D25" i="27" s="1"/>
  <c r="G41" i="22"/>
  <c r="F31" i="22"/>
  <c r="AG53" i="22"/>
  <c r="E53" i="28" s="1"/>
  <c r="G53" i="23" s="1"/>
  <c r="Y53" i="23" s="1"/>
  <c r="E54" i="27" s="1"/>
  <c r="B6" i="28"/>
  <c r="D6" i="23" s="1"/>
  <c r="C80" i="22"/>
  <c r="D45" i="22"/>
  <c r="AG9" i="22"/>
  <c r="E9" i="28" s="1"/>
  <c r="G9" i="23" s="1"/>
  <c r="Y9" i="23" s="1"/>
  <c r="E10" i="27" s="1"/>
  <c r="AD95" i="22"/>
  <c r="AH97" i="22"/>
  <c r="F97" i="28" s="1"/>
  <c r="H97" i="23" s="1"/>
  <c r="Z97" i="23" s="1"/>
  <c r="F98" i="27" s="1"/>
  <c r="AI127" i="22"/>
  <c r="G127" i="28" s="1"/>
  <c r="I127" i="23" s="1"/>
  <c r="AA127" i="23" s="1"/>
  <c r="G128" i="27" s="1"/>
  <c r="AD42" i="22"/>
  <c r="AF27" i="22"/>
  <c r="D27" i="28" s="1"/>
  <c r="F27" i="23" s="1"/>
  <c r="X27" i="23" s="1"/>
  <c r="D28" i="27" s="1"/>
  <c r="I105" i="22"/>
  <c r="W105" i="22" s="1"/>
  <c r="AH75" i="22"/>
  <c r="F75" i="28" s="1"/>
  <c r="H75" i="23" s="1"/>
  <c r="AG71" i="22"/>
  <c r="E71" i="28" s="1"/>
  <c r="G71" i="23" s="1"/>
  <c r="Y71" i="23" s="1"/>
  <c r="E72" i="27" s="1"/>
  <c r="AE93" i="22"/>
  <c r="C93" i="28" s="1"/>
  <c r="E93" i="23" s="1"/>
  <c r="AH52" i="22"/>
  <c r="F52" i="28" s="1"/>
  <c r="H52" i="23" s="1"/>
  <c r="Z52" i="23" s="1"/>
  <c r="F53" i="27" s="1"/>
  <c r="AI53" i="22"/>
  <c r="G53" i="28" s="1"/>
  <c r="I53" i="23" s="1"/>
  <c r="AA53" i="23" s="1"/>
  <c r="G54" i="27" s="1"/>
  <c r="I130" i="22"/>
  <c r="W130" i="22" s="1"/>
  <c r="B99" i="22"/>
  <c r="H97" i="28"/>
  <c r="J97" i="23" s="1"/>
  <c r="AY97" i="22"/>
  <c r="C128" i="22"/>
  <c r="G39" i="22"/>
  <c r="AI48" i="22"/>
  <c r="G48" i="28" s="1"/>
  <c r="I48" i="23" s="1"/>
  <c r="AA48" i="23" s="1"/>
  <c r="G49" i="27" s="1"/>
  <c r="W44" i="22"/>
  <c r="M56" i="22"/>
  <c r="W56" i="22" s="1"/>
  <c r="AE22" i="22"/>
  <c r="C22" i="28" s="1"/>
  <c r="E22" i="23" s="1"/>
  <c r="W22" i="23" s="1"/>
  <c r="C23" i="27" s="1"/>
  <c r="AD27" i="22"/>
  <c r="AF78" i="22"/>
  <c r="D78" i="28" s="1"/>
  <c r="F78" i="23" s="1"/>
  <c r="C48" i="22"/>
  <c r="H66" i="28"/>
  <c r="J66" i="23" s="1"/>
  <c r="AY66" i="22"/>
  <c r="AF107" i="22"/>
  <c r="D107" i="28" s="1"/>
  <c r="F107" i="23" s="1"/>
  <c r="X107" i="23" s="1"/>
  <c r="D108" i="27" s="1"/>
  <c r="AG97" i="22"/>
  <c r="E97" i="28" s="1"/>
  <c r="G97" i="23" s="1"/>
  <c r="Y97" i="23" s="1"/>
  <c r="E98" i="27" s="1"/>
  <c r="AH58" i="22"/>
  <c r="F58" i="28" s="1"/>
  <c r="H58" i="23" s="1"/>
  <c r="Z58" i="23" s="1"/>
  <c r="F59" i="27" s="1"/>
  <c r="E59" i="22"/>
  <c r="F91" i="22"/>
  <c r="R31" i="22"/>
  <c r="X31" i="22" s="1"/>
  <c r="AP102" i="22"/>
  <c r="W83" i="22"/>
  <c r="W4" i="22"/>
  <c r="E8" i="22"/>
  <c r="AR15" i="22"/>
  <c r="AH60" i="22"/>
  <c r="F60" i="28" s="1"/>
  <c r="H60" i="23" s="1"/>
  <c r="Z60" i="23" s="1"/>
  <c r="F61" i="27" s="1"/>
  <c r="B105" i="22"/>
  <c r="N48" i="28"/>
  <c r="P48" i="23" s="1"/>
  <c r="C103" i="22"/>
  <c r="AI5" i="22"/>
  <c r="G5" i="28" s="1"/>
  <c r="I5" i="23" s="1"/>
  <c r="AA5" i="23" s="1"/>
  <c r="G6" i="27" s="1"/>
  <c r="M114" i="22"/>
  <c r="W114" i="22" s="1"/>
  <c r="C23" i="22"/>
  <c r="AG27" i="22"/>
  <c r="E27" i="28" s="1"/>
  <c r="G27" i="23" s="1"/>
  <c r="Y27" i="23" s="1"/>
  <c r="E28" i="27" s="1"/>
  <c r="AG59" i="22"/>
  <c r="E59" i="28" s="1"/>
  <c r="G59" i="23" s="1"/>
  <c r="Y59" i="23" s="1"/>
  <c r="E60" i="27" s="1"/>
  <c r="H22" i="28"/>
  <c r="J22" i="23" s="1"/>
  <c r="AY22" i="22"/>
  <c r="H93" i="28"/>
  <c r="J93" i="23" s="1"/>
  <c r="AE53" i="22"/>
  <c r="C53" i="28" s="1"/>
  <c r="E53" i="23" s="1"/>
  <c r="W53" i="23" s="1"/>
  <c r="C54" i="27" s="1"/>
  <c r="AD36" i="22"/>
  <c r="AH56" i="22"/>
  <c r="F56" i="28" s="1"/>
  <c r="H56" i="23" s="1"/>
  <c r="Z56" i="23" s="1"/>
  <c r="F57" i="27" s="1"/>
  <c r="D89" i="22"/>
  <c r="AD48" i="22"/>
  <c r="AE72" i="22"/>
  <c r="C72" i="28" s="1"/>
  <c r="E72" i="23" s="1"/>
  <c r="W72" i="23" s="1"/>
  <c r="C73" i="27" s="1"/>
  <c r="AD37" i="22"/>
  <c r="B108" i="22"/>
  <c r="C10" i="22"/>
  <c r="AI128" i="22"/>
  <c r="G128" i="28" s="1"/>
  <c r="I128" i="23" s="1"/>
  <c r="AA128" i="23" s="1"/>
  <c r="G129" i="27" s="1"/>
  <c r="D66" i="22"/>
  <c r="D119" i="22"/>
  <c r="AE10" i="22"/>
  <c r="C10" i="28" s="1"/>
  <c r="E10" i="23" s="1"/>
  <c r="W10" i="23" s="1"/>
  <c r="C11" i="27" s="1"/>
  <c r="AH92" i="22"/>
  <c r="F92" i="28" s="1"/>
  <c r="H92" i="23" s="1"/>
  <c r="Z92" i="23" s="1"/>
  <c r="F93" i="27" s="1"/>
  <c r="H130" i="28"/>
  <c r="J130" i="23" s="1"/>
  <c r="AD113" i="22"/>
  <c r="AH126" i="22"/>
  <c r="F126" i="28" s="1"/>
  <c r="H126" i="23" s="1"/>
  <c r="Z126" i="23" s="1"/>
  <c r="F127" i="27" s="1"/>
  <c r="AH112" i="22"/>
  <c r="F112" i="28" s="1"/>
  <c r="H112" i="23" s="1"/>
  <c r="Z112" i="23" s="1"/>
  <c r="F113" i="27" s="1"/>
  <c r="E61" i="22"/>
  <c r="AE102" i="22"/>
  <c r="C102" i="28" s="1"/>
  <c r="E102" i="23" s="1"/>
  <c r="W102" i="23" s="1"/>
  <c r="C103" i="27" s="1"/>
  <c r="D91" i="22"/>
  <c r="C55" i="22"/>
  <c r="AH127" i="22"/>
  <c r="F127" i="28" s="1"/>
  <c r="H127" i="23" s="1"/>
  <c r="Z127" i="23" s="1"/>
  <c r="F128" i="27" s="1"/>
  <c r="AI24" i="22"/>
  <c r="G24" i="28" s="1"/>
  <c r="I24" i="23" s="1"/>
  <c r="AA24" i="23" s="1"/>
  <c r="G25" i="27" s="1"/>
  <c r="AG125" i="22"/>
  <c r="E125" i="28" s="1"/>
  <c r="G125" i="23" s="1"/>
  <c r="Y125" i="23" s="1"/>
  <c r="E126" i="27" s="1"/>
  <c r="D22" i="22"/>
  <c r="AY65" i="22"/>
  <c r="AG63" i="22"/>
  <c r="E63" i="28" s="1"/>
  <c r="G63" i="23" s="1"/>
  <c r="Y63" i="23" s="1"/>
  <c r="E64" i="27" s="1"/>
  <c r="D88" i="22"/>
  <c r="B20" i="28"/>
  <c r="D20" i="23" s="1"/>
  <c r="V20" i="23" s="1"/>
  <c r="Y61" i="23"/>
  <c r="E62" i="27" s="1"/>
  <c r="F105" i="22"/>
  <c r="D68" i="22"/>
  <c r="AI101" i="22"/>
  <c r="G101" i="28" s="1"/>
  <c r="I101" i="23" s="1"/>
  <c r="AA101" i="23" s="1"/>
  <c r="G102" i="27" s="1"/>
  <c r="E130" i="22"/>
  <c r="AH57" i="22"/>
  <c r="F57" i="28" s="1"/>
  <c r="H57" i="23" s="1"/>
  <c r="Z57" i="23" s="1"/>
  <c r="F58" i="27" s="1"/>
  <c r="AH23" i="22"/>
  <c r="F23" i="28" s="1"/>
  <c r="H23" i="23" s="1"/>
  <c r="Z23" i="23" s="1"/>
  <c r="F24" i="27" s="1"/>
  <c r="AF88" i="22"/>
  <c r="D88" i="28" s="1"/>
  <c r="F88" i="23" s="1"/>
  <c r="X88" i="23" s="1"/>
  <c r="D89" i="27" s="1"/>
  <c r="Q18" i="22"/>
  <c r="X18" i="22" s="1"/>
  <c r="AD18" i="22"/>
  <c r="AI42" i="22"/>
  <c r="G42" i="28" s="1"/>
  <c r="I42" i="23" s="1"/>
  <c r="AA42" i="23" s="1"/>
  <c r="G43" i="27" s="1"/>
  <c r="AY74" i="22"/>
  <c r="C5" i="22"/>
  <c r="AF9" i="22"/>
  <c r="D9" i="28" s="1"/>
  <c r="F9" i="23" s="1"/>
  <c r="X9" i="23" s="1"/>
  <c r="D10" i="27" s="1"/>
  <c r="X22" i="22"/>
  <c r="AG99" i="22"/>
  <c r="E99" i="28" s="1"/>
  <c r="G99" i="23" s="1"/>
  <c r="Y99" i="23" s="1"/>
  <c r="E100" i="27" s="1"/>
  <c r="AF82" i="22"/>
  <c r="D82" i="28" s="1"/>
  <c r="F82" i="23" s="1"/>
  <c r="X82" i="23" s="1"/>
  <c r="D83" i="27" s="1"/>
  <c r="AH88" i="22"/>
  <c r="F88" i="28" s="1"/>
  <c r="H88" i="23" s="1"/>
  <c r="Z88" i="23" s="1"/>
  <c r="F89" i="27" s="1"/>
  <c r="AG67" i="22"/>
  <c r="E67" i="28" s="1"/>
  <c r="G67" i="23" s="1"/>
  <c r="Y67" i="23" s="1"/>
  <c r="E68" i="27" s="1"/>
  <c r="E104" i="22"/>
  <c r="E68" i="22"/>
  <c r="B34" i="22"/>
  <c r="AI12" i="22"/>
  <c r="G12" i="28" s="1"/>
  <c r="I12" i="23" s="1"/>
  <c r="AA12" i="23" s="1"/>
  <c r="G13" i="27" s="1"/>
  <c r="H48" i="22"/>
  <c r="W48" i="22" s="1"/>
  <c r="AD91" i="22"/>
  <c r="N6" i="28"/>
  <c r="P6" i="23" s="1"/>
  <c r="AZ6" i="22"/>
  <c r="AD57" i="22"/>
  <c r="W80" i="22"/>
  <c r="AF67" i="22"/>
  <c r="D67" i="28" s="1"/>
  <c r="F67" i="23" s="1"/>
  <c r="AG26" i="22"/>
  <c r="E26" i="28" s="1"/>
  <c r="G26" i="23" s="1"/>
  <c r="Y26" i="23" s="1"/>
  <c r="E27" i="27" s="1"/>
  <c r="N18" i="28"/>
  <c r="P18" i="23" s="1"/>
  <c r="AZ18" i="22"/>
  <c r="AD22" i="22"/>
  <c r="C74" i="22"/>
  <c r="D80" i="22"/>
  <c r="AY71" i="22"/>
  <c r="E129" i="22"/>
  <c r="AZ105" i="22"/>
  <c r="G53" i="22"/>
  <c r="AK130" i="22"/>
  <c r="I130" i="28" s="1"/>
  <c r="K130" i="23" s="1"/>
  <c r="AH81" i="22"/>
  <c r="F81" i="28" s="1"/>
  <c r="H81" i="23" s="1"/>
  <c r="Z81" i="23" s="1"/>
  <c r="F82" i="27" s="1"/>
  <c r="AE66" i="22"/>
  <c r="C66" i="28" s="1"/>
  <c r="E66" i="23" s="1"/>
  <c r="W66" i="23" s="1"/>
  <c r="C67" i="27" s="1"/>
  <c r="AY28" i="22"/>
  <c r="D94" i="22"/>
  <c r="C12" i="22"/>
  <c r="AD40" i="22"/>
  <c r="AG92" i="22"/>
  <c r="E92" i="28" s="1"/>
  <c r="G92" i="23" s="1"/>
  <c r="Y92" i="23" s="1"/>
  <c r="E93" i="27" s="1"/>
  <c r="AG75" i="22"/>
  <c r="E75" i="28" s="1"/>
  <c r="G75" i="23" s="1"/>
  <c r="Y75" i="23" s="1"/>
  <c r="E76" i="27" s="1"/>
  <c r="AG94" i="22"/>
  <c r="E94" i="28" s="1"/>
  <c r="G94" i="23" s="1"/>
  <c r="Y94" i="23" s="1"/>
  <c r="E95" i="27" s="1"/>
  <c r="AZ27" i="22"/>
  <c r="B112" i="22"/>
  <c r="AI69" i="22"/>
  <c r="G69" i="28" s="1"/>
  <c r="I69" i="23" s="1"/>
  <c r="AA69" i="23" s="1"/>
  <c r="G70" i="27" s="1"/>
  <c r="C46" i="22"/>
  <c r="H26" i="28"/>
  <c r="J26" i="23" s="1"/>
  <c r="AY26" i="22"/>
  <c r="C99" i="22"/>
  <c r="F78" i="22"/>
  <c r="D8" i="22"/>
  <c r="AG7" i="22"/>
  <c r="E7" i="28" s="1"/>
  <c r="G7" i="23" s="1"/>
  <c r="Y7" i="23" s="1"/>
  <c r="E8" i="27" s="1"/>
  <c r="AE77" i="22"/>
  <c r="C77" i="28" s="1"/>
  <c r="E77" i="23" s="1"/>
  <c r="W77" i="23" s="1"/>
  <c r="C78" i="27" s="1"/>
  <c r="X72" i="22"/>
  <c r="G125" i="22"/>
  <c r="AF54" i="22"/>
  <c r="D54" i="28" s="1"/>
  <c r="F54" i="23" s="1"/>
  <c r="X54" i="23" s="1"/>
  <c r="D55" i="27" s="1"/>
  <c r="F67" i="22"/>
  <c r="AD62" i="22"/>
  <c r="AE83" i="22"/>
  <c r="C83" i="28" s="1"/>
  <c r="E83" i="23" s="1"/>
  <c r="W83" i="23" s="1"/>
  <c r="C84" i="27" s="1"/>
  <c r="AD33" i="22"/>
  <c r="C28" i="22"/>
  <c r="X48" i="23" l="1"/>
  <c r="D49" i="27" s="1"/>
  <c r="AY105" i="22"/>
  <c r="V93" i="22"/>
  <c r="V117" i="22"/>
  <c r="X92" i="23"/>
  <c r="D93" i="27" s="1"/>
  <c r="W103" i="23"/>
  <c r="C104" i="27" s="1"/>
  <c r="X84" i="23"/>
  <c r="D85" i="27" s="1"/>
  <c r="V92" i="22"/>
  <c r="W105" i="23"/>
  <c r="C106" i="27" s="1"/>
  <c r="AZ31" i="22"/>
  <c r="Z4" i="23"/>
  <c r="V122" i="22"/>
  <c r="Y122" i="22" s="1"/>
  <c r="Z122" i="22" s="1"/>
  <c r="AX20" i="22"/>
  <c r="W106" i="23"/>
  <c r="C107" i="27" s="1"/>
  <c r="W67" i="23"/>
  <c r="C68" i="27" s="1"/>
  <c r="W17" i="23"/>
  <c r="C18" i="27" s="1"/>
  <c r="H18" i="28"/>
  <c r="J18" i="23" s="1"/>
  <c r="AA40" i="23"/>
  <c r="G41" i="27" s="1"/>
  <c r="V13" i="23"/>
  <c r="AY70" i="22"/>
  <c r="AA56" i="23"/>
  <c r="G57" i="27" s="1"/>
  <c r="AY45" i="22"/>
  <c r="AZ53" i="22"/>
  <c r="AZ127" i="22"/>
  <c r="Y127" i="23"/>
  <c r="E128" i="27" s="1"/>
  <c r="AY11" i="22"/>
  <c r="V90" i="22"/>
  <c r="Y90" i="22" s="1"/>
  <c r="Z90" i="22" s="1"/>
  <c r="V53" i="23"/>
  <c r="B54" i="27" s="1"/>
  <c r="W70" i="23"/>
  <c r="C71" i="27" s="1"/>
  <c r="V95" i="22"/>
  <c r="Y95" i="22" s="1"/>
  <c r="Z95" i="22" s="1"/>
  <c r="W130" i="23"/>
  <c r="C131" i="27" s="1"/>
  <c r="V6" i="22"/>
  <c r="Y6" i="22" s="1"/>
  <c r="Z6" i="22" s="1"/>
  <c r="H5" i="28"/>
  <c r="J5" i="23" s="1"/>
  <c r="W123" i="23"/>
  <c r="C124" i="27" s="1"/>
  <c r="Y128" i="23"/>
  <c r="E129" i="27" s="1"/>
  <c r="AZ24" i="22"/>
  <c r="W107" i="23"/>
  <c r="C108" i="27" s="1"/>
  <c r="AY23" i="22"/>
  <c r="V110" i="23"/>
  <c r="X34" i="23"/>
  <c r="D35" i="27" s="1"/>
  <c r="V35" i="22"/>
  <c r="Y35" i="22" s="1"/>
  <c r="Z35" i="22" s="1"/>
  <c r="N65" i="28"/>
  <c r="P65" i="23" s="1"/>
  <c r="V65" i="23" s="1"/>
  <c r="V36" i="22"/>
  <c r="Y36" i="22" s="1"/>
  <c r="Z36" i="22" s="1"/>
  <c r="X64" i="23"/>
  <c r="D65" i="27" s="1"/>
  <c r="V9" i="23"/>
  <c r="B10" i="27" s="1"/>
  <c r="W93" i="23"/>
  <c r="C94" i="27" s="1"/>
  <c r="V83" i="23"/>
  <c r="X60" i="23"/>
  <c r="D61" i="27" s="1"/>
  <c r="V84" i="22"/>
  <c r="Y84" i="22" s="1"/>
  <c r="Z84" i="22" s="1"/>
  <c r="V97" i="22"/>
  <c r="Y97" i="22" s="1"/>
  <c r="Z97" i="22" s="1"/>
  <c r="V81" i="22"/>
  <c r="Y81" i="22" s="1"/>
  <c r="Z81" i="22" s="1"/>
  <c r="V61" i="23"/>
  <c r="V49" i="23"/>
  <c r="B50" i="27" s="1"/>
  <c r="AY93" i="22"/>
  <c r="V77" i="23"/>
  <c r="Z110" i="23"/>
  <c r="F111" i="27" s="1"/>
  <c r="X104" i="23"/>
  <c r="D105" i="27" s="1"/>
  <c r="AY110" i="22"/>
  <c r="Y51" i="23"/>
  <c r="E52" i="27" s="1"/>
  <c r="V8" i="22"/>
  <c r="Y8" i="22" s="1"/>
  <c r="Z8" i="22" s="1"/>
  <c r="H16" i="28"/>
  <c r="J16" i="23" s="1"/>
  <c r="V16" i="23" s="1"/>
  <c r="V7" i="22"/>
  <c r="Y7" i="22" s="1"/>
  <c r="Z7" i="22" s="1"/>
  <c r="V26" i="22"/>
  <c r="Y26" i="22" s="1"/>
  <c r="Z26" i="22" s="1"/>
  <c r="V17" i="22"/>
  <c r="Y17" i="22" s="1"/>
  <c r="Z17" i="22" s="1"/>
  <c r="AX6" i="22"/>
  <c r="BA6" i="22" s="1"/>
  <c r="V124" i="22"/>
  <c r="V40" i="22"/>
  <c r="Y40" i="22" s="1"/>
  <c r="Z40" i="22" s="1"/>
  <c r="V119" i="23"/>
  <c r="B120" i="27" s="1"/>
  <c r="V23" i="22"/>
  <c r="Y23" i="22" s="1"/>
  <c r="Z23" i="22" s="1"/>
  <c r="V20" i="22"/>
  <c r="Y20" i="22" s="1"/>
  <c r="Z20" i="22" s="1"/>
  <c r="AY61" i="22"/>
  <c r="V102" i="22"/>
  <c r="Y102" i="22" s="1"/>
  <c r="Z102" i="22" s="1"/>
  <c r="V80" i="23"/>
  <c r="B83" i="26" s="1"/>
  <c r="V107" i="22"/>
  <c r="V43" i="22"/>
  <c r="Y43" i="22" s="1"/>
  <c r="Z43" i="22" s="1"/>
  <c r="AZ80" i="22"/>
  <c r="V103" i="22"/>
  <c r="Y103" i="22" s="1"/>
  <c r="Z103" i="22" s="1"/>
  <c r="V79" i="22"/>
  <c r="Y79" i="22" s="1"/>
  <c r="Z79" i="22" s="1"/>
  <c r="V119" i="22"/>
  <c r="Y119" i="22" s="1"/>
  <c r="Z119" i="22" s="1"/>
  <c r="AZ30" i="22"/>
  <c r="V62" i="22"/>
  <c r="Y62" i="22" s="1"/>
  <c r="Z62" i="22" s="1"/>
  <c r="Y93" i="22"/>
  <c r="Z93" i="22" s="1"/>
  <c r="V47" i="22"/>
  <c r="Y47" i="22" s="1"/>
  <c r="Z47" i="22" s="1"/>
  <c r="V46" i="22"/>
  <c r="Y46" i="22" s="1"/>
  <c r="Z46" i="22" s="1"/>
  <c r="V28" i="22"/>
  <c r="Y28" i="22" s="1"/>
  <c r="Z28" i="22" s="1"/>
  <c r="AZ64" i="22"/>
  <c r="W30" i="23"/>
  <c r="C31" i="27" s="1"/>
  <c r="V11" i="22"/>
  <c r="V115" i="22"/>
  <c r="V34" i="22"/>
  <c r="Y34" i="22" s="1"/>
  <c r="Z34" i="22" s="1"/>
  <c r="V55" i="22"/>
  <c r="Y55" i="22" s="1"/>
  <c r="Z55" i="22" s="1"/>
  <c r="AZ48" i="22"/>
  <c r="V56" i="22"/>
  <c r="Y56" i="22" s="1"/>
  <c r="Z56" i="22" s="1"/>
  <c r="V29" i="22"/>
  <c r="Y29" i="22" s="1"/>
  <c r="Z29" i="22" s="1"/>
  <c r="V86" i="22"/>
  <c r="Y86" i="22" s="1"/>
  <c r="Z86" i="22" s="1"/>
  <c r="N12" i="28"/>
  <c r="P12" i="23" s="1"/>
  <c r="Y20" i="23"/>
  <c r="E21" i="27" s="1"/>
  <c r="Y107" i="22"/>
  <c r="Z107" i="22" s="1"/>
  <c r="V33" i="22"/>
  <c r="Y33" i="22" s="1"/>
  <c r="Z33" i="22" s="1"/>
  <c r="V113" i="22"/>
  <c r="Y113" i="22" s="1"/>
  <c r="Z113" i="22" s="1"/>
  <c r="V4" i="22"/>
  <c r="Y4" i="22" s="1"/>
  <c r="Z4" i="22" s="1"/>
  <c r="AX85" i="22"/>
  <c r="BA85" i="22" s="1"/>
  <c r="V51" i="23"/>
  <c r="V125" i="22"/>
  <c r="Y125" i="22" s="1"/>
  <c r="Z125" i="22" s="1"/>
  <c r="V106" i="22"/>
  <c r="Y106" i="22" s="1"/>
  <c r="Z106" i="22" s="1"/>
  <c r="V96" i="22"/>
  <c r="Y96" i="22" s="1"/>
  <c r="Z96" i="22" s="1"/>
  <c r="AZ11" i="22"/>
  <c r="V112" i="22"/>
  <c r="Y112" i="22" s="1"/>
  <c r="Z112" i="22" s="1"/>
  <c r="AX80" i="22"/>
  <c r="BA80" i="22" s="1"/>
  <c r="V120" i="22"/>
  <c r="Y120" i="22" s="1"/>
  <c r="Z120" i="22" s="1"/>
  <c r="Y11" i="22"/>
  <c r="Z11" i="22" s="1"/>
  <c r="Y92" i="22"/>
  <c r="Z92" i="22" s="1"/>
  <c r="X11" i="23"/>
  <c r="D12" i="27" s="1"/>
  <c r="V101" i="22"/>
  <c r="Y101" i="22" s="1"/>
  <c r="Z101" i="22" s="1"/>
  <c r="V128" i="22"/>
  <c r="Y128" i="22" s="1"/>
  <c r="Z128" i="22" s="1"/>
  <c r="V116" i="22"/>
  <c r="Y116" i="22" s="1"/>
  <c r="Z116" i="22" s="1"/>
  <c r="V63" i="22"/>
  <c r="Y63" i="22" s="1"/>
  <c r="Z63" i="22" s="1"/>
  <c r="V129" i="23"/>
  <c r="B130" i="27" s="1"/>
  <c r="V121" i="22"/>
  <c r="Y121" i="22" s="1"/>
  <c r="Z121" i="22" s="1"/>
  <c r="V39" i="23"/>
  <c r="P39" i="28"/>
  <c r="R39" i="23" s="1"/>
  <c r="X39" i="23" s="1"/>
  <c r="D40" i="27" s="1"/>
  <c r="AZ39" i="22"/>
  <c r="W120" i="23"/>
  <c r="C121" i="27" s="1"/>
  <c r="Y124" i="22"/>
  <c r="Z124" i="22" s="1"/>
  <c r="V72" i="22"/>
  <c r="Y72" i="22" s="1"/>
  <c r="Z72" i="22" s="1"/>
  <c r="V129" i="22"/>
  <c r="Y129" i="22" s="1"/>
  <c r="Z129" i="22" s="1"/>
  <c r="V76" i="22"/>
  <c r="Y76" i="22" s="1"/>
  <c r="Z76" i="22" s="1"/>
  <c r="V88" i="22"/>
  <c r="Y88" i="22" s="1"/>
  <c r="Z88" i="22" s="1"/>
  <c r="V125" i="23"/>
  <c r="B126" i="27" s="1"/>
  <c r="V82" i="22"/>
  <c r="Y82" i="22" s="1"/>
  <c r="Z82" i="22" s="1"/>
  <c r="AX103" i="22"/>
  <c r="BA103" i="22" s="1"/>
  <c r="V108" i="22"/>
  <c r="Y108" i="22" s="1"/>
  <c r="Z108" i="22" s="1"/>
  <c r="V94" i="23"/>
  <c r="B97" i="26" s="1"/>
  <c r="V41" i="22"/>
  <c r="Y41" i="22" s="1"/>
  <c r="Z41" i="22" s="1"/>
  <c r="V131" i="22"/>
  <c r="Y131" i="22" s="1"/>
  <c r="Z131" i="22" s="1"/>
  <c r="V130" i="22"/>
  <c r="Y130" i="22" s="1"/>
  <c r="Z130" i="22" s="1"/>
  <c r="V53" i="22"/>
  <c r="Y53" i="22" s="1"/>
  <c r="Z53" i="22" s="1"/>
  <c r="V116" i="23"/>
  <c r="B119" i="26" s="1"/>
  <c r="V83" i="22"/>
  <c r="Y83" i="22" s="1"/>
  <c r="Z83" i="22" s="1"/>
  <c r="V23" i="23"/>
  <c r="B24" i="27" s="1"/>
  <c r="V27" i="22"/>
  <c r="Y27" i="22" s="1"/>
  <c r="Z27" i="22" s="1"/>
  <c r="W129" i="23"/>
  <c r="C130" i="27" s="1"/>
  <c r="V80" i="22"/>
  <c r="Y80" i="22" s="1"/>
  <c r="Z80" i="22" s="1"/>
  <c r="AX94" i="22"/>
  <c r="BA94" i="22" s="1"/>
  <c r="V98" i="22"/>
  <c r="Y98" i="22" s="1"/>
  <c r="Z98" i="22" s="1"/>
  <c r="V78" i="22"/>
  <c r="Y78" i="22" s="1"/>
  <c r="Z78" i="22" s="1"/>
  <c r="V110" i="22"/>
  <c r="Y110" i="22" s="1"/>
  <c r="Z110" i="22" s="1"/>
  <c r="V123" i="22"/>
  <c r="Y123" i="22" s="1"/>
  <c r="Z123" i="22" s="1"/>
  <c r="AX43" i="22"/>
  <c r="V122" i="23"/>
  <c r="V5" i="22"/>
  <c r="Y5" i="22" s="1"/>
  <c r="Z5" i="22" s="1"/>
  <c r="V30" i="22"/>
  <c r="Y30" i="22" s="1"/>
  <c r="Z30" i="22" s="1"/>
  <c r="V42" i="22"/>
  <c r="Y42" i="22" s="1"/>
  <c r="Z42" i="22" s="1"/>
  <c r="V39" i="22"/>
  <c r="Y39" i="22" s="1"/>
  <c r="Z39" i="22" s="1"/>
  <c r="V38" i="22"/>
  <c r="Y38" i="22" s="1"/>
  <c r="Z38" i="22" s="1"/>
  <c r="V99" i="23"/>
  <c r="B100" i="27" s="1"/>
  <c r="J77" i="28"/>
  <c r="L77" i="23" s="1"/>
  <c r="X77" i="23" s="1"/>
  <c r="AY77" i="22"/>
  <c r="V9" i="22"/>
  <c r="Y9" i="22" s="1"/>
  <c r="Z9" i="22" s="1"/>
  <c r="V18" i="22"/>
  <c r="Y18" i="22" s="1"/>
  <c r="Z18" i="22" s="1"/>
  <c r="V32" i="22"/>
  <c r="Y32" i="22" s="1"/>
  <c r="Z32" i="22" s="1"/>
  <c r="V91" i="22"/>
  <c r="Y91" i="22" s="1"/>
  <c r="Z91" i="22" s="1"/>
  <c r="V127" i="22"/>
  <c r="Y127" i="22" s="1"/>
  <c r="Z127" i="22" s="1"/>
  <c r="AZ128" i="22"/>
  <c r="V88" i="23"/>
  <c r="B89" i="27" s="1"/>
  <c r="V69" i="22"/>
  <c r="Y69" i="22" s="1"/>
  <c r="Z69" i="22" s="1"/>
  <c r="B33" i="27"/>
  <c r="B35" i="26"/>
  <c r="B82" i="27"/>
  <c r="B84" i="26"/>
  <c r="B77" i="27"/>
  <c r="B79" i="26"/>
  <c r="B36" i="28"/>
  <c r="D36" i="23" s="1"/>
  <c r="V36" i="23" s="1"/>
  <c r="AX36" i="22"/>
  <c r="BA36" i="22" s="1"/>
  <c r="P15" i="28"/>
  <c r="R15" i="23" s="1"/>
  <c r="X15" i="23" s="1"/>
  <c r="D16" i="27" s="1"/>
  <c r="AZ15" i="22"/>
  <c r="AX52" i="22"/>
  <c r="BA52" i="22" s="1"/>
  <c r="B52" i="28"/>
  <c r="D52" i="23" s="1"/>
  <c r="V52" i="23" s="1"/>
  <c r="B12" i="28"/>
  <c r="D12" i="23" s="1"/>
  <c r="AX12" i="22"/>
  <c r="BA12" i="22" s="1"/>
  <c r="D5" i="27"/>
  <c r="B15" i="28"/>
  <c r="D15" i="23" s="1"/>
  <c r="V15" i="23" s="1"/>
  <c r="AX15" i="22"/>
  <c r="B29" i="28"/>
  <c r="D29" i="23" s="1"/>
  <c r="V29" i="23" s="1"/>
  <c r="AX29" i="22"/>
  <c r="BA29" i="22" s="1"/>
  <c r="AY10" i="22"/>
  <c r="H10" i="28"/>
  <c r="J10" i="23" s="1"/>
  <c r="B121" i="28"/>
  <c r="D121" i="23" s="1"/>
  <c r="V121" i="23" s="1"/>
  <c r="AX121" i="22"/>
  <c r="BA121" i="22" s="1"/>
  <c r="Y117" i="22"/>
  <c r="Z117" i="22" s="1"/>
  <c r="B58" i="28"/>
  <c r="D58" i="23" s="1"/>
  <c r="V58" i="23" s="1"/>
  <c r="AX58" i="22"/>
  <c r="BA58" i="22" s="1"/>
  <c r="B44" i="28"/>
  <c r="D44" i="23" s="1"/>
  <c r="V44" i="23" s="1"/>
  <c r="AX44" i="22"/>
  <c r="BA44" i="22" s="1"/>
  <c r="B72" i="27"/>
  <c r="B74" i="26"/>
  <c r="B56" i="27"/>
  <c r="B58" i="26"/>
  <c r="B21" i="28"/>
  <c r="D21" i="23" s="1"/>
  <c r="V21" i="23" s="1"/>
  <c r="AX21" i="22"/>
  <c r="BA21" i="22" s="1"/>
  <c r="V104" i="22"/>
  <c r="Y104" i="22" s="1"/>
  <c r="Z104" i="22" s="1"/>
  <c r="B127" i="26"/>
  <c r="B125" i="27"/>
  <c r="B122" i="26"/>
  <c r="B120" i="28"/>
  <c r="D120" i="23" s="1"/>
  <c r="V120" i="23" s="1"/>
  <c r="AX120" i="22"/>
  <c r="BA120" i="22" s="1"/>
  <c r="V50" i="22"/>
  <c r="Y50" i="22" s="1"/>
  <c r="Z50" i="22" s="1"/>
  <c r="B126" i="28"/>
  <c r="D126" i="23" s="1"/>
  <c r="V126" i="23" s="1"/>
  <c r="AX126" i="22"/>
  <c r="BA126" i="22" s="1"/>
  <c r="AY4" i="22"/>
  <c r="H4" i="28"/>
  <c r="J4" i="23" s="1"/>
  <c r="V4" i="23" s="1"/>
  <c r="C5" i="27"/>
  <c r="V89" i="22"/>
  <c r="Y89" i="22" s="1"/>
  <c r="Z89" i="22" s="1"/>
  <c r="AX62" i="22"/>
  <c r="BA62" i="22" s="1"/>
  <c r="B62" i="28"/>
  <c r="D62" i="23" s="1"/>
  <c r="V62" i="23" s="1"/>
  <c r="B22" i="28"/>
  <c r="D22" i="23" s="1"/>
  <c r="V22" i="23" s="1"/>
  <c r="AX22" i="22"/>
  <c r="BA22" i="22" s="1"/>
  <c r="B57" i="28"/>
  <c r="D57" i="23" s="1"/>
  <c r="V57" i="23" s="1"/>
  <c r="AX57" i="22"/>
  <c r="BA57" i="22" s="1"/>
  <c r="B113" i="28"/>
  <c r="D113" i="23" s="1"/>
  <c r="V113" i="23" s="1"/>
  <c r="AX113" i="22"/>
  <c r="BA113" i="22" s="1"/>
  <c r="AX100" i="22"/>
  <c r="BA100" i="22" s="1"/>
  <c r="V109" i="22"/>
  <c r="Y109" i="22" s="1"/>
  <c r="Z109" i="22" s="1"/>
  <c r="B35" i="28"/>
  <c r="D35" i="23" s="1"/>
  <c r="V35" i="23" s="1"/>
  <c r="AX35" i="22"/>
  <c r="BA35" i="22" s="1"/>
  <c r="P67" i="28"/>
  <c r="R67" i="23" s="1"/>
  <c r="X67" i="23" s="1"/>
  <c r="D68" i="27" s="1"/>
  <c r="AZ67" i="22"/>
  <c r="B112" i="28"/>
  <c r="D112" i="23" s="1"/>
  <c r="V112" i="23" s="1"/>
  <c r="AX112" i="22"/>
  <c r="BA112" i="22" s="1"/>
  <c r="AZ84" i="22"/>
  <c r="V100" i="22"/>
  <c r="Y100" i="22" s="1"/>
  <c r="Z100" i="22" s="1"/>
  <c r="B34" i="28"/>
  <c r="D34" i="23" s="1"/>
  <c r="V34" i="23" s="1"/>
  <c r="AX34" i="22"/>
  <c r="BA34" i="22" s="1"/>
  <c r="V15" i="22"/>
  <c r="Y15" i="22" s="1"/>
  <c r="Z15" i="22" s="1"/>
  <c r="V52" i="22"/>
  <c r="Y52" i="22" s="1"/>
  <c r="Z52" i="22" s="1"/>
  <c r="J78" i="28"/>
  <c r="L78" i="23" s="1"/>
  <c r="X78" i="23" s="1"/>
  <c r="D79" i="27" s="1"/>
  <c r="AY78" i="22"/>
  <c r="V22" i="22"/>
  <c r="Y22" i="22" s="1"/>
  <c r="Z22" i="22" s="1"/>
  <c r="B78" i="27"/>
  <c r="V21" i="22"/>
  <c r="Y21" i="22" s="1"/>
  <c r="Z21" i="22" s="1"/>
  <c r="V59" i="22"/>
  <c r="Y59" i="22" s="1"/>
  <c r="Z59" i="22" s="1"/>
  <c r="V74" i="22"/>
  <c r="Y74" i="22" s="1"/>
  <c r="Z74" i="22" s="1"/>
  <c r="AX70" i="22"/>
  <c r="B62" i="27"/>
  <c r="B64" i="26"/>
  <c r="B105" i="28"/>
  <c r="D105" i="23" s="1"/>
  <c r="V105" i="23" s="1"/>
  <c r="AX105" i="22"/>
  <c r="BA105" i="22" s="1"/>
  <c r="P114" i="28"/>
  <c r="R114" i="23" s="1"/>
  <c r="X114" i="23" s="1"/>
  <c r="D115" i="27" s="1"/>
  <c r="AZ114" i="22"/>
  <c r="V114" i="22"/>
  <c r="Y114" i="22" s="1"/>
  <c r="Z114" i="22" s="1"/>
  <c r="V14" i="22"/>
  <c r="Y14" i="22" s="1"/>
  <c r="Z14" i="22" s="1"/>
  <c r="B82" i="28"/>
  <c r="D82" i="23" s="1"/>
  <c r="V82" i="23" s="1"/>
  <c r="AX82" i="22"/>
  <c r="BA82" i="22" s="1"/>
  <c r="B10" i="28"/>
  <c r="D10" i="23" s="1"/>
  <c r="AX10" i="22"/>
  <c r="AY75" i="22"/>
  <c r="V59" i="23"/>
  <c r="AX107" i="22"/>
  <c r="AX13" i="22"/>
  <c r="AX51" i="22"/>
  <c r="X13" i="23"/>
  <c r="D14" i="27" s="1"/>
  <c r="B90" i="28"/>
  <c r="D90" i="23" s="1"/>
  <c r="V90" i="23" s="1"/>
  <c r="AX90" i="22"/>
  <c r="BA90" i="22" s="1"/>
  <c r="V118" i="22"/>
  <c r="Y118" i="22" s="1"/>
  <c r="Z118" i="22" s="1"/>
  <c r="AZ51" i="22"/>
  <c r="B21" i="27"/>
  <c r="AY130" i="22"/>
  <c r="B27" i="28"/>
  <c r="D27" i="23" s="1"/>
  <c r="V27" i="23" s="1"/>
  <c r="AX27" i="22"/>
  <c r="BA27" i="22" s="1"/>
  <c r="B95" i="28"/>
  <c r="D95" i="23" s="1"/>
  <c r="AX95" i="22"/>
  <c r="B14" i="28"/>
  <c r="D14" i="23" s="1"/>
  <c r="V14" i="23" s="1"/>
  <c r="AX14" i="22"/>
  <c r="B103" i="26"/>
  <c r="B101" i="27"/>
  <c r="AX9" i="22"/>
  <c r="BA9" i="22" s="1"/>
  <c r="B79" i="28"/>
  <c r="D79" i="23" s="1"/>
  <c r="V79" i="23" s="1"/>
  <c r="AX79" i="22"/>
  <c r="BA79" i="22" s="1"/>
  <c r="B38" i="28"/>
  <c r="D38" i="23" s="1"/>
  <c r="V38" i="23" s="1"/>
  <c r="AX38" i="22"/>
  <c r="BA38" i="22" s="1"/>
  <c r="V87" i="22"/>
  <c r="Y87" i="22" s="1"/>
  <c r="Z87" i="22" s="1"/>
  <c r="B104" i="28"/>
  <c r="D104" i="23" s="1"/>
  <c r="V104" i="23" s="1"/>
  <c r="AX104" i="22"/>
  <c r="B50" i="28"/>
  <c r="D50" i="23" s="1"/>
  <c r="V50" i="23" s="1"/>
  <c r="AX50" i="22"/>
  <c r="BA50" i="22" s="1"/>
  <c r="B11" i="28"/>
  <c r="D11" i="23" s="1"/>
  <c r="V11" i="23" s="1"/>
  <c r="AX11" i="22"/>
  <c r="B71" i="27"/>
  <c r="B73" i="26"/>
  <c r="AX93" i="22"/>
  <c r="BA93" i="22" s="1"/>
  <c r="V26" i="23"/>
  <c r="AX101" i="22"/>
  <c r="BA101" i="22" s="1"/>
  <c r="AX64" i="22"/>
  <c r="BA64" i="22" s="1"/>
  <c r="X45" i="23"/>
  <c r="D46" i="27" s="1"/>
  <c r="B84" i="28"/>
  <c r="D84" i="23" s="1"/>
  <c r="V84" i="23" s="1"/>
  <c r="AX84" i="22"/>
  <c r="Z75" i="23"/>
  <c r="F76" i="27" s="1"/>
  <c r="V44" i="22"/>
  <c r="Y44" i="22" s="1"/>
  <c r="Z44" i="22" s="1"/>
  <c r="V75" i="23"/>
  <c r="B24" i="28"/>
  <c r="D24" i="23" s="1"/>
  <c r="V24" i="23" s="1"/>
  <c r="AX24" i="22"/>
  <c r="V58" i="22"/>
  <c r="Y58" i="22" s="1"/>
  <c r="Z58" i="22" s="1"/>
  <c r="V49" i="22"/>
  <c r="Y49" i="22" s="1"/>
  <c r="Z49" i="22" s="1"/>
  <c r="V107" i="23"/>
  <c r="AY69" i="22"/>
  <c r="B91" i="26"/>
  <c r="AX92" i="22"/>
  <c r="BA92" i="22" s="1"/>
  <c r="AX19" i="22"/>
  <c r="BA19" i="22" s="1"/>
  <c r="B63" i="28"/>
  <c r="D63" i="23" s="1"/>
  <c r="V63" i="23" s="1"/>
  <c r="AX63" i="22"/>
  <c r="BA63" i="22" s="1"/>
  <c r="B56" i="28"/>
  <c r="D56" i="23" s="1"/>
  <c r="V56" i="23" s="1"/>
  <c r="AX56" i="22"/>
  <c r="BA56" i="22" s="1"/>
  <c r="V57" i="22"/>
  <c r="Y57" i="22" s="1"/>
  <c r="Z57" i="22" s="1"/>
  <c r="B96" i="28"/>
  <c r="D96" i="23" s="1"/>
  <c r="V96" i="23" s="1"/>
  <c r="AX96" i="22"/>
  <c r="BA96" i="22" s="1"/>
  <c r="Y98" i="23"/>
  <c r="E99" i="27" s="1"/>
  <c r="O14" i="28"/>
  <c r="Q14" i="23" s="1"/>
  <c r="W14" i="23" s="1"/>
  <c r="C15" i="27" s="1"/>
  <c r="AZ14" i="22"/>
  <c r="AZ107" i="22"/>
  <c r="AZ4" i="22"/>
  <c r="B37" i="28"/>
  <c r="D37" i="23" s="1"/>
  <c r="V37" i="23" s="1"/>
  <c r="AX37" i="22"/>
  <c r="BA37" i="22" s="1"/>
  <c r="V67" i="22"/>
  <c r="Y67" i="22" s="1"/>
  <c r="Z67" i="22" s="1"/>
  <c r="AY73" i="22"/>
  <c r="H73" i="28"/>
  <c r="J73" i="23" s="1"/>
  <c r="V73" i="23" s="1"/>
  <c r="B17" i="28"/>
  <c r="D17" i="23" s="1"/>
  <c r="V17" i="23" s="1"/>
  <c r="AX17" i="22"/>
  <c r="BA17" i="22" s="1"/>
  <c r="V66" i="22"/>
  <c r="Y66" i="22" s="1"/>
  <c r="Z66" i="22" s="1"/>
  <c r="V93" i="23"/>
  <c r="V45" i="23"/>
  <c r="AX26" i="22"/>
  <c r="BA26" i="22" s="1"/>
  <c r="V101" i="23"/>
  <c r="V64" i="23"/>
  <c r="AX4" i="22"/>
  <c r="V12" i="22"/>
  <c r="Y12" i="22" s="1"/>
  <c r="Z12" i="22" s="1"/>
  <c r="I68" i="28"/>
  <c r="K68" i="23" s="1"/>
  <c r="W68" i="23" s="1"/>
  <c r="C69" i="27" s="1"/>
  <c r="AY68" i="22"/>
  <c r="Y115" i="22"/>
  <c r="Z115" i="22" s="1"/>
  <c r="AX65" i="22"/>
  <c r="BA65" i="22" s="1"/>
  <c r="AX99" i="22"/>
  <c r="BA99" i="22" s="1"/>
  <c r="AX129" i="22"/>
  <c r="BA129" i="22" s="1"/>
  <c r="V92" i="23"/>
  <c r="V19" i="23"/>
  <c r="B106" i="28"/>
  <c r="D106" i="23" s="1"/>
  <c r="V106" i="23" s="1"/>
  <c r="AX106" i="22"/>
  <c r="B54" i="28"/>
  <c r="D54" i="23" s="1"/>
  <c r="V54" i="23" s="1"/>
  <c r="AX54" i="22"/>
  <c r="X128" i="23"/>
  <c r="D129" i="27" s="1"/>
  <c r="AX73" i="22"/>
  <c r="B40" i="28"/>
  <c r="D40" i="23" s="1"/>
  <c r="V40" i="23" s="1"/>
  <c r="AX40" i="22"/>
  <c r="B91" i="28"/>
  <c r="D91" i="23" s="1"/>
  <c r="V91" i="23" s="1"/>
  <c r="AX91" i="22"/>
  <c r="BA91" i="22" s="1"/>
  <c r="AZ102" i="22"/>
  <c r="N102" i="28"/>
  <c r="P102" i="23" s="1"/>
  <c r="B111" i="28"/>
  <c r="D111" i="23" s="1"/>
  <c r="V111" i="23" s="1"/>
  <c r="AX111" i="22"/>
  <c r="BA111" i="22" s="1"/>
  <c r="V24" i="22"/>
  <c r="Y24" i="22" s="1"/>
  <c r="Z24" i="22" s="1"/>
  <c r="F5" i="27"/>
  <c r="V45" i="22"/>
  <c r="Y45" i="22" s="1"/>
  <c r="Z45" i="22" s="1"/>
  <c r="B131" i="28"/>
  <c r="D131" i="23" s="1"/>
  <c r="V131" i="23" s="1"/>
  <c r="AX131" i="22"/>
  <c r="BA131" i="22" s="1"/>
  <c r="V73" i="22"/>
  <c r="Y73" i="22" s="1"/>
  <c r="Z73" i="22" s="1"/>
  <c r="B73" i="27"/>
  <c r="B75" i="26"/>
  <c r="AX53" i="22"/>
  <c r="BA53" i="22" s="1"/>
  <c r="AZ106" i="22"/>
  <c r="AX76" i="22"/>
  <c r="BA76" i="22" s="1"/>
  <c r="B69" i="27"/>
  <c r="V31" i="22"/>
  <c r="Y31" i="22" s="1"/>
  <c r="Z31" i="22" s="1"/>
  <c r="B114" i="28"/>
  <c r="D114" i="23" s="1"/>
  <c r="V114" i="23" s="1"/>
  <c r="AX114" i="22"/>
  <c r="B128" i="28"/>
  <c r="D128" i="23" s="1"/>
  <c r="V128" i="23" s="1"/>
  <c r="AX128" i="22"/>
  <c r="AX125" i="22"/>
  <c r="BA125" i="22" s="1"/>
  <c r="AX109" i="22"/>
  <c r="BA109" i="22" s="1"/>
  <c r="B31" i="28"/>
  <c r="D31" i="23" s="1"/>
  <c r="V31" i="23" s="1"/>
  <c r="AX31" i="22"/>
  <c r="AZ123" i="22"/>
  <c r="V126" i="22"/>
  <c r="Y126" i="22" s="1"/>
  <c r="Z126" i="22" s="1"/>
  <c r="B89" i="28"/>
  <c r="D89" i="23" s="1"/>
  <c r="V89" i="23" s="1"/>
  <c r="AX89" i="22"/>
  <c r="AY31" i="22"/>
  <c r="Z53" i="23"/>
  <c r="F54" i="27" s="1"/>
  <c r="B118" i="28"/>
  <c r="D118" i="23" s="1"/>
  <c r="V118" i="23" s="1"/>
  <c r="AX118" i="22"/>
  <c r="BA118" i="22" s="1"/>
  <c r="AZ98" i="22"/>
  <c r="V111" i="22"/>
  <c r="Y111" i="22" s="1"/>
  <c r="Z111" i="22" s="1"/>
  <c r="AX77" i="22"/>
  <c r="AX83" i="22"/>
  <c r="BA83" i="22" s="1"/>
  <c r="B48" i="28"/>
  <c r="D48" i="23" s="1"/>
  <c r="V48" i="23" s="1"/>
  <c r="AX48" i="22"/>
  <c r="BA48" i="22" s="1"/>
  <c r="V99" i="22"/>
  <c r="Y99" i="22" s="1"/>
  <c r="Z99" i="22" s="1"/>
  <c r="B87" i="28"/>
  <c r="D87" i="23" s="1"/>
  <c r="V87" i="23" s="1"/>
  <c r="AX87" i="22"/>
  <c r="BA87" i="22" s="1"/>
  <c r="V75" i="22"/>
  <c r="Y75" i="22" s="1"/>
  <c r="Z75" i="22" s="1"/>
  <c r="B67" i="28"/>
  <c r="D67" i="23" s="1"/>
  <c r="V67" i="23" s="1"/>
  <c r="AX67" i="22"/>
  <c r="AX78" i="22"/>
  <c r="B78" i="28"/>
  <c r="D78" i="23" s="1"/>
  <c r="V78" i="23" s="1"/>
  <c r="AX127" i="22"/>
  <c r="BA127" i="22" s="1"/>
  <c r="B127" i="28"/>
  <c r="D127" i="23" s="1"/>
  <c r="V127" i="23" s="1"/>
  <c r="V61" i="22"/>
  <c r="Y61" i="22" s="1"/>
  <c r="Z61" i="22" s="1"/>
  <c r="AX72" i="22"/>
  <c r="BA72" i="22" s="1"/>
  <c r="AX59" i="22"/>
  <c r="BA59" i="22" s="1"/>
  <c r="Z31" i="23"/>
  <c r="F32" i="27" s="1"/>
  <c r="V19" i="22"/>
  <c r="Y19" i="22" s="1"/>
  <c r="Z19" i="22" s="1"/>
  <c r="E5" i="27"/>
  <c r="B117" i="28"/>
  <c r="D117" i="23" s="1"/>
  <c r="V117" i="23" s="1"/>
  <c r="AX117" i="22"/>
  <c r="BA117" i="22" s="1"/>
  <c r="AX88" i="22"/>
  <c r="BA88" i="22" s="1"/>
  <c r="AX69" i="22"/>
  <c r="AX25" i="22"/>
  <c r="BA25" i="22" s="1"/>
  <c r="AX30" i="22"/>
  <c r="BA43" i="22"/>
  <c r="AX122" i="22"/>
  <c r="BA122" i="22" s="1"/>
  <c r="V68" i="22"/>
  <c r="Y68" i="22" s="1"/>
  <c r="Z68" i="22" s="1"/>
  <c r="V51" i="22"/>
  <c r="Y51" i="22" s="1"/>
  <c r="Z51" i="22" s="1"/>
  <c r="AY104" i="22"/>
  <c r="AX39" i="22"/>
  <c r="AX123" i="22"/>
  <c r="B33" i="28"/>
  <c r="D33" i="23" s="1"/>
  <c r="V33" i="23" s="1"/>
  <c r="AX33" i="22"/>
  <c r="BA33" i="22" s="1"/>
  <c r="V105" i="22"/>
  <c r="Y105" i="22" s="1"/>
  <c r="Z105" i="22" s="1"/>
  <c r="B115" i="28"/>
  <c r="D115" i="23" s="1"/>
  <c r="V115" i="23" s="1"/>
  <c r="AX115" i="22"/>
  <c r="BA115" i="22" s="1"/>
  <c r="B10" i="26"/>
  <c r="B8" i="27"/>
  <c r="B102" i="28"/>
  <c r="D102" i="23" s="1"/>
  <c r="AX102" i="22"/>
  <c r="G5" i="27"/>
  <c r="G3" i="24"/>
  <c r="AX49" i="22"/>
  <c r="BA49" i="22" s="1"/>
  <c r="V70" i="22"/>
  <c r="Y70" i="22" s="1"/>
  <c r="Z70" i="22" s="1"/>
  <c r="V60" i="22"/>
  <c r="Y60" i="22" s="1"/>
  <c r="Z60" i="22" s="1"/>
  <c r="B108" i="28"/>
  <c r="D108" i="23" s="1"/>
  <c r="V108" i="23" s="1"/>
  <c r="AX108" i="22"/>
  <c r="BA108" i="22" s="1"/>
  <c r="I54" i="28"/>
  <c r="K54" i="23" s="1"/>
  <c r="W54" i="23" s="1"/>
  <c r="C55" i="27" s="1"/>
  <c r="AY54" i="22"/>
  <c r="B97" i="28"/>
  <c r="D97" i="23" s="1"/>
  <c r="V97" i="23" s="1"/>
  <c r="AX97" i="22"/>
  <c r="BA97" i="22" s="1"/>
  <c r="AX75" i="22"/>
  <c r="B86" i="27"/>
  <c r="B88" i="26"/>
  <c r="AX116" i="22"/>
  <c r="BA116" i="22" s="1"/>
  <c r="AY13" i="22"/>
  <c r="AX110" i="22"/>
  <c r="V54" i="22"/>
  <c r="Y54" i="22" s="1"/>
  <c r="Z54" i="22" s="1"/>
  <c r="B41" i="28"/>
  <c r="D41" i="23" s="1"/>
  <c r="V41" i="23" s="1"/>
  <c r="AX41" i="22"/>
  <c r="BA41" i="22" s="1"/>
  <c r="B46" i="28"/>
  <c r="D46" i="23" s="1"/>
  <c r="V46" i="23" s="1"/>
  <c r="AX46" i="22"/>
  <c r="BA46" i="22" s="1"/>
  <c r="V85" i="22"/>
  <c r="Y85" i="22" s="1"/>
  <c r="Z85" i="22" s="1"/>
  <c r="V10" i="22"/>
  <c r="Y10" i="22" s="1"/>
  <c r="Z10" i="22" s="1"/>
  <c r="B74" i="28"/>
  <c r="D74" i="23" s="1"/>
  <c r="V74" i="23" s="1"/>
  <c r="AX74" i="22"/>
  <c r="BA74" i="22" s="1"/>
  <c r="B84" i="27"/>
  <c r="B86" i="26"/>
  <c r="V69" i="23"/>
  <c r="V25" i="23"/>
  <c r="AX68" i="22"/>
  <c r="V30" i="23"/>
  <c r="AX61" i="22"/>
  <c r="B125" i="26"/>
  <c r="B123" i="27"/>
  <c r="Y18" i="23"/>
  <c r="E19" i="27" s="1"/>
  <c r="V16" i="22"/>
  <c r="Y16" i="22" s="1"/>
  <c r="Z16" i="22" s="1"/>
  <c r="AZ89" i="22"/>
  <c r="V94" i="22"/>
  <c r="Y94" i="22" s="1"/>
  <c r="Z94" i="22" s="1"/>
  <c r="B40" i="27"/>
  <c r="B42" i="26"/>
  <c r="V123" i="23"/>
  <c r="AX16" i="22"/>
  <c r="BA16" i="22" s="1"/>
  <c r="B18" i="28"/>
  <c r="D18" i="23" s="1"/>
  <c r="V18" i="23" s="1"/>
  <c r="AX18" i="22"/>
  <c r="BA18" i="22" s="1"/>
  <c r="B42" i="28"/>
  <c r="D42" i="23" s="1"/>
  <c r="V42" i="23" s="1"/>
  <c r="AX42" i="22"/>
  <c r="BA42" i="22" s="1"/>
  <c r="V6" i="23"/>
  <c r="AX7" i="22"/>
  <c r="BA7" i="22" s="1"/>
  <c r="B47" i="28"/>
  <c r="D47" i="23" s="1"/>
  <c r="V47" i="23" s="1"/>
  <c r="AX47" i="22"/>
  <c r="BA47" i="22" s="1"/>
  <c r="V48" i="22"/>
  <c r="Y48" i="22" s="1"/>
  <c r="Z48" i="22" s="1"/>
  <c r="V65" i="22"/>
  <c r="Y65" i="22" s="1"/>
  <c r="Z65" i="22" s="1"/>
  <c r="V64" i="22"/>
  <c r="Y64" i="22" s="1"/>
  <c r="Z64" i="22" s="1"/>
  <c r="B66" i="28"/>
  <c r="D66" i="23" s="1"/>
  <c r="V66" i="23" s="1"/>
  <c r="AX66" i="22"/>
  <c r="BA66" i="22" s="1"/>
  <c r="AX81" i="22"/>
  <c r="BA81" i="22" s="1"/>
  <c r="AX71" i="22"/>
  <c r="BA71" i="22" s="1"/>
  <c r="B14" i="27"/>
  <c r="B44" i="27"/>
  <c r="B46" i="26"/>
  <c r="AX55" i="22"/>
  <c r="BA55" i="22" s="1"/>
  <c r="B111" i="27"/>
  <c r="B113" i="26"/>
  <c r="B86" i="28"/>
  <c r="D86" i="23" s="1"/>
  <c r="V86" i="23" s="1"/>
  <c r="AX86" i="22"/>
  <c r="BA86" i="22" s="1"/>
  <c r="AZ40" i="22"/>
  <c r="B8" i="28"/>
  <c r="D8" i="23" s="1"/>
  <c r="V8" i="23" s="1"/>
  <c r="AX8" i="22"/>
  <c r="BA8" i="22" s="1"/>
  <c r="AY95" i="22"/>
  <c r="H95" i="28"/>
  <c r="J95" i="23" s="1"/>
  <c r="V37" i="22"/>
  <c r="Y37" i="22" s="1"/>
  <c r="Z37" i="22" s="1"/>
  <c r="V71" i="22"/>
  <c r="Y71" i="22" s="1"/>
  <c r="Z71" i="22" s="1"/>
  <c r="B28" i="28"/>
  <c r="D28" i="23" s="1"/>
  <c r="V28" i="23" s="1"/>
  <c r="AX28" i="22"/>
  <c r="BA28" i="22" s="1"/>
  <c r="V109" i="23"/>
  <c r="AY20" i="22"/>
  <c r="BA20" i="22" s="1"/>
  <c r="AX23" i="22"/>
  <c r="BA23" i="22" s="1"/>
  <c r="AX45" i="22"/>
  <c r="V5" i="23"/>
  <c r="AX5" i="22"/>
  <c r="BA5" i="22" s="1"/>
  <c r="AX124" i="22"/>
  <c r="BA124" i="22" s="1"/>
  <c r="AX119" i="22"/>
  <c r="BA119" i="22" s="1"/>
  <c r="V77" i="22"/>
  <c r="Y77" i="22" s="1"/>
  <c r="Z77" i="22" s="1"/>
  <c r="B98" i="28"/>
  <c r="D98" i="23" s="1"/>
  <c r="V98" i="23" s="1"/>
  <c r="AX98" i="22"/>
  <c r="B130" i="28"/>
  <c r="D130" i="23" s="1"/>
  <c r="V130" i="23" s="1"/>
  <c r="AX130" i="22"/>
  <c r="V25" i="22"/>
  <c r="Y25" i="22" s="1"/>
  <c r="Z25" i="22" s="1"/>
  <c r="V13" i="22"/>
  <c r="Y13" i="22" s="1"/>
  <c r="Z13" i="22" s="1"/>
  <c r="B60" i="28"/>
  <c r="D60" i="23" s="1"/>
  <c r="V60" i="23" s="1"/>
  <c r="AX60" i="22"/>
  <c r="BA60" i="22" s="1"/>
  <c r="AX32" i="22"/>
  <c r="BA32" i="22" s="1"/>
  <c r="V103" i="23"/>
  <c r="B52" i="26" l="1"/>
  <c r="B12" i="26"/>
  <c r="BA45" i="22"/>
  <c r="BA128" i="22"/>
  <c r="B54" i="26"/>
  <c r="BA39" i="22"/>
  <c r="BA24" i="22"/>
  <c r="BA70" i="22"/>
  <c r="BA11" i="22"/>
  <c r="BA78" i="22"/>
  <c r="BA107" i="22"/>
  <c r="V12" i="23"/>
  <c r="B95" i="27"/>
  <c r="BA110" i="22"/>
  <c r="BA10" i="22"/>
  <c r="BA84" i="22"/>
  <c r="B81" i="27"/>
  <c r="B128" i="26"/>
  <c r="D128" i="26" s="1"/>
  <c r="BA15" i="22"/>
  <c r="B16" i="26"/>
  <c r="D16" i="26" s="1"/>
  <c r="BA102" i="22"/>
  <c r="BA61" i="22"/>
  <c r="BA67" i="22"/>
  <c r="B117" i="27"/>
  <c r="BA30" i="22"/>
  <c r="B52" i="27"/>
  <c r="B102" i="26"/>
  <c r="D102" i="26" s="1"/>
  <c r="BA68" i="22"/>
  <c r="B132" i="26"/>
  <c r="C132" i="26" s="1"/>
  <c r="B26" i="26"/>
  <c r="C26" i="26" s="1"/>
  <c r="B71" i="26"/>
  <c r="C71" i="26" s="1"/>
  <c r="BA51" i="22"/>
  <c r="BA114" i="22"/>
  <c r="B23" i="26"/>
  <c r="C23" i="26" s="1"/>
  <c r="D78" i="27"/>
  <c r="B80" i="26"/>
  <c r="D80" i="26" s="1"/>
  <c r="BA130" i="22"/>
  <c r="V95" i="23"/>
  <c r="B98" i="26" s="1"/>
  <c r="BA75" i="22"/>
  <c r="BA73" i="22"/>
  <c r="BA98" i="22"/>
  <c r="BA123" i="22"/>
  <c r="BA77" i="22"/>
  <c r="V10" i="23"/>
  <c r="B11" i="27" s="1"/>
  <c r="BA14" i="22"/>
  <c r="BA69" i="22"/>
  <c r="BA106" i="22"/>
  <c r="B89" i="26"/>
  <c r="B87" i="27"/>
  <c r="B111" i="26"/>
  <c r="B109" i="27"/>
  <c r="B49" i="27"/>
  <c r="B51" i="26"/>
  <c r="B12" i="27"/>
  <c r="B14" i="26"/>
  <c r="B58" i="27"/>
  <c r="B60" i="26"/>
  <c r="B114" i="26"/>
  <c r="B112" i="27"/>
  <c r="B43" i="27"/>
  <c r="B45" i="26"/>
  <c r="B67" i="27"/>
  <c r="B69" i="26"/>
  <c r="B83" i="27"/>
  <c r="B85" i="26"/>
  <c r="B110" i="27"/>
  <c r="B112" i="26"/>
  <c r="B9" i="27"/>
  <c r="B11" i="26"/>
  <c r="B75" i="27"/>
  <c r="B77" i="26"/>
  <c r="B98" i="27"/>
  <c r="B100" i="26"/>
  <c r="G4" i="24"/>
  <c r="G5" i="24"/>
  <c r="B118" i="27"/>
  <c r="B120" i="26"/>
  <c r="BA89" i="22"/>
  <c r="BA40" i="22"/>
  <c r="B107" i="27"/>
  <c r="B109" i="26"/>
  <c r="B18" i="27"/>
  <c r="B20" i="26"/>
  <c r="B99" i="26"/>
  <c r="B97" i="27"/>
  <c r="B15" i="27"/>
  <c r="B17" i="26"/>
  <c r="B63" i="27"/>
  <c r="B65" i="26"/>
  <c r="B7" i="26"/>
  <c r="B5" i="27"/>
  <c r="C74" i="26"/>
  <c r="D74" i="26"/>
  <c r="B32" i="26"/>
  <c r="B30" i="27"/>
  <c r="B104" i="27"/>
  <c r="B106" i="26"/>
  <c r="B113" i="27"/>
  <c r="B115" i="26"/>
  <c r="C16" i="26"/>
  <c r="B31" i="27"/>
  <c r="B33" i="26"/>
  <c r="E3" i="24"/>
  <c r="B90" i="27"/>
  <c r="B92" i="26"/>
  <c r="B66" i="27"/>
  <c r="B68" i="26"/>
  <c r="B41" i="27"/>
  <c r="B43" i="26"/>
  <c r="B20" i="27"/>
  <c r="B22" i="26"/>
  <c r="B76" i="26"/>
  <c r="B74" i="27"/>
  <c r="B39" i="27"/>
  <c r="B41" i="26"/>
  <c r="BA95" i="22"/>
  <c r="BA13" i="22"/>
  <c r="BA4" i="22"/>
  <c r="D84" i="26"/>
  <c r="C84" i="26"/>
  <c r="B31" i="26"/>
  <c r="B29" i="27"/>
  <c r="C52" i="26"/>
  <c r="D52" i="26"/>
  <c r="C97" i="26"/>
  <c r="D97" i="26"/>
  <c r="B15" i="26"/>
  <c r="B13" i="27"/>
  <c r="B128" i="27"/>
  <c r="B130" i="26"/>
  <c r="B90" i="26"/>
  <c r="B88" i="27"/>
  <c r="B134" i="26"/>
  <c r="B132" i="27"/>
  <c r="B56" i="26"/>
  <c r="C54" i="26"/>
  <c r="D54" i="26"/>
  <c r="B27" i="26"/>
  <c r="B25" i="27"/>
  <c r="B116" i="26"/>
  <c r="B114" i="27"/>
  <c r="C127" i="26"/>
  <c r="D127" i="26"/>
  <c r="B16" i="27"/>
  <c r="B18" i="26"/>
  <c r="B21" i="26"/>
  <c r="B19" i="27"/>
  <c r="B116" i="27"/>
  <c r="B118" i="26"/>
  <c r="B26" i="27"/>
  <c r="B28" i="26"/>
  <c r="V102" i="23"/>
  <c r="B93" i="27"/>
  <c r="B95" i="26"/>
  <c r="B57" i="27"/>
  <c r="B59" i="26"/>
  <c r="C91" i="26"/>
  <c r="D91" i="26"/>
  <c r="B76" i="27"/>
  <c r="B78" i="26"/>
  <c r="B27" i="27"/>
  <c r="B29" i="26"/>
  <c r="B51" i="27"/>
  <c r="B53" i="26"/>
  <c r="B80" i="27"/>
  <c r="B82" i="26"/>
  <c r="B62" i="26"/>
  <c r="B60" i="27"/>
  <c r="B127" i="27"/>
  <c r="B129" i="26"/>
  <c r="D3" i="24"/>
  <c r="C35" i="26"/>
  <c r="D35" i="26"/>
  <c r="B131" i="27"/>
  <c r="B133" i="26"/>
  <c r="B8" i="26"/>
  <c r="B6" i="27"/>
  <c r="D113" i="26"/>
  <c r="C113" i="26"/>
  <c r="C119" i="26"/>
  <c r="D119" i="26"/>
  <c r="B7" i="27"/>
  <c r="B9" i="26"/>
  <c r="B70" i="27"/>
  <c r="B72" i="26"/>
  <c r="C88" i="26"/>
  <c r="D88" i="26"/>
  <c r="B32" i="27"/>
  <c r="B34" i="26"/>
  <c r="B79" i="27"/>
  <c r="B81" i="26"/>
  <c r="BA31" i="22"/>
  <c r="B129" i="27"/>
  <c r="B131" i="26"/>
  <c r="BA54" i="22"/>
  <c r="B46" i="27"/>
  <c r="B48" i="26"/>
  <c r="BA104" i="22"/>
  <c r="B30" i="26"/>
  <c r="B28" i="27"/>
  <c r="B91" i="27"/>
  <c r="B93" i="26"/>
  <c r="B45" i="27"/>
  <c r="B47" i="26"/>
  <c r="B122" i="27"/>
  <c r="B124" i="26"/>
  <c r="B37" i="27"/>
  <c r="B39" i="26"/>
  <c r="B61" i="27"/>
  <c r="B63" i="26"/>
  <c r="B124" i="27"/>
  <c r="B126" i="26"/>
  <c r="C86" i="26"/>
  <c r="D86" i="26"/>
  <c r="B47" i="27"/>
  <c r="B49" i="26"/>
  <c r="B22" i="27"/>
  <c r="B24" i="26"/>
  <c r="F3" i="24"/>
  <c r="B55" i="27"/>
  <c r="B57" i="26"/>
  <c r="B94" i="27"/>
  <c r="B96" i="26"/>
  <c r="C12" i="26"/>
  <c r="D12" i="26"/>
  <c r="B64" i="27"/>
  <c r="B66" i="26"/>
  <c r="C73" i="26"/>
  <c r="D73" i="26"/>
  <c r="B105" i="27"/>
  <c r="B107" i="26"/>
  <c r="AA4" i="22"/>
  <c r="C83" i="26"/>
  <c r="D83" i="26"/>
  <c r="C102" i="26"/>
  <c r="B99" i="27"/>
  <c r="B101" i="26"/>
  <c r="C42" i="26"/>
  <c r="D42" i="26"/>
  <c r="C125" i="26"/>
  <c r="D125" i="26"/>
  <c r="C10" i="26"/>
  <c r="D10" i="26"/>
  <c r="B115" i="27"/>
  <c r="B117" i="26"/>
  <c r="C75" i="26"/>
  <c r="D75" i="26"/>
  <c r="B121" i="26"/>
  <c r="B119" i="27"/>
  <c r="B65" i="27"/>
  <c r="B67" i="26"/>
  <c r="B108" i="27"/>
  <c r="B110" i="26"/>
  <c r="C103" i="26"/>
  <c r="D103" i="26"/>
  <c r="B106" i="27"/>
  <c r="B108" i="26"/>
  <c r="B37" i="26"/>
  <c r="B35" i="27"/>
  <c r="B36" i="27"/>
  <c r="B38" i="26"/>
  <c r="B121" i="27"/>
  <c r="B123" i="26"/>
  <c r="D58" i="26"/>
  <c r="C58" i="26"/>
  <c r="B59" i="27"/>
  <c r="B61" i="26"/>
  <c r="C46" i="26"/>
  <c r="D46" i="26"/>
  <c r="B48" i="27"/>
  <c r="B50" i="26"/>
  <c r="B42" i="27"/>
  <c r="B44" i="26"/>
  <c r="B34" i="27"/>
  <c r="B36" i="26"/>
  <c r="B68" i="27"/>
  <c r="B70" i="26"/>
  <c r="B17" i="27"/>
  <c r="B19" i="26"/>
  <c r="B92" i="27"/>
  <c r="B94" i="26"/>
  <c r="B102" i="27"/>
  <c r="B104" i="26"/>
  <c r="B85" i="27"/>
  <c r="B87" i="26"/>
  <c r="B38" i="27"/>
  <c r="B40" i="26"/>
  <c r="C64" i="26"/>
  <c r="D64" i="26"/>
  <c r="B23" i="27"/>
  <c r="B25" i="26"/>
  <c r="C3" i="24"/>
  <c r="C122" i="26"/>
  <c r="D122" i="26"/>
  <c r="B55" i="26"/>
  <c r="B53" i="27"/>
  <c r="D79" i="26"/>
  <c r="C79" i="26"/>
  <c r="C128" i="26" l="1"/>
  <c r="D23" i="26"/>
  <c r="C80" i="26"/>
  <c r="D71" i="26"/>
  <c r="D132" i="26"/>
  <c r="B96" i="27"/>
  <c r="B13" i="26"/>
  <c r="D13" i="26" s="1"/>
  <c r="D26" i="26"/>
  <c r="B3" i="24"/>
  <c r="B4" i="24" s="1"/>
  <c r="G10" i="24" s="1"/>
  <c r="G11" i="24" s="1"/>
  <c r="D69" i="26"/>
  <c r="C69" i="26"/>
  <c r="F5" i="24"/>
  <c r="F4" i="24"/>
  <c r="C72" i="26"/>
  <c r="D72" i="26"/>
  <c r="C31" i="26"/>
  <c r="D31" i="26"/>
  <c r="C68" i="26"/>
  <c r="D68" i="26"/>
  <c r="C120" i="26"/>
  <c r="D120" i="26"/>
  <c r="D67" i="26"/>
  <c r="C67" i="26"/>
  <c r="D124" i="26"/>
  <c r="C124" i="26"/>
  <c r="D21" i="26"/>
  <c r="C21" i="26"/>
  <c r="D14" i="26"/>
  <c r="C14" i="26"/>
  <c r="C66" i="26"/>
  <c r="D66" i="26"/>
  <c r="D18" i="26"/>
  <c r="C18" i="26"/>
  <c r="C104" i="26"/>
  <c r="D104" i="26"/>
  <c r="C70" i="26"/>
  <c r="D70" i="26"/>
  <c r="D38" i="26"/>
  <c r="C38" i="26"/>
  <c r="C13" i="26"/>
  <c r="C24" i="26"/>
  <c r="D24" i="26"/>
  <c r="C47" i="26"/>
  <c r="D47" i="26"/>
  <c r="C8" i="26"/>
  <c r="D8" i="26"/>
  <c r="C78" i="26"/>
  <c r="D78" i="26"/>
  <c r="B103" i="27"/>
  <c r="B105" i="26"/>
  <c r="D76" i="26"/>
  <c r="C76" i="26"/>
  <c r="C115" i="26"/>
  <c r="D115" i="26"/>
  <c r="D99" i="26"/>
  <c r="C99" i="26"/>
  <c r="D11" i="26"/>
  <c r="C11" i="26"/>
  <c r="D45" i="26"/>
  <c r="C45" i="26"/>
  <c r="C51" i="26"/>
  <c r="D51" i="26"/>
  <c r="D123" i="26"/>
  <c r="C123" i="26"/>
  <c r="C131" i="26"/>
  <c r="D131" i="26"/>
  <c r="C29" i="26"/>
  <c r="D29" i="26"/>
  <c r="C130" i="26"/>
  <c r="D130" i="26"/>
  <c r="D77" i="26"/>
  <c r="C77" i="26"/>
  <c r="D121" i="26"/>
  <c r="C121" i="26"/>
  <c r="C98" i="26"/>
  <c r="D98" i="26"/>
  <c r="C30" i="26"/>
  <c r="D30" i="26"/>
  <c r="D81" i="26"/>
  <c r="C81" i="26"/>
  <c r="C9" i="26"/>
  <c r="D9" i="26"/>
  <c r="C133" i="26"/>
  <c r="D133" i="26"/>
  <c r="D62" i="26"/>
  <c r="C62" i="26"/>
  <c r="C28" i="26"/>
  <c r="D28" i="26"/>
  <c r="C56" i="26"/>
  <c r="D56" i="26"/>
  <c r="D15" i="26"/>
  <c r="C15" i="26"/>
  <c r="C22" i="26"/>
  <c r="D22" i="26"/>
  <c r="C92" i="26"/>
  <c r="D92" i="26"/>
  <c r="D7" i="26"/>
  <c r="C7" i="26"/>
  <c r="C20" i="26"/>
  <c r="D20" i="26"/>
  <c r="C87" i="26"/>
  <c r="D87" i="26"/>
  <c r="D129" i="26"/>
  <c r="C129" i="26"/>
  <c r="C55" i="26"/>
  <c r="D55" i="26"/>
  <c r="D94" i="26"/>
  <c r="C94" i="26"/>
  <c r="D36" i="26"/>
  <c r="C36" i="26"/>
  <c r="D49" i="26"/>
  <c r="C49" i="26"/>
  <c r="D63" i="26"/>
  <c r="C63" i="26"/>
  <c r="C82" i="26"/>
  <c r="D82" i="26"/>
  <c r="C106" i="26"/>
  <c r="D106" i="26"/>
  <c r="AA6" i="27"/>
  <c r="G9" i="24"/>
  <c r="AA5" i="27"/>
  <c r="G7" i="24"/>
  <c r="AA7" i="27"/>
  <c r="AA8" i="27"/>
  <c r="AA9" i="27"/>
  <c r="AA10" i="27"/>
  <c r="AA11" i="27"/>
  <c r="AA12" i="27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A25" i="27"/>
  <c r="AA26" i="27"/>
  <c r="AA27" i="27"/>
  <c r="AA28" i="27"/>
  <c r="AA29" i="27"/>
  <c r="AA30" i="27"/>
  <c r="AA31" i="27"/>
  <c r="AA32" i="27"/>
  <c r="AA33" i="27"/>
  <c r="AA34" i="27"/>
  <c r="AA35" i="27"/>
  <c r="AA36" i="27"/>
  <c r="AA37" i="27"/>
  <c r="AA38" i="27"/>
  <c r="AA39" i="27"/>
  <c r="AA40" i="27"/>
  <c r="AA41" i="27"/>
  <c r="AA42" i="27"/>
  <c r="AA43" i="27"/>
  <c r="AA44" i="27"/>
  <c r="AA45" i="27"/>
  <c r="AA46" i="27"/>
  <c r="AA47" i="27"/>
  <c r="AA48" i="27"/>
  <c r="AA49" i="27"/>
  <c r="AA50" i="27"/>
  <c r="AA51" i="27"/>
  <c r="AA52" i="27"/>
  <c r="AA53" i="27"/>
  <c r="AA54" i="27"/>
  <c r="AA55" i="27"/>
  <c r="AA56" i="27"/>
  <c r="AA57" i="27"/>
  <c r="AA58" i="27"/>
  <c r="AA59" i="27"/>
  <c r="AA60" i="27"/>
  <c r="AA61" i="27"/>
  <c r="AA62" i="27"/>
  <c r="AA63" i="27"/>
  <c r="AA64" i="27"/>
  <c r="AA65" i="27"/>
  <c r="AA66" i="27"/>
  <c r="AA67" i="27"/>
  <c r="AA68" i="27"/>
  <c r="AA69" i="27"/>
  <c r="AA70" i="27"/>
  <c r="AA71" i="27"/>
  <c r="AA72" i="27"/>
  <c r="AA73" i="27"/>
  <c r="AA74" i="27"/>
  <c r="AA75" i="27"/>
  <c r="AA76" i="27"/>
  <c r="AA77" i="27"/>
  <c r="AA78" i="27"/>
  <c r="AA79" i="27"/>
  <c r="AA80" i="27"/>
  <c r="AA81" i="27"/>
  <c r="AA82" i="27"/>
  <c r="AA83" i="27"/>
  <c r="AA84" i="27"/>
  <c r="AA85" i="27"/>
  <c r="AA86" i="27"/>
  <c r="AA87" i="27"/>
  <c r="AA88" i="27"/>
  <c r="AA89" i="27"/>
  <c r="AA90" i="27"/>
  <c r="AA91" i="27"/>
  <c r="AA92" i="27"/>
  <c r="AA93" i="27"/>
  <c r="AA94" i="27"/>
  <c r="AA95" i="27"/>
  <c r="AA96" i="27"/>
  <c r="AA97" i="27"/>
  <c r="AA98" i="27"/>
  <c r="AA99" i="27"/>
  <c r="AA100" i="27"/>
  <c r="AA101" i="27"/>
  <c r="AA102" i="27"/>
  <c r="AA103" i="27"/>
  <c r="AA104" i="27"/>
  <c r="AA105" i="27"/>
  <c r="AA106" i="27"/>
  <c r="AA107" i="27"/>
  <c r="AA108" i="27"/>
  <c r="AA109" i="27"/>
  <c r="AA110" i="27"/>
  <c r="AA111" i="27"/>
  <c r="AA112" i="27"/>
  <c r="AA113" i="27"/>
  <c r="AA114" i="27"/>
  <c r="AA115" i="27"/>
  <c r="AA116" i="27"/>
  <c r="AA117" i="27"/>
  <c r="AA118" i="27"/>
  <c r="AA119" i="27"/>
  <c r="AA120" i="27"/>
  <c r="AA121" i="27"/>
  <c r="AA122" i="27"/>
  <c r="AA123" i="27"/>
  <c r="AA124" i="27"/>
  <c r="AA125" i="27"/>
  <c r="AA126" i="27"/>
  <c r="AA127" i="27"/>
  <c r="AA128" i="27"/>
  <c r="AA129" i="27"/>
  <c r="AA130" i="27"/>
  <c r="AA131" i="27"/>
  <c r="AA132" i="27"/>
  <c r="C112" i="26"/>
  <c r="D112" i="26"/>
  <c r="C37" i="26"/>
  <c r="D37" i="26"/>
  <c r="C107" i="26"/>
  <c r="D107" i="26"/>
  <c r="C96" i="26"/>
  <c r="D96" i="26"/>
  <c r="C48" i="26"/>
  <c r="D48" i="26"/>
  <c r="C34" i="26"/>
  <c r="D34" i="26"/>
  <c r="D118" i="26"/>
  <c r="C118" i="26"/>
  <c r="D134" i="26"/>
  <c r="C134" i="26"/>
  <c r="C43" i="26"/>
  <c r="D43" i="26"/>
  <c r="E4" i="24"/>
  <c r="E5" i="24"/>
  <c r="D65" i="26"/>
  <c r="C65" i="26"/>
  <c r="C109" i="26"/>
  <c r="D109" i="26"/>
  <c r="D114" i="26"/>
  <c r="C114" i="26"/>
  <c r="D111" i="26"/>
  <c r="C111" i="26"/>
  <c r="D25" i="26"/>
  <c r="C25" i="26"/>
  <c r="C108" i="26"/>
  <c r="D108" i="26"/>
  <c r="C93" i="26"/>
  <c r="D93" i="26"/>
  <c r="C27" i="26"/>
  <c r="D27" i="26"/>
  <c r="C61" i="26"/>
  <c r="D61" i="26"/>
  <c r="D40" i="26"/>
  <c r="C40" i="26"/>
  <c r="C19" i="26"/>
  <c r="D19" i="26"/>
  <c r="C44" i="26"/>
  <c r="D44" i="26"/>
  <c r="C110" i="26"/>
  <c r="D110" i="26"/>
  <c r="D117" i="26"/>
  <c r="C117" i="26"/>
  <c r="C101" i="26"/>
  <c r="D101" i="26"/>
  <c r="D39" i="26"/>
  <c r="C39" i="26"/>
  <c r="C53" i="26"/>
  <c r="D53" i="26"/>
  <c r="C59" i="26"/>
  <c r="D59" i="26"/>
  <c r="C116" i="26"/>
  <c r="D116" i="26"/>
  <c r="D33" i="26"/>
  <c r="C33" i="26"/>
  <c r="C100" i="26"/>
  <c r="D100" i="26"/>
  <c r="C85" i="26"/>
  <c r="D85" i="26"/>
  <c r="C60" i="26"/>
  <c r="D60" i="26"/>
  <c r="C50" i="26"/>
  <c r="D50" i="26"/>
  <c r="C126" i="26"/>
  <c r="D126" i="26"/>
  <c r="D95" i="26"/>
  <c r="C95" i="26"/>
  <c r="C4" i="24"/>
  <c r="C5" i="24"/>
  <c r="D57" i="26"/>
  <c r="C57" i="26"/>
  <c r="D4" i="24"/>
  <c r="D5" i="24"/>
  <c r="C90" i="26"/>
  <c r="D90" i="26"/>
  <c r="C41" i="26"/>
  <c r="D41" i="26"/>
  <c r="C32" i="26"/>
  <c r="D32" i="26"/>
  <c r="D17" i="26"/>
  <c r="C17" i="26"/>
  <c r="D89" i="26"/>
  <c r="C89" i="26"/>
  <c r="B26" i="24" l="1"/>
  <c r="F31" i="24" s="1"/>
  <c r="B5" i="24"/>
  <c r="V5" i="27" s="1"/>
  <c r="E10" i="24"/>
  <c r="E11" i="24" s="1"/>
  <c r="AQ6" i="27" s="1"/>
  <c r="D10" i="24"/>
  <c r="D11" i="24" s="1"/>
  <c r="V132" i="27"/>
  <c r="V85" i="27"/>
  <c r="V120" i="27"/>
  <c r="V9" i="27"/>
  <c r="AS89" i="27"/>
  <c r="AS109" i="27"/>
  <c r="AS11" i="27"/>
  <c r="AS20" i="27"/>
  <c r="AS46" i="27"/>
  <c r="AS30" i="27"/>
  <c r="AS31" i="27"/>
  <c r="AS17" i="27"/>
  <c r="AS61" i="27"/>
  <c r="AS16" i="27"/>
  <c r="AS63" i="27"/>
  <c r="AS50" i="27"/>
  <c r="AS57" i="27"/>
  <c r="AS54" i="27"/>
  <c r="AS131" i="27"/>
  <c r="AS39" i="27"/>
  <c r="AS18" i="27"/>
  <c r="AS128" i="27"/>
  <c r="AS125" i="27"/>
  <c r="AS121" i="27"/>
  <c r="AS126" i="27"/>
  <c r="AS111" i="27"/>
  <c r="AS25" i="27"/>
  <c r="AS68" i="27"/>
  <c r="AS116" i="27"/>
  <c r="AS72" i="27"/>
  <c r="AS71" i="27"/>
  <c r="AS113" i="27"/>
  <c r="AS28" i="27"/>
  <c r="AS85" i="27"/>
  <c r="AS119" i="27"/>
  <c r="AS86" i="27"/>
  <c r="AS52" i="27"/>
  <c r="AS67" i="27"/>
  <c r="AS94" i="27"/>
  <c r="AS129" i="27"/>
  <c r="AS106" i="27"/>
  <c r="AS9" i="27"/>
  <c r="AS48" i="27"/>
  <c r="AS124" i="27"/>
  <c r="AS127" i="27"/>
  <c r="AS58" i="27"/>
  <c r="AS104" i="27"/>
  <c r="AS64" i="27"/>
  <c r="AS73" i="27"/>
  <c r="AS47" i="27"/>
  <c r="AS130" i="27"/>
  <c r="AS32" i="27"/>
  <c r="AS95" i="27"/>
  <c r="AS81" i="27"/>
  <c r="AS82" i="27"/>
  <c r="AS75" i="27"/>
  <c r="AS105" i="27"/>
  <c r="AS42" i="27"/>
  <c r="AS70" i="27"/>
  <c r="AS100" i="27"/>
  <c r="AS98" i="27"/>
  <c r="AS69" i="27"/>
  <c r="AS79" i="27"/>
  <c r="AS80" i="27"/>
  <c r="AS26" i="27"/>
  <c r="AS35" i="27"/>
  <c r="AS43" i="27"/>
  <c r="AS29" i="27"/>
  <c r="AS45" i="27"/>
  <c r="AS23" i="27"/>
  <c r="AS66" i="27"/>
  <c r="AS78" i="27"/>
  <c r="AS8" i="27"/>
  <c r="AS114" i="27"/>
  <c r="AS33" i="27"/>
  <c r="AS53" i="27"/>
  <c r="AS10" i="27"/>
  <c r="AS96" i="27"/>
  <c r="AS37" i="27"/>
  <c r="AS99" i="27"/>
  <c r="AS122" i="27"/>
  <c r="AS87" i="27"/>
  <c r="AS123" i="27"/>
  <c r="AS76" i="27"/>
  <c r="AS13" i="27"/>
  <c r="AS103" i="27"/>
  <c r="AS34" i="27"/>
  <c r="AS21" i="27"/>
  <c r="AS84" i="27"/>
  <c r="AS5" i="27"/>
  <c r="AS132" i="27"/>
  <c r="AS92" i="27"/>
  <c r="AS77" i="27"/>
  <c r="AS97" i="27"/>
  <c r="AS27" i="27"/>
  <c r="AS120" i="27"/>
  <c r="AS101" i="27"/>
  <c r="AS93" i="27"/>
  <c r="AS62" i="27"/>
  <c r="AS40" i="27"/>
  <c r="AS56" i="27"/>
  <c r="AS24" i="27"/>
  <c r="AS110" i="27"/>
  <c r="AS107" i="27"/>
  <c r="AS7" i="27"/>
  <c r="AS112" i="27"/>
  <c r="AS59" i="27"/>
  <c r="AS91" i="27"/>
  <c r="AS102" i="27"/>
  <c r="AS6" i="27"/>
  <c r="AS41" i="27"/>
  <c r="AS55" i="27"/>
  <c r="AS60" i="27"/>
  <c r="AS36" i="27"/>
  <c r="AS65" i="27"/>
  <c r="AS108" i="27"/>
  <c r="AS118" i="27"/>
  <c r="AS38" i="27"/>
  <c r="AS12" i="27"/>
  <c r="AS83" i="27"/>
  <c r="AS14" i="27"/>
  <c r="AS22" i="27"/>
  <c r="AS117" i="27"/>
  <c r="AS115" i="27"/>
  <c r="AS44" i="27"/>
  <c r="AS88" i="27"/>
  <c r="AS51" i="27"/>
  <c r="AS49" i="27"/>
  <c r="AS15" i="27"/>
  <c r="AS19" i="27"/>
  <c r="AS74" i="27"/>
  <c r="AS90" i="27"/>
  <c r="X5" i="27"/>
  <c r="X6" i="27"/>
  <c r="D7" i="24"/>
  <c r="D9" i="24"/>
  <c r="X7" i="27"/>
  <c r="X8" i="27"/>
  <c r="X9" i="27"/>
  <c r="X10" i="27"/>
  <c r="X11" i="27"/>
  <c r="X12" i="27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38" i="27"/>
  <c r="X39" i="27"/>
  <c r="X40" i="27"/>
  <c r="X41" i="27"/>
  <c r="X42" i="27"/>
  <c r="X43" i="27"/>
  <c r="X44" i="27"/>
  <c r="X45" i="27"/>
  <c r="X46" i="27"/>
  <c r="X47" i="27"/>
  <c r="X48" i="27"/>
  <c r="X49" i="27"/>
  <c r="X50" i="27"/>
  <c r="X51" i="27"/>
  <c r="X52" i="27"/>
  <c r="X53" i="27"/>
  <c r="X54" i="27"/>
  <c r="X55" i="27"/>
  <c r="X56" i="27"/>
  <c r="X57" i="27"/>
  <c r="X58" i="27"/>
  <c r="X59" i="27"/>
  <c r="X60" i="27"/>
  <c r="X61" i="27"/>
  <c r="X62" i="27"/>
  <c r="X63" i="27"/>
  <c r="X64" i="27"/>
  <c r="X65" i="27"/>
  <c r="X66" i="27"/>
  <c r="X67" i="27"/>
  <c r="X68" i="27"/>
  <c r="X69" i="27"/>
  <c r="X70" i="27"/>
  <c r="X71" i="27"/>
  <c r="X72" i="27"/>
  <c r="X73" i="27"/>
  <c r="X74" i="27"/>
  <c r="X75" i="27"/>
  <c r="X76" i="27"/>
  <c r="X7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90" i="27"/>
  <c r="X91" i="27"/>
  <c r="X92" i="27"/>
  <c r="X93" i="27"/>
  <c r="X94" i="27"/>
  <c r="X95" i="27"/>
  <c r="X96" i="27"/>
  <c r="X97" i="27"/>
  <c r="X98" i="27"/>
  <c r="X99" i="27"/>
  <c r="X100" i="27"/>
  <c r="X101" i="27"/>
  <c r="X102" i="27"/>
  <c r="X103" i="27"/>
  <c r="X104" i="27"/>
  <c r="X105" i="27"/>
  <c r="X106" i="27"/>
  <c r="X107" i="27"/>
  <c r="X108" i="27"/>
  <c r="X109" i="27"/>
  <c r="X110" i="27"/>
  <c r="X111" i="27"/>
  <c r="X112" i="27"/>
  <c r="X113" i="27"/>
  <c r="X114" i="27"/>
  <c r="X115" i="27"/>
  <c r="X116" i="27"/>
  <c r="X117" i="27"/>
  <c r="X118" i="27"/>
  <c r="X119" i="27"/>
  <c r="X120" i="27"/>
  <c r="X121" i="27"/>
  <c r="X122" i="27"/>
  <c r="X123" i="27"/>
  <c r="X124" i="27"/>
  <c r="X125" i="27"/>
  <c r="X126" i="27"/>
  <c r="X127" i="27"/>
  <c r="X128" i="27"/>
  <c r="X129" i="27"/>
  <c r="X130" i="27"/>
  <c r="X131" i="27"/>
  <c r="X132" i="27"/>
  <c r="AQ40" i="27"/>
  <c r="AQ72" i="27"/>
  <c r="AQ104" i="27"/>
  <c r="AQ114" i="27"/>
  <c r="AQ105" i="27"/>
  <c r="AQ14" i="27"/>
  <c r="AQ25" i="27"/>
  <c r="AQ77" i="27"/>
  <c r="AQ109" i="27"/>
  <c r="AQ41" i="27"/>
  <c r="AQ98" i="27"/>
  <c r="AQ17" i="27"/>
  <c r="AQ128" i="27"/>
  <c r="AQ18" i="27"/>
  <c r="AQ45" i="27"/>
  <c r="AQ37" i="27"/>
  <c r="AQ92" i="27"/>
  <c r="AQ51" i="27"/>
  <c r="AQ57" i="27"/>
  <c r="AQ87" i="27"/>
  <c r="AQ63" i="27"/>
  <c r="AQ67" i="27"/>
  <c r="AQ119" i="27"/>
  <c r="AQ33" i="27"/>
  <c r="AQ47" i="27"/>
  <c r="AQ93" i="27"/>
  <c r="AQ49" i="27"/>
  <c r="AQ10" i="27"/>
  <c r="AQ50" i="27"/>
  <c r="AQ97" i="27"/>
  <c r="AQ132" i="27"/>
  <c r="AQ126" i="27"/>
  <c r="AQ106" i="27"/>
  <c r="AQ94" i="27"/>
  <c r="AQ43" i="27"/>
  <c r="AQ11" i="27"/>
  <c r="AQ95" i="27"/>
  <c r="AQ90" i="27"/>
  <c r="AQ115" i="27"/>
  <c r="AQ7" i="27"/>
  <c r="AQ102" i="27"/>
  <c r="AQ34" i="27"/>
  <c r="AQ46" i="27"/>
  <c r="AQ20" i="27"/>
  <c r="AQ30" i="27"/>
  <c r="AQ36" i="27"/>
  <c r="AQ39" i="27"/>
  <c r="AQ73" i="27"/>
  <c r="AQ116" i="27"/>
  <c r="AQ13" i="27"/>
  <c r="AQ44" i="27"/>
  <c r="AQ9" i="27"/>
  <c r="AQ74" i="27"/>
  <c r="AQ123" i="27"/>
  <c r="AQ19" i="27"/>
  <c r="AQ82" i="27"/>
  <c r="AQ66" i="27"/>
  <c r="AQ5" i="27"/>
  <c r="AQ101" i="27"/>
  <c r="AQ130" i="27"/>
  <c r="AQ89" i="27"/>
  <c r="AQ61" i="27"/>
  <c r="AQ55" i="27"/>
  <c r="AQ86" i="27"/>
  <c r="AP25" i="27"/>
  <c r="AP59" i="27"/>
  <c r="AP103" i="27"/>
  <c r="AP68" i="27"/>
  <c r="AP34" i="27"/>
  <c r="AP69" i="27"/>
  <c r="AP92" i="27"/>
  <c r="AP12" i="27"/>
  <c r="AP20" i="27"/>
  <c r="AP126" i="27"/>
  <c r="AP120" i="27"/>
  <c r="AP53" i="27"/>
  <c r="AP60" i="27"/>
  <c r="AP63" i="27"/>
  <c r="AP16" i="27"/>
  <c r="AP98" i="27"/>
  <c r="AP89" i="27"/>
  <c r="AP55" i="27"/>
  <c r="AP128" i="27"/>
  <c r="AP70" i="27"/>
  <c r="AP51" i="27"/>
  <c r="AP129" i="27"/>
  <c r="AP123" i="27"/>
  <c r="AP24" i="27"/>
  <c r="AP94" i="27"/>
  <c r="AP79" i="27"/>
  <c r="AP40" i="27"/>
  <c r="AP96" i="27"/>
  <c r="AP38" i="27"/>
  <c r="AP35" i="27"/>
  <c r="AP47" i="27"/>
  <c r="AP66" i="27"/>
  <c r="AP115" i="27"/>
  <c r="AP23" i="27"/>
  <c r="AP57" i="27"/>
  <c r="AP118" i="27"/>
  <c r="AP28" i="27"/>
  <c r="AP56" i="27"/>
  <c r="AP32" i="27"/>
  <c r="AP117" i="27"/>
  <c r="AP119" i="27"/>
  <c r="AP85" i="27"/>
  <c r="AP27" i="27"/>
  <c r="AP26" i="27"/>
  <c r="AP105" i="27"/>
  <c r="AP61" i="27"/>
  <c r="AP97" i="27"/>
  <c r="AP76" i="27"/>
  <c r="AP101" i="27"/>
  <c r="AP52" i="27"/>
  <c r="AP86" i="27"/>
  <c r="AP58" i="27"/>
  <c r="AP110" i="27"/>
  <c r="AP22" i="27"/>
  <c r="AP43" i="27"/>
  <c r="AP100" i="27"/>
  <c r="AP82" i="27"/>
  <c r="AP15" i="27"/>
  <c r="AP78" i="27"/>
  <c r="AP29" i="27"/>
  <c r="AP131" i="27"/>
  <c r="AP113" i="27"/>
  <c r="AP64" i="27"/>
  <c r="AP41" i="27"/>
  <c r="AP5" i="27"/>
  <c r="AP75" i="27"/>
  <c r="AP127" i="27"/>
  <c r="AP17" i="27"/>
  <c r="AP10" i="27"/>
  <c r="AP71" i="27"/>
  <c r="AP102" i="27"/>
  <c r="AP93" i="27"/>
  <c r="AP30" i="27"/>
  <c r="AP124" i="27"/>
  <c r="AP13" i="27"/>
  <c r="AP33" i="27"/>
  <c r="AP44" i="27"/>
  <c r="AP87" i="27"/>
  <c r="AP111" i="27"/>
  <c r="AP45" i="27"/>
  <c r="AP95" i="27"/>
  <c r="AP121" i="27"/>
  <c r="AP62" i="27"/>
  <c r="AP21" i="27"/>
  <c r="AP65" i="27"/>
  <c r="AP122" i="27"/>
  <c r="AP39" i="27"/>
  <c r="AP18" i="27"/>
  <c r="AP8" i="27"/>
  <c r="AP11" i="27"/>
  <c r="AP104" i="27"/>
  <c r="AP77" i="27"/>
  <c r="AP106" i="27"/>
  <c r="AP72" i="27"/>
  <c r="AP9" i="27"/>
  <c r="AP114" i="27"/>
  <c r="AP74" i="27"/>
  <c r="AP31" i="27"/>
  <c r="AP112" i="27"/>
  <c r="AP109" i="27"/>
  <c r="AP84" i="27"/>
  <c r="AP6" i="27"/>
  <c r="AP132" i="27"/>
  <c r="AP36" i="27"/>
  <c r="AP73" i="27"/>
  <c r="AP88" i="27"/>
  <c r="AP42" i="27"/>
  <c r="AP19" i="27"/>
  <c r="AP81" i="27"/>
  <c r="AP54" i="27"/>
  <c r="AP130" i="27"/>
  <c r="AP48" i="27"/>
  <c r="AP83" i="27"/>
  <c r="AP99" i="27"/>
  <c r="AP108" i="27"/>
  <c r="AP107" i="27"/>
  <c r="AP46" i="27"/>
  <c r="AP67" i="27"/>
  <c r="AP90" i="27"/>
  <c r="AP50" i="27"/>
  <c r="AP80" i="27"/>
  <c r="AP37" i="27"/>
  <c r="AP116" i="27"/>
  <c r="AP14" i="27"/>
  <c r="AP7" i="27"/>
  <c r="AP125" i="27"/>
  <c r="AP49" i="27"/>
  <c r="AP91" i="27"/>
  <c r="F10" i="24"/>
  <c r="F11" i="24" s="1"/>
  <c r="C10" i="24"/>
  <c r="C11" i="24" s="1"/>
  <c r="B10" i="24"/>
  <c r="B11" i="24" s="1"/>
  <c r="C105" i="26"/>
  <c r="L6" i="26" s="1"/>
  <c r="D105" i="26"/>
  <c r="M6" i="26" s="1"/>
  <c r="Z6" i="27"/>
  <c r="Z5" i="27"/>
  <c r="F7" i="24"/>
  <c r="F9" i="24"/>
  <c r="Z7" i="27"/>
  <c r="Z8" i="27"/>
  <c r="Z9" i="27"/>
  <c r="Z10" i="27"/>
  <c r="Z11" i="27"/>
  <c r="Z12" i="27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Z38" i="27"/>
  <c r="Z39" i="27"/>
  <c r="Z40" i="27"/>
  <c r="Z41" i="27"/>
  <c r="Z42" i="27"/>
  <c r="Z43" i="27"/>
  <c r="Z44" i="27"/>
  <c r="Z45" i="27"/>
  <c r="Z46" i="27"/>
  <c r="Z47" i="27"/>
  <c r="Z48" i="27"/>
  <c r="Z49" i="27"/>
  <c r="Z50" i="27"/>
  <c r="Z51" i="27"/>
  <c r="Z52" i="27"/>
  <c r="Z53" i="27"/>
  <c r="Z54" i="27"/>
  <c r="Z55" i="27"/>
  <c r="Z56" i="27"/>
  <c r="Z57" i="27"/>
  <c r="Z58" i="27"/>
  <c r="Z59" i="27"/>
  <c r="Z60" i="27"/>
  <c r="Z61" i="27"/>
  <c r="Z62" i="27"/>
  <c r="Z63" i="27"/>
  <c r="Z64" i="27"/>
  <c r="Z65" i="27"/>
  <c r="Z66" i="27"/>
  <c r="Z67" i="27"/>
  <c r="Z68" i="27"/>
  <c r="Z69" i="27"/>
  <c r="Z70" i="27"/>
  <c r="Z71" i="27"/>
  <c r="Z72" i="27"/>
  <c r="Z73" i="27"/>
  <c r="Z74" i="27"/>
  <c r="Z75" i="27"/>
  <c r="Z76" i="27"/>
  <c r="Z77" i="27"/>
  <c r="Z78" i="27"/>
  <c r="Z79" i="27"/>
  <c r="Z80" i="27"/>
  <c r="Z81" i="27"/>
  <c r="Z82" i="27"/>
  <c r="Z83" i="27"/>
  <c r="Z84" i="27"/>
  <c r="Z85" i="27"/>
  <c r="Z86" i="27"/>
  <c r="Z87" i="27"/>
  <c r="Z88" i="27"/>
  <c r="Z89" i="27"/>
  <c r="Z90" i="27"/>
  <c r="Z91" i="27"/>
  <c r="Z92" i="27"/>
  <c r="Z93" i="27"/>
  <c r="Z94" i="27"/>
  <c r="Z95" i="27"/>
  <c r="Z96" i="27"/>
  <c r="Z97" i="27"/>
  <c r="Z98" i="27"/>
  <c r="Z99" i="27"/>
  <c r="Z100" i="27"/>
  <c r="Z101" i="27"/>
  <c r="Z102" i="27"/>
  <c r="Z103" i="27"/>
  <c r="Z104" i="27"/>
  <c r="Z105" i="27"/>
  <c r="Z106" i="27"/>
  <c r="Z107" i="27"/>
  <c r="Z108" i="27"/>
  <c r="Z109" i="27"/>
  <c r="Z110" i="27"/>
  <c r="Z111" i="27"/>
  <c r="Z112" i="27"/>
  <c r="Z113" i="27"/>
  <c r="Z114" i="27"/>
  <c r="Z115" i="27"/>
  <c r="Z116" i="27"/>
  <c r="Z117" i="27"/>
  <c r="Z118" i="27"/>
  <c r="Z119" i="27"/>
  <c r="Z120" i="27"/>
  <c r="Z121" i="27"/>
  <c r="Z122" i="27"/>
  <c r="Z123" i="27"/>
  <c r="Z124" i="27"/>
  <c r="Z125" i="27"/>
  <c r="Z126" i="27"/>
  <c r="Z127" i="27"/>
  <c r="Z128" i="27"/>
  <c r="Z129" i="27"/>
  <c r="Z130" i="27"/>
  <c r="Z131" i="27"/>
  <c r="Z132" i="27"/>
  <c r="G31" i="24"/>
  <c r="W6" i="27"/>
  <c r="C7" i="24"/>
  <c r="C9" i="24"/>
  <c r="W5" i="27"/>
  <c r="W7" i="27"/>
  <c r="W8" i="27"/>
  <c r="W9" i="27"/>
  <c r="W10" i="27"/>
  <c r="W11" i="27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8" i="27"/>
  <c r="W99" i="27"/>
  <c r="W100" i="27"/>
  <c r="W101" i="27"/>
  <c r="W102" i="27"/>
  <c r="W103" i="27"/>
  <c r="W104" i="27"/>
  <c r="W105" i="27"/>
  <c r="W106" i="27"/>
  <c r="W107" i="27"/>
  <c r="W108" i="27"/>
  <c r="W109" i="27"/>
  <c r="W110" i="27"/>
  <c r="W111" i="27"/>
  <c r="W112" i="27"/>
  <c r="W113" i="27"/>
  <c r="W114" i="27"/>
  <c r="W115" i="27"/>
  <c r="W116" i="27"/>
  <c r="W117" i="27"/>
  <c r="W118" i="27"/>
  <c r="W119" i="27"/>
  <c r="W120" i="27"/>
  <c r="W121" i="27"/>
  <c r="W122" i="27"/>
  <c r="W123" i="27"/>
  <c r="W124" i="27"/>
  <c r="W125" i="27"/>
  <c r="W126" i="27"/>
  <c r="W127" i="27"/>
  <c r="W128" i="27"/>
  <c r="W129" i="27"/>
  <c r="W130" i="27"/>
  <c r="W131" i="27"/>
  <c r="W132" i="27"/>
  <c r="Y5" i="27"/>
  <c r="E9" i="24"/>
  <c r="Y6" i="27"/>
  <c r="E7" i="24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20" i="27"/>
  <c r="Y21" i="27"/>
  <c r="Y22" i="27"/>
  <c r="Y23" i="27"/>
  <c r="Y24" i="27"/>
  <c r="Y25" i="27"/>
  <c r="Y26" i="27"/>
  <c r="Y27" i="27"/>
  <c r="Y28" i="27"/>
  <c r="Y29" i="27"/>
  <c r="Y30" i="27"/>
  <c r="Y31" i="27"/>
  <c r="Y32" i="27"/>
  <c r="Y33" i="27"/>
  <c r="Y34" i="27"/>
  <c r="Y35" i="27"/>
  <c r="Y36" i="27"/>
  <c r="Y37" i="27"/>
  <c r="Y38" i="27"/>
  <c r="Y39" i="27"/>
  <c r="Y40" i="27"/>
  <c r="Y41" i="27"/>
  <c r="Y42" i="27"/>
  <c r="Y43" i="27"/>
  <c r="Y44" i="27"/>
  <c r="Y45" i="27"/>
  <c r="Y46" i="27"/>
  <c r="Y47" i="27"/>
  <c r="Y48" i="27"/>
  <c r="Y49" i="27"/>
  <c r="Y50" i="27"/>
  <c r="Y51" i="27"/>
  <c r="Y52" i="27"/>
  <c r="Y53" i="27"/>
  <c r="Y54" i="27"/>
  <c r="Y55" i="27"/>
  <c r="Y56" i="27"/>
  <c r="Y57" i="27"/>
  <c r="Y58" i="27"/>
  <c r="Y59" i="27"/>
  <c r="Y60" i="27"/>
  <c r="Y61" i="27"/>
  <c r="Y62" i="27"/>
  <c r="Y63" i="27"/>
  <c r="Y64" i="27"/>
  <c r="Y65" i="27"/>
  <c r="Y66" i="27"/>
  <c r="Y67" i="27"/>
  <c r="Y68" i="27"/>
  <c r="Y69" i="27"/>
  <c r="Y70" i="27"/>
  <c r="Y71" i="27"/>
  <c r="Y72" i="27"/>
  <c r="Y73" i="27"/>
  <c r="Y74" i="27"/>
  <c r="Y75" i="27"/>
  <c r="Y76" i="27"/>
  <c r="Y77" i="27"/>
  <c r="Y78" i="27"/>
  <c r="Y79" i="27"/>
  <c r="Y80" i="27"/>
  <c r="Y81" i="27"/>
  <c r="Y82" i="27"/>
  <c r="Y83" i="27"/>
  <c r="Y84" i="27"/>
  <c r="Y85" i="27"/>
  <c r="Y86" i="27"/>
  <c r="Y87" i="27"/>
  <c r="Y88" i="27"/>
  <c r="Y89" i="27"/>
  <c r="Y90" i="27"/>
  <c r="Y91" i="27"/>
  <c r="Y92" i="27"/>
  <c r="Y93" i="27"/>
  <c r="Y94" i="27"/>
  <c r="Y95" i="27"/>
  <c r="Y96" i="27"/>
  <c r="Y97" i="27"/>
  <c r="Y98" i="27"/>
  <c r="Y99" i="27"/>
  <c r="Y100" i="27"/>
  <c r="Y101" i="27"/>
  <c r="Y102" i="27"/>
  <c r="Y103" i="27"/>
  <c r="Y104" i="27"/>
  <c r="Y105" i="27"/>
  <c r="Y106" i="27"/>
  <c r="Y107" i="27"/>
  <c r="Y108" i="27"/>
  <c r="Y109" i="27"/>
  <c r="Y110" i="27"/>
  <c r="Y111" i="27"/>
  <c r="Y112" i="27"/>
  <c r="Y113" i="27"/>
  <c r="Y114" i="27"/>
  <c r="Y115" i="27"/>
  <c r="Y116" i="27"/>
  <c r="Y117" i="27"/>
  <c r="Y118" i="27"/>
  <c r="Y119" i="27"/>
  <c r="Y120" i="27"/>
  <c r="Y121" i="27"/>
  <c r="Y122" i="27"/>
  <c r="Y123" i="27"/>
  <c r="Y124" i="27"/>
  <c r="Y125" i="27"/>
  <c r="Y126" i="27"/>
  <c r="Y127" i="27"/>
  <c r="Y128" i="27"/>
  <c r="Y129" i="27"/>
  <c r="Y130" i="27"/>
  <c r="Y131" i="27"/>
  <c r="Y132" i="27"/>
  <c r="B31" i="24"/>
  <c r="V94" i="27" l="1"/>
  <c r="V78" i="27"/>
  <c r="B28" i="24"/>
  <c r="V96" i="27"/>
  <c r="V60" i="27"/>
  <c r="V105" i="27"/>
  <c r="V86" i="27"/>
  <c r="V76" i="27"/>
  <c r="V97" i="27"/>
  <c r="V100" i="27"/>
  <c r="V38" i="27"/>
  <c r="V31" i="27"/>
  <c r="V87" i="27"/>
  <c r="V122" i="27"/>
  <c r="V44" i="27"/>
  <c r="V104" i="27"/>
  <c r="V116" i="27"/>
  <c r="V54" i="27"/>
  <c r="V12" i="27"/>
  <c r="V115" i="27"/>
  <c r="V101" i="27"/>
  <c r="V35" i="27"/>
  <c r="V6" i="27"/>
  <c r="V127" i="27"/>
  <c r="V30" i="27"/>
  <c r="V131" i="27"/>
  <c r="V121" i="27"/>
  <c r="V27" i="27"/>
  <c r="V67" i="27"/>
  <c r="V99" i="27"/>
  <c r="D31" i="24"/>
  <c r="D32" i="24" s="1"/>
  <c r="D33" i="24" s="1"/>
  <c r="V21" i="27"/>
  <c r="V108" i="27"/>
  <c r="V118" i="27"/>
  <c r="V56" i="27"/>
  <c r="V119" i="27"/>
  <c r="V59" i="27"/>
  <c r="V20" i="27"/>
  <c r="V77" i="27"/>
  <c r="V45" i="27"/>
  <c r="V65" i="27"/>
  <c r="V72" i="27"/>
  <c r="V24" i="27"/>
  <c r="V25" i="27"/>
  <c r="V103" i="27"/>
  <c r="V111" i="27"/>
  <c r="V113" i="27"/>
  <c r="V22" i="27"/>
  <c r="V11" i="27"/>
  <c r="V84" i="27"/>
  <c r="V91" i="27"/>
  <c r="V16" i="27"/>
  <c r="V57" i="27"/>
  <c r="V109" i="27"/>
  <c r="V69" i="27"/>
  <c r="V61" i="27"/>
  <c r="V28" i="27"/>
  <c r="V14" i="27"/>
  <c r="V130" i="27"/>
  <c r="B7" i="24"/>
  <c r="V10" i="27"/>
  <c r="V34" i="27"/>
  <c r="V62" i="27"/>
  <c r="V88" i="27"/>
  <c r="B9" i="24"/>
  <c r="V74" i="27"/>
  <c r="V50" i="27"/>
  <c r="V58" i="27"/>
  <c r="V7" i="27"/>
  <c r="V114" i="27"/>
  <c r="V70" i="27"/>
  <c r="V107" i="27"/>
  <c r="V83" i="27"/>
  <c r="V29" i="27"/>
  <c r="V40" i="27"/>
  <c r="V55" i="27"/>
  <c r="V41" i="27"/>
  <c r="V126" i="27"/>
  <c r="V79" i="27"/>
  <c r="V63" i="27"/>
  <c r="V33" i="27"/>
  <c r="V106" i="27"/>
  <c r="V32" i="27"/>
  <c r="V89" i="27"/>
  <c r="V92" i="27"/>
  <c r="V26" i="27"/>
  <c r="V53" i="27"/>
  <c r="V123" i="27"/>
  <c r="V82" i="27"/>
  <c r="V49" i="27"/>
  <c r="V129" i="27"/>
  <c r="V128" i="27"/>
  <c r="V81" i="27"/>
  <c r="V8" i="27"/>
  <c r="V46" i="27"/>
  <c r="V75" i="27"/>
  <c r="V17" i="27"/>
  <c r="V51" i="27"/>
  <c r="V48" i="27"/>
  <c r="V47" i="27"/>
  <c r="V98" i="27"/>
  <c r="V19" i="27"/>
  <c r="V117" i="27"/>
  <c r="V95" i="27"/>
  <c r="V68" i="27"/>
  <c r="V71" i="27"/>
  <c r="V66" i="27"/>
  <c r="V37" i="27"/>
  <c r="V15" i="27"/>
  <c r="V102" i="27"/>
  <c r="V110" i="27"/>
  <c r="V23" i="27"/>
  <c r="V93" i="27"/>
  <c r="V64" i="27"/>
  <c r="V18" i="27"/>
  <c r="V73" i="27"/>
  <c r="V52" i="27"/>
  <c r="V43" i="27"/>
  <c r="V13" i="27"/>
  <c r="V39" i="27"/>
  <c r="V112" i="27"/>
  <c r="V80" i="27"/>
  <c r="V36" i="27"/>
  <c r="V124" i="27"/>
  <c r="V90" i="27"/>
  <c r="V42" i="27"/>
  <c r="V125" i="27"/>
  <c r="C31" i="24"/>
  <c r="C32" i="24" s="1"/>
  <c r="C33" i="24" s="1"/>
  <c r="E31" i="24"/>
  <c r="AQ38" i="27"/>
  <c r="AQ78" i="27"/>
  <c r="AQ103" i="27"/>
  <c r="AQ120" i="27"/>
  <c r="AQ54" i="27"/>
  <c r="AQ76" i="27"/>
  <c r="AQ21" i="27"/>
  <c r="AQ107" i="27"/>
  <c r="AQ80" i="27"/>
  <c r="AQ26" i="27"/>
  <c r="AQ71" i="27"/>
  <c r="AQ23" i="27"/>
  <c r="AQ124" i="27"/>
  <c r="AQ81" i="27"/>
  <c r="AQ85" i="27"/>
  <c r="AQ108" i="27"/>
  <c r="AQ24" i="27"/>
  <c r="AQ131" i="27"/>
  <c r="AQ29" i="27"/>
  <c r="AQ58" i="27"/>
  <c r="AQ52" i="27"/>
  <c r="AQ83" i="27"/>
  <c r="AQ118" i="27"/>
  <c r="AQ28" i="27"/>
  <c r="AQ75" i="27"/>
  <c r="AQ15" i="27"/>
  <c r="AQ68" i="27"/>
  <c r="AQ125" i="27"/>
  <c r="AQ110" i="27"/>
  <c r="AQ35" i="27"/>
  <c r="AQ84" i="27"/>
  <c r="AQ122" i="27"/>
  <c r="AQ27" i="27"/>
  <c r="AQ70" i="27"/>
  <c r="AQ48" i="27"/>
  <c r="AQ42" i="27"/>
  <c r="AQ88" i="27"/>
  <c r="AQ64" i="27"/>
  <c r="AQ62" i="27"/>
  <c r="AQ31" i="27"/>
  <c r="AQ12" i="27"/>
  <c r="AQ22" i="27"/>
  <c r="AQ96" i="27"/>
  <c r="AQ60" i="27"/>
  <c r="AQ69" i="27"/>
  <c r="AQ16" i="27"/>
  <c r="AQ121" i="27"/>
  <c r="AQ112" i="27"/>
  <c r="AQ59" i="27"/>
  <c r="AQ91" i="27"/>
  <c r="AQ99" i="27"/>
  <c r="AQ100" i="27"/>
  <c r="AQ8" i="27"/>
  <c r="AQ56" i="27"/>
  <c r="AQ127" i="27"/>
  <c r="AQ53" i="27"/>
  <c r="AQ65" i="27"/>
  <c r="AQ129" i="27"/>
  <c r="AQ113" i="27"/>
  <c r="AQ117" i="27"/>
  <c r="AQ111" i="27"/>
  <c r="AQ79" i="27"/>
  <c r="AQ32" i="27"/>
  <c r="L15" i="26"/>
  <c r="AO57" i="27"/>
  <c r="AO121" i="27"/>
  <c r="AO79" i="27"/>
  <c r="AO56" i="27"/>
  <c r="AO123" i="27"/>
  <c r="AO59" i="27"/>
  <c r="AO64" i="27"/>
  <c r="AO38" i="27"/>
  <c r="AO132" i="27"/>
  <c r="AO97" i="27"/>
  <c r="AO102" i="27"/>
  <c r="AO68" i="27"/>
  <c r="AO119" i="27"/>
  <c r="AO127" i="27"/>
  <c r="AO50" i="27"/>
  <c r="AO22" i="27"/>
  <c r="AO16" i="27"/>
  <c r="AO106" i="27"/>
  <c r="AO67" i="27"/>
  <c r="AO96" i="27"/>
  <c r="AO82" i="27"/>
  <c r="AO78" i="27"/>
  <c r="AO12" i="27"/>
  <c r="AO73" i="27"/>
  <c r="AO34" i="27"/>
  <c r="AO115" i="27"/>
  <c r="AO39" i="27"/>
  <c r="AO33" i="27"/>
  <c r="AO98" i="27"/>
  <c r="AO41" i="27"/>
  <c r="AO100" i="27"/>
  <c r="AO60" i="27"/>
  <c r="AO93" i="27"/>
  <c r="AO103" i="27"/>
  <c r="AO77" i="27"/>
  <c r="AO117" i="27"/>
  <c r="AO125" i="27"/>
  <c r="AO11" i="27"/>
  <c r="AO108" i="27"/>
  <c r="AO36" i="27"/>
  <c r="AO9" i="27"/>
  <c r="AO74" i="27"/>
  <c r="AO63" i="27"/>
  <c r="AO43" i="27"/>
  <c r="AO66" i="27"/>
  <c r="AO54" i="27"/>
  <c r="AO86" i="27"/>
  <c r="AO47" i="27"/>
  <c r="AO44" i="27"/>
  <c r="AO29" i="27"/>
  <c r="AO17" i="27"/>
  <c r="AO48" i="27"/>
  <c r="AO70" i="27"/>
  <c r="AO99" i="27"/>
  <c r="AO31" i="27"/>
  <c r="AO19" i="27"/>
  <c r="AO42" i="27"/>
  <c r="AO55" i="27"/>
  <c r="AO114" i="27"/>
  <c r="AO27" i="27"/>
  <c r="AO10" i="27"/>
  <c r="AO40" i="27"/>
  <c r="AO110" i="27"/>
  <c r="AO92" i="27"/>
  <c r="AO112" i="27"/>
  <c r="AO109" i="27"/>
  <c r="AO95" i="27"/>
  <c r="AO101" i="27"/>
  <c r="AO20" i="27"/>
  <c r="AO24" i="27"/>
  <c r="AO69" i="27"/>
  <c r="AO129" i="27"/>
  <c r="AO61" i="27"/>
  <c r="AO6" i="27"/>
  <c r="AO72" i="27"/>
  <c r="AO128" i="27"/>
  <c r="AO58" i="27"/>
  <c r="AO21" i="27"/>
  <c r="AO75" i="27"/>
  <c r="AO52" i="27"/>
  <c r="AO15" i="27"/>
  <c r="AO13" i="27"/>
  <c r="AO14" i="27"/>
  <c r="AO88" i="27"/>
  <c r="AO120" i="27"/>
  <c r="AO89" i="27"/>
  <c r="AO126" i="27"/>
  <c r="AO32" i="27"/>
  <c r="AO81" i="27"/>
  <c r="AO116" i="27"/>
  <c r="AO80" i="27"/>
  <c r="AO18" i="27"/>
  <c r="AO122" i="27"/>
  <c r="AO107" i="27"/>
  <c r="AO83" i="27"/>
  <c r="AO124" i="27"/>
  <c r="AO76" i="27"/>
  <c r="AO23" i="27"/>
  <c r="AO30" i="27"/>
  <c r="AO118" i="27"/>
  <c r="AO71" i="27"/>
  <c r="AO130" i="27"/>
  <c r="AO87" i="27"/>
  <c r="AO5" i="27"/>
  <c r="AO113" i="27"/>
  <c r="AO104" i="27"/>
  <c r="AO46" i="27"/>
  <c r="AO8" i="27"/>
  <c r="AO45" i="27"/>
  <c r="AO51" i="27"/>
  <c r="AO94" i="27"/>
  <c r="AO105" i="27"/>
  <c r="AO90" i="27"/>
  <c r="AO53" i="27"/>
  <c r="AO131" i="27"/>
  <c r="AO62" i="27"/>
  <c r="AO91" i="27"/>
  <c r="AO84" i="27"/>
  <c r="AO25" i="27"/>
  <c r="AO26" i="27"/>
  <c r="AO49" i="27"/>
  <c r="AO37" i="27"/>
  <c r="AO28" i="27"/>
  <c r="AO111" i="27"/>
  <c r="AO85" i="27"/>
  <c r="AO7" i="27"/>
  <c r="AO35" i="27"/>
  <c r="AO65" i="27"/>
  <c r="G32" i="24"/>
  <c r="G33" i="24" s="1"/>
  <c r="F32" i="24"/>
  <c r="F33" i="24" s="1"/>
  <c r="E32" i="24"/>
  <c r="E33" i="24" s="1"/>
  <c r="B32" i="24"/>
  <c r="B33" i="24" s="1"/>
  <c r="AR52" i="27"/>
  <c r="AR86" i="27"/>
  <c r="AR117" i="27"/>
  <c r="AR98" i="27"/>
  <c r="AR88" i="27"/>
  <c r="AR24" i="27"/>
  <c r="AR89" i="27"/>
  <c r="AR64" i="27"/>
  <c r="AR41" i="27"/>
  <c r="AR69" i="27"/>
  <c r="AR54" i="27"/>
  <c r="AR81" i="27"/>
  <c r="AR44" i="27"/>
  <c r="AR9" i="27"/>
  <c r="AR125" i="27"/>
  <c r="AR38" i="27"/>
  <c r="AR78" i="27"/>
  <c r="AR96" i="27"/>
  <c r="AR124" i="27"/>
  <c r="AR119" i="27"/>
  <c r="AR120" i="27"/>
  <c r="AR75" i="27"/>
  <c r="AR11" i="27"/>
  <c r="AR16" i="27"/>
  <c r="AR48" i="27"/>
  <c r="AR23" i="27"/>
  <c r="AR51" i="27"/>
  <c r="AR115" i="27"/>
  <c r="AR57" i="27"/>
  <c r="AR94" i="27"/>
  <c r="AR50" i="27"/>
  <c r="AR8" i="27"/>
  <c r="AR126" i="27"/>
  <c r="AR58" i="27"/>
  <c r="AR85" i="27"/>
  <c r="AR87" i="27"/>
  <c r="AR122" i="27"/>
  <c r="AR12" i="27"/>
  <c r="AR91" i="27"/>
  <c r="AR100" i="27"/>
  <c r="AR25" i="27"/>
  <c r="AR99" i="27"/>
  <c r="AR109" i="27"/>
  <c r="AR33" i="27"/>
  <c r="AR92" i="27"/>
  <c r="AR61" i="27"/>
  <c r="AR39" i="27"/>
  <c r="AR18" i="27"/>
  <c r="AR34" i="27"/>
  <c r="AR15" i="27"/>
  <c r="AR105" i="27"/>
  <c r="AR80" i="27"/>
  <c r="AR123" i="27"/>
  <c r="AR60" i="27"/>
  <c r="AR14" i="27"/>
  <c r="AR67" i="27"/>
  <c r="AR127" i="27"/>
  <c r="AR63" i="27"/>
  <c r="AR110" i="27"/>
  <c r="AR79" i="27"/>
  <c r="AR59" i="27"/>
  <c r="AR37" i="27"/>
  <c r="AR71" i="27"/>
  <c r="AR66" i="27"/>
  <c r="AR74" i="27"/>
  <c r="AR90" i="27"/>
  <c r="AR35" i="27"/>
  <c r="AR112" i="27"/>
  <c r="AR113" i="27"/>
  <c r="AR111" i="27"/>
  <c r="AR97" i="27"/>
  <c r="AR40" i="27"/>
  <c r="AR130" i="27"/>
  <c r="AR28" i="27"/>
  <c r="AR29" i="27"/>
  <c r="AR128" i="27"/>
  <c r="AR76" i="27"/>
  <c r="AR7" i="27"/>
  <c r="AR108" i="27"/>
  <c r="AR56" i="27"/>
  <c r="AR36" i="27"/>
  <c r="AR53" i="27"/>
  <c r="AR93" i="27"/>
  <c r="AR129" i="27"/>
  <c r="AR73" i="27"/>
  <c r="AR107" i="27"/>
  <c r="AR30" i="27"/>
  <c r="AR114" i="27"/>
  <c r="AR102" i="27"/>
  <c r="AR68" i="27"/>
  <c r="AR17" i="27"/>
  <c r="AR131" i="27"/>
  <c r="AR72" i="27"/>
  <c r="AR5" i="27"/>
  <c r="AR21" i="27"/>
  <c r="AR116" i="27"/>
  <c r="AR101" i="27"/>
  <c r="AR32" i="27"/>
  <c r="AR70" i="27"/>
  <c r="AR20" i="27"/>
  <c r="AR95" i="27"/>
  <c r="AR82" i="27"/>
  <c r="AR43" i="27"/>
  <c r="AR62" i="27"/>
  <c r="AR31" i="27"/>
  <c r="AR121" i="27"/>
  <c r="AR84" i="27"/>
  <c r="AR19" i="27"/>
  <c r="AR6" i="27"/>
  <c r="AR106" i="27"/>
  <c r="AR47" i="27"/>
  <c r="AR118" i="27"/>
  <c r="AR22" i="27"/>
  <c r="AR104" i="27"/>
  <c r="AR49" i="27"/>
  <c r="AR55" i="27"/>
  <c r="AR83" i="27"/>
  <c r="AR45" i="27"/>
  <c r="AR103" i="27"/>
  <c r="AR26" i="27"/>
  <c r="AR10" i="27"/>
  <c r="AR13" i="27"/>
  <c r="AR65" i="27"/>
  <c r="AR42" i="27"/>
  <c r="AR77" i="27"/>
  <c r="AR132" i="27"/>
  <c r="AR27" i="27"/>
  <c r="AR46" i="27"/>
  <c r="D15" i="24"/>
  <c r="AN131" i="27"/>
  <c r="AN84" i="27"/>
  <c r="AN35" i="27"/>
  <c r="AN100" i="27"/>
  <c r="AN87" i="27"/>
  <c r="AN99" i="27"/>
  <c r="AN33" i="27"/>
  <c r="AN68" i="27"/>
  <c r="AN56" i="27"/>
  <c r="AN122" i="27"/>
  <c r="AN92" i="27"/>
  <c r="AN83" i="27"/>
  <c r="AN76" i="27"/>
  <c r="AN127" i="27"/>
  <c r="AN124" i="27"/>
  <c r="AN18" i="27"/>
  <c r="AN106" i="27"/>
  <c r="AN40" i="27"/>
  <c r="AN63" i="27"/>
  <c r="AN89" i="27"/>
  <c r="AN82" i="27"/>
  <c r="AN94" i="27"/>
  <c r="AN85" i="27"/>
  <c r="AN101" i="27"/>
  <c r="AN13" i="27"/>
  <c r="AN78" i="27"/>
  <c r="AN70" i="27"/>
  <c r="AN8" i="27"/>
  <c r="AN58" i="27"/>
  <c r="AN26" i="27"/>
  <c r="AN59" i="27"/>
  <c r="AN9" i="27"/>
  <c r="AN53" i="27"/>
  <c r="AN32" i="27"/>
  <c r="AN47" i="27"/>
  <c r="AN107" i="27"/>
  <c r="AN116" i="27"/>
  <c r="AN31" i="27"/>
  <c r="AN113" i="27"/>
  <c r="AN14" i="27"/>
  <c r="AN111" i="27"/>
  <c r="AN51" i="27"/>
  <c r="AN24" i="27"/>
  <c r="AN112" i="27"/>
  <c r="AN93" i="27"/>
  <c r="AN129" i="27"/>
  <c r="AN119" i="27"/>
  <c r="AN38" i="27"/>
  <c r="AN105" i="27"/>
  <c r="AN126" i="27"/>
  <c r="AN121" i="27"/>
  <c r="AN54" i="27"/>
  <c r="AN41" i="27"/>
  <c r="AN103" i="27"/>
  <c r="AN19" i="27"/>
  <c r="AN66" i="27"/>
  <c r="AN123" i="27"/>
  <c r="AN95" i="27"/>
  <c r="AN98" i="27"/>
  <c r="AN115" i="27"/>
  <c r="AN29" i="27"/>
  <c r="AN79" i="27"/>
  <c r="AN90" i="27"/>
  <c r="AN117" i="27"/>
  <c r="AN69" i="27"/>
  <c r="AN43" i="27"/>
  <c r="AN30" i="27"/>
  <c r="AN52" i="27"/>
  <c r="AN62" i="27"/>
  <c r="AN36" i="27"/>
  <c r="AN130" i="27"/>
  <c r="AN109" i="27"/>
  <c r="AN5" i="27"/>
  <c r="AN108" i="27"/>
  <c r="AN7" i="27"/>
  <c r="AN28" i="27"/>
  <c r="AN73" i="27"/>
  <c r="AN16" i="27"/>
  <c r="AN48" i="27"/>
  <c r="AN37" i="27"/>
  <c r="AN75" i="27"/>
  <c r="AN44" i="27"/>
  <c r="AN6" i="27"/>
  <c r="AN23" i="27"/>
  <c r="AN27" i="27"/>
  <c r="AN64" i="27"/>
  <c r="AN20" i="27"/>
  <c r="AN102" i="27"/>
  <c r="AN50" i="27"/>
  <c r="AN17" i="27"/>
  <c r="AN60" i="27"/>
  <c r="AN132" i="27"/>
  <c r="AN55" i="27"/>
  <c r="AN67" i="27"/>
  <c r="AN22" i="27"/>
  <c r="AN15" i="27"/>
  <c r="AN74" i="27"/>
  <c r="AN61" i="27"/>
  <c r="AN77" i="27"/>
  <c r="AN118" i="27"/>
  <c r="AN86" i="27"/>
  <c r="AN81" i="27"/>
  <c r="AN80" i="27"/>
  <c r="AN25" i="27"/>
  <c r="AN96" i="27"/>
  <c r="AN12" i="27"/>
  <c r="AN71" i="27"/>
  <c r="AN49" i="27"/>
  <c r="AN128" i="27"/>
  <c r="AN88" i="27"/>
  <c r="AN110" i="27"/>
  <c r="AN104" i="27"/>
  <c r="AN45" i="27"/>
  <c r="AN120" i="27"/>
  <c r="AN10" i="27"/>
  <c r="AN72" i="27"/>
  <c r="AN114" i="27"/>
  <c r="AN21" i="27"/>
  <c r="AN46" i="27"/>
  <c r="AN39" i="27"/>
  <c r="AN42" i="27"/>
  <c r="AN97" i="27"/>
  <c r="AN91" i="27"/>
  <c r="AN65" i="27"/>
  <c r="AN125" i="27"/>
  <c r="AN57" i="27"/>
  <c r="AN11" i="27"/>
  <c r="AN34" i="27"/>
  <c r="L16" i="26"/>
  <c r="N6" i="26"/>
  <c r="M10" i="26" s="1"/>
  <c r="G15" i="24"/>
  <c r="E15" i="24" l="1"/>
  <c r="B15" i="24"/>
  <c r="B17" i="24" s="1"/>
  <c r="AB66" i="27"/>
  <c r="AB117" i="27"/>
  <c r="AB75" i="27"/>
  <c r="AB11" i="27"/>
  <c r="AB38" i="27"/>
  <c r="AB78" i="27"/>
  <c r="AB52" i="27"/>
  <c r="AB21" i="27"/>
  <c r="AB47" i="27"/>
  <c r="AB67" i="27"/>
  <c r="AB25" i="27"/>
  <c r="AB33" i="27"/>
  <c r="AB106" i="27"/>
  <c r="AB92" i="27"/>
  <c r="AB104" i="27"/>
  <c r="AB34" i="27"/>
  <c r="AB73" i="27"/>
  <c r="AB115" i="27"/>
  <c r="AB80" i="27"/>
  <c r="AB41" i="27"/>
  <c r="AB88" i="27"/>
  <c r="AB16" i="27"/>
  <c r="AB6" i="27"/>
  <c r="AB48" i="27"/>
  <c r="AB129" i="27"/>
  <c r="AB56" i="27"/>
  <c r="AB81" i="27"/>
  <c r="AB53" i="27"/>
  <c r="AB131" i="27"/>
  <c r="AB29" i="27"/>
  <c r="AB107" i="27"/>
  <c r="AB19" i="27"/>
  <c r="AB68" i="27"/>
  <c r="AB71" i="27"/>
  <c r="AB17" i="27"/>
  <c r="AB111" i="27"/>
  <c r="AB20" i="27"/>
  <c r="AB5" i="27"/>
  <c r="AB89" i="27"/>
  <c r="AB76" i="27"/>
  <c r="AB62" i="27"/>
  <c r="AB95" i="27"/>
  <c r="AB44" i="27"/>
  <c r="AB85" i="27"/>
  <c r="AB12" i="27"/>
  <c r="AB77" i="27"/>
  <c r="AB98" i="27"/>
  <c r="AB116" i="27"/>
  <c r="AB91" i="27"/>
  <c r="AB79" i="27"/>
  <c r="AB57" i="27"/>
  <c r="AB49" i="27"/>
  <c r="AB59" i="27"/>
  <c r="AB105" i="27"/>
  <c r="AB97" i="27"/>
  <c r="AB24" i="27"/>
  <c r="AB23" i="27"/>
  <c r="AB69" i="27"/>
  <c r="AB118" i="27"/>
  <c r="AB123" i="27"/>
  <c r="AB51" i="27"/>
  <c r="AB128" i="27"/>
  <c r="AB40" i="27"/>
  <c r="AB96" i="27"/>
  <c r="AB55" i="27"/>
  <c r="AB35" i="27"/>
  <c r="AB114" i="27"/>
  <c r="AB28" i="27"/>
  <c r="AB130" i="27"/>
  <c r="AB15" i="27"/>
  <c r="AB9" i="27"/>
  <c r="AB46" i="27"/>
  <c r="AB37" i="27"/>
  <c r="AB61" i="27"/>
  <c r="AB82" i="27"/>
  <c r="AB30" i="27"/>
  <c r="AB101" i="27"/>
  <c r="AB8" i="27"/>
  <c r="AB108" i="27"/>
  <c r="AB39" i="27"/>
  <c r="AB18" i="27"/>
  <c r="AB22" i="27"/>
  <c r="AB10" i="27"/>
  <c r="AB54" i="27"/>
  <c r="AB103" i="27"/>
  <c r="AB50" i="27"/>
  <c r="AB100" i="27"/>
  <c r="AB31" i="27"/>
  <c r="AB119" i="27"/>
  <c r="AB90" i="27"/>
  <c r="AB102" i="27"/>
  <c r="AB26" i="27"/>
  <c r="AB70" i="27"/>
  <c r="AB87" i="27"/>
  <c r="AB99" i="27"/>
  <c r="AB86" i="27"/>
  <c r="AB125" i="27"/>
  <c r="AB84" i="27"/>
  <c r="AB36" i="27"/>
  <c r="AB64" i="27"/>
  <c r="AB93" i="27"/>
  <c r="AB74" i="27"/>
  <c r="AB112" i="27"/>
  <c r="AB65" i="27"/>
  <c r="AB132" i="27"/>
  <c r="AB72" i="27"/>
  <c r="AB110" i="27"/>
  <c r="AB124" i="27"/>
  <c r="AB42" i="27"/>
  <c r="AB45" i="27"/>
  <c r="AB63" i="27"/>
  <c r="AB109" i="27"/>
  <c r="AB94" i="27"/>
  <c r="AB113" i="27"/>
  <c r="AB122" i="27"/>
  <c r="AB121" i="27"/>
  <c r="AB120" i="27"/>
  <c r="AB14" i="27"/>
  <c r="AB58" i="27"/>
  <c r="AB43" i="27"/>
  <c r="AB32" i="27"/>
  <c r="AB60" i="27"/>
  <c r="AB126" i="27"/>
  <c r="AB27" i="27"/>
  <c r="AB83" i="27"/>
  <c r="AB13" i="27"/>
  <c r="AB127" i="27"/>
  <c r="AB7" i="27"/>
  <c r="AC31" i="27"/>
  <c r="AI31" i="27" s="1"/>
  <c r="AC85" i="27"/>
  <c r="AI85" i="27" s="1"/>
  <c r="AC83" i="27"/>
  <c r="AI83" i="27" s="1"/>
  <c r="AC26" i="27"/>
  <c r="AI26" i="27" s="1"/>
  <c r="AC90" i="27"/>
  <c r="AI90" i="27" s="1"/>
  <c r="AC79" i="27"/>
  <c r="AI79" i="27" s="1"/>
  <c r="AC88" i="27"/>
  <c r="AI88" i="27" s="1"/>
  <c r="AC114" i="27"/>
  <c r="AI114" i="27" s="1"/>
  <c r="AC57" i="27"/>
  <c r="AI57" i="27" s="1"/>
  <c r="AC46" i="27"/>
  <c r="AI46" i="27" s="1"/>
  <c r="AC14" i="27"/>
  <c r="AI14" i="27" s="1"/>
  <c r="AC71" i="27"/>
  <c r="AI71" i="27" s="1"/>
  <c r="AC105" i="27"/>
  <c r="AI105" i="27" s="1"/>
  <c r="AC35" i="27"/>
  <c r="AI35" i="27" s="1"/>
  <c r="AC25" i="27"/>
  <c r="AI25" i="27" s="1"/>
  <c r="AC30" i="27"/>
  <c r="AI30" i="27" s="1"/>
  <c r="AC44" i="27"/>
  <c r="AI44" i="27" s="1"/>
  <c r="AC7" i="27"/>
  <c r="AI7" i="27" s="1"/>
  <c r="AC108" i="27"/>
  <c r="AI108" i="27" s="1"/>
  <c r="AC38" i="27"/>
  <c r="AI38" i="27" s="1"/>
  <c r="AC49" i="27"/>
  <c r="AI49" i="27" s="1"/>
  <c r="AC54" i="27"/>
  <c r="AI54" i="27" s="1"/>
  <c r="AC107" i="27"/>
  <c r="AI107" i="27" s="1"/>
  <c r="AC100" i="27"/>
  <c r="AI100" i="27" s="1"/>
  <c r="AC61" i="27"/>
  <c r="AI61" i="27" s="1"/>
  <c r="AC67" i="27"/>
  <c r="AI67" i="27" s="1"/>
  <c r="AC125" i="27"/>
  <c r="AI125" i="27" s="1"/>
  <c r="AC102" i="27"/>
  <c r="AI102" i="27" s="1"/>
  <c r="AC121" i="27"/>
  <c r="AI121" i="27" s="1"/>
  <c r="AC119" i="27"/>
  <c r="AI119" i="27" s="1"/>
  <c r="AC17" i="27"/>
  <c r="AI17" i="27" s="1"/>
  <c r="AC29" i="27"/>
  <c r="AI29" i="27" s="1"/>
  <c r="AC118" i="27"/>
  <c r="AI118" i="27" s="1"/>
  <c r="AC131" i="27"/>
  <c r="AI131" i="27" s="1"/>
  <c r="AC32" i="27"/>
  <c r="AI32" i="27" s="1"/>
  <c r="AC10" i="27"/>
  <c r="AI10" i="27" s="1"/>
  <c r="AC56" i="27"/>
  <c r="AI56" i="27" s="1"/>
  <c r="AC120" i="27"/>
  <c r="AI120" i="27" s="1"/>
  <c r="AC115" i="27"/>
  <c r="AI115" i="27" s="1"/>
  <c r="AC62" i="27"/>
  <c r="AI62" i="27" s="1"/>
  <c r="AC9" i="27"/>
  <c r="AI9" i="27" s="1"/>
  <c r="AC92" i="27"/>
  <c r="AI92" i="27" s="1"/>
  <c r="AC113" i="27"/>
  <c r="AI113" i="27" s="1"/>
  <c r="AC106" i="27"/>
  <c r="AI106" i="27" s="1"/>
  <c r="AC12" i="27"/>
  <c r="AI12" i="27" s="1"/>
  <c r="AC23" i="27"/>
  <c r="AI23" i="27" s="1"/>
  <c r="AC99" i="27"/>
  <c r="AI99" i="27" s="1"/>
  <c r="AC94" i="27"/>
  <c r="AI94" i="27" s="1"/>
  <c r="AC66" i="27"/>
  <c r="AI66" i="27" s="1"/>
  <c r="AC109" i="27"/>
  <c r="AI109" i="27" s="1"/>
  <c r="AC76" i="27"/>
  <c r="AI76" i="27" s="1"/>
  <c r="AC34" i="27"/>
  <c r="AI34" i="27" s="1"/>
  <c r="AC70" i="27"/>
  <c r="AI70" i="27" s="1"/>
  <c r="AC13" i="27"/>
  <c r="AI13" i="27" s="1"/>
  <c r="AC58" i="27"/>
  <c r="AI58" i="27" s="1"/>
  <c r="AC98" i="27"/>
  <c r="AI98" i="27" s="1"/>
  <c r="AC73" i="27"/>
  <c r="AI73" i="27" s="1"/>
  <c r="AC64" i="27"/>
  <c r="AI64" i="27" s="1"/>
  <c r="AC45" i="27"/>
  <c r="AI45" i="27" s="1"/>
  <c r="AC110" i="27"/>
  <c r="AI110" i="27" s="1"/>
  <c r="AC75" i="27"/>
  <c r="AI75" i="27" s="1"/>
  <c r="AC39" i="27"/>
  <c r="AI39" i="27" s="1"/>
  <c r="AC47" i="27"/>
  <c r="AI47" i="27" s="1"/>
  <c r="AC104" i="27"/>
  <c r="AI104" i="27" s="1"/>
  <c r="AC50" i="27"/>
  <c r="AI50" i="27" s="1"/>
  <c r="AC28" i="27"/>
  <c r="AI28" i="27" s="1"/>
  <c r="AC129" i="27"/>
  <c r="AI129" i="27" s="1"/>
  <c r="AC21" i="27"/>
  <c r="AI21" i="27" s="1"/>
  <c r="AC78" i="27"/>
  <c r="AI78" i="27" s="1"/>
  <c r="AC18" i="27"/>
  <c r="AI18" i="27" s="1"/>
  <c r="AC40" i="27"/>
  <c r="AI40" i="27" s="1"/>
  <c r="AC42" i="27"/>
  <c r="AI42" i="27" s="1"/>
  <c r="AC41" i="27"/>
  <c r="AI41" i="27" s="1"/>
  <c r="AC5" i="27"/>
  <c r="AI5" i="27" s="1"/>
  <c r="AC97" i="27"/>
  <c r="AI97" i="27" s="1"/>
  <c r="AC77" i="27"/>
  <c r="AI77" i="27" s="1"/>
  <c r="AC36" i="27"/>
  <c r="AI36" i="27" s="1"/>
  <c r="AC15" i="27"/>
  <c r="AI15" i="27" s="1"/>
  <c r="AC127" i="27"/>
  <c r="AI127" i="27" s="1"/>
  <c r="AC123" i="27"/>
  <c r="AI123" i="27" s="1"/>
  <c r="AC8" i="27"/>
  <c r="AI8" i="27" s="1"/>
  <c r="AC124" i="27"/>
  <c r="AI124" i="27" s="1"/>
  <c r="AC43" i="27"/>
  <c r="AI43" i="27" s="1"/>
  <c r="AC116" i="27"/>
  <c r="AI116" i="27" s="1"/>
  <c r="AC91" i="27"/>
  <c r="AI91" i="27" s="1"/>
  <c r="AC74" i="27"/>
  <c r="AI74" i="27" s="1"/>
  <c r="AC48" i="27"/>
  <c r="AI48" i="27" s="1"/>
  <c r="AC93" i="27"/>
  <c r="AI93" i="27" s="1"/>
  <c r="AC68" i="27"/>
  <c r="AI68" i="27" s="1"/>
  <c r="AC24" i="27"/>
  <c r="AI24" i="27" s="1"/>
  <c r="AC103" i="27"/>
  <c r="AI103" i="27" s="1"/>
  <c r="AC126" i="27"/>
  <c r="AI126" i="27" s="1"/>
  <c r="AC27" i="27"/>
  <c r="AI27" i="27" s="1"/>
  <c r="AC22" i="27"/>
  <c r="AI22" i="27" s="1"/>
  <c r="AC122" i="27"/>
  <c r="AI122" i="27" s="1"/>
  <c r="AC16" i="27"/>
  <c r="AI16" i="27" s="1"/>
  <c r="AC117" i="27"/>
  <c r="AI117" i="27" s="1"/>
  <c r="AC19" i="27"/>
  <c r="AI19" i="27" s="1"/>
  <c r="AC6" i="27"/>
  <c r="AI6" i="27" s="1"/>
  <c r="AC80" i="27"/>
  <c r="AI80" i="27" s="1"/>
  <c r="AC20" i="27"/>
  <c r="AI20" i="27" s="1"/>
  <c r="AC59" i="27"/>
  <c r="AI59" i="27" s="1"/>
  <c r="AC130" i="27"/>
  <c r="AI130" i="27" s="1"/>
  <c r="AC84" i="27"/>
  <c r="AI84" i="27" s="1"/>
  <c r="AC128" i="27"/>
  <c r="AI128" i="27" s="1"/>
  <c r="AC72" i="27"/>
  <c r="AI72" i="27" s="1"/>
  <c r="AC81" i="27"/>
  <c r="AI81" i="27" s="1"/>
  <c r="AC65" i="27"/>
  <c r="AI65" i="27" s="1"/>
  <c r="AC51" i="27"/>
  <c r="AI51" i="27" s="1"/>
  <c r="AC86" i="27"/>
  <c r="AI86" i="27" s="1"/>
  <c r="AC89" i="27"/>
  <c r="AI89" i="27" s="1"/>
  <c r="AC37" i="27"/>
  <c r="AI37" i="27" s="1"/>
  <c r="AC55" i="27"/>
  <c r="AI55" i="27" s="1"/>
  <c r="AC60" i="27"/>
  <c r="AI60" i="27" s="1"/>
  <c r="AC82" i="27"/>
  <c r="AI82" i="27" s="1"/>
  <c r="AC87" i="27"/>
  <c r="AI87" i="27" s="1"/>
  <c r="AC112" i="27"/>
  <c r="AI112" i="27" s="1"/>
  <c r="AC63" i="27"/>
  <c r="AI63" i="27" s="1"/>
  <c r="AC11" i="27"/>
  <c r="AI11" i="27" s="1"/>
  <c r="AC96" i="27"/>
  <c r="AI96" i="27" s="1"/>
  <c r="AC111" i="27"/>
  <c r="AI111" i="27" s="1"/>
  <c r="AC52" i="27"/>
  <c r="AI52" i="27" s="1"/>
  <c r="AC101" i="27"/>
  <c r="AI101" i="27" s="1"/>
  <c r="AC53" i="27"/>
  <c r="AI53" i="27" s="1"/>
  <c r="AC95" i="27"/>
  <c r="AI95" i="27" s="1"/>
  <c r="AC33" i="27"/>
  <c r="AI33" i="27" s="1"/>
  <c r="AC69" i="27"/>
  <c r="AI69" i="27" s="1"/>
  <c r="AC132" i="27"/>
  <c r="AI132" i="27" s="1"/>
  <c r="G16" i="24"/>
  <c r="G22" i="24" s="1"/>
  <c r="G23" i="24" s="1"/>
  <c r="G17" i="24"/>
  <c r="F15" i="24"/>
  <c r="AE109" i="27"/>
  <c r="AK109" i="27" s="1"/>
  <c r="AE128" i="27"/>
  <c r="AK128" i="27" s="1"/>
  <c r="AE84" i="27"/>
  <c r="AK84" i="27" s="1"/>
  <c r="AE13" i="27"/>
  <c r="AK13" i="27" s="1"/>
  <c r="AE83" i="27"/>
  <c r="AK83" i="27" s="1"/>
  <c r="AE44" i="27"/>
  <c r="AK44" i="27" s="1"/>
  <c r="AE77" i="27"/>
  <c r="AK77" i="27" s="1"/>
  <c r="AE9" i="27"/>
  <c r="AK9" i="27" s="1"/>
  <c r="AE6" i="27"/>
  <c r="AK6" i="27" s="1"/>
  <c r="AE49" i="27"/>
  <c r="AK49" i="27" s="1"/>
  <c r="AE123" i="27"/>
  <c r="AK123" i="27" s="1"/>
  <c r="AE99" i="27"/>
  <c r="AK99" i="27" s="1"/>
  <c r="AE62" i="27"/>
  <c r="AK62" i="27" s="1"/>
  <c r="AE86" i="27"/>
  <c r="AK86" i="27" s="1"/>
  <c r="AE14" i="27"/>
  <c r="AK14" i="27" s="1"/>
  <c r="AE89" i="27"/>
  <c r="AK89" i="27" s="1"/>
  <c r="AE113" i="27"/>
  <c r="AK113" i="27" s="1"/>
  <c r="AE23" i="27"/>
  <c r="AK23" i="27" s="1"/>
  <c r="AE70" i="27"/>
  <c r="AK70" i="27" s="1"/>
  <c r="AE91" i="27"/>
  <c r="AK91" i="27" s="1"/>
  <c r="AE60" i="27"/>
  <c r="AK60" i="27" s="1"/>
  <c r="AE28" i="27"/>
  <c r="AK28" i="27" s="1"/>
  <c r="AE18" i="27"/>
  <c r="AK18" i="27" s="1"/>
  <c r="AE37" i="27"/>
  <c r="AK37" i="27" s="1"/>
  <c r="AE112" i="27"/>
  <c r="AK112" i="27" s="1"/>
  <c r="AE127" i="27"/>
  <c r="AK127" i="27" s="1"/>
  <c r="AE39" i="27"/>
  <c r="AK39" i="27" s="1"/>
  <c r="AE100" i="27"/>
  <c r="AK100" i="27" s="1"/>
  <c r="AE43" i="27"/>
  <c r="AK43" i="27" s="1"/>
  <c r="AE55" i="27"/>
  <c r="AK55" i="27" s="1"/>
  <c r="AE10" i="27"/>
  <c r="AK10" i="27" s="1"/>
  <c r="AE73" i="27"/>
  <c r="AK73" i="27" s="1"/>
  <c r="AE67" i="27"/>
  <c r="AK67" i="27" s="1"/>
  <c r="AE65" i="27"/>
  <c r="AK65" i="27" s="1"/>
  <c r="AE66" i="27"/>
  <c r="AK66" i="27" s="1"/>
  <c r="AE107" i="27"/>
  <c r="AK107" i="27" s="1"/>
  <c r="AE51" i="27"/>
  <c r="AK51" i="27" s="1"/>
  <c r="AE104" i="27"/>
  <c r="AK104" i="27" s="1"/>
  <c r="AE22" i="27"/>
  <c r="AK22" i="27" s="1"/>
  <c r="AE106" i="27"/>
  <c r="AK106" i="27" s="1"/>
  <c r="AE7" i="27"/>
  <c r="AK7" i="27" s="1"/>
  <c r="AE11" i="27"/>
  <c r="AK11" i="27" s="1"/>
  <c r="AE90" i="27"/>
  <c r="AK90" i="27" s="1"/>
  <c r="AE79" i="27"/>
  <c r="AK79" i="27" s="1"/>
  <c r="AE52" i="27"/>
  <c r="AK52" i="27" s="1"/>
  <c r="AE36" i="27"/>
  <c r="AK36" i="27" s="1"/>
  <c r="AE53" i="27"/>
  <c r="AK53" i="27" s="1"/>
  <c r="AE63" i="27"/>
  <c r="AK63" i="27" s="1"/>
  <c r="AE61" i="27"/>
  <c r="AK61" i="27" s="1"/>
  <c r="AE74" i="27"/>
  <c r="AK74" i="27" s="1"/>
  <c r="AE30" i="27"/>
  <c r="AK30" i="27" s="1"/>
  <c r="AE114" i="27"/>
  <c r="AK114" i="27" s="1"/>
  <c r="AE116" i="27"/>
  <c r="AK116" i="27" s="1"/>
  <c r="AE50" i="27"/>
  <c r="AK50" i="27" s="1"/>
  <c r="AE46" i="27"/>
  <c r="AK46" i="27" s="1"/>
  <c r="AE125" i="27"/>
  <c r="AK125" i="27" s="1"/>
  <c r="AE26" i="27"/>
  <c r="AK26" i="27" s="1"/>
  <c r="AE17" i="27"/>
  <c r="AK17" i="27" s="1"/>
  <c r="AE15" i="27"/>
  <c r="AK15" i="27" s="1"/>
  <c r="AE95" i="27"/>
  <c r="AK95" i="27" s="1"/>
  <c r="AE126" i="27"/>
  <c r="AK126" i="27" s="1"/>
  <c r="AE102" i="27"/>
  <c r="AK102" i="27" s="1"/>
  <c r="AE80" i="27"/>
  <c r="AK80" i="27" s="1"/>
  <c r="AE103" i="27"/>
  <c r="AK103" i="27" s="1"/>
  <c r="AE19" i="27"/>
  <c r="AK19" i="27" s="1"/>
  <c r="AE75" i="27"/>
  <c r="AK75" i="27" s="1"/>
  <c r="AE29" i="27"/>
  <c r="AK29" i="27" s="1"/>
  <c r="AE47" i="27"/>
  <c r="AK47" i="27" s="1"/>
  <c r="AE98" i="27"/>
  <c r="AK98" i="27" s="1"/>
  <c r="AE121" i="27"/>
  <c r="AK121" i="27" s="1"/>
  <c r="AE93" i="27"/>
  <c r="AK93" i="27" s="1"/>
  <c r="AE16" i="27"/>
  <c r="AK16" i="27" s="1"/>
  <c r="AE20" i="27"/>
  <c r="AK20" i="27" s="1"/>
  <c r="AE58" i="27"/>
  <c r="AK58" i="27" s="1"/>
  <c r="AE40" i="27"/>
  <c r="AK40" i="27" s="1"/>
  <c r="AE59" i="27"/>
  <c r="AK59" i="27" s="1"/>
  <c r="AE92" i="27"/>
  <c r="AK92" i="27" s="1"/>
  <c r="AE48" i="27"/>
  <c r="AK48" i="27" s="1"/>
  <c r="AE27" i="27"/>
  <c r="AK27" i="27" s="1"/>
  <c r="AE88" i="27"/>
  <c r="AK88" i="27" s="1"/>
  <c r="AE5" i="27"/>
  <c r="AK5" i="27" s="1"/>
  <c r="AE38" i="27"/>
  <c r="AK38" i="27" s="1"/>
  <c r="AE117" i="27"/>
  <c r="AK117" i="27" s="1"/>
  <c r="AE64" i="27"/>
  <c r="AK64" i="27" s="1"/>
  <c r="AE97" i="27"/>
  <c r="AK97" i="27" s="1"/>
  <c r="AE82" i="27"/>
  <c r="AK82" i="27" s="1"/>
  <c r="AE110" i="27"/>
  <c r="AK110" i="27" s="1"/>
  <c r="AE32" i="27"/>
  <c r="AK32" i="27" s="1"/>
  <c r="AE57" i="27"/>
  <c r="AK57" i="27" s="1"/>
  <c r="AE87" i="27"/>
  <c r="AK87" i="27" s="1"/>
  <c r="AE42" i="27"/>
  <c r="AK42" i="27" s="1"/>
  <c r="AE120" i="27"/>
  <c r="AK120" i="27" s="1"/>
  <c r="AE35" i="27"/>
  <c r="AK35" i="27" s="1"/>
  <c r="AE124" i="27"/>
  <c r="AK124" i="27" s="1"/>
  <c r="AE21" i="27"/>
  <c r="AK21" i="27" s="1"/>
  <c r="AE115" i="27"/>
  <c r="AK115" i="27" s="1"/>
  <c r="AE45" i="27"/>
  <c r="AK45" i="27" s="1"/>
  <c r="AE94" i="27"/>
  <c r="AK94" i="27" s="1"/>
  <c r="AE68" i="27"/>
  <c r="AK68" i="27" s="1"/>
  <c r="AE119" i="27"/>
  <c r="AK119" i="27" s="1"/>
  <c r="AE81" i="27"/>
  <c r="AK81" i="27" s="1"/>
  <c r="AE108" i="27"/>
  <c r="AK108" i="27" s="1"/>
  <c r="AE122" i="27"/>
  <c r="AK122" i="27" s="1"/>
  <c r="AE12" i="27"/>
  <c r="AK12" i="27" s="1"/>
  <c r="AE131" i="27"/>
  <c r="AK131" i="27" s="1"/>
  <c r="AE56" i="27"/>
  <c r="AK56" i="27" s="1"/>
  <c r="AE24" i="27"/>
  <c r="AK24" i="27" s="1"/>
  <c r="AE71" i="27"/>
  <c r="AK71" i="27" s="1"/>
  <c r="AE130" i="27"/>
  <c r="AK130" i="27" s="1"/>
  <c r="AE54" i="27"/>
  <c r="AK54" i="27" s="1"/>
  <c r="AE31" i="27"/>
  <c r="AK31" i="27" s="1"/>
  <c r="AE96" i="27"/>
  <c r="AK96" i="27" s="1"/>
  <c r="AE41" i="27"/>
  <c r="AK41" i="27" s="1"/>
  <c r="AE33" i="27"/>
  <c r="AK33" i="27" s="1"/>
  <c r="AE129" i="27"/>
  <c r="AK129" i="27" s="1"/>
  <c r="AE118" i="27"/>
  <c r="AK118" i="27" s="1"/>
  <c r="AE111" i="27"/>
  <c r="AK111" i="27" s="1"/>
  <c r="AE34" i="27"/>
  <c r="AK34" i="27" s="1"/>
  <c r="AE78" i="27"/>
  <c r="AK78" i="27" s="1"/>
  <c r="AE132" i="27"/>
  <c r="AK132" i="27" s="1"/>
  <c r="AE25" i="27"/>
  <c r="AK25" i="27" s="1"/>
  <c r="AE76" i="27"/>
  <c r="AK76" i="27" s="1"/>
  <c r="AE72" i="27"/>
  <c r="AK72" i="27" s="1"/>
  <c r="AE8" i="27"/>
  <c r="AK8" i="27" s="1"/>
  <c r="AE69" i="27"/>
  <c r="AK69" i="27" s="1"/>
  <c r="AE101" i="27"/>
  <c r="AK101" i="27" s="1"/>
  <c r="AE85" i="27"/>
  <c r="AK85" i="27" s="1"/>
  <c r="AE105" i="27"/>
  <c r="AK105" i="27" s="1"/>
  <c r="AF61" i="27"/>
  <c r="AL61" i="27" s="1"/>
  <c r="AF100" i="27"/>
  <c r="AL100" i="27" s="1"/>
  <c r="AF71" i="27"/>
  <c r="AL71" i="27" s="1"/>
  <c r="AF88" i="27"/>
  <c r="AL88" i="27" s="1"/>
  <c r="AF58" i="27"/>
  <c r="AL58" i="27" s="1"/>
  <c r="AF103" i="27"/>
  <c r="AL103" i="27" s="1"/>
  <c r="AF118" i="27"/>
  <c r="AL118" i="27" s="1"/>
  <c r="AF75" i="27"/>
  <c r="AL75" i="27" s="1"/>
  <c r="AF16" i="27"/>
  <c r="AL16" i="27" s="1"/>
  <c r="AF72" i="27"/>
  <c r="AL72" i="27" s="1"/>
  <c r="AF105" i="27"/>
  <c r="AL105" i="27" s="1"/>
  <c r="AF47" i="27"/>
  <c r="AL47" i="27" s="1"/>
  <c r="AF20" i="27"/>
  <c r="AL20" i="27" s="1"/>
  <c r="AF106" i="27"/>
  <c r="AL106" i="27" s="1"/>
  <c r="AF107" i="27"/>
  <c r="AL107" i="27" s="1"/>
  <c r="AF90" i="27"/>
  <c r="AL90" i="27" s="1"/>
  <c r="AF21" i="27"/>
  <c r="AL21" i="27" s="1"/>
  <c r="AF29" i="27"/>
  <c r="AL29" i="27" s="1"/>
  <c r="AF43" i="27"/>
  <c r="AL43" i="27" s="1"/>
  <c r="AF41" i="27"/>
  <c r="AL41" i="27" s="1"/>
  <c r="AF117" i="27"/>
  <c r="AL117" i="27" s="1"/>
  <c r="AF74" i="27"/>
  <c r="AL74" i="27" s="1"/>
  <c r="AF22" i="27"/>
  <c r="AL22" i="27" s="1"/>
  <c r="AF86" i="27"/>
  <c r="AL86" i="27" s="1"/>
  <c r="AF82" i="27"/>
  <c r="AL82" i="27" s="1"/>
  <c r="AF27" i="27"/>
  <c r="AL27" i="27" s="1"/>
  <c r="AF62" i="27"/>
  <c r="AL62" i="27" s="1"/>
  <c r="AF113" i="27"/>
  <c r="AL113" i="27" s="1"/>
  <c r="AF30" i="27"/>
  <c r="AL30" i="27" s="1"/>
  <c r="AF94" i="27"/>
  <c r="AL94" i="27" s="1"/>
  <c r="AF125" i="27"/>
  <c r="AL125" i="27" s="1"/>
  <c r="AF9" i="27"/>
  <c r="AL9" i="27" s="1"/>
  <c r="AF129" i="27"/>
  <c r="AL129" i="27" s="1"/>
  <c r="AF64" i="27"/>
  <c r="AL64" i="27" s="1"/>
  <c r="AF36" i="27"/>
  <c r="AL36" i="27" s="1"/>
  <c r="AF80" i="27"/>
  <c r="AL80" i="27" s="1"/>
  <c r="AF46" i="27"/>
  <c r="AL46" i="27" s="1"/>
  <c r="AF60" i="27"/>
  <c r="AL60" i="27" s="1"/>
  <c r="AF54" i="27"/>
  <c r="AL54" i="27" s="1"/>
  <c r="AF124" i="27"/>
  <c r="AL124" i="27" s="1"/>
  <c r="AF123" i="27"/>
  <c r="AL123" i="27" s="1"/>
  <c r="AF63" i="27"/>
  <c r="AL63" i="27" s="1"/>
  <c r="AF120" i="27"/>
  <c r="AL120" i="27" s="1"/>
  <c r="AF50" i="27"/>
  <c r="AL50" i="27" s="1"/>
  <c r="AF11" i="27"/>
  <c r="AL11" i="27" s="1"/>
  <c r="AF73" i="27"/>
  <c r="AL73" i="27" s="1"/>
  <c r="AF51" i="27"/>
  <c r="AL51" i="27" s="1"/>
  <c r="AF96" i="27"/>
  <c r="AL96" i="27" s="1"/>
  <c r="AF25" i="27"/>
  <c r="AL25" i="27" s="1"/>
  <c r="AF31" i="27"/>
  <c r="AL31" i="27" s="1"/>
  <c r="AF45" i="27"/>
  <c r="AL45" i="27" s="1"/>
  <c r="AF56" i="27"/>
  <c r="AL56" i="27" s="1"/>
  <c r="AF55" i="27"/>
  <c r="AL55" i="27" s="1"/>
  <c r="AF18" i="27"/>
  <c r="AL18" i="27" s="1"/>
  <c r="AF23" i="27"/>
  <c r="AL23" i="27" s="1"/>
  <c r="AF89" i="27"/>
  <c r="AL89" i="27" s="1"/>
  <c r="AF35" i="27"/>
  <c r="AL35" i="27" s="1"/>
  <c r="AF52" i="27"/>
  <c r="AL52" i="27" s="1"/>
  <c r="AF84" i="27"/>
  <c r="AL84" i="27" s="1"/>
  <c r="AF17" i="27"/>
  <c r="AL17" i="27" s="1"/>
  <c r="AF87" i="27"/>
  <c r="AL87" i="27" s="1"/>
  <c r="AF26" i="27"/>
  <c r="AL26" i="27" s="1"/>
  <c r="AF39" i="27"/>
  <c r="AL39" i="27" s="1"/>
  <c r="AF115" i="27"/>
  <c r="AL115" i="27" s="1"/>
  <c r="AF95" i="27"/>
  <c r="AL95" i="27" s="1"/>
  <c r="AF44" i="27"/>
  <c r="AL44" i="27" s="1"/>
  <c r="AF128" i="27"/>
  <c r="AL128" i="27" s="1"/>
  <c r="AF59" i="27"/>
  <c r="AL59" i="27" s="1"/>
  <c r="AF37" i="27"/>
  <c r="AL37" i="27" s="1"/>
  <c r="AF130" i="27"/>
  <c r="AL130" i="27" s="1"/>
  <c r="AF32" i="27"/>
  <c r="AL32" i="27" s="1"/>
  <c r="AF102" i="27"/>
  <c r="AL102" i="27" s="1"/>
  <c r="AF98" i="27"/>
  <c r="AL98" i="27" s="1"/>
  <c r="AF112" i="27"/>
  <c r="AL112" i="27" s="1"/>
  <c r="AF85" i="27"/>
  <c r="AL85" i="27" s="1"/>
  <c r="AF48" i="27"/>
  <c r="AL48" i="27" s="1"/>
  <c r="AF77" i="27"/>
  <c r="AL77" i="27" s="1"/>
  <c r="AF12" i="27"/>
  <c r="AL12" i="27" s="1"/>
  <c r="AF69" i="27"/>
  <c r="AL69" i="27" s="1"/>
  <c r="AF109" i="27"/>
  <c r="AL109" i="27" s="1"/>
  <c r="AF78" i="27"/>
  <c r="AL78" i="27" s="1"/>
  <c r="AF42" i="27"/>
  <c r="AL42" i="27" s="1"/>
  <c r="AF92" i="27"/>
  <c r="AL92" i="27" s="1"/>
  <c r="AF66" i="27"/>
  <c r="AL66" i="27" s="1"/>
  <c r="AF7" i="27"/>
  <c r="AL7" i="27" s="1"/>
  <c r="AF8" i="27"/>
  <c r="AL8" i="27" s="1"/>
  <c r="AF33" i="27"/>
  <c r="AL33" i="27" s="1"/>
  <c r="AF53" i="27"/>
  <c r="AL53" i="27" s="1"/>
  <c r="AF119" i="27"/>
  <c r="AL119" i="27" s="1"/>
  <c r="AF28" i="27"/>
  <c r="AL28" i="27" s="1"/>
  <c r="AF93" i="27"/>
  <c r="AL93" i="27" s="1"/>
  <c r="AF114" i="27"/>
  <c r="AL114" i="27" s="1"/>
  <c r="AF104" i="27"/>
  <c r="AL104" i="27" s="1"/>
  <c r="AF127" i="27"/>
  <c r="AL127" i="27" s="1"/>
  <c r="AF68" i="27"/>
  <c r="AL68" i="27" s="1"/>
  <c r="AF70" i="27"/>
  <c r="AL70" i="27" s="1"/>
  <c r="AF5" i="27"/>
  <c r="AL5" i="27" s="1"/>
  <c r="AF79" i="27"/>
  <c r="AL79" i="27" s="1"/>
  <c r="AF83" i="27"/>
  <c r="AL83" i="27" s="1"/>
  <c r="AF24" i="27"/>
  <c r="AL24" i="27" s="1"/>
  <c r="AF49" i="27"/>
  <c r="AL49" i="27" s="1"/>
  <c r="AF38" i="27"/>
  <c r="AL38" i="27" s="1"/>
  <c r="AF65" i="27"/>
  <c r="AL65" i="27" s="1"/>
  <c r="AF57" i="27"/>
  <c r="AL57" i="27" s="1"/>
  <c r="AF99" i="27"/>
  <c r="AL99" i="27" s="1"/>
  <c r="AF121" i="27"/>
  <c r="AL121" i="27" s="1"/>
  <c r="AF131" i="27"/>
  <c r="AL131" i="27" s="1"/>
  <c r="AF132" i="27"/>
  <c r="AL132" i="27" s="1"/>
  <c r="AF81" i="27"/>
  <c r="AL81" i="27" s="1"/>
  <c r="AF14" i="27"/>
  <c r="AL14" i="27" s="1"/>
  <c r="AF110" i="27"/>
  <c r="AL110" i="27" s="1"/>
  <c r="AF19" i="27"/>
  <c r="AL19" i="27" s="1"/>
  <c r="AF126" i="27"/>
  <c r="AL126" i="27" s="1"/>
  <c r="AF10" i="27"/>
  <c r="AL10" i="27" s="1"/>
  <c r="AF6" i="27"/>
  <c r="AL6" i="27" s="1"/>
  <c r="AF101" i="27"/>
  <c r="AL101" i="27" s="1"/>
  <c r="AF67" i="27"/>
  <c r="AL67" i="27" s="1"/>
  <c r="AF116" i="27"/>
  <c r="AL116" i="27" s="1"/>
  <c r="AF122" i="27"/>
  <c r="AL122" i="27" s="1"/>
  <c r="AF15" i="27"/>
  <c r="AL15" i="27" s="1"/>
  <c r="AF97" i="27"/>
  <c r="AL97" i="27" s="1"/>
  <c r="AF40" i="27"/>
  <c r="AL40" i="27" s="1"/>
  <c r="AF111" i="27"/>
  <c r="AL111" i="27" s="1"/>
  <c r="AF108" i="27"/>
  <c r="AL108" i="27" s="1"/>
  <c r="AF34" i="27"/>
  <c r="AL34" i="27" s="1"/>
  <c r="AF76" i="27"/>
  <c r="AL76" i="27" s="1"/>
  <c r="AF13" i="27"/>
  <c r="AL13" i="27" s="1"/>
  <c r="AF91" i="27"/>
  <c r="AL91" i="27" s="1"/>
  <c r="E16" i="24"/>
  <c r="E22" i="24" s="1"/>
  <c r="E23" i="24" s="1"/>
  <c r="E17" i="24"/>
  <c r="AG66" i="27"/>
  <c r="AM66" i="27" s="1"/>
  <c r="AG116" i="27"/>
  <c r="AM116" i="27" s="1"/>
  <c r="AG76" i="27"/>
  <c r="AM76" i="27" s="1"/>
  <c r="AG78" i="27"/>
  <c r="AM78" i="27" s="1"/>
  <c r="AG119" i="27"/>
  <c r="AM119" i="27" s="1"/>
  <c r="AG57" i="27"/>
  <c r="AM57" i="27" s="1"/>
  <c r="AG65" i="27"/>
  <c r="AM65" i="27" s="1"/>
  <c r="AG18" i="27"/>
  <c r="AM18" i="27" s="1"/>
  <c r="AG11" i="27"/>
  <c r="AM11" i="27" s="1"/>
  <c r="AG41" i="27"/>
  <c r="AM41" i="27" s="1"/>
  <c r="AG95" i="27"/>
  <c r="AM95" i="27" s="1"/>
  <c r="AG44" i="27"/>
  <c r="AM44" i="27" s="1"/>
  <c r="AG101" i="27"/>
  <c r="AM101" i="27" s="1"/>
  <c r="AG82" i="27"/>
  <c r="AM82" i="27" s="1"/>
  <c r="AG61" i="27"/>
  <c r="AM61" i="27" s="1"/>
  <c r="AG117" i="27"/>
  <c r="AM117" i="27" s="1"/>
  <c r="AG106" i="27"/>
  <c r="AM106" i="27" s="1"/>
  <c r="AG31" i="27"/>
  <c r="AM31" i="27" s="1"/>
  <c r="AG94" i="27"/>
  <c r="AM94" i="27" s="1"/>
  <c r="AG132" i="27"/>
  <c r="AM132" i="27" s="1"/>
  <c r="AG125" i="27"/>
  <c r="AM125" i="27" s="1"/>
  <c r="AG20" i="27"/>
  <c r="AM20" i="27" s="1"/>
  <c r="AG104" i="27"/>
  <c r="AM104" i="27" s="1"/>
  <c r="AG72" i="27"/>
  <c r="AM72" i="27" s="1"/>
  <c r="AG69" i="27"/>
  <c r="AM69" i="27" s="1"/>
  <c r="AG109" i="27"/>
  <c r="AM109" i="27" s="1"/>
  <c r="AG35" i="27"/>
  <c r="AM35" i="27" s="1"/>
  <c r="AG124" i="27"/>
  <c r="AM124" i="27" s="1"/>
  <c r="AG126" i="27"/>
  <c r="AM126" i="27" s="1"/>
  <c r="AG52" i="27"/>
  <c r="AM52" i="27" s="1"/>
  <c r="AG23" i="27"/>
  <c r="AM23" i="27" s="1"/>
  <c r="AG90" i="27"/>
  <c r="AM90" i="27" s="1"/>
  <c r="AG114" i="27"/>
  <c r="AM114" i="27" s="1"/>
  <c r="AG71" i="27"/>
  <c r="AM71" i="27" s="1"/>
  <c r="AG43" i="27"/>
  <c r="AM43" i="27" s="1"/>
  <c r="AG30" i="27"/>
  <c r="AM30" i="27" s="1"/>
  <c r="AG121" i="27"/>
  <c r="AM121" i="27" s="1"/>
  <c r="AG7" i="27"/>
  <c r="AM7" i="27" s="1"/>
  <c r="AG38" i="27"/>
  <c r="AM38" i="27" s="1"/>
  <c r="AG59" i="27"/>
  <c r="AM59" i="27" s="1"/>
  <c r="AG92" i="27"/>
  <c r="AM92" i="27" s="1"/>
  <c r="AG129" i="27"/>
  <c r="AM129" i="27" s="1"/>
  <c r="AG81" i="27"/>
  <c r="AM81" i="27" s="1"/>
  <c r="AG8" i="27"/>
  <c r="AM8" i="27" s="1"/>
  <c r="AG28" i="27"/>
  <c r="AM28" i="27" s="1"/>
  <c r="AG79" i="27"/>
  <c r="AM79" i="27" s="1"/>
  <c r="AG120" i="27"/>
  <c r="AM120" i="27" s="1"/>
  <c r="AG98" i="27"/>
  <c r="AM98" i="27" s="1"/>
  <c r="AG89" i="27"/>
  <c r="AM89" i="27" s="1"/>
  <c r="AG9" i="27"/>
  <c r="AM9" i="27" s="1"/>
  <c r="AG54" i="27"/>
  <c r="AM54" i="27" s="1"/>
  <c r="AG51" i="27"/>
  <c r="AM51" i="27" s="1"/>
  <c r="AG67" i="27"/>
  <c r="AM67" i="27" s="1"/>
  <c r="AG93" i="27"/>
  <c r="AM93" i="27" s="1"/>
  <c r="AG22" i="27"/>
  <c r="AM22" i="27" s="1"/>
  <c r="AG112" i="27"/>
  <c r="AM112" i="27" s="1"/>
  <c r="AG48" i="27"/>
  <c r="AM48" i="27" s="1"/>
  <c r="AG34" i="27"/>
  <c r="AM34" i="27" s="1"/>
  <c r="AG91" i="27"/>
  <c r="AM91" i="27" s="1"/>
  <c r="AG102" i="27"/>
  <c r="AM102" i="27" s="1"/>
  <c r="AG29" i="27"/>
  <c r="AM29" i="27" s="1"/>
  <c r="AG16" i="27"/>
  <c r="AM16" i="27" s="1"/>
  <c r="AG45" i="27"/>
  <c r="AM45" i="27" s="1"/>
  <c r="AG56" i="27"/>
  <c r="AM56" i="27" s="1"/>
  <c r="AG60" i="27"/>
  <c r="AM60" i="27" s="1"/>
  <c r="AG113" i="27"/>
  <c r="AM113" i="27" s="1"/>
  <c r="AG100" i="27"/>
  <c r="AM100" i="27" s="1"/>
  <c r="AG130" i="27"/>
  <c r="AM130" i="27" s="1"/>
  <c r="AG77" i="27"/>
  <c r="AM77" i="27" s="1"/>
  <c r="AG36" i="27"/>
  <c r="AM36" i="27" s="1"/>
  <c r="AG10" i="27"/>
  <c r="AM10" i="27" s="1"/>
  <c r="AG5" i="27"/>
  <c r="AM5" i="27" s="1"/>
  <c r="AG97" i="27"/>
  <c r="AM97" i="27" s="1"/>
  <c r="AG26" i="27"/>
  <c r="AM26" i="27" s="1"/>
  <c r="AG99" i="27"/>
  <c r="AM99" i="27" s="1"/>
  <c r="AG80" i="27"/>
  <c r="AM80" i="27" s="1"/>
  <c r="AG63" i="27"/>
  <c r="AM63" i="27" s="1"/>
  <c r="AG131" i="27"/>
  <c r="AM131" i="27" s="1"/>
  <c r="AG55" i="27"/>
  <c r="AM55" i="27" s="1"/>
  <c r="AG111" i="27"/>
  <c r="AM111" i="27" s="1"/>
  <c r="AG84" i="27"/>
  <c r="AM84" i="27" s="1"/>
  <c r="AG14" i="27"/>
  <c r="AM14" i="27" s="1"/>
  <c r="AG33" i="27"/>
  <c r="AM33" i="27" s="1"/>
  <c r="AG88" i="27"/>
  <c r="AM88" i="27" s="1"/>
  <c r="AG115" i="27"/>
  <c r="AM115" i="27" s="1"/>
  <c r="AG108" i="27"/>
  <c r="AM108" i="27" s="1"/>
  <c r="AG123" i="27"/>
  <c r="AM123" i="27" s="1"/>
  <c r="AG68" i="27"/>
  <c r="AM68" i="27" s="1"/>
  <c r="AG96" i="27"/>
  <c r="AM96" i="27" s="1"/>
  <c r="AG70" i="27"/>
  <c r="AM70" i="27" s="1"/>
  <c r="AG39" i="27"/>
  <c r="AM39" i="27" s="1"/>
  <c r="AG86" i="27"/>
  <c r="AM86" i="27" s="1"/>
  <c r="AG83" i="27"/>
  <c r="AM83" i="27" s="1"/>
  <c r="AG15" i="27"/>
  <c r="AM15" i="27" s="1"/>
  <c r="AG49" i="27"/>
  <c r="AM49" i="27" s="1"/>
  <c r="AG27" i="27"/>
  <c r="AM27" i="27" s="1"/>
  <c r="AG21" i="27"/>
  <c r="AM21" i="27" s="1"/>
  <c r="AG64" i="27"/>
  <c r="AM64" i="27" s="1"/>
  <c r="AG47" i="27"/>
  <c r="AM47" i="27" s="1"/>
  <c r="AG85" i="27"/>
  <c r="AM85" i="27" s="1"/>
  <c r="AG50" i="27"/>
  <c r="AM50" i="27" s="1"/>
  <c r="AG122" i="27"/>
  <c r="AM122" i="27" s="1"/>
  <c r="AG103" i="27"/>
  <c r="AM103" i="27" s="1"/>
  <c r="AG118" i="27"/>
  <c r="AM118" i="27" s="1"/>
  <c r="AG37" i="27"/>
  <c r="AM37" i="27" s="1"/>
  <c r="AG128" i="27"/>
  <c r="AM128" i="27" s="1"/>
  <c r="AG110" i="27"/>
  <c r="AM110" i="27" s="1"/>
  <c r="AG74" i="27"/>
  <c r="AM74" i="27" s="1"/>
  <c r="AG127" i="27"/>
  <c r="AM127" i="27" s="1"/>
  <c r="AG87" i="27"/>
  <c r="AM87" i="27" s="1"/>
  <c r="AG19" i="27"/>
  <c r="AM19" i="27" s="1"/>
  <c r="AG62" i="27"/>
  <c r="AM62" i="27" s="1"/>
  <c r="AG53" i="27"/>
  <c r="AM53" i="27" s="1"/>
  <c r="AG6" i="27"/>
  <c r="AM6" i="27" s="1"/>
  <c r="AG42" i="27"/>
  <c r="AM42" i="27" s="1"/>
  <c r="AG73" i="27"/>
  <c r="AM73" i="27" s="1"/>
  <c r="AG25" i="27"/>
  <c r="AM25" i="27" s="1"/>
  <c r="AG46" i="27"/>
  <c r="AM46" i="27" s="1"/>
  <c r="AG32" i="27"/>
  <c r="AM32" i="27" s="1"/>
  <c r="AG17" i="27"/>
  <c r="AM17" i="27" s="1"/>
  <c r="AG13" i="27"/>
  <c r="AM13" i="27" s="1"/>
  <c r="AG107" i="27"/>
  <c r="AM107" i="27" s="1"/>
  <c r="AG24" i="27"/>
  <c r="AM24" i="27" s="1"/>
  <c r="AG58" i="27"/>
  <c r="AM58" i="27" s="1"/>
  <c r="AG40" i="27"/>
  <c r="AM40" i="27" s="1"/>
  <c r="AG75" i="27"/>
  <c r="AM75" i="27" s="1"/>
  <c r="AG12" i="27"/>
  <c r="AM12" i="27" s="1"/>
  <c r="AG105" i="27"/>
  <c r="AM105" i="27" s="1"/>
  <c r="AD5" i="27"/>
  <c r="AJ5" i="27" s="1"/>
  <c r="AD39" i="27"/>
  <c r="AJ39" i="27" s="1"/>
  <c r="AD115" i="27"/>
  <c r="AJ115" i="27" s="1"/>
  <c r="AD42" i="27"/>
  <c r="AJ42" i="27" s="1"/>
  <c r="AD51" i="27"/>
  <c r="AJ51" i="27" s="1"/>
  <c r="AD108" i="27"/>
  <c r="AJ108" i="27" s="1"/>
  <c r="AD6" i="27"/>
  <c r="AJ6" i="27" s="1"/>
  <c r="AD67" i="27"/>
  <c r="AJ67" i="27" s="1"/>
  <c r="AD11" i="27"/>
  <c r="AJ11" i="27" s="1"/>
  <c r="AD76" i="27"/>
  <c r="AJ76" i="27" s="1"/>
  <c r="AD83" i="27"/>
  <c r="AJ83" i="27" s="1"/>
  <c r="AD81" i="27"/>
  <c r="AJ81" i="27" s="1"/>
  <c r="AD62" i="27"/>
  <c r="AJ62" i="27" s="1"/>
  <c r="AD82" i="27"/>
  <c r="AJ82" i="27" s="1"/>
  <c r="AD119" i="27"/>
  <c r="AJ119" i="27" s="1"/>
  <c r="AD16" i="27"/>
  <c r="AJ16" i="27" s="1"/>
  <c r="AD29" i="27"/>
  <c r="AJ29" i="27" s="1"/>
  <c r="AD84" i="27"/>
  <c r="AJ84" i="27" s="1"/>
  <c r="AD40" i="27"/>
  <c r="AJ40" i="27" s="1"/>
  <c r="AD79" i="27"/>
  <c r="AJ79" i="27" s="1"/>
  <c r="AD114" i="27"/>
  <c r="AJ114" i="27" s="1"/>
  <c r="AD112" i="27"/>
  <c r="AJ112" i="27" s="1"/>
  <c r="AD111" i="27"/>
  <c r="AJ111" i="27" s="1"/>
  <c r="AD7" i="27"/>
  <c r="AJ7" i="27" s="1"/>
  <c r="AD15" i="27"/>
  <c r="AJ15" i="27" s="1"/>
  <c r="AD93" i="27"/>
  <c r="AJ93" i="27" s="1"/>
  <c r="AD85" i="27"/>
  <c r="AJ85" i="27" s="1"/>
  <c r="AD41" i="27"/>
  <c r="AJ41" i="27" s="1"/>
  <c r="AD102" i="27"/>
  <c r="AJ102" i="27" s="1"/>
  <c r="AD30" i="27"/>
  <c r="AJ30" i="27" s="1"/>
  <c r="AD10" i="27"/>
  <c r="AJ10" i="27" s="1"/>
  <c r="AD37" i="27"/>
  <c r="AJ37" i="27" s="1"/>
  <c r="AD96" i="27"/>
  <c r="AJ96" i="27" s="1"/>
  <c r="AD126" i="27"/>
  <c r="AJ126" i="27" s="1"/>
  <c r="AD124" i="27"/>
  <c r="AJ124" i="27" s="1"/>
  <c r="AD130" i="27"/>
  <c r="AJ130" i="27" s="1"/>
  <c r="AD23" i="27"/>
  <c r="AJ23" i="27" s="1"/>
  <c r="AD17" i="27"/>
  <c r="AJ17" i="27" s="1"/>
  <c r="AD28" i="27"/>
  <c r="AJ28" i="27" s="1"/>
  <c r="AD101" i="27"/>
  <c r="AJ101" i="27" s="1"/>
  <c r="AD80" i="27"/>
  <c r="AJ80" i="27" s="1"/>
  <c r="AD127" i="27"/>
  <c r="AJ127" i="27" s="1"/>
  <c r="AD113" i="27"/>
  <c r="AJ113" i="27" s="1"/>
  <c r="AD86" i="27"/>
  <c r="AJ86" i="27" s="1"/>
  <c r="AD61" i="27"/>
  <c r="AJ61" i="27" s="1"/>
  <c r="AD54" i="27"/>
  <c r="AJ54" i="27" s="1"/>
  <c r="AD58" i="27"/>
  <c r="AJ58" i="27" s="1"/>
  <c r="AD27" i="27"/>
  <c r="AJ27" i="27" s="1"/>
  <c r="AD107" i="27"/>
  <c r="AJ107" i="27" s="1"/>
  <c r="AD72" i="27"/>
  <c r="AJ72" i="27" s="1"/>
  <c r="AD44" i="27"/>
  <c r="AJ44" i="27" s="1"/>
  <c r="AD34" i="27"/>
  <c r="AJ34" i="27" s="1"/>
  <c r="AD38" i="27"/>
  <c r="AJ38" i="27" s="1"/>
  <c r="AD69" i="27"/>
  <c r="AJ69" i="27" s="1"/>
  <c r="AD105" i="27"/>
  <c r="AJ105" i="27" s="1"/>
  <c r="AD65" i="27"/>
  <c r="AJ65" i="27" s="1"/>
  <c r="AD88" i="27"/>
  <c r="AJ88" i="27" s="1"/>
  <c r="AD14" i="27"/>
  <c r="AJ14" i="27" s="1"/>
  <c r="AD9" i="27"/>
  <c r="AJ9" i="27" s="1"/>
  <c r="AD18" i="27"/>
  <c r="AJ18" i="27" s="1"/>
  <c r="AD89" i="27"/>
  <c r="AJ89" i="27" s="1"/>
  <c r="AD52" i="27"/>
  <c r="AJ52" i="27" s="1"/>
  <c r="AD123" i="27"/>
  <c r="AJ123" i="27" s="1"/>
  <c r="AD98" i="27"/>
  <c r="AJ98" i="27" s="1"/>
  <c r="AD21" i="27"/>
  <c r="AJ21" i="27" s="1"/>
  <c r="AD64" i="27"/>
  <c r="AJ64" i="27" s="1"/>
  <c r="AD125" i="27"/>
  <c r="AJ125" i="27" s="1"/>
  <c r="AD94" i="27"/>
  <c r="AJ94" i="27" s="1"/>
  <c r="AD106" i="27"/>
  <c r="AJ106" i="27" s="1"/>
  <c r="AD12" i="27"/>
  <c r="AJ12" i="27" s="1"/>
  <c r="AD91" i="27"/>
  <c r="AJ91" i="27" s="1"/>
  <c r="AD13" i="27"/>
  <c r="AJ13" i="27" s="1"/>
  <c r="AD33" i="27"/>
  <c r="AJ33" i="27" s="1"/>
  <c r="AD36" i="27"/>
  <c r="AJ36" i="27" s="1"/>
  <c r="AD128" i="27"/>
  <c r="AJ128" i="27" s="1"/>
  <c r="AD109" i="27"/>
  <c r="AJ109" i="27" s="1"/>
  <c r="AD74" i="27"/>
  <c r="AJ74" i="27" s="1"/>
  <c r="AD45" i="27"/>
  <c r="AJ45" i="27" s="1"/>
  <c r="AD129" i="27"/>
  <c r="AJ129" i="27" s="1"/>
  <c r="AD75" i="27"/>
  <c r="AJ75" i="27" s="1"/>
  <c r="AD70" i="27"/>
  <c r="AJ70" i="27" s="1"/>
  <c r="AD95" i="27"/>
  <c r="AJ95" i="27" s="1"/>
  <c r="AD57" i="27"/>
  <c r="AJ57" i="27" s="1"/>
  <c r="AD50" i="27"/>
  <c r="AJ50" i="27" s="1"/>
  <c r="AD43" i="27"/>
  <c r="AJ43" i="27" s="1"/>
  <c r="AD56" i="27"/>
  <c r="AJ56" i="27" s="1"/>
  <c r="AD132" i="27"/>
  <c r="AJ132" i="27" s="1"/>
  <c r="AD55" i="27"/>
  <c r="AJ55" i="27" s="1"/>
  <c r="AD90" i="27"/>
  <c r="AJ90" i="27" s="1"/>
  <c r="AD19" i="27"/>
  <c r="AJ19" i="27" s="1"/>
  <c r="AD31" i="27"/>
  <c r="AJ31" i="27" s="1"/>
  <c r="AD110" i="27"/>
  <c r="AJ110" i="27" s="1"/>
  <c r="AD47" i="27"/>
  <c r="AJ47" i="27" s="1"/>
  <c r="AD53" i="27"/>
  <c r="AJ53" i="27" s="1"/>
  <c r="AD120" i="27"/>
  <c r="AJ120" i="27" s="1"/>
  <c r="AD103" i="27"/>
  <c r="AJ103" i="27" s="1"/>
  <c r="AD59" i="27"/>
  <c r="AJ59" i="27" s="1"/>
  <c r="AD32" i="27"/>
  <c r="AJ32" i="27" s="1"/>
  <c r="AD92" i="27"/>
  <c r="AJ92" i="27" s="1"/>
  <c r="AD68" i="27"/>
  <c r="AJ68" i="27" s="1"/>
  <c r="AD97" i="27"/>
  <c r="AJ97" i="27" s="1"/>
  <c r="AD77" i="27"/>
  <c r="AJ77" i="27" s="1"/>
  <c r="AD99" i="27"/>
  <c r="AJ99" i="27" s="1"/>
  <c r="AD100" i="27"/>
  <c r="AJ100" i="27" s="1"/>
  <c r="AD118" i="27"/>
  <c r="AJ118" i="27" s="1"/>
  <c r="AD49" i="27"/>
  <c r="AJ49" i="27" s="1"/>
  <c r="AD26" i="27"/>
  <c r="AJ26" i="27" s="1"/>
  <c r="AD60" i="27"/>
  <c r="AJ60" i="27" s="1"/>
  <c r="AD66" i="27"/>
  <c r="AJ66" i="27" s="1"/>
  <c r="AD131" i="27"/>
  <c r="AJ131" i="27" s="1"/>
  <c r="AD73" i="27"/>
  <c r="AJ73" i="27" s="1"/>
  <c r="AD121" i="27"/>
  <c r="AJ121" i="27" s="1"/>
  <c r="AD46" i="27"/>
  <c r="AJ46" i="27" s="1"/>
  <c r="AD104" i="27"/>
  <c r="AJ104" i="27" s="1"/>
  <c r="AD122" i="27"/>
  <c r="AJ122" i="27" s="1"/>
  <c r="AD22" i="27"/>
  <c r="AJ22" i="27" s="1"/>
  <c r="AD24" i="27"/>
  <c r="AJ24" i="27" s="1"/>
  <c r="AD20" i="27"/>
  <c r="AJ20" i="27" s="1"/>
  <c r="AD8" i="27"/>
  <c r="AJ8" i="27" s="1"/>
  <c r="AD78" i="27"/>
  <c r="AJ78" i="27" s="1"/>
  <c r="AD25" i="27"/>
  <c r="AJ25" i="27" s="1"/>
  <c r="AD71" i="27"/>
  <c r="AJ71" i="27" s="1"/>
  <c r="AD117" i="27"/>
  <c r="AJ117" i="27" s="1"/>
  <c r="AD63" i="27"/>
  <c r="AJ63" i="27" s="1"/>
  <c r="AD48" i="27"/>
  <c r="AJ48" i="27" s="1"/>
  <c r="AD116" i="27"/>
  <c r="AJ116" i="27" s="1"/>
  <c r="AD87" i="27"/>
  <c r="AJ87" i="27" s="1"/>
  <c r="AD35" i="27"/>
  <c r="AJ35" i="27" s="1"/>
  <c r="C15" i="24"/>
  <c r="L10" i="26"/>
  <c r="N10" i="26" s="1"/>
  <c r="D16" i="24"/>
  <c r="D22" i="24" s="1"/>
  <c r="D23" i="24" s="1"/>
  <c r="D17" i="24"/>
  <c r="B16" i="24" l="1"/>
  <c r="B22" i="24" s="1"/>
  <c r="B23" i="24" s="1"/>
  <c r="C17" i="24"/>
  <c r="C16" i="24"/>
  <c r="C22" i="24" s="1"/>
  <c r="C23" i="24" s="1"/>
  <c r="E34" i="24"/>
  <c r="E35" i="24" s="1"/>
  <c r="E21" i="24"/>
  <c r="E19" i="24"/>
  <c r="H9" i="26"/>
  <c r="AH7" i="27"/>
  <c r="G9" i="26" s="1"/>
  <c r="H45" i="26"/>
  <c r="AH43" i="27"/>
  <c r="G45" i="26" s="1"/>
  <c r="H111" i="26"/>
  <c r="AH109" i="27"/>
  <c r="G111" i="26" s="1"/>
  <c r="AH65" i="27"/>
  <c r="G67" i="26" s="1"/>
  <c r="H67" i="26"/>
  <c r="AH86" i="27"/>
  <c r="G88" i="26" s="1"/>
  <c r="H88" i="26"/>
  <c r="H33" i="26"/>
  <c r="AH31" i="27"/>
  <c r="G33" i="26" s="1"/>
  <c r="AH39" i="27"/>
  <c r="G41" i="26" s="1"/>
  <c r="H41" i="26"/>
  <c r="AH46" i="27"/>
  <c r="G48" i="26" s="1"/>
  <c r="H48" i="26"/>
  <c r="AH96" i="27"/>
  <c r="G98" i="26" s="1"/>
  <c r="H98" i="26"/>
  <c r="H26" i="26"/>
  <c r="AH24" i="27"/>
  <c r="G26" i="26" s="1"/>
  <c r="AH116" i="27"/>
  <c r="G118" i="26" s="1"/>
  <c r="H118" i="26"/>
  <c r="H78" i="26"/>
  <c r="AH76" i="27"/>
  <c r="G78" i="26" s="1"/>
  <c r="AH19" i="27"/>
  <c r="G21" i="26" s="1"/>
  <c r="H21" i="26"/>
  <c r="AH48" i="27"/>
  <c r="G50" i="26" s="1"/>
  <c r="H50" i="26"/>
  <c r="AH34" i="27"/>
  <c r="G36" i="26" s="1"/>
  <c r="H36" i="26"/>
  <c r="H23" i="26"/>
  <c r="AH21" i="27"/>
  <c r="G23" i="26" s="1"/>
  <c r="AH127" i="27"/>
  <c r="G129" i="26" s="1"/>
  <c r="H129" i="26"/>
  <c r="H60" i="26"/>
  <c r="AH58" i="27"/>
  <c r="G60" i="26" s="1"/>
  <c r="AH63" i="27"/>
  <c r="G65" i="26" s="1"/>
  <c r="H65" i="26"/>
  <c r="AH112" i="27"/>
  <c r="G114" i="26" s="1"/>
  <c r="H114" i="26"/>
  <c r="AH99" i="27"/>
  <c r="G101" i="26" s="1"/>
  <c r="H101" i="26"/>
  <c r="H102" i="26"/>
  <c r="AH100" i="27"/>
  <c r="G102" i="26" s="1"/>
  <c r="H110" i="26"/>
  <c r="AH108" i="27"/>
  <c r="G110" i="26" s="1"/>
  <c r="H11" i="26"/>
  <c r="AH9" i="27"/>
  <c r="G11" i="26" s="1"/>
  <c r="AH40" i="27"/>
  <c r="G42" i="26" s="1"/>
  <c r="H42" i="26"/>
  <c r="AH97" i="27"/>
  <c r="G99" i="26" s="1"/>
  <c r="H99" i="26"/>
  <c r="H100" i="26"/>
  <c r="AH98" i="27"/>
  <c r="G100" i="26" s="1"/>
  <c r="AH89" i="27"/>
  <c r="G91" i="26" s="1"/>
  <c r="H91" i="26"/>
  <c r="AH107" i="27"/>
  <c r="G109" i="26" s="1"/>
  <c r="H109" i="26"/>
  <c r="AH6" i="27"/>
  <c r="G8" i="26" s="1"/>
  <c r="H8" i="26"/>
  <c r="AH104" i="27"/>
  <c r="G106" i="26" s="1"/>
  <c r="H106" i="26"/>
  <c r="AH52" i="27"/>
  <c r="G54" i="26" s="1"/>
  <c r="H54" i="26"/>
  <c r="F16" i="24"/>
  <c r="F22" i="24" s="1"/>
  <c r="F23" i="24" s="1"/>
  <c r="F17" i="24"/>
  <c r="H15" i="26"/>
  <c r="AH13" i="27"/>
  <c r="G15" i="26" s="1"/>
  <c r="AH14" i="27"/>
  <c r="G16" i="26" s="1"/>
  <c r="H16" i="26"/>
  <c r="H47" i="26"/>
  <c r="AH45" i="27"/>
  <c r="G47" i="26" s="1"/>
  <c r="H76" i="26"/>
  <c r="AH74" i="27"/>
  <c r="G76" i="26" s="1"/>
  <c r="H89" i="26"/>
  <c r="AH87" i="27"/>
  <c r="G89" i="26" s="1"/>
  <c r="H52" i="26"/>
  <c r="AH50" i="27"/>
  <c r="G52" i="26" s="1"/>
  <c r="AH8" i="27"/>
  <c r="G10" i="26" s="1"/>
  <c r="H10" i="26"/>
  <c r="AH15" i="27"/>
  <c r="G17" i="26" s="1"/>
  <c r="H17" i="26"/>
  <c r="AH128" i="27"/>
  <c r="G130" i="26" s="1"/>
  <c r="H130" i="26"/>
  <c r="AH105" i="27"/>
  <c r="G107" i="26" s="1"/>
  <c r="H107" i="26"/>
  <c r="H79" i="26"/>
  <c r="AH77" i="27"/>
  <c r="G79" i="26" s="1"/>
  <c r="AH5" i="27"/>
  <c r="G7" i="26" s="1"/>
  <c r="H7" i="26"/>
  <c r="AH29" i="27"/>
  <c r="G31" i="26" s="1"/>
  <c r="H31" i="26"/>
  <c r="H18" i="26"/>
  <c r="AH16" i="27"/>
  <c r="G18" i="26" s="1"/>
  <c r="H94" i="26"/>
  <c r="AH92" i="27"/>
  <c r="G94" i="26" s="1"/>
  <c r="H80" i="26"/>
  <c r="AH78" i="27"/>
  <c r="G80" i="26" s="1"/>
  <c r="G34" i="24"/>
  <c r="G35" i="24" s="1"/>
  <c r="G21" i="24"/>
  <c r="G19" i="24"/>
  <c r="AH83" i="27"/>
  <c r="G85" i="26" s="1"/>
  <c r="H85" i="26"/>
  <c r="AH120" i="27"/>
  <c r="G122" i="26" s="1"/>
  <c r="H122" i="26"/>
  <c r="H44" i="26"/>
  <c r="AH42" i="27"/>
  <c r="G44" i="26" s="1"/>
  <c r="AH93" i="27"/>
  <c r="G95" i="26" s="1"/>
  <c r="H95" i="26"/>
  <c r="H72" i="26"/>
  <c r="AH70" i="27"/>
  <c r="G72" i="26" s="1"/>
  <c r="AH103" i="27"/>
  <c r="G105" i="26" s="1"/>
  <c r="H105" i="26"/>
  <c r="AH101" i="27"/>
  <c r="G103" i="26" s="1"/>
  <c r="H103" i="26"/>
  <c r="AH130" i="27"/>
  <c r="G132" i="26" s="1"/>
  <c r="H132" i="26"/>
  <c r="AH51" i="27"/>
  <c r="G53" i="26" s="1"/>
  <c r="H53" i="26"/>
  <c r="AH59" i="27"/>
  <c r="G61" i="26" s="1"/>
  <c r="H61" i="26"/>
  <c r="AH12" i="27"/>
  <c r="G14" i="26" s="1"/>
  <c r="H14" i="26"/>
  <c r="H22" i="26"/>
  <c r="AH20" i="27"/>
  <c r="G22" i="26" s="1"/>
  <c r="H133" i="26"/>
  <c r="AH131" i="27"/>
  <c r="G133" i="26" s="1"/>
  <c r="AH88" i="27"/>
  <c r="G90" i="26" s="1"/>
  <c r="H90" i="26"/>
  <c r="AH106" i="27"/>
  <c r="G108" i="26" s="1"/>
  <c r="H108" i="26"/>
  <c r="AH38" i="27"/>
  <c r="G40" i="26" s="1"/>
  <c r="H40" i="26"/>
  <c r="D34" i="24"/>
  <c r="D35" i="24" s="1"/>
  <c r="D21" i="24"/>
  <c r="D19" i="24"/>
  <c r="AH27" i="27"/>
  <c r="G29" i="26" s="1"/>
  <c r="H29" i="26"/>
  <c r="AH121" i="27"/>
  <c r="G123" i="26" s="1"/>
  <c r="H123" i="26"/>
  <c r="AH124" i="27"/>
  <c r="G126" i="26" s="1"/>
  <c r="H126" i="26"/>
  <c r="AH64" i="27"/>
  <c r="G66" i="26" s="1"/>
  <c r="H66" i="26"/>
  <c r="H28" i="26"/>
  <c r="AH26" i="27"/>
  <c r="G28" i="26" s="1"/>
  <c r="AH54" i="27"/>
  <c r="G56" i="26" s="1"/>
  <c r="H56" i="26"/>
  <c r="AH30" i="27"/>
  <c r="G32" i="26" s="1"/>
  <c r="H32" i="26"/>
  <c r="AH28" i="27"/>
  <c r="G30" i="26" s="1"/>
  <c r="H30" i="26"/>
  <c r="AH123" i="27"/>
  <c r="G125" i="26" s="1"/>
  <c r="H125" i="26"/>
  <c r="AH49" i="27"/>
  <c r="G51" i="26" s="1"/>
  <c r="H51" i="26"/>
  <c r="H87" i="26"/>
  <c r="AH85" i="27"/>
  <c r="G87" i="26" s="1"/>
  <c r="AH111" i="27"/>
  <c r="G113" i="26" s="1"/>
  <c r="H113" i="26"/>
  <c r="H55" i="26"/>
  <c r="AH53" i="27"/>
  <c r="G55" i="26" s="1"/>
  <c r="AH41" i="27"/>
  <c r="G43" i="26" s="1"/>
  <c r="H43" i="26"/>
  <c r="AH33" i="27"/>
  <c r="G35" i="26" s="1"/>
  <c r="H35" i="26"/>
  <c r="AH11" i="27"/>
  <c r="G13" i="26" s="1"/>
  <c r="H13" i="26"/>
  <c r="H128" i="26"/>
  <c r="AH126" i="27"/>
  <c r="G128" i="26" s="1"/>
  <c r="H124" i="26"/>
  <c r="AH122" i="27"/>
  <c r="G124" i="26" s="1"/>
  <c r="AH110" i="27"/>
  <c r="G112" i="26" s="1"/>
  <c r="H112" i="26"/>
  <c r="AH36" i="27"/>
  <c r="G38" i="26" s="1"/>
  <c r="H38" i="26"/>
  <c r="H104" i="26"/>
  <c r="AH102" i="27"/>
  <c r="G104" i="26" s="1"/>
  <c r="AH10" i="27"/>
  <c r="G12" i="26" s="1"/>
  <c r="H12" i="26"/>
  <c r="AH82" i="27"/>
  <c r="G84" i="26" s="1"/>
  <c r="H84" i="26"/>
  <c r="H116" i="26"/>
  <c r="AH114" i="27"/>
  <c r="G116" i="26" s="1"/>
  <c r="AH118" i="27"/>
  <c r="G120" i="26" s="1"/>
  <c r="H120" i="26"/>
  <c r="H59" i="26"/>
  <c r="AH57" i="27"/>
  <c r="G59" i="26" s="1"/>
  <c r="AH44" i="27"/>
  <c r="G46" i="26" s="1"/>
  <c r="H46" i="26"/>
  <c r="H19" i="26"/>
  <c r="AH17" i="27"/>
  <c r="G19" i="26" s="1"/>
  <c r="AH81" i="27"/>
  <c r="G83" i="26" s="1"/>
  <c r="H83" i="26"/>
  <c r="AH80" i="27"/>
  <c r="G82" i="26" s="1"/>
  <c r="H82" i="26"/>
  <c r="AH25" i="27"/>
  <c r="G27" i="26" s="1"/>
  <c r="H27" i="26"/>
  <c r="AH75" i="27"/>
  <c r="G77" i="26" s="1"/>
  <c r="H77" i="26"/>
  <c r="B34" i="24"/>
  <c r="B35" i="24" s="1"/>
  <c r="B19" i="24"/>
  <c r="B21" i="24"/>
  <c r="AH60" i="27"/>
  <c r="G62" i="26" s="1"/>
  <c r="H62" i="26"/>
  <c r="AH113" i="27"/>
  <c r="G115" i="26" s="1"/>
  <c r="H115" i="26"/>
  <c r="AH72" i="27"/>
  <c r="G74" i="26" s="1"/>
  <c r="H74" i="26"/>
  <c r="AH84" i="27"/>
  <c r="G86" i="26" s="1"/>
  <c r="H86" i="26"/>
  <c r="AH90" i="27"/>
  <c r="G92" i="26" s="1"/>
  <c r="H92" i="26"/>
  <c r="AH22" i="27"/>
  <c r="G24" i="26" s="1"/>
  <c r="H24" i="26"/>
  <c r="AH61" i="27"/>
  <c r="G63" i="26" s="1"/>
  <c r="H63" i="26"/>
  <c r="AH35" i="27"/>
  <c r="G37" i="26" s="1"/>
  <c r="H37" i="26"/>
  <c r="AH69" i="27"/>
  <c r="G71" i="26" s="1"/>
  <c r="H71" i="26"/>
  <c r="AH79" i="27"/>
  <c r="G81" i="26" s="1"/>
  <c r="H81" i="26"/>
  <c r="AH95" i="27"/>
  <c r="G97" i="26" s="1"/>
  <c r="H97" i="26"/>
  <c r="AH71" i="27"/>
  <c r="G73" i="26" s="1"/>
  <c r="H73" i="26"/>
  <c r="AH56" i="27"/>
  <c r="G58" i="26" s="1"/>
  <c r="H58" i="26"/>
  <c r="AH115" i="27"/>
  <c r="G117" i="26" s="1"/>
  <c r="H117" i="26"/>
  <c r="H69" i="26"/>
  <c r="AH67" i="27"/>
  <c r="G69" i="26" s="1"/>
  <c r="H119" i="26"/>
  <c r="AH117" i="27"/>
  <c r="G119" i="26" s="1"/>
  <c r="H34" i="26"/>
  <c r="AH32" i="27"/>
  <c r="G34" i="26" s="1"/>
  <c r="AH94" i="27"/>
  <c r="G96" i="26" s="1"/>
  <c r="H96" i="26"/>
  <c r="H134" i="26"/>
  <c r="AH132" i="27"/>
  <c r="G134" i="26" s="1"/>
  <c r="AH125" i="27"/>
  <c r="G127" i="26" s="1"/>
  <c r="H127" i="26"/>
  <c r="AH119" i="27"/>
  <c r="G121" i="26" s="1"/>
  <c r="H121" i="26"/>
  <c r="AH18" i="27"/>
  <c r="G20" i="26" s="1"/>
  <c r="H20" i="26"/>
  <c r="AH37" i="27"/>
  <c r="G39" i="26" s="1"/>
  <c r="H39" i="26"/>
  <c r="AH55" i="27"/>
  <c r="G57" i="26" s="1"/>
  <c r="H57" i="26"/>
  <c r="AH23" i="27"/>
  <c r="G25" i="26" s="1"/>
  <c r="H25" i="26"/>
  <c r="H93" i="26"/>
  <c r="AH91" i="27"/>
  <c r="G93" i="26" s="1"/>
  <c r="AH62" i="27"/>
  <c r="G64" i="26" s="1"/>
  <c r="H64" i="26"/>
  <c r="AH68" i="27"/>
  <c r="G70" i="26" s="1"/>
  <c r="H70" i="26"/>
  <c r="AH129" i="27"/>
  <c r="G131" i="26" s="1"/>
  <c r="H131" i="26"/>
  <c r="AH73" i="27"/>
  <c r="G75" i="26" s="1"/>
  <c r="H75" i="26"/>
  <c r="H49" i="26"/>
  <c r="AH47" i="27"/>
  <c r="G49" i="26" s="1"/>
  <c r="AH66" i="27"/>
  <c r="G68" i="26" s="1"/>
  <c r="H68" i="26"/>
  <c r="F133" i="26" l="1"/>
  <c r="F72" i="26"/>
  <c r="F82" i="26"/>
  <c r="F36" i="26"/>
  <c r="F118" i="26"/>
  <c r="F103" i="26"/>
  <c r="F113" i="26"/>
  <c r="F66" i="26"/>
  <c r="F94" i="26"/>
  <c r="F79" i="26"/>
  <c r="F47" i="26"/>
  <c r="F23" i="26"/>
  <c r="F78" i="26"/>
  <c r="F48" i="26"/>
  <c r="F67" i="26"/>
  <c r="F41" i="26"/>
  <c r="F56" i="26"/>
  <c r="F89" i="26"/>
  <c r="F15" i="26"/>
  <c r="F102" i="26"/>
  <c r="F60" i="26"/>
  <c r="F54" i="26"/>
  <c r="F35" i="26"/>
  <c r="F126" i="26"/>
  <c r="F12" i="26"/>
  <c r="F43" i="26"/>
  <c r="F44" i="26"/>
  <c r="F26" i="26"/>
  <c r="F49" i="26"/>
  <c r="F134" i="26"/>
  <c r="F125" i="26"/>
  <c r="F29" i="26"/>
  <c r="F25" i="26"/>
  <c r="F33" i="26"/>
  <c r="F45" i="26"/>
  <c r="F74" i="26"/>
  <c r="F11" i="26"/>
  <c r="F77" i="26"/>
  <c r="F30" i="26"/>
  <c r="F27" i="26"/>
  <c r="F34" i="26"/>
  <c r="F104" i="26"/>
  <c r="F128" i="26"/>
  <c r="F50" i="26"/>
  <c r="F24" i="26"/>
  <c r="F115" i="26"/>
  <c r="F61" i="26"/>
  <c r="F114" i="26"/>
  <c r="F58" i="26"/>
  <c r="F71" i="26"/>
  <c r="F62" i="26"/>
  <c r="F18" i="26"/>
  <c r="F52" i="26"/>
  <c r="F100" i="26"/>
  <c r="F110" i="26"/>
  <c r="F131" i="26"/>
  <c r="F119" i="26"/>
  <c r="F22" i="26"/>
  <c r="F130" i="26"/>
  <c r="F8" i="26"/>
  <c r="F93" i="26"/>
  <c r="F20" i="26"/>
  <c r="F97" i="26"/>
  <c r="F63" i="26"/>
  <c r="F14" i="26"/>
  <c r="F80" i="26"/>
  <c r="F76" i="26"/>
  <c r="F101" i="26"/>
  <c r="F70" i="26"/>
  <c r="F108" i="26"/>
  <c r="F99" i="26"/>
  <c r="F73" i="26"/>
  <c r="F86" i="26"/>
  <c r="F46" i="26"/>
  <c r="F84" i="26"/>
  <c r="F112" i="26"/>
  <c r="F13" i="26"/>
  <c r="F7" i="26"/>
  <c r="M7" i="26"/>
  <c r="F34" i="24"/>
  <c r="F35" i="24" s="1"/>
  <c r="F19" i="24"/>
  <c r="F21" i="24"/>
  <c r="C34" i="24"/>
  <c r="C35" i="24" s="1"/>
  <c r="C19" i="24"/>
  <c r="C21" i="24"/>
  <c r="F64" i="26"/>
  <c r="F39" i="26"/>
  <c r="F69" i="26"/>
  <c r="F59" i="26"/>
  <c r="F124" i="26"/>
  <c r="F87" i="26"/>
  <c r="F32" i="26"/>
  <c r="F90" i="26"/>
  <c r="F105" i="26"/>
  <c r="F122" i="26"/>
  <c r="L7" i="26"/>
  <c r="M15" i="26" s="1"/>
  <c r="F17" i="26"/>
  <c r="F109" i="26"/>
  <c r="F42" i="26"/>
  <c r="F129" i="26"/>
  <c r="F21" i="26"/>
  <c r="F98" i="26"/>
  <c r="F88" i="26"/>
  <c r="F9" i="26"/>
  <c r="F53" i="26"/>
  <c r="F96" i="26"/>
  <c r="F117" i="26"/>
  <c r="F75" i="26"/>
  <c r="F85" i="26"/>
  <c r="F10" i="26"/>
  <c r="F91" i="26"/>
  <c r="F81" i="26"/>
  <c r="F83" i="26"/>
  <c r="F120" i="26"/>
  <c r="F51" i="26"/>
  <c r="F123" i="26"/>
  <c r="F106" i="26"/>
  <c r="F121" i="26"/>
  <c r="F92" i="26"/>
  <c r="F19" i="26"/>
  <c r="F116" i="26"/>
  <c r="F38" i="26"/>
  <c r="F55" i="26"/>
  <c r="F28" i="26"/>
  <c r="F40" i="26"/>
  <c r="F132" i="26"/>
  <c r="F95" i="26"/>
  <c r="F107" i="26"/>
  <c r="F16" i="26"/>
  <c r="F65" i="26"/>
  <c r="F111" i="26"/>
  <c r="F127" i="26"/>
  <c r="F31" i="26"/>
  <c r="F68" i="26"/>
  <c r="F57" i="26"/>
  <c r="F37" i="26"/>
  <c r="M16" i="26" l="1"/>
  <c r="N7" i="26"/>
  <c r="L11" i="26" s="1"/>
  <c r="M11" i="26" l="1"/>
  <c r="N1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Amaan Mohideen</author>
    <author>Justin Khaw</author>
  </authors>
  <commentList>
    <comment ref="C50" authorId="0" shapeId="0" xr:uid="{5CDA6F4D-1C09-492C-8381-6FBAEE5F6497}">
      <text>
        <r>
          <rPr>
            <b/>
            <sz val="9"/>
            <color indexed="81"/>
            <rFont val="Tahoma"/>
            <family val="2"/>
          </rPr>
          <t>Amaan Mohideen:</t>
        </r>
        <r>
          <rPr>
            <sz val="9"/>
            <color indexed="81"/>
            <rFont val="Tahoma"/>
            <family val="2"/>
          </rPr>
          <t xml:space="preserve">
average of above and below
</t>
        </r>
      </text>
    </comment>
    <comment ref="E65" authorId="1" shapeId="0" xr:uid="{7A824344-5D88-43C1-BA90-11E5236C07B2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Formula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653518F8-2D16-49B5-8D83-1A08503970A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85516681-AFEA-4234-B295-0F4A6E72B5C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76ADDFEC-1CC6-490E-B4E2-CC4D3477498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E8055D31-A1D7-4142-8D05-EFC30F7107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1F05EAD0-113E-4F16-B9A5-DCFBCB10FF0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52395445-A172-43C4-948D-A81AB2FFDD2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A52FAAF7-9E58-48A8-9E68-2B5D2567075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  <comment ref="AC1" authorId="0" shapeId="0" xr:uid="{222F61EF-6461-4133-824B-D3603836446F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F025ACF-714A-45E7-889E-C25795F7A44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46D119BB-C828-47BE-84FC-339546CDE33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  <comment ref="I1" authorId="0" shapeId="0" xr:uid="{50597E07-B1D0-4F8C-9D5D-FA4CC8561310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7BA286C-38E2-40B0-98A3-101EBA45371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8DEA107-9873-4D60-9ABB-814BE0BDBEB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now. 
Do we want to consider fatalities, im leaning just using basic growth for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B20" authorId="0" shapeId="0" xr:uid="{C8160535-321A-442F-B206-595C49FD875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 have listed the assumptions that have been used throughout the spreadsheet</t>
        </r>
      </text>
    </comment>
    <comment ref="B21" authorId="0" shapeId="0" xr:uid="{7E5279F7-E197-4D6A-A7A5-E88C41BC9B2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Taken from input data</t>
        </r>
      </text>
    </comment>
    <comment ref="B23" authorId="0" shapeId="0" xr:uid="{71E2C063-A258-4004-8865-169BE47F4A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year on year average. Can have entire growth assumption, will be easier and probalby more consistent. Leaving as is for now</t>
        </r>
      </text>
    </comment>
    <comment ref="C32" authorId="0" shapeId="0" xr:uid="{49816B7C-AB0E-48D1-A2B7-3F9C0E129C15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C33" authorId="0" shapeId="0" xr:uid="{B0C0871F-038F-49CF-8D57-0987DF5878B4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B41" authorId="0" shapeId="0" xr:uid="{210BB0A4-6A70-4E70-893A-3846ACA2FA9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B42" authorId="0" shapeId="0" xr:uid="{C53933D6-A95D-4C37-960B-6609BDA4A17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C43" authorId="0" shapeId="0" xr:uid="{B3BABFD6-0953-4E1C-AC9E-10C4076FD1AA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google search, can be changed, output seems reasonable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4C7A6A7-8EE1-461D-AFF3-C89AFF94C6E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2D764B8-202F-4713-9564-85D92A8219E7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FFCD8F1-D3B7-403D-A4EE-CCE5BA7A6081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4F0E3C3-92AB-4DD9-BC78-9C50460DCB13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C2332548-44B0-4BAC-8F56-747AD8699AE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E5E8E269-9CB6-479E-9D19-B61A1C08DAF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% of property value that is damaged each year - this is used as an measure for population displacement. If there is better way to do this im all for it.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22D2EA8-AAE2-4A61-96E0-9B603E6FF1D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Justin Khaw:
Projecting population in order to find displacement estimate.
Used 1.6% growth rate annually - what australia is right now
To consider:
- fatalities
- current growth rate is extreme and doesn't sound realistic</t>
        </r>
      </text>
    </comment>
  </commentList>
</comments>
</file>

<file path=xl/sharedStrings.xml><?xml version="1.0" encoding="utf-8"?>
<sst xmlns="http://schemas.openxmlformats.org/spreadsheetml/2006/main" count="731" uniqueCount="208">
  <si>
    <t>Year</t>
  </si>
  <si>
    <t>Region 1</t>
  </si>
  <si>
    <t>Region 2</t>
  </si>
  <si>
    <t>Region 3</t>
  </si>
  <si>
    <t>Region 4</t>
  </si>
  <si>
    <t>Region 5</t>
  </si>
  <si>
    <t>Region 6</t>
  </si>
  <si>
    <t>Total Amount of Property Damage per year</t>
  </si>
  <si>
    <t>Copyright © 2023 by the Society of Actuaries Research Institute. All rights reserved.</t>
  </si>
  <si>
    <t>Historical Storslysia Census and Economic Data by Region</t>
  </si>
  <si>
    <t>Census, July 1, 2021</t>
  </si>
  <si>
    <t>Census, July 1, 2020</t>
  </si>
  <si>
    <t>Census, July 1, 2019</t>
  </si>
  <si>
    <t>Percent age 65 and older</t>
  </si>
  <si>
    <t>Housing Units</t>
  </si>
  <si>
    <t>Owner-Occupied Housing Units</t>
  </si>
  <si>
    <t>Median Value of Owner-Occupied Housing Units</t>
  </si>
  <si>
    <t>Median Monthly Homeowner Housing Costs</t>
  </si>
  <si>
    <t>Median Rent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</si>
  <si>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</si>
  <si>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</si>
  <si>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</si>
  <si>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</si>
  <si>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</si>
  <si>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</si>
  <si>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</si>
  <si>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>Households, 2016-2020</t>
  </si>
  <si>
    <t>Persons per Household, 2016-2020</t>
  </si>
  <si>
    <t>Median Household Income</t>
  </si>
  <si>
    <t>Prior Year Per Capita Income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</si>
  <si>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</si>
  <si>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</si>
  <si>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</si>
  <si>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</si>
  <si>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</si>
  <si>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</si>
  <si>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</si>
  <si>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</si>
  <si>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</si>
  <si>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</si>
  <si>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</si>
  <si>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</si>
  <si>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</si>
  <si>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</si>
  <si>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</si>
  <si>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</si>
  <si>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</si>
  <si>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</si>
  <si>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</si>
  <si>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</si>
  <si>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</si>
  <si>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</si>
  <si>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 xml:space="preserve">Region 1 </t>
  </si>
  <si>
    <t xml:space="preserve">Region 3 </t>
  </si>
  <si>
    <t xml:space="preserve">Region 5 </t>
  </si>
  <si>
    <t xml:space="preserve">Region 6 </t>
  </si>
  <si>
    <t xml:space="preserve">Percent over age 18  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</si>
  <si>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</si>
  <si>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</si>
  <si>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</si>
  <si>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</si>
  <si>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</si>
  <si>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</si>
  <si>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</si>
  <si>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</si>
  <si>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</si>
  <si>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</si>
  <si>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</si>
  <si>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</si>
  <si>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</si>
  <si>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</si>
  <si>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</si>
  <si>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</si>
  <si>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</si>
  <si>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</si>
  <si>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</si>
  <si>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</si>
  <si>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</si>
  <si>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</si>
  <si>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</si>
  <si>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</si>
  <si>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</si>
  <si>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</si>
  <si>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</si>
  <si>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</si>
  <si>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</si>
  <si>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</si>
  <si>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</si>
  <si>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</si>
  <si>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</si>
  <si>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</si>
  <si>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</si>
  <si>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</si>
  <si>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</si>
  <si>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</si>
  <si>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</si>
  <si>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</si>
  <si>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</si>
  <si>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</si>
  <si>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Historical Storslysia Inflation and Interest Rates</t>
  </si>
  <si>
    <t>Inflation</t>
  </si>
  <si>
    <t>Government Overnight Bank Lending Rate</t>
  </si>
  <si>
    <t>1-yr risk free rate</t>
  </si>
  <si>
    <t>10-yr risk free rate</t>
  </si>
  <si>
    <t>Legend</t>
  </si>
  <si>
    <t>Average annual rate for the year</t>
  </si>
  <si>
    <t>Government overnight bank lending rate</t>
  </si>
  <si>
    <t>Temporary Housing per month per individual</t>
  </si>
  <si>
    <t>Number of people displaced per event</t>
  </si>
  <si>
    <t>Population</t>
  </si>
  <si>
    <t>Population Growth</t>
  </si>
  <si>
    <t>Population Estimate</t>
  </si>
  <si>
    <t>Property Value</t>
  </si>
  <si>
    <t>Tab</t>
  </si>
  <si>
    <t>Property Damage</t>
  </si>
  <si>
    <t>Summary</t>
  </si>
  <si>
    <t>Additional Comments</t>
  </si>
  <si>
    <t>PLEASE NOTE THIS SPREADSHEET IS NOT COMPLETE</t>
  </si>
  <si>
    <t>Projection of property value for each region</t>
  </si>
  <si>
    <t>Overall population growth 19 - 20</t>
  </si>
  <si>
    <t>Overall population growth 20 - 21</t>
  </si>
  <si>
    <t>Average</t>
  </si>
  <si>
    <t>Total</t>
  </si>
  <si>
    <t>Frequency taken from models</t>
  </si>
  <si>
    <t>Temporary accomodation</t>
  </si>
  <si>
    <t>Total Yearly</t>
  </si>
  <si>
    <t>Minor</t>
  </si>
  <si>
    <t>Medium</t>
  </si>
  <si>
    <t>Major</t>
  </si>
  <si>
    <t>The following 2 tabs are supplied by SOA</t>
  </si>
  <si>
    <t>See note</t>
  </si>
  <si>
    <t>Number of displacements per catastrophes and region</t>
  </si>
  <si>
    <t>Displacement Numbers</t>
  </si>
  <si>
    <t>Living Cost Assumptions</t>
  </si>
  <si>
    <t>Assumption of 10% of income spent on food</t>
  </si>
  <si>
    <t>Months in a year</t>
  </si>
  <si>
    <t>Food spend monthly per household, per person</t>
  </si>
  <si>
    <t>Living costs cal sheet, look at assumptions sheet</t>
  </si>
  <si>
    <t>Minor (Undiscounted)</t>
  </si>
  <si>
    <t>Medium (Undiscounted)</t>
  </si>
  <si>
    <t>Major (Undiscounted)</t>
  </si>
  <si>
    <t>Total (undiscounted)</t>
  </si>
  <si>
    <t>Notes</t>
  </si>
  <si>
    <t>- To navigate spreadsheet, go through tabs left to right and see comments in cell A1 in each tab</t>
  </si>
  <si>
    <t>Taken from frequency x severity model (currently using high emission case)</t>
  </si>
  <si>
    <t>Estimation of property value in each region</t>
  </si>
  <si>
    <t>Property Growth Rate</t>
  </si>
  <si>
    <t>Property distribution assumes middle of bin to estimate property value, assumed a max 4 mil limit on property value</t>
  </si>
  <si>
    <t>Max property value</t>
  </si>
  <si>
    <t>Property %</t>
  </si>
  <si>
    <t>We want to see % of property damaged in region and use that as a proxy as % of population that will be displaced</t>
  </si>
  <si>
    <t>Originally used historical growth rate but tail end of poplation is way too large</t>
  </si>
  <si>
    <t>Population growth rate</t>
  </si>
  <si>
    <t>Displacement Number</t>
  </si>
  <si>
    <t>Property % *population to give estimate on displacement</t>
  </si>
  <si>
    <t>Region Assumptions</t>
  </si>
  <si>
    <t>All Region Assumptions</t>
  </si>
  <si>
    <t>ALL</t>
  </si>
  <si>
    <t>Cat Assumptions</t>
  </si>
  <si>
    <t>Months spent being temporary displaced</t>
  </si>
  <si>
    <t xml:space="preserve">Minor </t>
  </si>
  <si>
    <t>Temporary Relocation Numbers</t>
  </si>
  <si>
    <t>In terms of months of displacement so can calculate costs</t>
  </si>
  <si>
    <t>- I have attempted to put all assumption on this sheet so if anything needs to change it can be done from here</t>
  </si>
  <si>
    <t>- I have made the implicit assumption that these costs won't change in the different emission scenarios</t>
  </si>
  <si>
    <t>- Highlighted cells should correlate to the tab</t>
  </si>
  <si>
    <t>- archived/old tabs are on the far right of the sheet and are highlighted black</t>
  </si>
  <si>
    <t>Households</t>
  </si>
  <si>
    <t>Present Value of Expected Future Loss</t>
  </si>
  <si>
    <t>Levy $</t>
  </si>
  <si>
    <t>Percentage of Median Household Income</t>
  </si>
  <si>
    <t>Affordable Premium Boundary</t>
  </si>
  <si>
    <t>Premium Threshold Discrepancy</t>
  </si>
  <si>
    <t>Household Estimate</t>
  </si>
  <si>
    <t>Household growth rate</t>
  </si>
  <si>
    <t>EPV Per Household</t>
  </si>
  <si>
    <t>Recommended Incentive at 75%</t>
  </si>
  <si>
    <t>Expected Economic Costs</t>
  </si>
  <si>
    <t>Government</t>
  </si>
  <si>
    <t>Thresholds</t>
  </si>
  <si>
    <t>Proportion of Gov Liability Without Insurance</t>
  </si>
  <si>
    <t>Proportion of Household Liability Without Insurance</t>
  </si>
  <si>
    <t>Without Insurance</t>
  </si>
  <si>
    <t>With Insurance</t>
  </si>
  <si>
    <t>Expected Cost Per Region</t>
  </si>
  <si>
    <t>Relocation Assumption</t>
  </si>
  <si>
    <t>Cost Of Relocation</t>
  </si>
  <si>
    <t>Household Moving Matrix Assumption</t>
  </si>
  <si>
    <t>Household Count</t>
  </si>
  <si>
    <t>Future Levy Projection</t>
  </si>
  <si>
    <t>Future Levy Projection Paid By Households</t>
  </si>
  <si>
    <t>Expected Losses By Government</t>
  </si>
  <si>
    <t xml:space="preserve">Average Inflation - Exponential </t>
  </si>
  <si>
    <t xml:space="preserve">Average Interest - Log-normal </t>
  </si>
  <si>
    <t>Parameter</t>
  </si>
  <si>
    <t>Mean</t>
  </si>
  <si>
    <t>Expected Gain from moving From Moving to Region 1</t>
  </si>
  <si>
    <t>Total Amount of Property Damage + Temporary cost per year</t>
  </si>
  <si>
    <t>Incentive</t>
  </si>
  <si>
    <t>All other</t>
  </si>
  <si>
    <t>10% GDP</t>
  </si>
  <si>
    <t>Difference</t>
  </si>
  <si>
    <t>% Distribution based on cost excl. incentive</t>
  </si>
  <si>
    <t>Corresponding future loss above budget $130bn</t>
  </si>
  <si>
    <t>Levy per household (excl incentive)</t>
  </si>
  <si>
    <t>Incentive levy</t>
  </si>
  <si>
    <t>Total Levy</t>
  </si>
  <si>
    <t>Total Expected Cost (excl. incentive)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</si>
</sst>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%"/>
    <numFmt numFmtId="168" formatCode="_-&quot;$&quot;* #,##0_-;\-&quot;$&quot;* #,##0_-;_-&quot;$&quot;* &quot;-&quot;??_-;_-@_-"/>
    <numFmt numFmtId="169" formatCode="_(* #,##0_);_(* \(#,##0\);_(* &quot;-&quot;??_);_(@_)"/>
    <numFmt numFmtId="170" formatCode="_(* #,##0.0000_);_(* \(#,##0.0000\);_(* &quot;-&quot;????_);_(@_)"/>
    <numFmt numFmtId="171" formatCode="&quot;$&quot;0.00,,,&quot;B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8"/>
      <color theme="1" tint="0.499984740745262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7" fillId="2" borderId="0" xfId="2" applyFont="1" applyFill="1" applyAlignment="1">
      <alignment horizontal="left" vertical="top"/>
    </xf>
    <xf numFmtId="0" fontId="8" fillId="2" borderId="0" xfId="2" applyFont="1" applyFill="1"/>
    <xf numFmtId="0" fontId="7" fillId="2" borderId="0" xfId="2" applyFont="1" applyFill="1" applyAlignment="1">
      <alignment horizontal="right" vertical="top"/>
    </xf>
    <xf numFmtId="0" fontId="9" fillId="2" borderId="0" xfId="2" applyFont="1" applyFill="1"/>
    <xf numFmtId="0" fontId="8" fillId="2" borderId="0" xfId="2" applyFont="1" applyFill="1" applyAlignment="1">
      <alignment horizontal="left"/>
    </xf>
    <xf numFmtId="0" fontId="8" fillId="2" borderId="0" xfId="2" applyFont="1" applyFill="1" applyAlignment="1">
      <alignment horizontal="right"/>
    </xf>
    <xf numFmtId="0" fontId="10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11" fillId="2" borderId="0" xfId="2" applyFont="1" applyFill="1" applyAlignment="1">
      <alignment horizontal="left" vertical="top"/>
    </xf>
    <xf numFmtId="0" fontId="12" fillId="3" borderId="0" xfId="2" applyFont="1" applyFill="1" applyAlignment="1">
      <alignment horizontal="left"/>
    </xf>
    <xf numFmtId="0" fontId="13" fillId="3" borderId="0" xfId="2" applyFont="1" applyFill="1" applyAlignment="1">
      <alignment horizontal="right"/>
    </xf>
    <xf numFmtId="3" fontId="7" fillId="2" borderId="0" xfId="2" applyNumberFormat="1" applyFont="1" applyFill="1" applyAlignment="1">
      <alignment horizontal="right" vertical="top"/>
    </xf>
    <xf numFmtId="165" fontId="7" fillId="2" borderId="0" xfId="2" applyNumberFormat="1" applyFont="1" applyFill="1" applyAlignment="1">
      <alignment horizontal="right" vertical="top"/>
    </xf>
    <xf numFmtId="2" fontId="7" fillId="2" borderId="0" xfId="2" applyNumberFormat="1" applyFont="1" applyFill="1" applyAlignment="1">
      <alignment horizontal="right" vertical="top"/>
    </xf>
    <xf numFmtId="10" fontId="7" fillId="2" borderId="0" xfId="2" applyNumberFormat="1" applyFont="1" applyFill="1" applyAlignment="1">
      <alignment horizontal="right" vertical="top"/>
    </xf>
    <xf numFmtId="0" fontId="7" fillId="2" borderId="0" xfId="2" applyFont="1" applyFill="1" applyAlignment="1">
      <alignment horizontal="center"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12" fillId="3" borderId="0" xfId="2" applyFont="1" applyFill="1" applyAlignment="1">
      <alignment horizontal="center" wrapText="1"/>
    </xf>
    <xf numFmtId="0" fontId="6" fillId="0" borderId="0" xfId="2" applyAlignment="1">
      <alignment horizontal="left" vertical="top"/>
    </xf>
    <xf numFmtId="0" fontId="11" fillId="2" borderId="0" xfId="2" applyFont="1" applyFill="1" applyAlignment="1">
      <alignment horizontal="left"/>
    </xf>
    <xf numFmtId="10" fontId="7" fillId="2" borderId="0" xfId="2" applyNumberFormat="1" applyFont="1" applyFill="1" applyAlignment="1">
      <alignment horizontal="center" vertical="top"/>
    </xf>
    <xf numFmtId="1" fontId="0" fillId="0" borderId="0" xfId="0" applyNumberFormat="1"/>
    <xf numFmtId="166" fontId="0" fillId="0" borderId="0" xfId="1" applyNumberFormat="1" applyFont="1"/>
    <xf numFmtId="0" fontId="0" fillId="0" borderId="0" xfId="0" quotePrefix="1"/>
    <xf numFmtId="166" fontId="0" fillId="0" borderId="0" xfId="0" applyNumberFormat="1"/>
    <xf numFmtId="6" fontId="0" fillId="0" borderId="0" xfId="0" applyNumberFormat="1"/>
    <xf numFmtId="43" fontId="0" fillId="0" borderId="0" xfId="1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6" fontId="0" fillId="4" borderId="0" xfId="0" applyNumberFormat="1" applyFill="1"/>
    <xf numFmtId="6" fontId="0" fillId="5" borderId="0" xfId="0" applyNumberFormat="1" applyFill="1"/>
    <xf numFmtId="6" fontId="0" fillId="6" borderId="0" xfId="0" applyNumberFormat="1" applyFill="1"/>
    <xf numFmtId="10" fontId="0" fillId="4" borderId="0" xfId="4" applyNumberFormat="1" applyFont="1" applyFill="1"/>
    <xf numFmtId="167" fontId="0" fillId="4" borderId="0" xfId="4" applyNumberFormat="1" applyFont="1" applyFill="1"/>
    <xf numFmtId="167" fontId="0" fillId="5" borderId="0" xfId="4" applyNumberFormat="1" applyFont="1" applyFill="1"/>
    <xf numFmtId="167" fontId="0" fillId="6" borderId="0" xfId="4" applyNumberFormat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  <xf numFmtId="0" fontId="14" fillId="7" borderId="0" xfId="0" applyFont="1" applyFill="1"/>
    <xf numFmtId="166" fontId="0" fillId="5" borderId="0" xfId="1" applyNumberFormat="1" applyFont="1" applyFill="1"/>
    <xf numFmtId="166" fontId="0" fillId="8" borderId="0" xfId="1" applyNumberFormat="1" applyFont="1" applyFill="1"/>
    <xf numFmtId="9" fontId="14" fillId="7" borderId="0" xfId="0" applyNumberFormat="1" applyFont="1" applyFill="1"/>
    <xf numFmtId="166" fontId="0" fillId="6" borderId="0" xfId="1" applyNumberFormat="1" applyFont="1" applyFill="1"/>
    <xf numFmtId="168" fontId="0" fillId="4" borderId="0" xfId="3" applyNumberFormat="1" applyFont="1" applyFill="1"/>
    <xf numFmtId="168" fontId="0" fillId="5" borderId="0" xfId="3" applyNumberFormat="1" applyFont="1" applyFill="1"/>
    <xf numFmtId="168" fontId="0" fillId="6" borderId="0" xfId="3" applyNumberFormat="1" applyFont="1" applyFill="1"/>
    <xf numFmtId="10" fontId="7" fillId="7" borderId="0" xfId="2" applyNumberFormat="1" applyFont="1" applyFill="1" applyAlignment="1">
      <alignment horizontal="center" vertical="top"/>
    </xf>
    <xf numFmtId="169" fontId="16" fillId="4" borderId="0" xfId="0" applyNumberFormat="1" applyFont="1" applyFill="1"/>
    <xf numFmtId="169" fontId="16" fillId="5" borderId="0" xfId="0" applyNumberFormat="1" applyFont="1" applyFill="1"/>
    <xf numFmtId="169" fontId="16" fillId="6" borderId="0" xfId="0" applyNumberFormat="1" applyFont="1" applyFill="1"/>
    <xf numFmtId="169" fontId="16" fillId="9" borderId="3" xfId="0" applyNumberFormat="1" applyFont="1" applyFill="1" applyBorder="1"/>
    <xf numFmtId="169" fontId="16" fillId="4" borderId="4" xfId="0" applyNumberFormat="1" applyFont="1" applyFill="1" applyBorder="1"/>
    <xf numFmtId="169" fontId="16" fillId="5" borderId="4" xfId="0" applyNumberFormat="1" applyFont="1" applyFill="1" applyBorder="1"/>
    <xf numFmtId="169" fontId="16" fillId="6" borderId="4" xfId="0" applyNumberFormat="1" applyFont="1" applyFill="1" applyBorder="1"/>
    <xf numFmtId="169" fontId="16" fillId="9" borderId="5" xfId="0" applyNumberFormat="1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9" borderId="7" xfId="0" applyFont="1" applyFill="1" applyBorder="1"/>
    <xf numFmtId="0" fontId="15" fillId="0" borderId="2" xfId="0" applyFont="1" applyBorder="1"/>
    <xf numFmtId="0" fontId="1" fillId="0" borderId="8" xfId="0" applyFont="1" applyBorder="1"/>
    <xf numFmtId="0" fontId="1" fillId="0" borderId="9" xfId="0" applyFont="1" applyBorder="1"/>
    <xf numFmtId="9" fontId="0" fillId="6" borderId="0" xfId="0" applyNumberFormat="1" applyFill="1"/>
    <xf numFmtId="166" fontId="14" fillId="7" borderId="0" xfId="1" applyNumberFormat="1" applyFont="1" applyFill="1"/>
    <xf numFmtId="0" fontId="0" fillId="10" borderId="0" xfId="0" applyFill="1"/>
    <xf numFmtId="0" fontId="5" fillId="10" borderId="1" xfId="0" applyFont="1" applyFill="1" applyBorder="1" applyAlignment="1">
      <alignment horizontal="right" wrapText="1"/>
    </xf>
    <xf numFmtId="0" fontId="7" fillId="11" borderId="0" xfId="2" applyFont="1" applyFill="1" applyAlignment="1">
      <alignment horizontal="left" vertical="top"/>
    </xf>
    <xf numFmtId="43" fontId="0" fillId="11" borderId="0" xfId="1" applyFont="1" applyFill="1"/>
    <xf numFmtId="168" fontId="0" fillId="11" borderId="0" xfId="3" applyNumberFormat="1" applyFont="1" applyFill="1"/>
    <xf numFmtId="0" fontId="0" fillId="11" borderId="0" xfId="0" applyFill="1"/>
    <xf numFmtId="9" fontId="0" fillId="11" borderId="0" xfId="0" applyNumberFormat="1" applyFill="1"/>
    <xf numFmtId="166" fontId="0" fillId="11" borderId="0" xfId="1" applyNumberFormat="1" applyFont="1" applyFill="1"/>
    <xf numFmtId="44" fontId="0" fillId="11" borderId="0" xfId="0" applyNumberFormat="1" applyFill="1"/>
    <xf numFmtId="3" fontId="0" fillId="4" borderId="0" xfId="0" applyNumberFormat="1" applyFill="1"/>
    <xf numFmtId="0" fontId="2" fillId="12" borderId="0" xfId="0" applyFont="1" applyFill="1"/>
    <xf numFmtId="0" fontId="0" fillId="12" borderId="0" xfId="0" applyFill="1"/>
    <xf numFmtId="6" fontId="0" fillId="12" borderId="0" xfId="0" applyNumberFormat="1" applyFill="1"/>
    <xf numFmtId="0" fontId="0" fillId="0" borderId="10" xfId="0" applyBorder="1"/>
    <xf numFmtId="3" fontId="7" fillId="2" borderId="10" xfId="2" applyNumberFormat="1" applyFont="1" applyFill="1" applyBorder="1" applyAlignment="1">
      <alignment horizontal="right" vertical="top"/>
    </xf>
    <xf numFmtId="8" fontId="0" fillId="0" borderId="10" xfId="0" applyNumberFormat="1" applyBorder="1"/>
    <xf numFmtId="4" fontId="0" fillId="0" borderId="10" xfId="0" applyNumberFormat="1" applyBorder="1"/>
    <xf numFmtId="3" fontId="0" fillId="0" borderId="10" xfId="0" applyNumberFormat="1" applyBorder="1"/>
    <xf numFmtId="9" fontId="0" fillId="0" borderId="10" xfId="0" applyNumberFormat="1" applyBorder="1"/>
    <xf numFmtId="10" fontId="14" fillId="7" borderId="0" xfId="0" applyNumberFormat="1" applyFont="1" applyFill="1"/>
    <xf numFmtId="4" fontId="0" fillId="0" borderId="0" xfId="0" applyNumberFormat="1"/>
    <xf numFmtId="3" fontId="0" fillId="0" borderId="0" xfId="0" applyNumberFormat="1"/>
    <xf numFmtId="10" fontId="0" fillId="0" borderId="0" xfId="4" applyNumberFormat="1" applyFont="1"/>
    <xf numFmtId="164" fontId="0" fillId="0" borderId="0" xfId="0" applyNumberFormat="1"/>
    <xf numFmtId="170" fontId="0" fillId="0" borderId="0" xfId="0" applyNumberFormat="1"/>
    <xf numFmtId="9" fontId="0" fillId="4" borderId="0" xfId="0" applyNumberFormat="1" applyFill="1"/>
    <xf numFmtId="166" fontId="0" fillId="4" borderId="0" xfId="1" applyNumberFormat="1" applyFont="1" applyFill="1"/>
    <xf numFmtId="0" fontId="0" fillId="0" borderId="0" xfId="0" applyFill="1"/>
    <xf numFmtId="9" fontId="0" fillId="0" borderId="0" xfId="0" applyNumberFormat="1"/>
    <xf numFmtId="8" fontId="0" fillId="0" borderId="0" xfId="0" applyNumberFormat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2" fillId="0" borderId="0" xfId="0" applyFont="1" applyAlignment="1">
      <alignment horizontal="right"/>
    </xf>
    <xf numFmtId="3" fontId="0" fillId="5" borderId="0" xfId="0" applyNumberFormat="1" applyFill="1"/>
    <xf numFmtId="3" fontId="0" fillId="14" borderId="0" xfId="0" applyNumberFormat="1" applyFill="1"/>
    <xf numFmtId="0" fontId="2" fillId="15" borderId="0" xfId="0" applyFont="1" applyFill="1"/>
    <xf numFmtId="3" fontId="0" fillId="15" borderId="0" xfId="0" applyNumberFormat="1" applyFill="1"/>
    <xf numFmtId="167" fontId="0" fillId="0" borderId="0" xfId="0" applyNumberFormat="1"/>
    <xf numFmtId="0" fontId="0" fillId="5" borderId="10" xfId="0" applyFill="1" applyBorder="1"/>
    <xf numFmtId="0" fontId="2" fillId="5" borderId="10" xfId="0" applyFont="1" applyFill="1" applyBorder="1"/>
    <xf numFmtId="0" fontId="2" fillId="13" borderId="10" xfId="0" applyFont="1" applyFill="1" applyBorder="1"/>
    <xf numFmtId="0" fontId="0" fillId="13" borderId="10" xfId="0" applyFill="1" applyBorder="1"/>
    <xf numFmtId="6" fontId="0" fillId="13" borderId="10" xfId="0" applyNumberFormat="1" applyFill="1" applyBorder="1"/>
    <xf numFmtId="8" fontId="0" fillId="13" borderId="10" xfId="0" applyNumberFormat="1" applyFill="1" applyBorder="1"/>
    <xf numFmtId="0" fontId="2" fillId="14" borderId="10" xfId="0" applyFont="1" applyFill="1" applyBorder="1"/>
    <xf numFmtId="6" fontId="0" fillId="14" borderId="10" xfId="0" applyNumberFormat="1" applyFill="1" applyBorder="1"/>
    <xf numFmtId="8" fontId="0" fillId="14" borderId="10" xfId="0" applyNumberFormat="1" applyFill="1" applyBorder="1"/>
    <xf numFmtId="171" fontId="0" fillId="5" borderId="10" xfId="0" applyNumberFormat="1" applyFill="1" applyBorder="1"/>
    <xf numFmtId="9" fontId="0" fillId="5" borderId="10" xfId="0" applyNumberFormat="1" applyFill="1" applyBorder="1"/>
    <xf numFmtId="0" fontId="2" fillId="0" borderId="10" xfId="0" applyFont="1" applyBorder="1"/>
    <xf numFmtId="10" fontId="0" fillId="0" borderId="10" xfId="4" applyNumberFormat="1" applyFont="1" applyBorder="1"/>
    <xf numFmtId="166" fontId="0" fillId="0" borderId="10" xfId="1" applyNumberFormat="1" applyFont="1" applyBorder="1"/>
    <xf numFmtId="164" fontId="0" fillId="0" borderId="10" xfId="0" applyNumberFormat="1" applyBorder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</cellXfs>
  <cellStyles count="5">
    <cellStyle name="Comma" xfId="1" builtinId="3"/>
    <cellStyle name="Currency" xfId="3" builtinId="4"/>
    <cellStyle name="Normal" xfId="0" builtinId="0"/>
    <cellStyle name="Normal 2" xfId="2" xr:uid="{DDB74882-B07B-425D-873F-8C1DF4EEC7AC}"/>
    <cellStyle name="Percent" xfId="4" builtinId="5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660066"/>
      <color rgb="FFFF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1490232580.0964484</c:v>
                </c:pt>
                <c:pt idx="1">
                  <c:v>7743434447.0647545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1490232580.0964484</c:v>
                </c:pt>
                <c:pt idx="1">
                  <c:v>7743434447.0647545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Impact'!$K$6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Impact'!$L$6:$M$6</c:f>
              <c:numCache>
                <c:formatCode>"$"0.00,,,"B"</c:formatCode>
                <c:ptCount val="2"/>
                <c:pt idx="0">
                  <c:v>0</c:v>
                </c:pt>
                <c:pt idx="1">
                  <c:v>9725448565.6518593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Impact'!$K$10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Impact'!$L$10:$M$10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Impact'!$L$11:$M$11</c:f>
              <c:numCache>
                <c:formatCode>0%</c:formatCode>
                <c:ptCount val="2"/>
                <c:pt idx="0">
                  <c:v>0.16139119763717591</c:v>
                </c:pt>
                <c:pt idx="1">
                  <c:v>0.83860880236282398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>
                <a:latin typeface="Avenir Next LT Pro" panose="020B0504020202020204" pitchFamily="34" charset="0"/>
              </a:rPr>
              <a:t>Distribution of</a:t>
            </a:r>
            <a:r>
              <a:rPr lang="en-AU" baseline="0">
                <a:latin typeface="Avenir Next LT Pro" panose="020B0504020202020204" pitchFamily="34" charset="0"/>
              </a:rPr>
              <a:t> Economic Costs</a:t>
            </a:r>
            <a:endParaRPr lang="en-AU">
              <a:latin typeface="Avenir Next LT Pro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Cost Impact'!$K$15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1-4229-A547-14773B00E7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DC1-4229-A547-14773B00E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Impact'!$L$15:$M$15</c:f>
              <c:numCache>
                <c:formatCode>"$"0.00,,,"B"</c:formatCode>
                <c:ptCount val="2"/>
                <c:pt idx="0">
                  <c:v>0</c:v>
                </c:pt>
                <c:pt idx="1">
                  <c:v>1490232580.0964484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229-A547-14773B00E717}"/>
            </c:ext>
          </c:extLst>
        </c:ser>
        <c:ser>
          <c:idx val="1"/>
          <c:order val="1"/>
          <c:tx>
            <c:strRef>
              <c:f>'Economic Cost Impact'!$K$16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Impact'!$L$16:$M$16</c:f>
              <c:numCache>
                <c:formatCode>"$"0.00,,,"B"</c:formatCode>
                <c:ptCount val="2"/>
                <c:pt idx="0">
                  <c:v>9725448565.6518593</c:v>
                </c:pt>
                <c:pt idx="1">
                  <c:v>7743434447.0647545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229-A547-14773B00E7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0026120"/>
        <c:axId val="740028088"/>
      </c:barChart>
      <c:catAx>
        <c:axId val="74002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8088"/>
        <c:crosses val="autoZero"/>
        <c:auto val="1"/>
        <c:lblAlgn val="ctr"/>
        <c:lblOffset val="100"/>
        <c:noMultiLvlLbl val="0"/>
      </c:catAx>
      <c:valAx>
        <c:axId val="740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95052-90D2-4638-A9EA-E803F677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55466" cy="611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208656</xdr:colOff>
      <xdr:row>4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52583-88DE-46EE-86DF-A613C36B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32606" cy="607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15</xdr:row>
      <xdr:rowOff>166687</xdr:rowOff>
    </xdr:from>
    <xdr:to>
      <xdr:col>13</xdr:col>
      <xdr:colOff>609600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082D-DA6E-4B12-9DC3-9748D6E0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26</xdr:row>
      <xdr:rowOff>71437</xdr:rowOff>
    </xdr:from>
    <xdr:to>
      <xdr:col>22</xdr:col>
      <xdr:colOff>590550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6624A-AAE8-4D33-8322-3434A8710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52387</xdr:rowOff>
    </xdr:from>
    <xdr:to>
      <xdr:col>8</xdr:col>
      <xdr:colOff>352425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6993B-59D2-435E-803F-0C78BC06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32</xdr:row>
      <xdr:rowOff>157162</xdr:rowOff>
    </xdr:from>
    <xdr:to>
      <xdr:col>8</xdr:col>
      <xdr:colOff>466725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7A60B-4E2D-4B13-9DC2-E21474C7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33</xdr:row>
      <xdr:rowOff>33337</xdr:rowOff>
    </xdr:from>
    <xdr:to>
      <xdr:col>13</xdr:col>
      <xdr:colOff>762000</xdr:colOff>
      <xdr:row>48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FA1C1-4692-47F2-B03C-F573C71F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1938336</xdr:colOff>
      <xdr:row>50</xdr:row>
      <xdr:rowOff>38100</xdr:rowOff>
    </xdr:from>
    <xdr:to>
      <xdr:col>12</xdr:col>
      <xdr:colOff>9524</xdr:colOff>
      <xdr:row>70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BE442-EB46-44C4-A766-CB47C19A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%20and%20Severity%20Model_J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cBook\UNSW\ACTL5100\Assignment%20Pricing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Graphs"/>
      <sheetName val="Annual Expected Cost"/>
      <sheetName val="Annual Cost 95%"/>
      <sheetName val="Levy"/>
      <sheetName val="Incentives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Medium Scenario"/>
      <sheetName val="Frequency Medium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Interest Rate Projection"/>
    </sheetNames>
    <sheetDataSet>
      <sheetData sheetId="0" refreshError="1"/>
      <sheetData sheetId="1">
        <row r="2">
          <cell r="F2">
            <v>129693892200</v>
          </cell>
        </row>
      </sheetData>
      <sheetData sheetId="2" refreshError="1"/>
      <sheetData sheetId="3">
        <row r="4">
          <cell r="B4">
            <v>675708.07497868256</v>
          </cell>
          <cell r="C4">
            <v>866896.7938679998</v>
          </cell>
          <cell r="D4">
            <v>914039.21770372172</v>
          </cell>
          <cell r="E4">
            <v>601065.90390545607</v>
          </cell>
          <cell r="F4">
            <v>500233.49736793939</v>
          </cell>
          <cell r="G4">
            <v>299878.19606612076</v>
          </cell>
          <cell r="H4">
            <v>2690083.479345676</v>
          </cell>
          <cell r="I4">
            <v>2860341.9274055292</v>
          </cell>
          <cell r="J4">
            <v>1804739.5494344409</v>
          </cell>
          <cell r="K4">
            <v>1328015.8948668526</v>
          </cell>
          <cell r="L4">
            <v>1191809.1364189705</v>
          </cell>
          <cell r="M4">
            <v>510775.34417955874</v>
          </cell>
          <cell r="N4">
            <v>53644142.771776401</v>
          </cell>
          <cell r="O4">
            <v>95626515.375775322</v>
          </cell>
          <cell r="P4">
            <v>69970621.006664872</v>
          </cell>
          <cell r="Q4">
            <v>23323540.335554954</v>
          </cell>
          <cell r="R4">
            <v>16326478.23488847</v>
          </cell>
          <cell r="S4">
            <v>9329416.1342219822</v>
          </cell>
        </row>
        <row r="5">
          <cell r="B5">
            <v>686486.21234677744</v>
          </cell>
          <cell r="C5">
            <v>880724.55925109831</v>
          </cell>
          <cell r="D5">
            <v>928618.94615901285</v>
          </cell>
          <cell r="E5">
            <v>610653.43307591253</v>
          </cell>
          <cell r="F5">
            <v>508212.66107842827</v>
          </cell>
          <cell r="G5">
            <v>304661.51671979076</v>
          </cell>
          <cell r="H5">
            <v>2712607.1661554892</v>
          </cell>
          <cell r="I5">
            <v>2884291.1640134319</v>
          </cell>
          <cell r="J5">
            <v>1819850.3772941891</v>
          </cell>
          <cell r="K5">
            <v>1339135.1832919503</v>
          </cell>
          <cell r="L5">
            <v>1201787.9850055967</v>
          </cell>
          <cell r="M5">
            <v>515051.99357382709</v>
          </cell>
          <cell r="N5">
            <v>54068162.268274531</v>
          </cell>
          <cell r="O5">
            <v>96382376.217358947</v>
          </cell>
          <cell r="P5">
            <v>70523689.915140688</v>
          </cell>
          <cell r="Q5">
            <v>23507896.638380229</v>
          </cell>
          <cell r="R5">
            <v>16455527.646866161</v>
          </cell>
          <cell r="S5">
            <v>9403158.6553520933</v>
          </cell>
        </row>
        <row r="6">
          <cell r="B6">
            <v>697436.27047389117</v>
          </cell>
          <cell r="C6">
            <v>894772.88963898446</v>
          </cell>
          <cell r="D6">
            <v>943431.23409065115</v>
          </cell>
          <cell r="E6">
            <v>620393.89175875206</v>
          </cell>
          <cell r="F6">
            <v>516319.09945935349</v>
          </cell>
          <cell r="G6">
            <v>309521.13553976954</v>
          </cell>
          <cell r="H6">
            <v>2735319.4405951668</v>
          </cell>
          <cell r="I6">
            <v>2908440.9241771391</v>
          </cell>
          <cell r="J6">
            <v>1835087.7259689092</v>
          </cell>
          <cell r="K6">
            <v>1350347.571939386</v>
          </cell>
          <cell r="L6">
            <v>1211850.385073808</v>
          </cell>
          <cell r="M6">
            <v>519364.45074591774</v>
          </cell>
          <cell r="N6">
            <v>54495533.342859678</v>
          </cell>
          <cell r="O6">
            <v>97144211.611184642</v>
          </cell>
          <cell r="P6">
            <v>71081130.44720827</v>
          </cell>
          <cell r="Q6">
            <v>23693710.149069421</v>
          </cell>
          <cell r="R6">
            <v>16585597.104348598</v>
          </cell>
          <cell r="S6">
            <v>9477484.0596277695</v>
          </cell>
        </row>
        <row r="7">
          <cell r="B7">
            <v>708560.99164715305</v>
          </cell>
          <cell r="C7">
            <v>909045.30323723902</v>
          </cell>
          <cell r="D7">
            <v>958479.79102657514</v>
          </cell>
          <cell r="E7">
            <v>630289.71931403724</v>
          </cell>
          <cell r="F7">
            <v>524554.84265351249</v>
          </cell>
          <cell r="G7">
            <v>314458.26954883343</v>
          </cell>
          <cell r="H7">
            <v>2758221.8816821412</v>
          </cell>
          <cell r="I7">
            <v>2932792.8868518975</v>
          </cell>
          <cell r="J7">
            <v>1850452.6547994113</v>
          </cell>
          <cell r="K7">
            <v>1361653.840324095</v>
          </cell>
          <cell r="L7">
            <v>1221997.0361882907</v>
          </cell>
          <cell r="M7">
            <v>523713.0155092674</v>
          </cell>
          <cell r="N7">
            <v>54926282.487416677</v>
          </cell>
          <cell r="O7">
            <v>97912068.781916678</v>
          </cell>
          <cell r="P7">
            <v>71642977.157500014</v>
          </cell>
          <cell r="Q7">
            <v>23880992.385833338</v>
          </cell>
          <cell r="R7">
            <v>16716694.670083337</v>
          </cell>
          <cell r="S7">
            <v>9552396.9543333352</v>
          </cell>
        </row>
        <row r="8">
          <cell r="B8">
            <v>719863.16189558082</v>
          </cell>
          <cell r="C8">
            <v>923545.37436991197</v>
          </cell>
          <cell r="D8">
            <v>973768.38566495234</v>
          </cell>
          <cell r="E8">
            <v>640343.39401176665</v>
          </cell>
          <cell r="F8">
            <v>532921.95318626333</v>
          </cell>
          <cell r="G8">
            <v>319474.15518234111</v>
          </cell>
          <cell r="H8">
            <v>2781316.0816547363</v>
          </cell>
          <cell r="I8">
            <v>2957348.7450506054</v>
          </cell>
          <cell r="J8">
            <v>1865946.2319962152</v>
          </cell>
          <cell r="K8">
            <v>1373054.7744877811</v>
          </cell>
          <cell r="L8">
            <v>1232228.6437710857</v>
          </cell>
          <cell r="M8">
            <v>528097.99018760817</v>
          </cell>
          <cell r="N8">
            <v>55360436.403230228</v>
          </cell>
          <cell r="O8">
            <v>98685995.327497363</v>
          </cell>
          <cell r="P8">
            <v>72209264.873778567</v>
          </cell>
          <cell r="Q8">
            <v>24069754.957926188</v>
          </cell>
          <cell r="R8">
            <v>16848828.470548332</v>
          </cell>
          <cell r="S8">
            <v>9627901.9831704739</v>
          </cell>
        </row>
        <row r="9">
          <cell r="B9">
            <v>731345.61168780271</v>
          </cell>
          <cell r="C9">
            <v>938276.7343746617</v>
          </cell>
          <cell r="D9">
            <v>989300.8468179967</v>
          </cell>
          <cell r="E9">
            <v>650557.43365252228</v>
          </cell>
          <cell r="F9">
            <v>541422.52648205555</v>
          </cell>
          <cell r="G9">
            <v>324570.04859788145</v>
          </cell>
          <cell r="H9">
            <v>2804603.6460828576</v>
          </cell>
          <cell r="I9">
            <v>2982110.2059615199</v>
          </cell>
          <cell r="J9">
            <v>1881569.5347138159</v>
          </cell>
          <cell r="K9">
            <v>1384551.1670535626</v>
          </cell>
          <cell r="L9">
            <v>1242545.9191506333</v>
          </cell>
          <cell r="M9">
            <v>532519.67963598564</v>
          </cell>
          <cell r="N9">
            <v>55798022.002640054</v>
          </cell>
          <cell r="O9">
            <v>99466039.222097486</v>
          </cell>
          <cell r="P9">
            <v>72780028.699095726</v>
          </cell>
          <cell r="Q9">
            <v>24260009.566365242</v>
          </cell>
          <cell r="R9">
            <v>16982006.696455669</v>
          </cell>
          <cell r="S9">
            <v>9704003.8265460972</v>
          </cell>
        </row>
        <row r="10">
          <cell r="B10">
            <v>743011.21664090792</v>
          </cell>
          <cell r="C10">
            <v>953243.07251217274</v>
          </cell>
          <cell r="D10">
            <v>1005081.0643708406</v>
          </cell>
          <cell r="E10">
            <v>660934.39619801694</v>
          </cell>
          <cell r="F10">
            <v>550058.69138919935</v>
          </cell>
          <cell r="G10">
            <v>329747.22598986031</v>
          </cell>
          <cell r="H10">
            <v>2828086.1939796223</v>
          </cell>
          <cell r="I10">
            <v>3007078.9910669401</v>
          </cell>
          <cell r="J10">
            <v>1897323.6491255693</v>
          </cell>
          <cell r="K10">
            <v>1396143.8172810792</v>
          </cell>
          <cell r="L10">
            <v>1252949.5796112253</v>
          </cell>
          <cell r="M10">
            <v>536978.39126195363</v>
          </cell>
          <cell r="N10">
            <v>56239066.410709128</v>
          </cell>
          <cell r="O10">
            <v>100252248.81909019</v>
          </cell>
          <cell r="P10">
            <v>73355304.013968423</v>
          </cell>
          <cell r="Q10">
            <v>24451768.004656143</v>
          </cell>
          <cell r="R10">
            <v>17116237.603259299</v>
          </cell>
          <cell r="S10">
            <v>9780707.2018624581</v>
          </cell>
        </row>
        <row r="11">
          <cell r="B11">
            <v>873115.90224868001</v>
          </cell>
          <cell r="C11">
            <v>1120160.3242027638</v>
          </cell>
          <cell r="D11">
            <v>1181075.3871503461</v>
          </cell>
          <cell r="E11">
            <v>776667.05258167465</v>
          </cell>
          <cell r="F11">
            <v>646376.50127712358</v>
          </cell>
          <cell r="G11">
            <v>387487.48374989873</v>
          </cell>
          <cell r="H11">
            <v>3298508.4964169231</v>
          </cell>
          <cell r="I11">
            <v>3507274.85694964</v>
          </cell>
          <cell r="J11">
            <v>2212923.4216467962</v>
          </cell>
          <cell r="K11">
            <v>1628377.6121551897</v>
          </cell>
          <cell r="L11">
            <v>1461364.5237290165</v>
          </cell>
          <cell r="M11">
            <v>626299.08159814996</v>
          </cell>
          <cell r="N11">
            <v>65563362.5971177</v>
          </cell>
          <cell r="O11">
            <v>116873820.28181849</v>
          </cell>
          <cell r="P11">
            <v>85517429.474501342</v>
          </cell>
          <cell r="Q11">
            <v>28505809.824833773</v>
          </cell>
          <cell r="R11">
            <v>19954066.877383646</v>
          </cell>
          <cell r="S11">
            <v>11402323.929933513</v>
          </cell>
        </row>
        <row r="12">
          <cell r="B12">
            <v>887042.86787359312</v>
          </cell>
          <cell r="C12">
            <v>1138027.8653727106</v>
          </cell>
          <cell r="D12">
            <v>1199914.5770848216</v>
          </cell>
          <cell r="E12">
            <v>789055.57432941708</v>
          </cell>
          <cell r="F12">
            <v>656686.77427851269</v>
          </cell>
          <cell r="G12">
            <v>393668.24950204039</v>
          </cell>
          <cell r="H12">
            <v>3326126.4394596694</v>
          </cell>
          <cell r="I12">
            <v>3536640.771071041</v>
          </cell>
          <cell r="J12">
            <v>2231451.9150805376</v>
          </cell>
          <cell r="K12">
            <v>1642011.7865686975</v>
          </cell>
          <cell r="L12">
            <v>1473600.3212796005</v>
          </cell>
          <cell r="M12">
            <v>631542.99483411445</v>
          </cell>
          <cell r="N12">
            <v>66081595.20483084</v>
          </cell>
          <cell r="O12">
            <v>117797626.23469846</v>
          </cell>
          <cell r="P12">
            <v>86193385.049779356</v>
          </cell>
          <cell r="Q12">
            <v>28731128.349926446</v>
          </cell>
          <cell r="R12">
            <v>20111789.844948515</v>
          </cell>
          <cell r="S12">
            <v>11492451.339970581</v>
          </cell>
        </row>
        <row r="13">
          <cell r="B13">
            <v>901191.98083429295</v>
          </cell>
          <cell r="C13">
            <v>1156180.4095199651</v>
          </cell>
          <cell r="D13">
            <v>1219054.2686479387</v>
          </cell>
          <cell r="E13">
            <v>801641.70388166758</v>
          </cell>
          <cell r="F13">
            <v>667161.50519127888</v>
          </cell>
          <cell r="G13">
            <v>399947.60389738972</v>
          </cell>
          <cell r="H13">
            <v>3353975.6236160109</v>
          </cell>
          <cell r="I13">
            <v>3566252.5618195557</v>
          </cell>
          <cell r="J13">
            <v>2250135.5449575768</v>
          </cell>
          <cell r="K13">
            <v>1655760.1179876507</v>
          </cell>
          <cell r="L13">
            <v>1485938.5674248149</v>
          </cell>
          <cell r="M13">
            <v>636830.81461063493</v>
          </cell>
          <cell r="N13">
            <v>66603924.079499483</v>
          </cell>
          <cell r="O13">
            <v>118728734.22867298</v>
          </cell>
          <cell r="P13">
            <v>86874683.581955835</v>
          </cell>
          <cell r="Q13">
            <v>28958227.86065194</v>
          </cell>
          <cell r="R13">
            <v>20270759.502456363</v>
          </cell>
          <cell r="S13">
            <v>11583291.144260779</v>
          </cell>
        </row>
        <row r="14">
          <cell r="B14">
            <v>915566.78457592928</v>
          </cell>
          <cell r="C14">
            <v>1174622.5026923744</v>
          </cell>
          <cell r="D14">
            <v>1238499.2551046484</v>
          </cell>
          <cell r="E14">
            <v>814428.59325649519</v>
          </cell>
          <cell r="F14">
            <v>677803.31726357562</v>
          </cell>
          <cell r="G14">
            <v>406327.11951141054</v>
          </cell>
          <cell r="H14">
            <v>3382057.9850349398</v>
          </cell>
          <cell r="I14">
            <v>3596112.2878852524</v>
          </cell>
          <cell r="J14">
            <v>2268975.6102133137</v>
          </cell>
          <cell r="K14">
            <v>1669623.5622324385</v>
          </cell>
          <cell r="L14">
            <v>1498380.1199521886</v>
          </cell>
          <cell r="M14">
            <v>642162.90855093789</v>
          </cell>
          <cell r="N14">
            <v>67130381.599254042</v>
          </cell>
          <cell r="O14">
            <v>119667201.98127893</v>
          </cell>
          <cell r="P14">
            <v>87561367.303374827</v>
          </cell>
          <cell r="Q14">
            <v>29187122.434458271</v>
          </cell>
          <cell r="R14">
            <v>20430985.704120792</v>
          </cell>
          <cell r="S14">
            <v>11674848.973783311</v>
          </cell>
        </row>
        <row r="15">
          <cell r="B15">
            <v>930170.87906471512</v>
          </cell>
          <cell r="C15">
            <v>1193358.7634512431</v>
          </cell>
          <cell r="D15">
            <v>1258254.4061766881</v>
          </cell>
          <cell r="E15">
            <v>827419.4447494268</v>
          </cell>
          <cell r="F15">
            <v>688614.87558666896</v>
          </cell>
          <cell r="G15">
            <v>412808.39400352672</v>
          </cell>
          <cell r="H15">
            <v>3410375.4760765499</v>
          </cell>
          <cell r="I15">
            <v>3626222.0251953192</v>
          </cell>
          <cell r="J15">
            <v>2287973.4206589512</v>
          </cell>
          <cell r="K15">
            <v>1683603.083126398</v>
          </cell>
          <cell r="L15">
            <v>1510925.8438313829</v>
          </cell>
          <cell r="M15">
            <v>647539.6473563069</v>
          </cell>
          <cell r="N15">
            <v>67661000.398151472</v>
          </cell>
          <cell r="O15">
            <v>120613087.66627</v>
          </cell>
          <cell r="P15">
            <v>88253478.780197561</v>
          </cell>
          <cell r="Q15">
            <v>29417826.26006585</v>
          </cell>
          <cell r="R15">
            <v>20592478.3820461</v>
          </cell>
          <cell r="S15">
            <v>11767130.504026342</v>
          </cell>
        </row>
        <row r="16">
          <cell r="B16">
            <v>945007.9216894866</v>
          </cell>
          <cell r="C16">
            <v>1212393.8840279849</v>
          </cell>
          <cell r="D16">
            <v>1278324.6692621349</v>
          </cell>
          <cell r="E16">
            <v>840617.51173541544</v>
          </cell>
          <cell r="F16">
            <v>699598.88776237192</v>
          </cell>
          <cell r="G16">
            <v>419393.05051723344</v>
          </cell>
          <cell r="H16">
            <v>3438930.0654477691</v>
          </cell>
          <cell r="I16">
            <v>3656583.8670583875</v>
          </cell>
          <cell r="J16">
            <v>2307130.2970725535</v>
          </cell>
          <cell r="K16">
            <v>1697699.6525628224</v>
          </cell>
          <cell r="L16">
            <v>1523576.6112743281</v>
          </cell>
          <cell r="M16">
            <v>652961.40483185486</v>
          </cell>
          <cell r="N16">
            <v>68195813.368198186</v>
          </cell>
          <cell r="O16">
            <v>121566449.91722284</v>
          </cell>
          <cell r="P16">
            <v>88951060.915041104</v>
          </cell>
          <cell r="Q16">
            <v>29650353.63834703</v>
          </cell>
          <cell r="R16">
            <v>20755247.546842925</v>
          </cell>
          <cell r="S16">
            <v>11860141.455338815</v>
          </cell>
        </row>
        <row r="17">
          <cell r="B17">
            <v>960081.62817764503</v>
          </cell>
          <cell r="C17">
            <v>1231732.6314992267</v>
          </cell>
          <cell r="D17">
            <v>1298715.070674411</v>
          </cell>
          <cell r="E17">
            <v>854026.0994836028</v>
          </cell>
          <cell r="F17">
            <v>710758.10458112473</v>
          </cell>
          <cell r="G17">
            <v>426082.73808659054</v>
          </cell>
          <cell r="H17">
            <v>3467723.7383392272</v>
          </cell>
          <cell r="I17">
            <v>3687199.9243100644</v>
          </cell>
          <cell r="J17">
            <v>2326447.5712908739</v>
          </cell>
          <cell r="K17">
            <v>1711914.2505725299</v>
          </cell>
          <cell r="L17">
            <v>1536333.3017958603</v>
          </cell>
          <cell r="M17">
            <v>658428.55791251152</v>
          </cell>
          <cell r="N17">
            <v>68734853.661388904</v>
          </cell>
          <cell r="O17">
            <v>122527347.83117153</v>
          </cell>
          <cell r="P17">
            <v>89654156.949637696</v>
          </cell>
          <cell r="Q17">
            <v>29884718.983212564</v>
          </cell>
          <cell r="R17">
            <v>20919303.288248796</v>
          </cell>
          <cell r="S17">
            <v>11953887.593285028</v>
          </cell>
        </row>
        <row r="18">
          <cell r="B18">
            <v>975395.77352570719</v>
          </cell>
          <cell r="C18">
            <v>1251379.8489806554</v>
          </cell>
          <cell r="D18">
            <v>1319430.7169010534</v>
          </cell>
          <cell r="E18">
            <v>867648.56598507671</v>
          </cell>
          <cell r="F18">
            <v>722095.32071089174</v>
          </cell>
          <cell r="G18">
            <v>432879.13204919954</v>
          </cell>
          <cell r="H18">
            <v>3496758.4965632749</v>
          </cell>
          <cell r="I18">
            <v>3718072.3254596852</v>
          </cell>
          <cell r="J18">
            <v>2345926.5863019438</v>
          </cell>
          <cell r="K18">
            <v>1726247.8653919965</v>
          </cell>
          <cell r="L18">
            <v>1549196.8022748688</v>
          </cell>
          <cell r="M18">
            <v>663941.48668922938</v>
          </cell>
          <cell r="N18">
            <v>69278154.691761762</v>
          </cell>
          <cell r="O18">
            <v>123495840.97227095</v>
          </cell>
          <cell r="P18">
            <v>90362810.46751532</v>
          </cell>
          <cell r="Q18">
            <v>30120936.822505105</v>
          </cell>
          <cell r="R18">
            <v>21084655.775753576</v>
          </cell>
          <cell r="S18">
            <v>12048374.729002044</v>
          </cell>
        </row>
        <row r="19">
          <cell r="B19">
            <v>990954.19294470095</v>
          </cell>
          <cell r="C19">
            <v>1271340.456839907</v>
          </cell>
          <cell r="D19">
            <v>1340476.7958825605</v>
          </cell>
          <cell r="E19">
            <v>881488.32279383275</v>
          </cell>
          <cell r="F19">
            <v>733613.3753970461</v>
          </cell>
          <cell r="G19">
            <v>439783.93446576851</v>
          </cell>
          <cell r="H19">
            <v>3526036.3586931531</v>
          </cell>
          <cell r="I19">
            <v>3749203.2168382895</v>
          </cell>
          <cell r="J19">
            <v>2365568.696338444</v>
          </cell>
          <cell r="K19">
            <v>1740701.4935320627</v>
          </cell>
          <cell r="L19">
            <v>1562168.007015954</v>
          </cell>
          <cell r="M19">
            <v>669500.57443540881</v>
          </cell>
          <cell r="N19">
            <v>69825750.1374695</v>
          </cell>
          <cell r="O19">
            <v>124471989.37548909</v>
          </cell>
          <cell r="P19">
            <v>91077065.396699324</v>
          </cell>
          <cell r="Q19">
            <v>30359021.798899774</v>
          </cell>
          <cell r="R19">
            <v>21251315.259229846</v>
          </cell>
          <cell r="S19">
            <v>12143608.719559912</v>
          </cell>
        </row>
        <row r="20">
          <cell r="B20">
            <v>1006760.7828206389</v>
          </cell>
          <cell r="C20">
            <v>1291619.4539288043</v>
          </cell>
          <cell r="D20">
            <v>1361858.5783116394</v>
          </cell>
          <cell r="E20">
            <v>895548.83588114963</v>
          </cell>
          <cell r="F20">
            <v>745315.15317341872</v>
          </cell>
          <cell r="G20">
            <v>446798.87454636884</v>
          </cell>
          <cell r="H20">
            <v>3555559.3602033281</v>
          </cell>
          <cell r="I20">
            <v>3780594.7627478424</v>
          </cell>
          <cell r="J20">
            <v>2385375.2669718526</v>
          </cell>
          <cell r="K20">
            <v>1755276.1398472125</v>
          </cell>
          <cell r="L20">
            <v>1575247.8178116011</v>
          </cell>
          <cell r="M20">
            <v>675106.20763354329</v>
          </cell>
          <cell r="N20">
            <v>70377673.942867145</v>
          </cell>
          <cell r="O20">
            <v>125455853.55032839</v>
          </cell>
          <cell r="P20">
            <v>91796966.012435406</v>
          </cell>
          <cell r="Q20">
            <v>30598988.670811798</v>
          </cell>
          <cell r="R20">
            <v>21419292.069568262</v>
          </cell>
          <cell r="S20">
            <v>12239595.468324721</v>
          </cell>
        </row>
        <row r="21">
          <cell r="B21">
            <v>1174353.9914106405</v>
          </cell>
          <cell r="C21">
            <v>1506632.446344659</v>
          </cell>
          <cell r="D21">
            <v>1588564.1201640058</v>
          </cell>
          <cell r="E21">
            <v>1044628.8411966743</v>
          </cell>
          <cell r="F21">
            <v>869386.09441640438</v>
          </cell>
          <cell r="G21">
            <v>521176.48068417964</v>
          </cell>
          <cell r="H21">
            <v>4116509.3790716971</v>
          </cell>
          <cell r="I21">
            <v>4377047.9473673748</v>
          </cell>
          <cell r="J21">
            <v>2761708.8239341765</v>
          </cell>
          <cell r="K21">
            <v>2032200.8327062808</v>
          </cell>
          <cell r="L21">
            <v>1823769.9780697396</v>
          </cell>
          <cell r="M21">
            <v>781615.70488703111</v>
          </cell>
          <cell r="N21">
            <v>81443088.72818251</v>
          </cell>
          <cell r="O21">
            <v>145181158.16762969</v>
          </cell>
          <cell r="P21">
            <v>106230115.73241197</v>
          </cell>
          <cell r="Q21">
            <v>35410038.577470653</v>
          </cell>
          <cell r="R21">
            <v>24787027.00422946</v>
          </cell>
          <cell r="S21">
            <v>14164015.430988261</v>
          </cell>
        </row>
        <row r="22">
          <cell r="B22">
            <v>1193085.9691786934</v>
          </cell>
          <cell r="C22">
            <v>1530664.5573571608</v>
          </cell>
          <cell r="D22">
            <v>1613903.1133463718</v>
          </cell>
          <cell r="E22">
            <v>1061291.5888624422</v>
          </cell>
          <cell r="F22">
            <v>883253.56632996281</v>
          </cell>
          <cell r="G22">
            <v>529489.70337581541</v>
          </cell>
          <cell r="H22">
            <v>4150976.3272968214</v>
          </cell>
          <cell r="I22">
            <v>4413696.3480118103</v>
          </cell>
          <cell r="J22">
            <v>2784832.2195788799</v>
          </cell>
          <cell r="K22">
            <v>2049216.1615769116</v>
          </cell>
          <cell r="L22">
            <v>1839040.1450049211</v>
          </cell>
          <cell r="M22">
            <v>788160.0621449661</v>
          </cell>
          <cell r="N22">
            <v>82086839.484396383</v>
          </cell>
          <cell r="O22">
            <v>146328713.86348921</v>
          </cell>
          <cell r="P22">
            <v>107069790.63182138</v>
          </cell>
          <cell r="Q22">
            <v>35689930.210607126</v>
          </cell>
          <cell r="R22">
            <v>24982951.147424988</v>
          </cell>
          <cell r="S22">
            <v>14275972.084242849</v>
          </cell>
        </row>
        <row r="23">
          <cell r="B23">
            <v>1212116.7384471532</v>
          </cell>
          <cell r="C23">
            <v>1555080.0016511928</v>
          </cell>
          <cell r="D23">
            <v>1639646.2857289009</v>
          </cell>
          <cell r="E23">
            <v>1078220.1219907815</v>
          </cell>
          <cell r="F23">
            <v>897342.23660234979</v>
          </cell>
          <cell r="G23">
            <v>537935.52927208936</v>
          </cell>
          <cell r="H23">
            <v>4185731.8623829382</v>
          </cell>
          <cell r="I23">
            <v>4450651.6005084412</v>
          </cell>
          <cell r="J23">
            <v>2808149.2241303255</v>
          </cell>
          <cell r="K23">
            <v>2066373.9573789185</v>
          </cell>
          <cell r="L23">
            <v>1854438.1668785173</v>
          </cell>
          <cell r="M23">
            <v>794759.21437650721</v>
          </cell>
          <cell r="N23">
            <v>82735678.640898094</v>
          </cell>
          <cell r="O23">
            <v>147485340.18594879</v>
          </cell>
          <cell r="P23">
            <v>107916102.57508446</v>
          </cell>
          <cell r="Q23">
            <v>35972034.191694826</v>
          </cell>
          <cell r="R23">
            <v>25180423.934186377</v>
          </cell>
          <cell r="S23">
            <v>14388813.676677927</v>
          </cell>
        </row>
        <row r="24">
          <cell r="B24">
            <v>1231451.0652029237</v>
          </cell>
          <cell r="C24">
            <v>1579884.8937293324</v>
          </cell>
          <cell r="D24">
            <v>1665800.0843248849</v>
          </cell>
          <cell r="E24">
            <v>1095418.6800932984</v>
          </cell>
          <cell r="F24">
            <v>911655.63354169927</v>
          </cell>
          <cell r="G24">
            <v>546516.0735105999</v>
          </cell>
          <cell r="H24">
            <v>4220778.4006268373</v>
          </cell>
          <cell r="I24">
            <v>4487916.2740842327</v>
          </cell>
          <cell r="J24">
            <v>2831661.4586483845</v>
          </cell>
          <cell r="K24">
            <v>2083675.4129676791</v>
          </cell>
          <cell r="L24">
            <v>1869965.1142017639</v>
          </cell>
          <cell r="M24">
            <v>801413.62037218432</v>
          </cell>
          <cell r="N24">
            <v>83389646.41793938</v>
          </cell>
          <cell r="O24">
            <v>148651108.83197892</v>
          </cell>
          <cell r="P24">
            <v>108769104.0233992</v>
          </cell>
          <cell r="Q24">
            <v>36256368.007799737</v>
          </cell>
          <cell r="R24">
            <v>25379457.605459817</v>
          </cell>
          <cell r="S24">
            <v>14502547.203119893</v>
          </cell>
        </row>
        <row r="25">
          <cell r="B25">
            <v>1251093.791454586</v>
          </cell>
          <cell r="C25">
            <v>1605085.4456258446</v>
          </cell>
          <cell r="D25">
            <v>1692371.0589831411</v>
          </cell>
          <cell r="E25">
            <v>1112891.5703055328</v>
          </cell>
          <cell r="F25">
            <v>926197.34173575928</v>
          </cell>
          <cell r="G25">
            <v>555233.4849672484</v>
          </cell>
          <cell r="H25">
            <v>4256118.3785566175</v>
          </cell>
          <cell r="I25">
            <v>4525492.9594779229</v>
          </cell>
          <cell r="J25">
            <v>2855370.5577658322</v>
          </cell>
          <cell r="K25">
            <v>2101121.731186178</v>
          </cell>
          <cell r="L25">
            <v>1885622.0664491348</v>
          </cell>
          <cell r="M25">
            <v>808123.74276391475</v>
          </cell>
          <cell r="N25">
            <v>84048783.353685051</v>
          </cell>
          <cell r="O25">
            <v>149826092.06526467</v>
          </cell>
          <cell r="P25">
            <v>109628847.85263267</v>
          </cell>
          <cell r="Q25">
            <v>36542949.284210891</v>
          </cell>
          <cell r="R25">
            <v>25580064.498947628</v>
          </cell>
          <cell r="S25">
            <v>14617179.713684356</v>
          </cell>
        </row>
        <row r="26">
          <cell r="B26">
            <v>1271049.836445011</v>
          </cell>
          <cell r="C26">
            <v>1630687.9684623978</v>
          </cell>
          <cell r="D26">
            <v>1719365.8640283288</v>
          </cell>
          <cell r="E26">
            <v>1130643.1684656201</v>
          </cell>
          <cell r="F26">
            <v>940971.00294960116</v>
          </cell>
          <cell r="G26">
            <v>564089.9467943944</v>
          </cell>
          <cell r="H26">
            <v>4291754.2531010825</v>
          </cell>
          <cell r="I26">
            <v>4563384.2691201381</v>
          </cell>
          <cell r="J26">
            <v>2879278.1698019919</v>
          </cell>
          <cell r="K26">
            <v>2118714.1249486352</v>
          </cell>
          <cell r="L26">
            <v>1901410.1121333912</v>
          </cell>
          <cell r="M26">
            <v>814890.04805716756</v>
          </cell>
          <cell r="N26">
            <v>84713130.30672574</v>
          </cell>
          <cell r="O26">
            <v>151010362.72068503</v>
          </cell>
          <cell r="P26">
            <v>110495387.35659879</v>
          </cell>
          <cell r="Q26">
            <v>36831795.785532936</v>
          </cell>
          <cell r="R26">
            <v>25782257.049873054</v>
          </cell>
          <cell r="S26">
            <v>14732718.314213172</v>
          </cell>
        </row>
        <row r="27">
          <cell r="B27">
            <v>1291324.1978833156</v>
          </cell>
          <cell r="C27">
            <v>1656698.8740285949</v>
          </cell>
          <cell r="D27">
            <v>1746791.2599274307</v>
          </cell>
          <cell r="E27">
            <v>1148677.9202101585</v>
          </cell>
          <cell r="F27">
            <v>955980.31703764829</v>
          </cell>
          <cell r="G27">
            <v>573087.67696759547</v>
          </cell>
          <cell r="H27">
            <v>4327688.5017605498</v>
          </cell>
          <cell r="I27">
            <v>4601592.8373150155</v>
          </cell>
          <cell r="J27">
            <v>2903385.9568773308</v>
          </cell>
          <cell r="K27">
            <v>2136453.8173248284</v>
          </cell>
          <cell r="L27">
            <v>1917330.3488812565</v>
          </cell>
          <cell r="M27">
            <v>821713.00666339556</v>
          </cell>
          <cell r="N27">
            <v>85382728.458610773</v>
          </cell>
          <cell r="O27">
            <v>152203994.20882791</v>
          </cell>
          <cell r="P27">
            <v>111368776.25036187</v>
          </cell>
          <cell r="Q27">
            <v>37122925.416787297</v>
          </cell>
          <cell r="R27">
            <v>25986047.791751109</v>
          </cell>
          <cell r="S27">
            <v>14849170.166714916</v>
          </cell>
        </row>
        <row r="28">
          <cell r="B28">
            <v>1311921.9531964667</v>
          </cell>
          <cell r="C28">
            <v>1683124.6763877152</v>
          </cell>
          <cell r="D28">
            <v>1774654.1149828173</v>
          </cell>
          <cell r="E28">
            <v>1167000.3420875545</v>
          </cell>
          <cell r="F28">
            <v>971229.04287025251</v>
          </cell>
          <cell r="G28">
            <v>582228.92884106759</v>
          </cell>
          <cell r="H28">
            <v>4363923.6227790965</v>
          </cell>
          <cell r="I28">
            <v>4640121.3204233442</v>
          </cell>
          <cell r="J28">
            <v>2927695.5950290142</v>
          </cell>
          <cell r="K28">
            <v>2154342.0416251235</v>
          </cell>
          <cell r="L28">
            <v>1933383.8835097267</v>
          </cell>
          <cell r="M28">
            <v>828593.09293273999</v>
          </cell>
          <cell r="N28">
            <v>86057619.316400826</v>
          </cell>
          <cell r="O28">
            <v>153407060.52054062</v>
          </cell>
          <cell r="P28">
            <v>112249068.6735663</v>
          </cell>
          <cell r="Q28">
            <v>37416356.224522099</v>
          </cell>
          <cell r="R28">
            <v>26191449.357165474</v>
          </cell>
          <cell r="S28">
            <v>14966542.489808839</v>
          </cell>
        </row>
        <row r="29">
          <cell r="B29">
            <v>1332848.260800852</v>
          </cell>
          <cell r="C29">
            <v>1709971.9935080695</v>
          </cell>
          <cell r="D29">
            <v>1802961.4070523148</v>
          </cell>
          <cell r="E29">
            <v>1185615.0226891297</v>
          </cell>
          <cell r="F29">
            <v>986720.99927504919</v>
          </cell>
          <cell r="G29">
            <v>591515.99171200593</v>
          </cell>
          <cell r="H29">
            <v>4400462.1353182429</v>
          </cell>
          <cell r="I29">
            <v>4678972.3970472459</v>
          </cell>
          <cell r="J29">
            <v>2952208.7743274285</v>
          </cell>
          <cell r="K29">
            <v>2172380.0414862209</v>
          </cell>
          <cell r="L29">
            <v>1949571.8321030193</v>
          </cell>
          <cell r="M29">
            <v>835530.78518700821</v>
          </cell>
          <cell r="N29">
            <v>86737844.71524094</v>
          </cell>
          <cell r="O29">
            <v>154619636.23151648</v>
          </cell>
          <cell r="P29">
            <v>113136319.19379254</v>
          </cell>
          <cell r="Q29">
            <v>37712106.397930846</v>
          </cell>
          <cell r="R29">
            <v>26398474.478551596</v>
          </cell>
          <cell r="S29">
            <v>15084842.559172338</v>
          </cell>
        </row>
        <row r="30">
          <cell r="B30">
            <v>1354108.3613941311</v>
          </cell>
          <cell r="C30">
            <v>1737247.5489203776</v>
          </cell>
          <cell r="D30">
            <v>1831720.225296712</v>
          </cell>
          <cell r="E30">
            <v>1204526.6237982677</v>
          </cell>
          <cell r="F30">
            <v>1002460.0659933296</v>
          </cell>
          <cell r="G30">
            <v>600951.19139390707</v>
          </cell>
          <cell r="H30">
            <v>4437306.5796320895</v>
          </cell>
          <cell r="I30">
            <v>4718148.7682163985</v>
          </cell>
          <cell r="J30">
            <v>2976927.1989936801</v>
          </cell>
          <cell r="K30">
            <v>2190569.0709576136</v>
          </cell>
          <cell r="L30">
            <v>1965895.3200901665</v>
          </cell>
          <cell r="M30">
            <v>842526.56575292838</v>
          </cell>
          <cell r="N30">
            <v>87423446.820953771</v>
          </cell>
          <cell r="O30">
            <v>155841796.5069176</v>
          </cell>
          <cell r="P30">
            <v>114030582.8099397</v>
          </cell>
          <cell r="Q30">
            <v>38010194.269979902</v>
          </cell>
          <cell r="R30">
            <v>26607135.988985933</v>
          </cell>
          <cell r="S30">
            <v>15204077.707991958</v>
          </cell>
        </row>
        <row r="31">
          <cell r="B31">
            <v>1557674.7469575063</v>
          </cell>
          <cell r="C31">
            <v>1998412.1753602116</v>
          </cell>
          <cell r="D31">
            <v>2107087.1577060842</v>
          </cell>
          <cell r="E31">
            <v>1385606.0249098749</v>
          </cell>
          <cell r="F31">
            <v>1153162.3126700919</v>
          </cell>
          <cell r="G31">
            <v>691293.63770013361</v>
          </cell>
          <cell r="H31">
            <v>5066303.8434407748</v>
          </cell>
          <cell r="I31">
            <v>5386955.9854306988</v>
          </cell>
          <cell r="J31">
            <v>3398912.7050931784</v>
          </cell>
          <cell r="K31">
            <v>2501086.7075213958</v>
          </cell>
          <cell r="L31">
            <v>2244564.9939294579</v>
          </cell>
          <cell r="M31">
            <v>961956.42596976762</v>
          </cell>
          <cell r="N31">
            <v>99769517.825065449</v>
          </cell>
          <cell r="O31">
            <v>177850010.03598621</v>
          </cell>
          <cell r="P31">
            <v>130134153.68486796</v>
          </cell>
          <cell r="Q31">
            <v>43378051.228289321</v>
          </cell>
          <cell r="R31">
            <v>30364635.859802525</v>
          </cell>
          <cell r="S31">
            <v>17351220.49131573</v>
          </cell>
        </row>
        <row r="32">
          <cell r="B32">
            <v>1582521.0275026222</v>
          </cell>
          <cell r="C32">
            <v>2030288.6050518136</v>
          </cell>
          <cell r="D32">
            <v>2140697.0488310661</v>
          </cell>
          <cell r="E32">
            <v>1407707.658185472</v>
          </cell>
          <cell r="F32">
            <v>1171556.2645465147</v>
          </cell>
          <cell r="G32">
            <v>702320.37848469079</v>
          </cell>
          <cell r="H32">
            <v>5108723.2857849095</v>
          </cell>
          <cell r="I32">
            <v>5432060.2026067404</v>
          </cell>
          <cell r="J32">
            <v>3427371.3183113956</v>
          </cell>
          <cell r="K32">
            <v>2522027.951210272</v>
          </cell>
          <cell r="L32">
            <v>2263358.4177528089</v>
          </cell>
          <cell r="M32">
            <v>970010.75046548934</v>
          </cell>
          <cell r="N32">
            <v>100558126.20853844</v>
          </cell>
          <cell r="O32">
            <v>179255790.1978294</v>
          </cell>
          <cell r="P32">
            <v>131162773.31548491</v>
          </cell>
          <cell r="Q32">
            <v>43720924.438494965</v>
          </cell>
          <cell r="R32">
            <v>30604647.10694648</v>
          </cell>
          <cell r="S32">
            <v>17488369.77539799</v>
          </cell>
        </row>
        <row r="33">
          <cell r="B33">
            <v>1607763.6280485163</v>
          </cell>
          <cell r="C33">
            <v>2062673.4917986779</v>
          </cell>
          <cell r="D33">
            <v>2174843.0472439229</v>
          </cell>
          <cell r="E33">
            <v>1430161.8319268778</v>
          </cell>
          <cell r="F33">
            <v>1190243.6161134364</v>
          </cell>
          <cell r="G33">
            <v>713523.00547114387</v>
          </cell>
          <cell r="H33">
            <v>5151497.9000935359</v>
          </cell>
          <cell r="I33">
            <v>5477542.0709855333</v>
          </cell>
          <cell r="J33">
            <v>3456068.2114551575</v>
          </cell>
          <cell r="K33">
            <v>2543144.5329575688</v>
          </cell>
          <cell r="L33">
            <v>2282309.1962439725</v>
          </cell>
          <cell r="M33">
            <v>978132.51267598802</v>
          </cell>
          <cell r="N33">
            <v>101352967.99070916</v>
          </cell>
          <cell r="O33">
            <v>180672682.07039458</v>
          </cell>
          <cell r="P33">
            <v>132199523.46614237</v>
          </cell>
          <cell r="Q33">
            <v>44066507.822047457</v>
          </cell>
          <cell r="R33">
            <v>30846555.475433219</v>
          </cell>
          <cell r="S33">
            <v>17626603.128818985</v>
          </cell>
        </row>
        <row r="34">
          <cell r="B34">
            <v>1633408.8702473461</v>
          </cell>
          <cell r="C34">
            <v>2095574.9459374868</v>
          </cell>
          <cell r="D34">
            <v>2209533.7043268364</v>
          </cell>
          <cell r="E34">
            <v>1452974.1694642091</v>
          </cell>
          <cell r="F34">
            <v>1209229.0473536553</v>
          </cell>
          <cell r="G34">
            <v>724904.32419891912</v>
          </cell>
          <cell r="H34">
            <v>5194630.6601710562</v>
          </cell>
          <cell r="I34">
            <v>5523404.7525869468</v>
          </cell>
          <cell r="J34">
            <v>3485005.3796084304</v>
          </cell>
          <cell r="K34">
            <v>2564437.9208439393</v>
          </cell>
          <cell r="L34">
            <v>2301418.6469112281</v>
          </cell>
          <cell r="M34">
            <v>986322.27724766906</v>
          </cell>
          <cell r="N34">
            <v>102154092.44224243</v>
          </cell>
          <cell r="O34">
            <v>182100773.48399734</v>
          </cell>
          <cell r="P34">
            <v>133244468.4029249</v>
          </cell>
          <cell r="Q34">
            <v>44414822.800974958</v>
          </cell>
          <cell r="R34">
            <v>31090375.960682474</v>
          </cell>
          <cell r="S34">
            <v>17765929.120389987</v>
          </cell>
        </row>
        <row r="35">
          <cell r="B35">
            <v>1659463.1765871749</v>
          </cell>
          <cell r="C35">
            <v>2129001.2071719184</v>
          </cell>
          <cell r="D35">
            <v>2244777.7078640466</v>
          </cell>
          <cell r="E35">
            <v>1476150.3838246381</v>
          </cell>
          <cell r="F35">
            <v>1228517.3128998077</v>
          </cell>
          <cell r="G35">
            <v>736467.18495826167</v>
          </cell>
          <cell r="H35">
            <v>5238124.564721114</v>
          </cell>
          <cell r="I35">
            <v>5569651.4359059958</v>
          </cell>
          <cell r="J35">
            <v>3514184.8345597349</v>
          </cell>
          <cell r="K35">
            <v>2585909.5952420691</v>
          </cell>
          <cell r="L35">
            <v>2320688.098294165</v>
          </cell>
          <cell r="M35">
            <v>994580.61355464207</v>
          </cell>
          <cell r="N35">
            <v>102961549.22325324</v>
          </cell>
          <cell r="O35">
            <v>183540152.96319053</v>
          </cell>
          <cell r="P35">
            <v>134297672.89989552</v>
          </cell>
          <cell r="Q35">
            <v>44765890.966631837</v>
          </cell>
          <cell r="R35">
            <v>31336123.676642288</v>
          </cell>
          <cell r="S35">
            <v>17906356.386652734</v>
          </cell>
        </row>
        <row r="36">
          <cell r="B36">
            <v>1685933.0720003915</v>
          </cell>
          <cell r="C36">
            <v>2162960.646636161</v>
          </cell>
          <cell r="D36">
            <v>2280583.8842175836</v>
          </cell>
          <cell r="E36">
            <v>1499696.2791631389</v>
          </cell>
          <cell r="F36">
            <v>1248113.2432250958</v>
          </cell>
          <cell r="G36">
            <v>748214.48350404971</v>
          </cell>
          <cell r="H36">
            <v>5281982.6375550702</v>
          </cell>
          <cell r="I36">
            <v>5616285.3361345064</v>
          </cell>
          <cell r="J36">
            <v>3543608.6049420098</v>
          </cell>
          <cell r="K36">
            <v>2607561.0489195921</v>
          </cell>
          <cell r="L36">
            <v>2340118.8900560443</v>
          </cell>
          <cell r="M36">
            <v>1002908.0957383048</v>
          </cell>
          <cell r="N36">
            <v>103775388.38638513</v>
          </cell>
          <cell r="O36">
            <v>184990909.73225173</v>
          </cell>
          <cell r="P36">
            <v>135359202.24311104</v>
          </cell>
          <cell r="Q36">
            <v>45119734.081037007</v>
          </cell>
          <cell r="R36">
            <v>31583813.856725909</v>
          </cell>
          <cell r="S36">
            <v>18047893.632414803</v>
          </cell>
        </row>
        <row r="37">
          <cell r="B37">
            <v>1712825.1854977885</v>
          </cell>
          <cell r="C37">
            <v>2197461.7689913488</v>
          </cell>
          <cell r="D37">
            <v>2316961.2005377058</v>
          </cell>
          <cell r="E37">
            <v>1523617.752216056</v>
          </cell>
          <cell r="F37">
            <v>1268021.7458530138</v>
          </cell>
          <cell r="G37">
            <v>760149.1617809952</v>
          </cell>
          <cell r="H37">
            <v>5326207.927802234</v>
          </cell>
          <cell r="I37">
            <v>5663309.6953846551</v>
          </cell>
          <cell r="J37">
            <v>3573278.7363736508</v>
          </cell>
          <cell r="K37">
            <v>2629393.7871428751</v>
          </cell>
          <cell r="L37">
            <v>2359712.3730769395</v>
          </cell>
          <cell r="M37">
            <v>1011305.3027472598</v>
          </cell>
          <cell r="N37">
            <v>104595660.3799129</v>
          </cell>
          <cell r="O37">
            <v>186453133.72071427</v>
          </cell>
          <cell r="P37">
            <v>136429122.23466897</v>
          </cell>
          <cell r="Q37">
            <v>45476374.07822299</v>
          </cell>
          <cell r="R37">
            <v>31833461.854756095</v>
          </cell>
          <cell r="S37">
            <v>18190549.631289199</v>
          </cell>
        </row>
        <row r="38">
          <cell r="B38">
            <v>1740146.2518287038</v>
          </cell>
          <cell r="C38">
            <v>2232513.2145554298</v>
          </cell>
          <cell r="D38">
            <v>2353918.7670085952</v>
          </cell>
          <cell r="E38">
            <v>1547920.7937778586</v>
          </cell>
          <cell r="F38">
            <v>1288247.8065863657</v>
          </cell>
          <cell r="G38">
            <v>772274.20866041305</v>
          </cell>
          <cell r="H38">
            <v>5370803.5101218363</v>
          </cell>
          <cell r="I38">
            <v>5710727.7829143591</v>
          </cell>
          <cell r="J38">
            <v>3603197.2916007261</v>
          </cell>
          <cell r="K38">
            <v>2651409.3277816661</v>
          </cell>
          <cell r="L38">
            <v>2379469.9095476498</v>
          </cell>
          <cell r="M38">
            <v>1019772.8183775641</v>
          </cell>
          <cell r="N38">
            <v>105422416.05086964</v>
          </cell>
          <cell r="O38">
            <v>187926915.56894153</v>
          </cell>
          <cell r="P38">
            <v>137507499.19678649</v>
          </cell>
          <cell r="Q38">
            <v>45835833.065595493</v>
          </cell>
          <cell r="R38">
            <v>32085083.145916846</v>
          </cell>
          <cell r="S38">
            <v>18334333.226238199</v>
          </cell>
        </row>
        <row r="39">
          <cell r="B39">
            <v>1767903.1131676433</v>
          </cell>
          <cell r="C39">
            <v>2268123.7614670154</v>
          </cell>
          <cell r="D39">
            <v>2391465.839129874</v>
          </cell>
          <cell r="E39">
            <v>1572611.4902014502</v>
          </cell>
          <cell r="F39">
            <v>1308796.4907558907</v>
          </cell>
          <cell r="G39">
            <v>784592.6606887409</v>
          </cell>
          <cell r="H39">
            <v>5415772.484916795</v>
          </cell>
          <cell r="I39">
            <v>5758542.895354568</v>
          </cell>
          <cell r="J39">
            <v>3633366.3506403817</v>
          </cell>
          <cell r="K39">
            <v>2673609.2014146205</v>
          </cell>
          <cell r="L39">
            <v>2399392.8730644034</v>
          </cell>
          <cell r="M39">
            <v>1028311.2313133157</v>
          </cell>
          <cell r="N39">
            <v>106255706.64819883</v>
          </cell>
          <cell r="O39">
            <v>189412346.63374573</v>
          </cell>
          <cell r="P39">
            <v>138594399.9759115</v>
          </cell>
          <cell r="Q39">
            <v>46198133.32530383</v>
          </cell>
          <cell r="R39">
            <v>32338693.327712685</v>
          </cell>
          <cell r="S39">
            <v>18479253.330121532</v>
          </cell>
        </row>
        <row r="40">
          <cell r="B40">
            <v>1796102.7208278072</v>
          </cell>
          <cell r="C40">
            <v>2304302.3278837372</v>
          </cell>
          <cell r="D40">
            <v>2429611.8200345142</v>
          </cell>
          <cell r="E40">
            <v>1597696.0249224098</v>
          </cell>
          <cell r="F40">
            <v>1329672.9444888029</v>
          </cell>
          <cell r="G40">
            <v>797107.60284799966</v>
          </cell>
          <cell r="H40">
            <v>5461117.9785492606</v>
          </cell>
          <cell r="I40">
            <v>5806758.3569384553</v>
          </cell>
          <cell r="J40">
            <v>3663788.0109254536</v>
          </cell>
          <cell r="K40">
            <v>2695994.9514357112</v>
          </cell>
          <cell r="L40">
            <v>2419482.6487243567</v>
          </cell>
          <cell r="M40">
            <v>1036921.1351675813</v>
          </cell>
          <cell r="N40">
            <v>107095583.82593101</v>
          </cell>
          <cell r="O40">
            <v>190909518.99405092</v>
          </cell>
          <cell r="P40">
            <v>139689891.94686651</v>
          </cell>
          <cell r="Q40">
            <v>46563297.315622173</v>
          </cell>
          <cell r="R40">
            <v>32594308.120935522</v>
          </cell>
          <cell r="S40">
            <v>18625318.926248871</v>
          </cell>
        </row>
        <row r="41">
          <cell r="B41">
            <v>2056606.2741181445</v>
          </cell>
          <cell r="C41">
            <v>2638514.250903511</v>
          </cell>
          <cell r="D41">
            <v>2781998.4095629165</v>
          </cell>
          <cell r="E41">
            <v>1829423.0229074194</v>
          </cell>
          <cell r="F41">
            <v>1522526.3502192465</v>
          </cell>
          <cell r="G41">
            <v>912718.6759167735</v>
          </cell>
          <cell r="H41">
            <v>6206546.045334883</v>
          </cell>
          <cell r="I41">
            <v>6599365.4152927874</v>
          </cell>
          <cell r="J41">
            <v>4163885.3215537826</v>
          </cell>
          <cell r="K41">
            <v>3063991.0856716512</v>
          </cell>
          <cell r="L41">
            <v>2749735.5897053285</v>
          </cell>
          <cell r="M41">
            <v>1178458.1098737121</v>
          </cell>
          <cell r="N41">
            <v>121657289.70674235</v>
          </cell>
          <cell r="O41">
            <v>216867342.52071458</v>
          </cell>
          <cell r="P41">
            <v>158683421.35662043</v>
          </cell>
          <cell r="Q41">
            <v>52894473.785540141</v>
          </cell>
          <cell r="R41">
            <v>37026131.649878107</v>
          </cell>
          <cell r="S41">
            <v>21157789.514216058</v>
          </cell>
        </row>
        <row r="42">
          <cell r="B42">
            <v>2089410.9508052338</v>
          </cell>
          <cell r="C42">
            <v>2680600.8709943118</v>
          </cell>
          <cell r="D42">
            <v>2826373.7280272348</v>
          </cell>
          <cell r="E42">
            <v>1858603.9271697719</v>
          </cell>
          <cell r="F42">
            <v>1546811.9829604637</v>
          </cell>
          <cell r="G42">
            <v>927277.34057053982</v>
          </cell>
          <cell r="H42">
            <v>6258512.5736486483</v>
          </cell>
          <cell r="I42">
            <v>6654620.9643859044</v>
          </cell>
          <cell r="J42">
            <v>4198748.9418149162</v>
          </cell>
          <cell r="K42">
            <v>3089645.4477505982</v>
          </cell>
          <cell r="L42">
            <v>2772758.7351607941</v>
          </cell>
          <cell r="M42">
            <v>1188325.1722117688</v>
          </cell>
          <cell r="N42">
            <v>122618905.64580663</v>
          </cell>
          <cell r="O42">
            <v>218581527.45556828</v>
          </cell>
          <cell r="P42">
            <v>159937703.01626948</v>
          </cell>
          <cell r="Q42">
            <v>53312567.672089823</v>
          </cell>
          <cell r="R42">
            <v>37318797.370462887</v>
          </cell>
          <cell r="S42">
            <v>21325027.068835929</v>
          </cell>
        </row>
        <row r="43">
          <cell r="B43">
            <v>2122738.890902577</v>
          </cell>
          <cell r="C43">
            <v>2723358.8096463294</v>
          </cell>
          <cell r="D43">
            <v>2871456.871802323</v>
          </cell>
          <cell r="E43">
            <v>1888250.2924889203</v>
          </cell>
          <cell r="F43">
            <v>1571484.9928774892</v>
          </cell>
          <cell r="G43">
            <v>942068.22871451569</v>
          </cell>
          <cell r="H43">
            <v>6310914.2103214357</v>
          </cell>
          <cell r="I43">
            <v>6710339.1603417806</v>
          </cell>
          <cell r="J43">
            <v>4233904.4702156466</v>
          </cell>
          <cell r="K43">
            <v>3115514.6101586833</v>
          </cell>
          <cell r="L43">
            <v>2795974.6501424089</v>
          </cell>
          <cell r="M43">
            <v>1198274.8500610322</v>
          </cell>
          <cell r="N43">
            <v>123588122.48750888</v>
          </cell>
          <cell r="O43">
            <v>220309261.82555929</v>
          </cell>
          <cell r="P43">
            <v>161201898.89675069</v>
          </cell>
          <cell r="Q43">
            <v>53733966.298916891</v>
          </cell>
          <cell r="R43">
            <v>37613776.409241833</v>
          </cell>
          <cell r="S43">
            <v>21493586.519566759</v>
          </cell>
        </row>
        <row r="44">
          <cell r="B44">
            <v>2156598.4409212251</v>
          </cell>
          <cell r="C44">
            <v>2766798.7749803313</v>
          </cell>
          <cell r="D44">
            <v>2917259.1313236724</v>
          </cell>
          <cell r="E44">
            <v>1918369.5433776013</v>
          </cell>
          <cell r="F44">
            <v>1596551.5589765657</v>
          </cell>
          <cell r="G44">
            <v>957095.0445173654</v>
          </cell>
          <cell r="H44">
            <v>6363754.5984537238</v>
          </cell>
          <cell r="I44">
            <v>6766523.8768368708</v>
          </cell>
          <cell r="J44">
            <v>4269354.3508613594</v>
          </cell>
          <cell r="K44">
            <v>3141600.3713885467</v>
          </cell>
          <cell r="L44">
            <v>2819384.9486820297</v>
          </cell>
          <cell r="M44">
            <v>1208307.8351494414</v>
          </cell>
          <cell r="N44">
            <v>124565000.31167784</v>
          </cell>
          <cell r="O44">
            <v>222050652.72951266</v>
          </cell>
          <cell r="P44">
            <v>162476087.36305803</v>
          </cell>
          <cell r="Q44">
            <v>54158695.787686013</v>
          </cell>
          <cell r="R44">
            <v>37911087.051380217</v>
          </cell>
          <cell r="S44">
            <v>21663478.315074403</v>
          </cell>
        </row>
        <row r="45">
          <cell r="B45">
            <v>2190998.0805064137</v>
          </cell>
          <cell r="C45">
            <v>2810931.6459210189</v>
          </cell>
          <cell r="D45">
            <v>2963791.9771191408</v>
          </cell>
          <cell r="E45">
            <v>1948969.2227760539</v>
          </cell>
          <cell r="F45">
            <v>1622017.9588245156</v>
          </cell>
          <cell r="G45">
            <v>972361.55123249756</v>
          </cell>
          <cell r="H45">
            <v>6417037.4116491517</v>
          </cell>
          <cell r="I45">
            <v>6823179.0199813768</v>
          </cell>
          <cell r="J45">
            <v>4305101.0483215824</v>
          </cell>
          <cell r="K45">
            <v>3167904.5449913531</v>
          </cell>
          <cell r="L45">
            <v>2842991.258325574</v>
          </cell>
          <cell r="M45">
            <v>1218424.8249966744</v>
          </cell>
          <cell r="N45">
            <v>125549599.67303133</v>
          </cell>
          <cell r="O45">
            <v>223805808.11279497</v>
          </cell>
          <cell r="P45">
            <v>163760347.39960608</v>
          </cell>
          <cell r="Q45">
            <v>54586782.466535352</v>
          </cell>
          <cell r="R45">
            <v>38210747.726574756</v>
          </cell>
          <cell r="S45">
            <v>21834712.986614142</v>
          </cell>
        </row>
        <row r="46">
          <cell r="B46">
            <v>2225946.4245611671</v>
          </cell>
          <cell r="C46">
            <v>2855768.474921498</v>
          </cell>
          <cell r="D46">
            <v>3011067.062681579</v>
          </cell>
          <cell r="E46">
            <v>1980056.9939410384</v>
          </cell>
          <cell r="F46">
            <v>1647890.5701208643</v>
          </cell>
          <cell r="G46">
            <v>987871.57214051811</v>
          </cell>
          <cell r="H46">
            <v>6470766.354269919</v>
          </cell>
          <cell r="I46">
            <v>6880308.5285908002</v>
          </cell>
          <cell r="J46">
            <v>4341147.0478013381</v>
          </cell>
          <cell r="K46">
            <v>3194428.9597028713</v>
          </cell>
          <cell r="L46">
            <v>2866795.2202461674</v>
          </cell>
          <cell r="M46">
            <v>1228626.5229626428</v>
          </cell>
          <cell r="N46">
            <v>126541981.60492994</v>
          </cell>
          <cell r="O46">
            <v>225574836.7740055</v>
          </cell>
          <cell r="P46">
            <v>165054758.61512598</v>
          </cell>
          <cell r="Q46">
            <v>55018252.871708661</v>
          </cell>
          <cell r="R46">
            <v>38512777.010196067</v>
          </cell>
          <cell r="S46">
            <v>22007301.148683462</v>
          </cell>
        </row>
        <row r="47">
          <cell r="B47">
            <v>2261452.2254037824</v>
          </cell>
          <cell r="C47">
            <v>2901320.4907312095</v>
          </cell>
          <cell r="D47">
            <v>3059096.2273872867</v>
          </cell>
          <cell r="E47">
            <v>2011640.6423649925</v>
          </cell>
          <cell r="F47">
            <v>1674175.8722950481</v>
          </cell>
          <cell r="G47">
            <v>1003628.9915067174</v>
          </cell>
          <cell r="H47">
            <v>6524945.1616943274</v>
          </cell>
          <cell r="I47">
            <v>6937916.374459791</v>
          </cell>
          <cell r="J47">
            <v>4377494.8553139158</v>
          </cell>
          <cell r="K47">
            <v>3221175.4595706169</v>
          </cell>
          <cell r="L47">
            <v>2890798.4893582468</v>
          </cell>
          <cell r="M47">
            <v>1238913.6382963913</v>
          </cell>
          <cell r="N47">
            <v>127542207.62316035</v>
          </cell>
          <cell r="O47">
            <v>227357848.37172058</v>
          </cell>
          <cell r="P47">
            <v>166359401.24760044</v>
          </cell>
          <cell r="Q47">
            <v>55453133.749200143</v>
          </cell>
          <cell r="R47">
            <v>38817193.624440111</v>
          </cell>
          <cell r="S47">
            <v>22181253.499680057</v>
          </cell>
        </row>
        <row r="48">
          <cell r="B48">
            <v>2297524.3749597198</v>
          </cell>
          <cell r="C48">
            <v>2947599.101208013</v>
          </cell>
          <cell r="D48">
            <v>3107891.4994610162</v>
          </cell>
          <cell r="E48">
            <v>2043728.0777257974</v>
          </cell>
          <cell r="F48">
            <v>1700880.4481290949</v>
          </cell>
          <cell r="G48">
            <v>1019637.7555538293</v>
          </cell>
          <cell r="H48">
            <v>6579577.6005764687</v>
          </cell>
          <cell r="I48">
            <v>6996006.5626382707</v>
          </cell>
          <cell r="J48">
            <v>4414146.9978550989</v>
          </cell>
          <cell r="K48">
            <v>3248145.9040820538</v>
          </cell>
          <cell r="L48">
            <v>2915002.734432613</v>
          </cell>
          <cell r="M48">
            <v>1249286.8861854055</v>
          </cell>
          <cell r="N48">
            <v>128550339.72974861</v>
          </cell>
          <cell r="O48">
            <v>229154953.43129095</v>
          </cell>
          <cell r="P48">
            <v>167674356.16923729</v>
          </cell>
          <cell r="Q48">
            <v>55891452.056412429</v>
          </cell>
          <cell r="R48">
            <v>39124016.439488709</v>
          </cell>
          <cell r="S48">
            <v>22356580.822564971</v>
          </cell>
        </row>
        <row r="49">
          <cell r="B49">
            <v>2334171.9069884638</v>
          </cell>
          <cell r="C49">
            <v>2994615.8961751224</v>
          </cell>
          <cell r="D49">
            <v>3157465.0989882709</v>
          </cell>
          <cell r="E49">
            <v>2076327.3358676452</v>
          </cell>
          <cell r="F49">
            <v>1728010.9854061883</v>
          </cell>
          <cell r="G49">
            <v>1035901.8734503067</v>
          </cell>
          <cell r="H49">
            <v>6634667.4691080926</v>
          </cell>
          <cell r="I49">
            <v>7054583.1317098718</v>
          </cell>
          <cell r="J49">
            <v>4451106.0235788468</v>
          </cell>
          <cell r="K49">
            <v>3275342.1682938682</v>
          </cell>
          <cell r="L49">
            <v>2939409.6382124466</v>
          </cell>
          <cell r="M49">
            <v>1259746.9878053342</v>
          </cell>
          <cell r="N49">
            <v>129566440.41680346</v>
          </cell>
          <cell r="O49">
            <v>230966263.35169309</v>
          </cell>
          <cell r="P49">
            <v>168999704.89148274</v>
          </cell>
          <cell r="Q49">
            <v>56333234.96382758</v>
          </cell>
          <cell r="R49">
            <v>39433264.474679314</v>
          </cell>
          <cell r="S49">
            <v>22533293.985531032</v>
          </cell>
        </row>
        <row r="50">
          <cell r="B50">
            <v>2371403.9993458968</v>
          </cell>
          <cell r="C50">
            <v>3042382.6503236117</v>
          </cell>
          <cell r="D50">
            <v>3207829.4409756511</v>
          </cell>
          <cell r="E50">
            <v>2109446.5808135015</v>
          </cell>
          <cell r="F50">
            <v>1755574.2785855283</v>
          </cell>
          <cell r="G50">
            <v>1052425.4183143612</v>
          </cell>
          <cell r="H50">
            <v>6690218.5972826714</v>
          </cell>
          <cell r="I50">
            <v>7113650.154072714</v>
          </cell>
          <cell r="J50">
            <v>4488374.5019744504</v>
          </cell>
          <cell r="K50">
            <v>3302766.142962331</v>
          </cell>
          <cell r="L50">
            <v>2964020.8975302977</v>
          </cell>
          <cell r="M50">
            <v>1270294.6703701275</v>
          </cell>
          <cell r="N50">
            <v>130590572.67039019</v>
          </cell>
          <cell r="O50">
            <v>232791890.41243467</v>
          </cell>
          <cell r="P50">
            <v>170335529.57007414</v>
          </cell>
          <cell r="Q50">
            <v>56778509.856691375</v>
          </cell>
          <cell r="R50">
            <v>39744956.899683975</v>
          </cell>
          <cell r="S50">
            <v>22711403.942676552</v>
          </cell>
        </row>
        <row r="51">
          <cell r="B51">
            <v>2687976.2534635374</v>
          </cell>
          <cell r="C51">
            <v>3448527.6740171737</v>
          </cell>
          <cell r="D51">
            <v>3636060.9010030017</v>
          </cell>
          <cell r="E51">
            <v>2391048.6440693093</v>
          </cell>
          <cell r="F51">
            <v>1989935.9085718433</v>
          </cell>
          <cell r="G51">
            <v>1192919.6938820737</v>
          </cell>
          <cell r="H51">
            <v>7526769.6517032133</v>
          </cell>
          <cell r="I51">
            <v>8003147.4777603801</v>
          </cell>
          <cell r="J51">
            <v>5049604.9562059529</v>
          </cell>
          <cell r="K51">
            <v>3715747.0432458902</v>
          </cell>
          <cell r="L51">
            <v>3334644.7824001587</v>
          </cell>
          <cell r="M51">
            <v>1429133.4781714964</v>
          </cell>
          <cell r="N51">
            <v>146851468.82139638</v>
          </cell>
          <cell r="O51">
            <v>261778705.29031524</v>
          </cell>
          <cell r="P51">
            <v>191545394.11486486</v>
          </cell>
          <cell r="Q51">
            <v>63848464.704954945</v>
          </cell>
          <cell r="R51">
            <v>44693925.29346846</v>
          </cell>
          <cell r="S51">
            <v>25539385.881981976</v>
          </cell>
        </row>
        <row r="52">
          <cell r="B52">
            <v>2730851.8359448044</v>
          </cell>
          <cell r="C52">
            <v>3503534.7197586447</v>
          </cell>
          <cell r="D52">
            <v>3694059.266452468</v>
          </cell>
          <cell r="E52">
            <v>2429187.9703462506</v>
          </cell>
          <cell r="F52">
            <v>2021677.1343622389</v>
          </cell>
          <cell r="G52">
            <v>1211947.8109134887</v>
          </cell>
          <cell r="H52">
            <v>7589790.2247174773</v>
          </cell>
          <cell r="I52">
            <v>8070156.6946363067</v>
          </cell>
          <cell r="J52">
            <v>5091884.5811395729</v>
          </cell>
          <cell r="K52">
            <v>3746858.4653668557</v>
          </cell>
          <cell r="L52">
            <v>3362565.2894317945</v>
          </cell>
          <cell r="M52">
            <v>1441099.4097564833</v>
          </cell>
          <cell r="N52">
            <v>148012227.1568324</v>
          </cell>
          <cell r="O52">
            <v>263847883.19261423</v>
          </cell>
          <cell r="P52">
            <v>193059426.72630313</v>
          </cell>
          <cell r="Q52">
            <v>64353142.242101036</v>
          </cell>
          <cell r="R52">
            <v>45047199.569470726</v>
          </cell>
          <cell r="S52">
            <v>25741256.896840412</v>
          </cell>
        </row>
        <row r="53">
          <cell r="B53">
            <v>2774411.321630477</v>
          </cell>
          <cell r="C53">
            <v>3559419.1762003405</v>
          </cell>
          <cell r="D53">
            <v>3752982.7567792106</v>
          </cell>
          <cell r="E53">
            <v>2467935.6523805987</v>
          </cell>
          <cell r="F53">
            <v>2053924.6605869031</v>
          </cell>
          <cell r="G53">
            <v>1231279.4431267038</v>
          </cell>
          <cell r="H53">
            <v>7653338.4600366652</v>
          </cell>
          <cell r="I53">
            <v>8137726.9701655693</v>
          </cell>
          <cell r="J53">
            <v>5134518.2073663706</v>
          </cell>
          <cell r="K53">
            <v>3778230.3790054419</v>
          </cell>
          <cell r="L53">
            <v>3390719.5709023206</v>
          </cell>
          <cell r="M53">
            <v>1453165.5303867089</v>
          </cell>
          <cell r="N53">
            <v>149182160.47651675</v>
          </cell>
          <cell r="O53">
            <v>265933416.50161678</v>
          </cell>
          <cell r="P53">
            <v>194585426.70850012</v>
          </cell>
          <cell r="Q53">
            <v>64861808.902833365</v>
          </cell>
          <cell r="R53">
            <v>45403266.231983356</v>
          </cell>
          <cell r="S53">
            <v>25944723.561133344</v>
          </cell>
        </row>
        <row r="54">
          <cell r="B54">
            <v>2818665.6193774352</v>
          </cell>
          <cell r="C54">
            <v>3616195.0388136865</v>
          </cell>
          <cell r="D54">
            <v>3812846.1285376931</v>
          </cell>
          <cell r="E54">
            <v>2507301.3939810907</v>
          </cell>
          <cell r="F54">
            <v>2086686.5631825197</v>
          </cell>
          <cell r="G54">
            <v>1250919.4318554897</v>
          </cell>
          <cell r="H54">
            <v>7717418.775702293</v>
          </cell>
          <cell r="I54">
            <v>8205863.0020125667</v>
          </cell>
          <cell r="J54">
            <v>5177508.7988888798</v>
          </cell>
          <cell r="K54">
            <v>3809864.9652201193</v>
          </cell>
          <cell r="L54">
            <v>3419109.5841719029</v>
          </cell>
          <cell r="M54">
            <v>1465332.6789308153</v>
          </cell>
          <cell r="N54">
            <v>150361341.30229434</v>
          </cell>
          <cell r="O54">
            <v>268035434.49539423</v>
          </cell>
          <cell r="P54">
            <v>196123488.65516654</v>
          </cell>
          <cell r="Q54">
            <v>65374496.218388841</v>
          </cell>
          <cell r="R54">
            <v>45762147.352872193</v>
          </cell>
          <cell r="S54">
            <v>26149798.487355538</v>
          </cell>
        </row>
        <row r="55">
          <cell r="B55">
            <v>2863625.8120484115</v>
          </cell>
          <cell r="C55">
            <v>3673876.5263101715</v>
          </cell>
          <cell r="D55">
            <v>3873664.3736623856</v>
          </cell>
          <cell r="E55">
            <v>2547295.0537407384</v>
          </cell>
          <cell r="F55">
            <v>2119971.0469040563</v>
          </cell>
          <cell r="G55">
            <v>1270872.6956571438</v>
          </cell>
          <cell r="H55">
            <v>7782035.6267475151</v>
          </cell>
          <cell r="I55">
            <v>8274569.5271745743</v>
          </cell>
          <cell r="J55">
            <v>5220859.3445268134</v>
          </cell>
          <cell r="K55">
            <v>3841764.4233310516</v>
          </cell>
          <cell r="L55">
            <v>3447737.302989406</v>
          </cell>
          <cell r="M55">
            <v>1477601.7012811741</v>
          </cell>
          <cell r="N55">
            <v>151549842.72924465</v>
          </cell>
          <cell r="O55">
            <v>270154067.47387087</v>
          </cell>
          <cell r="P55">
            <v>197673707.9077104</v>
          </cell>
          <cell r="Q55">
            <v>65891235.969236799</v>
          </cell>
          <cell r="R55">
            <v>46123865.178465761</v>
          </cell>
          <cell r="S55">
            <v>26356494.38769472</v>
          </cell>
        </row>
        <row r="56">
          <cell r="B56">
            <v>2909303.1592875337</v>
          </cell>
          <cell r="C56">
            <v>3732478.0842022235</v>
          </cell>
          <cell r="D56">
            <v>3935452.7232222836</v>
          </cell>
          <cell r="E56">
            <v>2587926.6475057714</v>
          </cell>
          <cell r="F56">
            <v>2153786.4473795304</v>
          </cell>
          <cell r="G56">
            <v>1291144.2315442737</v>
          </cell>
          <cell r="H56">
            <v>7847193.5055068405</v>
          </cell>
          <cell r="I56">
            <v>8343851.3223110726</v>
          </cell>
          <cell r="J56">
            <v>5264572.8581248429</v>
          </cell>
          <cell r="K56">
            <v>3873930.9710729974</v>
          </cell>
          <cell r="L56">
            <v>3476604.7176296138</v>
          </cell>
          <cell r="M56">
            <v>1489973.4504126916</v>
          </cell>
          <cell r="N56">
            <v>152747738.43021265</v>
          </cell>
          <cell r="O56">
            <v>272289446.76690078</v>
          </cell>
          <cell r="P56">
            <v>199236180.56114694</v>
          </cell>
          <cell r="Q56">
            <v>66412060.187048972</v>
          </cell>
          <cell r="R56">
            <v>46488442.130934283</v>
          </cell>
          <cell r="S56">
            <v>26564824.074819587</v>
          </cell>
        </row>
        <row r="57">
          <cell r="B57">
            <v>2955709.1003401438</v>
          </cell>
          <cell r="C57">
            <v>3792014.3884208822</v>
          </cell>
          <cell r="D57">
            <v>3998226.6512353104</v>
          </cell>
          <cell r="E57">
            <v>2629206.3508839654</v>
          </cell>
          <cell r="F57">
            <v>2188141.233197548</v>
          </cell>
          <cell r="G57">
            <v>1311739.1162362266</v>
          </cell>
          <cell r="H57">
            <v>7912896.9419284593</v>
          </cell>
          <cell r="I57">
            <v>8413713.2040758319</v>
          </cell>
          <cell r="J57">
            <v>5308652.3787621306</v>
          </cell>
          <cell r="K57">
            <v>3906366.8447494921</v>
          </cell>
          <cell r="L57">
            <v>3505713.8350315965</v>
          </cell>
          <cell r="M57">
            <v>1502448.7864421126</v>
          </cell>
          <cell r="N57">
            <v>153955102.66037577</v>
          </cell>
          <cell r="O57">
            <v>274441704.74240893</v>
          </cell>
          <cell r="P57">
            <v>200811003.47005534</v>
          </cell>
          <cell r="Q57">
            <v>66937001.156685114</v>
          </cell>
          <cell r="R57">
            <v>46855900.809679583</v>
          </cell>
          <cell r="S57">
            <v>26774800.462674044</v>
          </cell>
        </row>
        <row r="58">
          <cell r="B58">
            <v>3002855.2569175963</v>
          </cell>
          <cell r="C58">
            <v>3852500.3489911803</v>
          </cell>
          <cell r="D58">
            <v>4062001.8785435702</v>
          </cell>
          <cell r="E58">
            <v>2671144.5017929785</v>
          </cell>
          <cell r="F58">
            <v>2223044.0080281431</v>
          </cell>
          <cell r="G58">
            <v>1332662.5074304836</v>
          </cell>
          <cell r="H58">
            <v>7979150.5038891742</v>
          </cell>
          <cell r="I58">
            <v>8484160.0294517819</v>
          </cell>
          <cell r="J58">
            <v>5353100.9709636234</v>
          </cell>
          <cell r="K58">
            <v>3939074.2993883262</v>
          </cell>
          <cell r="L58">
            <v>3535066.6789382426</v>
          </cell>
          <cell r="M58">
            <v>1515028.5766878182</v>
          </cell>
          <cell r="N58">
            <v>155172010.26184675</v>
          </cell>
          <cell r="O58">
            <v>276610974.81459635</v>
          </cell>
          <cell r="P58">
            <v>202398274.25458273</v>
          </cell>
          <cell r="Q58">
            <v>67466091.418194249</v>
          </cell>
          <cell r="R58">
            <v>47226263.992735974</v>
          </cell>
          <cell r="S58">
            <v>26986436.567277696</v>
          </cell>
        </row>
        <row r="59">
          <cell r="B59">
            <v>3050753.4361077514</v>
          </cell>
          <cell r="C59">
            <v>3913951.1137661464</v>
          </cell>
          <cell r="D59">
            <v>4126794.3767504077</v>
          </cell>
          <cell r="E59">
            <v>2713751.6030493369</v>
          </cell>
          <cell r="F59">
            <v>2258503.5127774435</v>
          </cell>
          <cell r="G59">
            <v>1353919.6450943316</v>
          </cell>
          <cell r="H59">
            <v>8045958.7975119725</v>
          </cell>
          <cell r="I59">
            <v>8555196.696088681</v>
          </cell>
          <cell r="J59">
            <v>5397921.7249130951</v>
          </cell>
          <cell r="K59">
            <v>3972055.6088983151</v>
          </cell>
          <cell r="L59">
            <v>3564665.2900369503</v>
          </cell>
          <cell r="M59">
            <v>1527713.6957301216</v>
          </cell>
          <cell r="N59">
            <v>156398536.66831303</v>
          </cell>
          <cell r="O59">
            <v>278797391.45221013</v>
          </cell>
          <cell r="P59">
            <v>203998091.30649528</v>
          </cell>
          <cell r="Q59">
            <v>67999363.768831745</v>
          </cell>
          <cell r="R59">
            <v>47599554.63818223</v>
          </cell>
          <cell r="S59">
            <v>27199745.507532701</v>
          </cell>
        </row>
        <row r="60">
          <cell r="B60">
            <v>3099415.6333318916</v>
          </cell>
          <cell r="C60">
            <v>3976382.072220373</v>
          </cell>
          <cell r="D60">
            <v>4192620.3722202717</v>
          </cell>
          <cell r="E60">
            <v>2757038.3249987178</v>
          </cell>
          <cell r="F60">
            <v>2294528.6277767103</v>
          </cell>
          <cell r="G60">
            <v>1375515.8527771379</v>
          </cell>
          <cell r="H60">
            <v>8113326.4674862521</v>
          </cell>
          <cell r="I60">
            <v>8626828.1426436119</v>
          </cell>
          <cell r="J60">
            <v>5443117.7566679921</v>
          </cell>
          <cell r="K60">
            <v>4005313.06622739</v>
          </cell>
          <cell r="L60">
            <v>3594511.7261015046</v>
          </cell>
          <cell r="M60">
            <v>1540505.0254720734</v>
          </cell>
          <cell r="N60">
            <v>157634757.90971261</v>
          </cell>
          <cell r="O60">
            <v>281001090.18687892</v>
          </cell>
          <cell r="P60">
            <v>205610553.79527733</v>
          </cell>
          <cell r="Q60">
            <v>68536851.265092432</v>
          </cell>
          <cell r="R60">
            <v>47975795.885564707</v>
          </cell>
          <cell r="S60">
            <v>27414740.506036971</v>
          </cell>
        </row>
        <row r="61">
          <cell r="B61">
            <v>3445889.3077529874</v>
          </cell>
          <cell r="C61">
            <v>4420888.9956055768</v>
          </cell>
          <cell r="D61">
            <v>4661299.8775418308</v>
          </cell>
          <cell r="E61">
            <v>3065238.7446872503</v>
          </cell>
          <cell r="F61">
            <v>2551026.5805458161</v>
          </cell>
          <cell r="G61">
            <v>1529280.3323167327</v>
          </cell>
          <cell r="H61">
            <v>8953006.3413156457</v>
          </cell>
          <cell r="I61">
            <v>9519652.3122849893</v>
          </cell>
          <cell r="J61">
            <v>6006447.2922750525</v>
          </cell>
          <cell r="K61">
            <v>4419838.5735608879</v>
          </cell>
          <cell r="L61">
            <v>3966521.7967854128</v>
          </cell>
          <cell r="M61">
            <v>1699937.9129080339</v>
          </cell>
          <cell r="N61">
            <v>173868167.15308955</v>
          </cell>
          <cell r="O61">
            <v>309938906.66420317</v>
          </cell>
          <cell r="P61">
            <v>226784565.85185596</v>
          </cell>
          <cell r="Q61">
            <v>75594855.283951983</v>
          </cell>
          <cell r="R61">
            <v>52916398.698766388</v>
          </cell>
          <cell r="S61">
            <v>30237942.113580793</v>
          </cell>
        </row>
        <row r="62">
          <cell r="B62">
            <v>3500854.2692348855</v>
          </cell>
          <cell r="C62">
            <v>4491406.0585920438</v>
          </cell>
          <cell r="D62">
            <v>4735651.7052828483</v>
          </cell>
          <cell r="E62">
            <v>3114131.9953077761</v>
          </cell>
          <cell r="F62">
            <v>2591717.6954413303</v>
          </cell>
          <cell r="G62">
            <v>1553673.6970054049</v>
          </cell>
          <cell r="H62">
            <v>9027968.5915158205</v>
          </cell>
          <cell r="I62">
            <v>9599359.0087003652</v>
          </cell>
          <cell r="J62">
            <v>6056738.4221561821</v>
          </cell>
          <cell r="K62">
            <v>4456845.2540394552</v>
          </cell>
          <cell r="L62">
            <v>3999732.9202918191</v>
          </cell>
          <cell r="M62">
            <v>1714171.2515536365</v>
          </cell>
          <cell r="N62">
            <v>175242473.62690076</v>
          </cell>
          <cell r="O62">
            <v>312388757.33491009</v>
          </cell>
          <cell r="P62">
            <v>228577139.51334885</v>
          </cell>
          <cell r="Q62">
            <v>76192379.837782934</v>
          </cell>
          <cell r="R62">
            <v>53334665.886448056</v>
          </cell>
          <cell r="S62">
            <v>30476951.935113177</v>
          </cell>
        </row>
        <row r="63">
          <cell r="B63">
            <v>3556695.9701361</v>
          </cell>
          <cell r="C63">
            <v>4563047.930678485</v>
          </cell>
          <cell r="D63">
            <v>4811189.5099903056</v>
          </cell>
          <cell r="E63">
            <v>3163805.1362257171</v>
          </cell>
          <cell r="F63">
            <v>2633057.8693643222</v>
          </cell>
          <cell r="G63">
            <v>1578456.1572890833</v>
          </cell>
          <cell r="H63">
            <v>9103558.4899875186</v>
          </cell>
          <cell r="I63">
            <v>9679733.0779614113</v>
          </cell>
          <cell r="J63">
            <v>6107450.6325232713</v>
          </cell>
          <cell r="K63">
            <v>4494161.7861963697</v>
          </cell>
          <cell r="L63">
            <v>4033222.1158172549</v>
          </cell>
          <cell r="M63">
            <v>1728523.7639216806</v>
          </cell>
          <cell r="N63">
            <v>176627643.03390375</v>
          </cell>
          <cell r="O63">
            <v>314857972.36478496</v>
          </cell>
          <cell r="P63">
            <v>230383882.21813533</v>
          </cell>
          <cell r="Q63">
            <v>76794627.406045109</v>
          </cell>
          <cell r="R63">
            <v>53756239.184231572</v>
          </cell>
          <cell r="S63">
            <v>30717850.962418042</v>
          </cell>
        </row>
        <row r="64">
          <cell r="B64">
            <v>3613428.3952205358</v>
          </cell>
          <cell r="C64">
            <v>4635832.5535581298</v>
          </cell>
          <cell r="D64">
            <v>4887932.2090386311</v>
          </cell>
          <cell r="E64">
            <v>3214270.6073764069</v>
          </cell>
          <cell r="F64">
            <v>2675057.4553764435</v>
          </cell>
          <cell r="G64">
            <v>1603633.9195843076</v>
          </cell>
          <cell r="H64">
            <v>9179781.2919405513</v>
          </cell>
          <cell r="I64">
            <v>9760780.1078861561</v>
          </cell>
          <cell r="J64">
            <v>6158587.4490234079</v>
          </cell>
          <cell r="K64">
            <v>4531790.7643757155</v>
          </cell>
          <cell r="L64">
            <v>4066991.7116192318</v>
          </cell>
          <cell r="M64">
            <v>1742996.4478368135</v>
          </cell>
          <cell r="N64">
            <v>178023761.23800132</v>
          </cell>
          <cell r="O64">
            <v>317346704.81556755</v>
          </cell>
          <cell r="P64">
            <v>232204905.96261042</v>
          </cell>
          <cell r="Q64">
            <v>77401635.320870131</v>
          </cell>
          <cell r="R64">
            <v>54181144.724609092</v>
          </cell>
          <cell r="S64">
            <v>30960654.128348053</v>
          </cell>
        </row>
        <row r="65">
          <cell r="B65">
            <v>3671065.7523213667</v>
          </cell>
          <cell r="C65">
            <v>4709778.1551099708</v>
          </cell>
          <cell r="D65">
            <v>4965899.0215509953</v>
          </cell>
          <cell r="E65">
            <v>3265541.0471230764</v>
          </cell>
          <cell r="F65">
            <v>2717726.9716797718</v>
          </cell>
          <cell r="G65">
            <v>1629213.2893054129</v>
          </cell>
          <cell r="H65">
            <v>9256642.2965858579</v>
          </cell>
          <cell r="I65">
            <v>9842505.7330786344</v>
          </cell>
          <cell r="J65">
            <v>6210152.4268234232</v>
          </cell>
          <cell r="K65">
            <v>4569734.8046436515</v>
          </cell>
          <cell r="L65">
            <v>4101044.0554494308</v>
          </cell>
          <cell r="M65">
            <v>1757590.3094783274</v>
          </cell>
          <cell r="N65">
            <v>179430914.78179052</v>
          </cell>
          <cell r="O65">
            <v>319855108.95884401</v>
          </cell>
          <cell r="P65">
            <v>234040323.62842244</v>
          </cell>
          <cell r="Q65">
            <v>78013441.209474131</v>
          </cell>
          <cell r="R65">
            <v>54609408.846631892</v>
          </cell>
          <cell r="S65">
            <v>31205376.483789656</v>
          </cell>
        </row>
        <row r="66">
          <cell r="B66">
            <v>3729622.4758991874</v>
          </cell>
          <cell r="C66">
            <v>4784903.2539636865</v>
          </cell>
          <cell r="D66">
            <v>5045109.4732124656</v>
          </cell>
          <cell r="E66">
            <v>3317629.2954219515</v>
          </cell>
          <cell r="F66">
            <v>2761077.1042509489</v>
          </cell>
          <cell r="G66">
            <v>1655200.6724436318</v>
          </cell>
          <cell r="H66">
            <v>9334146.8475039136</v>
          </cell>
          <cell r="I66">
            <v>9924915.6353206169</v>
          </cell>
          <cell r="J66">
            <v>6262149.1508570556</v>
          </cell>
          <cell r="K66">
            <v>4607996.544970287</v>
          </cell>
          <cell r="L66">
            <v>4135381.5147169242</v>
          </cell>
          <cell r="M66">
            <v>1772306.3634501102</v>
          </cell>
          <cell r="N66">
            <v>180849190.89192724</v>
          </cell>
          <cell r="O66">
            <v>322383340.28560942</v>
          </cell>
          <cell r="P66">
            <v>235890248.98947033</v>
          </cell>
          <cell r="Q66">
            <v>78630082.996490106</v>
          </cell>
          <cell r="R66">
            <v>55041058.097543068</v>
          </cell>
          <cell r="S66">
            <v>31452033.198596042</v>
          </cell>
        </row>
        <row r="67">
          <cell r="B67">
            <v>3789113.2306569181</v>
          </cell>
          <cell r="C67">
            <v>4861226.6641373644</v>
          </cell>
          <cell r="D67">
            <v>5125583.4011599394</v>
          </cell>
          <cell r="E67">
            <v>3370548.3970378404</v>
          </cell>
          <cell r="F67">
            <v>2805118.7095173313</v>
          </cell>
          <cell r="G67">
            <v>1681602.5771713844</v>
          </cell>
          <cell r="H67">
            <v>9412300.3330162372</v>
          </cell>
          <cell r="I67">
            <v>10008015.543966632</v>
          </cell>
          <cell r="J67">
            <v>6314581.2360741841</v>
          </cell>
          <cell r="K67">
            <v>4646578.6454130793</v>
          </cell>
          <cell r="L67">
            <v>4170006.4766527638</v>
          </cell>
          <cell r="M67">
            <v>1787145.6328511843</v>
          </cell>
          <cell r="N67">
            <v>182278677.4845331</v>
          </cell>
          <cell r="O67">
            <v>324931555.51590681</v>
          </cell>
          <cell r="P67">
            <v>237754796.71895623</v>
          </cell>
          <cell r="Q67">
            <v>79251598.906318739</v>
          </cell>
          <cell r="R67">
            <v>55476119.234423116</v>
          </cell>
          <cell r="S67">
            <v>31700639.562527496</v>
          </cell>
        </row>
        <row r="68">
          <cell r="B68">
            <v>3849552.9152123742</v>
          </cell>
          <cell r="C68">
            <v>4938767.4997492097</v>
          </cell>
          <cell r="D68">
            <v>5207340.9589500716</v>
          </cell>
          <cell r="E68">
            <v>3424311.6048110076</v>
          </cell>
          <cell r="F68">
            <v>2849862.8170758276</v>
          </cell>
          <cell r="G68">
            <v>1708425.6154721584</v>
          </cell>
          <cell r="H68">
            <v>9491108.1865599975</v>
          </cell>
          <cell r="I68">
            <v>10091811.236342276</v>
          </cell>
          <cell r="J68">
            <v>6367452.3276921492</v>
          </cell>
          <cell r="K68">
            <v>4685483.7883017706</v>
          </cell>
          <cell r="L68">
            <v>4204921.348475948</v>
          </cell>
          <cell r="M68">
            <v>1802109.1493468347</v>
          </cell>
          <cell r="N68">
            <v>183719463.17064533</v>
          </cell>
          <cell r="O68">
            <v>327499912.60854167</v>
          </cell>
          <cell r="P68">
            <v>239634082.39649394</v>
          </cell>
          <cell r="Q68">
            <v>79878027.465497971</v>
          </cell>
          <cell r="R68">
            <v>55914619.225848578</v>
          </cell>
          <cell r="S68">
            <v>31951210.986199189</v>
          </cell>
        </row>
        <row r="69">
          <cell r="B69">
            <v>3910956.6658294108</v>
          </cell>
          <cell r="C69">
            <v>5017545.1798043996</v>
          </cell>
          <cell r="D69">
            <v>5290402.6216064505</v>
          </cell>
          <cell r="E69">
            <v>3478932.3829761622</v>
          </cell>
          <cell r="F69">
            <v>2895320.6324551068</v>
          </cell>
          <cell r="G69">
            <v>1735676.504796386</v>
          </cell>
          <cell r="H69">
            <v>9570575.8870657571</v>
          </cell>
          <cell r="I69">
            <v>10176308.538145866</v>
          </cell>
          <cell r="J69">
            <v>6420766.1014491776</v>
          </cell>
          <cell r="K69">
            <v>4724714.6784248669</v>
          </cell>
          <cell r="L69">
            <v>4240128.5575607782</v>
          </cell>
          <cell r="M69">
            <v>1817197.9532403334</v>
          </cell>
          <cell r="N69">
            <v>185171637.26170954</v>
          </cell>
          <cell r="O69">
            <v>330088570.77087355</v>
          </cell>
          <cell r="P69">
            <v>241528222.51527333</v>
          </cell>
          <cell r="Q69">
            <v>80509407.505091101</v>
          </cell>
          <cell r="R69">
            <v>56356585.253563769</v>
          </cell>
          <cell r="S69">
            <v>32203763.002036445</v>
          </cell>
        </row>
        <row r="70">
          <cell r="B70">
            <v>3973339.8602085891</v>
          </cell>
          <cell r="C70">
            <v>5097579.4330583066</v>
          </cell>
          <cell r="D70">
            <v>5374789.1907472769</v>
          </cell>
          <cell r="E70">
            <v>3534424.4105343847</v>
          </cell>
          <cell r="F70">
            <v>2941503.539921863</v>
          </cell>
          <cell r="G70">
            <v>1763362.0697437346</v>
          </cell>
          <cell r="H70">
            <v>9650708.9593383875</v>
          </cell>
          <cell r="I70">
            <v>10261513.323853476</v>
          </cell>
          <cell r="J70">
            <v>6474526.2638599304</v>
          </cell>
          <cell r="K70">
            <v>4764274.0432176851</v>
          </cell>
          <cell r="L70">
            <v>4275630.5516056148</v>
          </cell>
          <cell r="M70">
            <v>1832413.0935452634</v>
          </cell>
          <cell r="N70">
            <v>186635289.77511597</v>
          </cell>
          <cell r="O70">
            <v>332697690.46868497</v>
          </cell>
          <cell r="P70">
            <v>243437334.48928171</v>
          </cell>
          <cell r="Q70">
            <v>81145778.163093895</v>
          </cell>
          <cell r="R70">
            <v>56802044.714165725</v>
          </cell>
          <cell r="S70">
            <v>32458311.265237559</v>
          </cell>
        </row>
        <row r="71">
          <cell r="B71">
            <v>4354818.985634339</v>
          </cell>
          <cell r="C71">
            <v>5586996.4505618848</v>
          </cell>
          <cell r="D71">
            <v>5890821.0309549784</v>
          </cell>
          <cell r="E71">
            <v>3873763.4000119413</v>
          </cell>
          <cell r="F71">
            <v>3223916.3808378247</v>
          </cell>
          <cell r="G71">
            <v>1932661.9141671776</v>
          </cell>
          <cell r="H71">
            <v>10498374.220391022</v>
          </cell>
          <cell r="I71">
            <v>11162828.284972731</v>
          </cell>
          <cell r="J71">
            <v>7043213.0845661284</v>
          </cell>
          <cell r="K71">
            <v>5182741.703737339</v>
          </cell>
          <cell r="L71">
            <v>4651178.4520719722</v>
          </cell>
          <cell r="M71">
            <v>1993362.1937451307</v>
          </cell>
          <cell r="N71">
            <v>202933968.13740119</v>
          </cell>
          <cell r="O71">
            <v>361751856.24493253</v>
          </cell>
          <cell r="P71">
            <v>264696480.17921898</v>
          </cell>
          <cell r="Q71">
            <v>88232160.059739649</v>
          </cell>
          <cell r="R71">
            <v>61762512.041817755</v>
          </cell>
          <cell r="S71">
            <v>35292864.02389586</v>
          </cell>
        </row>
        <row r="72">
          <cell r="B72">
            <v>4424282.1739229131</v>
          </cell>
          <cell r="C72">
            <v>5676113.9518158315</v>
          </cell>
          <cell r="D72">
            <v>5984784.8011592897</v>
          </cell>
          <cell r="E72">
            <v>3935553.3291291036</v>
          </cell>
          <cell r="F72">
            <v>3275340.6791444826</v>
          </cell>
          <cell r="G72">
            <v>1963489.5694347816</v>
          </cell>
          <cell r="H72">
            <v>10586275.616302282</v>
          </cell>
          <cell r="I72">
            <v>11256293.060372047</v>
          </cell>
          <cell r="J72">
            <v>7102184.9071395053</v>
          </cell>
          <cell r="K72">
            <v>5226136.0637441641</v>
          </cell>
          <cell r="L72">
            <v>4690122.108488353</v>
          </cell>
          <cell r="M72">
            <v>2010052.332209294</v>
          </cell>
          <cell r="N72">
            <v>204538019.47545817</v>
          </cell>
          <cell r="O72">
            <v>364611252.10842544</v>
          </cell>
          <cell r="P72">
            <v>266788721.05494547</v>
          </cell>
          <cell r="Q72">
            <v>88929573.684981808</v>
          </cell>
          <cell r="R72">
            <v>62250701.579487272</v>
          </cell>
          <cell r="S72">
            <v>35571829.473992728</v>
          </cell>
        </row>
        <row r="73">
          <cell r="B73">
            <v>4494853.361084261</v>
          </cell>
          <cell r="C73">
            <v>5766652.9554995755</v>
          </cell>
          <cell r="D73">
            <v>6080247.3760403376</v>
          </cell>
          <cell r="E73">
            <v>3998328.8618947207</v>
          </cell>
          <cell r="F73">
            <v>3327585.2401825343</v>
          </cell>
          <cell r="G73">
            <v>1994808.9528842941</v>
          </cell>
          <cell r="H73">
            <v>10674912.998113925</v>
          </cell>
          <cell r="I73">
            <v>11350540.403057843</v>
          </cell>
          <cell r="J73">
            <v>7161650.492405544</v>
          </cell>
          <cell r="K73">
            <v>5269893.7585625695</v>
          </cell>
          <cell r="L73">
            <v>4729391.8346074354</v>
          </cell>
          <cell r="M73">
            <v>2026882.2148317578</v>
          </cell>
          <cell r="N73">
            <v>206154749.71946046</v>
          </cell>
          <cell r="O73">
            <v>367493249.49990773</v>
          </cell>
          <cell r="P73">
            <v>268897499.63407886</v>
          </cell>
          <cell r="Q73">
            <v>89632499.878026277</v>
          </cell>
          <cell r="R73">
            <v>62742749.914618403</v>
          </cell>
          <cell r="S73">
            <v>35852999.951210514</v>
          </cell>
        </row>
        <row r="74">
          <cell r="B74">
            <v>4566550.2206737185</v>
          </cell>
          <cell r="C74">
            <v>5858636.1358255846</v>
          </cell>
          <cell r="D74">
            <v>6177232.6628493322</v>
          </cell>
          <cell r="E74">
            <v>4062105.7195527842</v>
          </cell>
          <cell r="F74">
            <v>3380663.1478631017</v>
          </cell>
          <cell r="G74">
            <v>2026627.9080121734</v>
          </cell>
          <cell r="H74">
            <v>10764292.528131336</v>
          </cell>
          <cell r="I74">
            <v>11445576.865354838</v>
          </cell>
          <cell r="J74">
            <v>7221613.9745691242</v>
          </cell>
          <cell r="K74">
            <v>5314017.8303433172</v>
          </cell>
          <cell r="L74">
            <v>4768990.3605645169</v>
          </cell>
          <cell r="M74">
            <v>2043853.0116705068</v>
          </cell>
          <cell r="N74">
            <v>207784259.08730769</v>
          </cell>
          <cell r="O74">
            <v>370398027.06867892</v>
          </cell>
          <cell r="P74">
            <v>271022946.63561875</v>
          </cell>
          <cell r="Q74">
            <v>90340982.211872905</v>
          </cell>
          <cell r="R74">
            <v>63238687.54831104</v>
          </cell>
          <cell r="S74">
            <v>36136392.884749159</v>
          </cell>
        </row>
        <row r="75">
          <cell r="B75">
            <v>4639390.7081553545</v>
          </cell>
          <cell r="C75">
            <v>5952086.5286799315</v>
          </cell>
          <cell r="D75">
            <v>6275764.9501791419</v>
          </cell>
          <cell r="E75">
            <v>4126899.8741149371</v>
          </cell>
          <cell r="F75">
            <v>3434587.6947971811</v>
          </cell>
          <cell r="G75">
            <v>2058954.4034255352</v>
          </cell>
          <cell r="H75">
            <v>10854420.420256013</v>
          </cell>
          <cell r="I75">
            <v>11541409.054449432</v>
          </cell>
          <cell r="J75">
            <v>7282079.5224502366</v>
          </cell>
          <cell r="K75">
            <v>5358511.3467086637</v>
          </cell>
          <cell r="L75">
            <v>4808920.4393539308</v>
          </cell>
          <cell r="M75">
            <v>2060965.9025802556</v>
          </cell>
          <cell r="N75">
            <v>209426648.58905196</v>
          </cell>
          <cell r="O75">
            <v>373325764.87613606</v>
          </cell>
          <cell r="P75">
            <v>273165193.81180692</v>
          </cell>
          <cell r="Q75">
            <v>91055064.603935629</v>
          </cell>
          <cell r="R75">
            <v>63738545.222754948</v>
          </cell>
          <cell r="S75">
            <v>36422025.841574252</v>
          </cell>
        </row>
        <row r="76">
          <cell r="B76">
            <v>4713393.0653986633</v>
          </cell>
          <cell r="C76">
            <v>6047027.5373913087</v>
          </cell>
          <cell r="D76">
            <v>6375868.9140470289</v>
          </cell>
          <cell r="E76">
            <v>4192727.5523604387</v>
          </cell>
          <cell r="F76">
            <v>3489372.3856245917</v>
          </cell>
          <cell r="G76">
            <v>2091796.5348377789</v>
          </cell>
          <cell r="H76">
            <v>10945302.940417564</v>
          </cell>
          <cell r="I76">
            <v>11638043.632849054</v>
          </cell>
          <cell r="J76">
            <v>7343051.3397738086</v>
          </cell>
          <cell r="K76">
            <v>5403377.4009656319</v>
          </cell>
          <cell r="L76">
            <v>4849184.8470204398</v>
          </cell>
          <cell r="M76">
            <v>2078222.077294474</v>
          </cell>
          <cell r="N76">
            <v>211082020.0331594</v>
          </cell>
          <cell r="O76">
            <v>376276644.40693629</v>
          </cell>
          <cell r="P76">
            <v>275324373.95629489</v>
          </cell>
          <cell r="Q76">
            <v>91774791.31876494</v>
          </cell>
          <cell r="R76">
            <v>64242353.923135467</v>
          </cell>
          <cell r="S76">
            <v>36709916.527505979</v>
          </cell>
        </row>
        <row r="77">
          <cell r="B77">
            <v>4788575.8252469832</v>
          </cell>
          <cell r="C77">
            <v>6143482.9385920595</v>
          </cell>
          <cell r="D77">
            <v>6477569.6240744069</v>
          </cell>
          <cell r="E77">
            <v>4259605.2398999324</v>
          </cell>
          <cell r="F77">
            <v>3545030.9403960225</v>
          </cell>
          <cell r="G77">
            <v>2125162.5270960447</v>
          </cell>
          <cell r="H77">
            <v>11036946.407009335</v>
          </cell>
          <cell r="I77">
            <v>11735487.318845369</v>
          </cell>
          <cell r="J77">
            <v>7404533.6654619593</v>
          </cell>
          <cell r="K77">
            <v>5448619.1123210639</v>
          </cell>
          <cell r="L77">
            <v>4889786.3828522377</v>
          </cell>
          <cell r="M77">
            <v>2095622.7355081015</v>
          </cell>
          <cell r="N77">
            <v>212750476.03282088</v>
          </cell>
          <cell r="O77">
            <v>379250848.58024591</v>
          </cell>
          <cell r="P77">
            <v>277500620.91237509</v>
          </cell>
          <cell r="Q77">
            <v>92500206.970791683</v>
          </cell>
          <cell r="R77">
            <v>64750144.879554182</v>
          </cell>
          <cell r="S77">
            <v>37000082.788316675</v>
          </cell>
        </row>
        <row r="78">
          <cell r="B78">
            <v>4864957.8161587799</v>
          </cell>
          <cell r="C78">
            <v>6241476.8881726991</v>
          </cell>
          <cell r="D78">
            <v>6580892.5497651715</v>
          </cell>
          <cell r="E78">
            <v>4327549.6853040317</v>
          </cell>
          <cell r="F78">
            <v>3601577.2980090198</v>
          </cell>
          <cell r="G78">
            <v>2159060.7362410091</v>
          </cell>
          <cell r="H78">
            <v>11129357.191327685</v>
          </cell>
          <cell r="I78">
            <v>11833746.886981336</v>
          </cell>
          <cell r="J78">
            <v>7466530.7739287</v>
          </cell>
          <cell r="K78">
            <v>5494239.6260984773</v>
          </cell>
          <cell r="L78">
            <v>4930727.8695755573</v>
          </cell>
          <cell r="M78">
            <v>2113169.0869609527</v>
          </cell>
          <cell r="N78">
            <v>214432120.01231301</v>
          </cell>
          <cell r="O78">
            <v>382248561.76107973</v>
          </cell>
          <cell r="P78">
            <v>279694069.58127785</v>
          </cell>
          <cell r="Q78">
            <v>93231356.527092606</v>
          </cell>
          <cell r="R78">
            <v>65261949.568964832</v>
          </cell>
          <cell r="S78">
            <v>37292542.610837042</v>
          </cell>
        </row>
        <row r="79">
          <cell r="B79">
            <v>4942558.1669229772</v>
          </cell>
          <cell r="C79">
            <v>6341033.9273314178</v>
          </cell>
          <cell r="D79">
            <v>6685863.5668841824</v>
          </cell>
          <cell r="E79">
            <v>4396577.9042977653</v>
          </cell>
          <cell r="F79">
            <v>3659025.6196987936</v>
          </cell>
          <cell r="G79">
            <v>2193499.6515995385</v>
          </cell>
          <cell r="H79">
            <v>11222541.718014931</v>
          </cell>
          <cell r="I79">
            <v>11932829.168522205</v>
          </cell>
          <cell r="J79">
            <v>7529046.9753771061</v>
          </cell>
          <cell r="K79">
            <v>5540242.1139567373</v>
          </cell>
          <cell r="L79">
            <v>4972012.1535509201</v>
          </cell>
          <cell r="M79">
            <v>2130862.3515218226</v>
          </cell>
          <cell r="N79">
            <v>216127056.21340904</v>
          </cell>
          <cell r="O79">
            <v>385269969.77172911</v>
          </cell>
          <cell r="P79">
            <v>281904855.93053353</v>
          </cell>
          <cell r="Q79">
            <v>93968285.310177833</v>
          </cell>
          <cell r="R79">
            <v>65777799.717124492</v>
          </cell>
          <cell r="S79">
            <v>37587314.124071136</v>
          </cell>
        </row>
        <row r="80">
          <cell r="B80">
            <v>5021396.3114494812</v>
          </cell>
          <cell r="C80">
            <v>6442178.9887200715</v>
          </cell>
          <cell r="D80">
            <v>6792508.9639374772</v>
          </cell>
          <cell r="E80">
            <v>4466707.1840219228</v>
          </cell>
          <cell r="F80">
            <v>3717390.292584694</v>
          </cell>
          <cell r="G80">
            <v>2228487.8979107197</v>
          </cell>
          <cell r="H80">
            <v>11316506.465506008</v>
          </cell>
          <cell r="I80">
            <v>12032741.051930439</v>
          </cell>
          <cell r="J80">
            <v>7592086.6160989674</v>
          </cell>
          <cell r="K80">
            <v>5586629.7741105603</v>
          </cell>
          <cell r="L80">
            <v>5013642.1049710168</v>
          </cell>
          <cell r="M80">
            <v>2148703.7592732925</v>
          </cell>
          <cell r="N80">
            <v>217835389.70184064</v>
          </cell>
          <cell r="O80">
            <v>388315259.90328109</v>
          </cell>
          <cell r="P80">
            <v>284133117.00240082</v>
          </cell>
          <cell r="Q80">
            <v>94711039.000800267</v>
          </cell>
          <cell r="R80">
            <v>66297727.300560191</v>
          </cell>
          <cell r="S80">
            <v>37884415.600320108</v>
          </cell>
        </row>
        <row r="81">
          <cell r="B81">
            <v>5466887.1991508966</v>
          </cell>
          <cell r="C81">
            <v>7013719.6237168489</v>
          </cell>
          <cell r="D81">
            <v>7395130.3585413285</v>
          </cell>
          <cell r="E81">
            <v>4862986.8690121351</v>
          </cell>
          <cell r="F81">
            <v>4047191.6861931058</v>
          </cell>
          <cell r="G81">
            <v>2426196.0631890609</v>
          </cell>
          <cell r="H81">
            <v>12228591.200568991</v>
          </cell>
          <cell r="I81">
            <v>13002552.668959435</v>
          </cell>
          <cell r="J81">
            <v>8203991.5649386896</v>
          </cell>
          <cell r="K81">
            <v>6036899.4534454513</v>
          </cell>
          <cell r="L81">
            <v>5417730.2787330979</v>
          </cell>
          <cell r="M81">
            <v>2321884.4051713273</v>
          </cell>
          <cell r="N81">
            <v>235283048.92791593</v>
          </cell>
          <cell r="O81">
            <v>419417608.95845884</v>
          </cell>
          <cell r="P81">
            <v>306890933.38423818</v>
          </cell>
          <cell r="Q81">
            <v>102296977.79474606</v>
          </cell>
          <cell r="R81">
            <v>71607884.456322238</v>
          </cell>
          <cell r="S81">
            <v>40918791.117898419</v>
          </cell>
        </row>
        <row r="82">
          <cell r="B82">
            <v>5554088.8523355005</v>
          </cell>
          <cell r="C82">
            <v>7125594.6128800428</v>
          </cell>
          <cell r="D82">
            <v>7513089.1839732155</v>
          </cell>
          <cell r="E82">
            <v>4940555.7814379744</v>
          </cell>
          <cell r="F82">
            <v>4111747.9488220178</v>
          </cell>
          <cell r="G82">
            <v>2464896.0216760263</v>
          </cell>
          <cell r="H82">
            <v>12330979.457454555</v>
          </cell>
          <cell r="I82">
            <v>13111421.195268136</v>
          </cell>
          <cell r="J82">
            <v>8272682.420823941</v>
          </cell>
          <cell r="K82">
            <v>6087445.5549459197</v>
          </cell>
          <cell r="L82">
            <v>5463092.1646950562</v>
          </cell>
          <cell r="M82">
            <v>2341325.2134407382</v>
          </cell>
          <cell r="N82">
            <v>237142797.16483709</v>
          </cell>
          <cell r="O82">
            <v>422732812.3373183</v>
          </cell>
          <cell r="P82">
            <v>309316691.95413536</v>
          </cell>
          <cell r="Q82">
            <v>103105563.98471178</v>
          </cell>
          <cell r="R82">
            <v>72173894.789298251</v>
          </cell>
          <cell r="S82">
            <v>41242225.593884706</v>
          </cell>
        </row>
        <row r="83">
          <cell r="B83">
            <v>5642681.4484902313</v>
          </cell>
          <cell r="C83">
            <v>7239254.1063963827</v>
          </cell>
          <cell r="D83">
            <v>7632929.5562910484</v>
          </cell>
          <cell r="E83">
            <v>5019361.9861570084</v>
          </cell>
          <cell r="F83">
            <v>4177333.9405489694</v>
          </cell>
          <cell r="G83">
            <v>2504213.2784966337</v>
          </cell>
          <cell r="H83">
            <v>12434224.996669382</v>
          </cell>
          <cell r="I83">
            <v>13221201.262281369</v>
          </cell>
          <cell r="J83">
            <v>8341948.4154870529</v>
          </cell>
          <cell r="K83">
            <v>6138414.8717734925</v>
          </cell>
          <cell r="L83">
            <v>5508833.8592839036</v>
          </cell>
          <cell r="M83">
            <v>2360928.7968359585</v>
          </cell>
          <cell r="N83">
            <v>239017245.41317213</v>
          </cell>
          <cell r="O83">
            <v>426074220.08435035</v>
          </cell>
          <cell r="P83">
            <v>311761624.45196366</v>
          </cell>
          <cell r="Q83">
            <v>103920541.48398788</v>
          </cell>
          <cell r="R83">
            <v>72744379.038791522</v>
          </cell>
          <cell r="S83">
            <v>41568216.593595147</v>
          </cell>
        </row>
        <row r="84">
          <cell r="B84">
            <v>5732687.1743773259</v>
          </cell>
          <cell r="C84">
            <v>7354726.5686778883</v>
          </cell>
          <cell r="D84">
            <v>7754681.4878204903</v>
          </cell>
          <cell r="E84">
            <v>5099425.2190682031</v>
          </cell>
          <cell r="F84">
            <v>4243966.0864576325</v>
          </cell>
          <cell r="G84">
            <v>2544157.6801015651</v>
          </cell>
          <cell r="H84">
            <v>12538334.996116631</v>
          </cell>
          <cell r="I84">
            <v>13331900.502199963</v>
          </cell>
          <cell r="J84">
            <v>8411794.364483308</v>
          </cell>
          <cell r="K84">
            <v>6189810.9474499822</v>
          </cell>
          <cell r="L84">
            <v>5554958.5425833175</v>
          </cell>
          <cell r="M84">
            <v>2380696.5182499932</v>
          </cell>
          <cell r="N84">
            <v>240906509.86624834</v>
          </cell>
          <cell r="O84">
            <v>429442039.32679051</v>
          </cell>
          <cell r="P84">
            <v>314225882.43423694</v>
          </cell>
          <cell r="Q84">
            <v>104741960.81141232</v>
          </cell>
          <cell r="R84">
            <v>73319372.567988619</v>
          </cell>
          <cell r="S84">
            <v>41896784.324564926</v>
          </cell>
        </row>
        <row r="85">
          <cell r="B85">
            <v>5824128.5706573743</v>
          </cell>
          <cell r="C85">
            <v>7472040.9181689573</v>
          </cell>
          <cell r="D85">
            <v>7878375.4696101677</v>
          </cell>
          <cell r="E85">
            <v>5180765.5308754556</v>
          </cell>
          <cell r="F85">
            <v>4311661.0736261951</v>
          </cell>
          <cell r="G85">
            <v>2584739.230001044</v>
          </cell>
          <cell r="H85">
            <v>12643316.693799017</v>
          </cell>
          <cell r="I85">
            <v>13443526.611128069</v>
          </cell>
          <cell r="J85">
            <v>8482225.1236879472</v>
          </cell>
          <cell r="K85">
            <v>6241637.3551666029</v>
          </cell>
          <cell r="L85">
            <v>5601469.4213033617</v>
          </cell>
          <cell r="M85">
            <v>2400629.7519871551</v>
          </cell>
          <cell r="N85">
            <v>242810707.63582009</v>
          </cell>
          <cell r="O85">
            <v>432836478.82907063</v>
          </cell>
          <cell r="P85">
            <v>316709618.65541756</v>
          </cell>
          <cell r="Q85">
            <v>105569872.88513918</v>
          </cell>
          <cell r="R85">
            <v>73898911.019597426</v>
          </cell>
          <cell r="S85">
            <v>42227949.15405567</v>
          </cell>
        </row>
        <row r="86">
          <cell r="B86">
            <v>5917028.5375343002</v>
          </cell>
          <cell r="C86">
            <v>7591226.53458858</v>
          </cell>
          <cell r="D86">
            <v>8004042.4790677158</v>
          </cell>
          <cell r="E86">
            <v>5263403.2921090005</v>
          </cell>
          <cell r="F86">
            <v>4380435.8553064009</v>
          </cell>
          <cell r="G86">
            <v>2625968.0912700673</v>
          </cell>
          <cell r="H86">
            <v>12749177.388322027</v>
          </cell>
          <cell r="I86">
            <v>13556087.349608233</v>
          </cell>
          <cell r="J86">
            <v>8553245.5896337647</v>
          </cell>
          <cell r="K86">
            <v>6293897.6980323931</v>
          </cell>
          <cell r="L86">
            <v>5648369.7290034303</v>
          </cell>
          <cell r="M86">
            <v>2420729.8838586127</v>
          </cell>
          <cell r="N86">
            <v>244729956.75932857</v>
          </cell>
          <cell r="O86">
            <v>436257749.00575966</v>
          </cell>
          <cell r="P86">
            <v>319212987.07738513</v>
          </cell>
          <cell r="Q86">
            <v>106404329.02579503</v>
          </cell>
          <cell r="R86">
            <v>74483030.318056524</v>
          </cell>
          <cell r="S86">
            <v>42561731.610318013</v>
          </cell>
        </row>
        <row r="87">
          <cell r="B87">
            <v>6011410.3404903989</v>
          </cell>
          <cell r="C87">
            <v>7712313.2662880709</v>
          </cell>
          <cell r="D87">
            <v>8131713.9877176313</v>
          </cell>
          <cell r="E87">
            <v>5347359.198226925</v>
          </cell>
          <cell r="F87">
            <v>4450307.6551692486</v>
          </cell>
          <cell r="G87">
            <v>2667854.5890936074</v>
          </cell>
          <cell r="H87">
            <v>12855924.439401338</v>
          </cell>
          <cell r="I87">
            <v>13669590.543160917</v>
          </cell>
          <cell r="J87">
            <v>8624860.6998515297</v>
          </cell>
          <cell r="K87">
            <v>6346595.6093247104</v>
          </cell>
          <cell r="L87">
            <v>5695662.726317049</v>
          </cell>
          <cell r="M87">
            <v>2440998.3112787348</v>
          </cell>
          <cell r="N87">
            <v>246664376.20721832</v>
          </cell>
          <cell r="O87">
            <v>439706061.93460655</v>
          </cell>
          <cell r="P87">
            <v>321736142.8789804</v>
          </cell>
          <cell r="Q87">
            <v>107245380.95966013</v>
          </cell>
          <cell r="R87">
            <v>75071766.671762094</v>
          </cell>
          <cell r="S87">
            <v>42898152.383864053</v>
          </cell>
        </row>
        <row r="88">
          <cell r="B88">
            <v>6107297.6161128413</v>
          </cell>
          <cell r="C88">
            <v>7835331.4377261661</v>
          </cell>
          <cell r="D88">
            <v>8261421.9690828742</v>
          </cell>
          <cell r="E88">
            <v>5432654.2747980515</v>
          </cell>
          <cell r="F88">
            <v>4521293.9716184214</v>
          </cell>
          <cell r="G88">
            <v>2710409.2133524045</v>
          </cell>
          <cell r="H88">
            <v>12963565.268374471</v>
          </cell>
          <cell r="I88">
            <v>13784044.082828553</v>
          </cell>
          <cell r="J88">
            <v>8697075.4332132526</v>
          </cell>
          <cell r="K88">
            <v>6399734.7527418276</v>
          </cell>
          <cell r="L88">
            <v>5743351.7011785638</v>
          </cell>
          <cell r="M88">
            <v>2461436.4433622411</v>
          </cell>
          <cell r="N88">
            <v>248614085.89031228</v>
          </cell>
          <cell r="O88">
            <v>443181631.36968714</v>
          </cell>
          <cell r="P88">
            <v>324279242.46562475</v>
          </cell>
          <cell r="Q88">
            <v>108093080.82187492</v>
          </cell>
          <cell r="R88">
            <v>75665156.575312436</v>
          </cell>
          <cell r="S88">
            <v>43237232.328749962</v>
          </cell>
        </row>
        <row r="89">
          <cell r="B89">
            <v>6204714.3780131331</v>
          </cell>
          <cell r="C89">
            <v>7960311.8570633624</v>
          </cell>
          <cell r="D89">
            <v>8393198.9066921826</v>
          </cell>
          <cell r="E89">
            <v>5519309.8827674966</v>
          </cell>
          <cell r="F89">
            <v>4593412.582172513</v>
          </cell>
          <cell r="G89">
            <v>2753642.6212500148</v>
          </cell>
          <cell r="H89">
            <v>13072107.35871676</v>
          </cell>
          <cell r="I89">
            <v>13899455.925724152</v>
          </cell>
          <cell r="J89">
            <v>8769894.8102783319</v>
          </cell>
          <cell r="K89">
            <v>6453318.822657641</v>
          </cell>
          <cell r="L89">
            <v>5791439.9690517299</v>
          </cell>
          <cell r="M89">
            <v>2482045.7010221696</v>
          </cell>
          <cell r="N89">
            <v>250579206.66724482</v>
          </cell>
          <cell r="O89">
            <v>446684672.75465381</v>
          </cell>
          <cell r="P89">
            <v>326842443.47901499</v>
          </cell>
          <cell r="Q89">
            <v>108947481.15967166</v>
          </cell>
          <cell r="R89">
            <v>76263236.811770156</v>
          </cell>
          <cell r="S89">
            <v>43578992.463868663</v>
          </cell>
        </row>
        <row r="90">
          <cell r="B90">
            <v>6303685.0228409739</v>
          </cell>
          <cell r="C90">
            <v>8087285.8238773746</v>
          </cell>
          <cell r="D90">
            <v>8527077.8022151142</v>
          </cell>
          <cell r="E90">
            <v>5607347.7238062155</v>
          </cell>
          <cell r="F90">
            <v>4666681.5479171546</v>
          </cell>
          <cell r="G90">
            <v>2797565.6399817499</v>
          </cell>
          <cell r="H90">
            <v>13181558.256561613</v>
          </cell>
          <cell r="I90">
            <v>14015834.095584502</v>
          </cell>
          <cell r="J90">
            <v>8843323.8936426006</v>
          </cell>
          <cell r="K90">
            <v>6507351.5443785181</v>
          </cell>
          <cell r="L90">
            <v>5839930.8731602086</v>
          </cell>
          <cell r="M90">
            <v>2502827.5170686608</v>
          </cell>
          <cell r="N90">
            <v>252559860.35195327</v>
          </cell>
          <cell r="O90">
            <v>450215403.2360906</v>
          </cell>
          <cell r="P90">
            <v>329425904.80689561</v>
          </cell>
          <cell r="Q90">
            <v>109808634.93563186</v>
          </cell>
          <cell r="R90">
            <v>76866044.454942301</v>
          </cell>
          <cell r="S90">
            <v>43923453.974252738</v>
          </cell>
        </row>
        <row r="91">
          <cell r="B91">
            <v>6847083.682259202</v>
          </cell>
          <cell r="C91">
            <v>8784436.8171619996</v>
          </cell>
          <cell r="D91">
            <v>9262140.3298777565</v>
          </cell>
          <cell r="E91">
            <v>6090719.787125919</v>
          </cell>
          <cell r="F91">
            <v>5068965.0515949912</v>
          </cell>
          <cell r="G91">
            <v>3038725.1225530179</v>
          </cell>
          <cell r="H91">
            <v>14211055.046399774</v>
          </cell>
          <cell r="I91">
            <v>15110488.910095964</v>
          </cell>
          <cell r="J91">
            <v>9533998.9551795945</v>
          </cell>
          <cell r="K91">
            <v>7015584.1368302675</v>
          </cell>
          <cell r="L91">
            <v>6296037.0458733188</v>
          </cell>
          <cell r="M91">
            <v>2698301.5910885646</v>
          </cell>
          <cell r="N91">
            <v>272158591.38877487</v>
          </cell>
          <cell r="O91">
            <v>485152271.60607696</v>
          </cell>
          <cell r="P91">
            <v>354989467.02883685</v>
          </cell>
          <cell r="Q91">
            <v>118329822.34294561</v>
          </cell>
          <cell r="R91">
            <v>82830875.64006193</v>
          </cell>
          <cell r="S91">
            <v>47331928.937178239</v>
          </cell>
        </row>
        <row r="92">
          <cell r="B92">
            <v>6956300.6817756845</v>
          </cell>
          <cell r="C92">
            <v>8924556.3010377977</v>
          </cell>
          <cell r="D92">
            <v>9409879.6044174954</v>
          </cell>
          <cell r="E92">
            <v>6187872.1180911623</v>
          </cell>
          <cell r="F92">
            <v>5149819.4969734717</v>
          </cell>
          <cell r="G92">
            <v>3087195.4576097517</v>
          </cell>
          <cell r="H92">
            <v>14330042.191430671</v>
          </cell>
          <cell r="I92">
            <v>15237006.887090841</v>
          </cell>
          <cell r="J92">
            <v>9613825.7739977911</v>
          </cell>
          <cell r="K92">
            <v>7074324.6261493172</v>
          </cell>
          <cell r="L92">
            <v>6348752.8696211837</v>
          </cell>
          <cell r="M92">
            <v>2720894.0869805068</v>
          </cell>
          <cell r="N92">
            <v>274309815.04387677</v>
          </cell>
          <cell r="O92">
            <v>488987061.59995419</v>
          </cell>
          <cell r="P92">
            <v>357795410.92679578</v>
          </cell>
          <cell r="Q92">
            <v>119265136.97559859</v>
          </cell>
          <cell r="R92">
            <v>83485595.882919014</v>
          </cell>
          <cell r="S92">
            <v>47706054.790239431</v>
          </cell>
        </row>
        <row r="93">
          <cell r="B93">
            <v>7067259.7883755518</v>
          </cell>
          <cell r="C93">
            <v>9066910.8137686346</v>
          </cell>
          <cell r="D93">
            <v>9559975.4501669277</v>
          </cell>
          <cell r="E93">
            <v>6286574.1140782526</v>
          </cell>
          <cell r="F93">
            <v>5231963.641781901</v>
          </cell>
          <cell r="G93">
            <v>3136438.9370891498</v>
          </cell>
          <cell r="H93">
            <v>14450025.598923178</v>
          </cell>
          <cell r="I93">
            <v>15364584.181133507</v>
          </cell>
          <cell r="J93">
            <v>9694320.9714294728</v>
          </cell>
          <cell r="K93">
            <v>7133556.9412405547</v>
          </cell>
          <cell r="L93">
            <v>6401910.0754722944</v>
          </cell>
          <cell r="M93">
            <v>2743675.746630983</v>
          </cell>
          <cell r="N93">
            <v>276478042.62007713</v>
          </cell>
          <cell r="O93">
            <v>492852162.93144184</v>
          </cell>
          <cell r="P93">
            <v>360623533.8522746</v>
          </cell>
          <cell r="Q93">
            <v>120207844.61742485</v>
          </cell>
          <cell r="R93">
            <v>84145491.232197404</v>
          </cell>
          <cell r="S93">
            <v>48083137.84696994</v>
          </cell>
        </row>
        <row r="94">
          <cell r="B94">
            <v>7179988.7901971256</v>
          </cell>
          <cell r="C94">
            <v>9211536.0060280953</v>
          </cell>
          <cell r="D94">
            <v>9712465.4565069638</v>
          </cell>
          <cell r="E94">
            <v>6386850.4936055839</v>
          </cell>
          <cell r="F94">
            <v>5315418.0578591125</v>
          </cell>
          <cell r="G94">
            <v>3186467.8933239183</v>
          </cell>
          <cell r="H94">
            <v>14571013.610441353</v>
          </cell>
          <cell r="I94">
            <v>15493229.66173511</v>
          </cell>
          <cell r="J94">
            <v>9775490.143713817</v>
          </cell>
          <cell r="K94">
            <v>7193285.2000912996</v>
          </cell>
          <cell r="L94">
            <v>6455512.3590562958</v>
          </cell>
          <cell r="M94">
            <v>2766648.153881269</v>
          </cell>
          <cell r="N94">
            <v>278663408.521501</v>
          </cell>
          <cell r="O94">
            <v>496747815.19050175</v>
          </cell>
          <cell r="P94">
            <v>363474011.11500132</v>
          </cell>
          <cell r="Q94">
            <v>121158003.70500043</v>
          </cell>
          <cell r="R94">
            <v>84810602.593500316</v>
          </cell>
          <cell r="S94">
            <v>48463201.482000172</v>
          </cell>
        </row>
        <row r="95">
          <cell r="B95">
            <v>7294515.9186239503</v>
          </cell>
          <cell r="C95">
            <v>9358468.0971493311</v>
          </cell>
          <cell r="D95">
            <v>9867387.8124021646</v>
          </cell>
          <cell r="E95">
            <v>6488726.3694736306</v>
          </cell>
          <cell r="F95">
            <v>5400203.645182847</v>
          </cell>
          <cell r="G95">
            <v>3237294.8553583035</v>
          </cell>
          <cell r="H95">
            <v>14693014.637391986</v>
          </cell>
          <cell r="I95">
            <v>15622952.27266996</v>
          </cell>
          <cell r="J95">
            <v>9857338.933946522</v>
          </cell>
          <cell r="K95">
            <v>7253513.5551681947</v>
          </cell>
          <cell r="L95">
            <v>6509563.4469458172</v>
          </cell>
          <cell r="M95">
            <v>2789812.9058339209</v>
          </cell>
          <cell r="N95">
            <v>280866048.2146439</v>
          </cell>
          <cell r="O95">
            <v>500674259.86088687</v>
          </cell>
          <cell r="P95">
            <v>366347019.41040504</v>
          </cell>
          <cell r="Q95">
            <v>122115673.13680167</v>
          </cell>
          <cell r="R95">
            <v>85480971.195761189</v>
          </cell>
          <cell r="S95">
            <v>48846269.254720666</v>
          </cell>
        </row>
        <row r="96">
          <cell r="B96">
            <v>7410869.8553549321</v>
          </cell>
          <cell r="C96">
            <v>9507743.8841956686</v>
          </cell>
          <cell r="D96">
            <v>10024781.315964617</v>
          </cell>
          <cell r="E96">
            <v>6592227.2550540967</v>
          </cell>
          <cell r="F96">
            <v>5486341.6371038454</v>
          </cell>
          <cell r="G96">
            <v>3288932.5520858131</v>
          </cell>
          <cell r="H96">
            <v>14816037.161609381</v>
          </cell>
          <cell r="I96">
            <v>15753761.032597318</v>
          </cell>
          <cell r="J96">
            <v>9939873.0324721169</v>
          </cell>
          <cell r="K96">
            <v>7314246.1937058959</v>
          </cell>
          <cell r="L96">
            <v>6564067.0969155496</v>
          </cell>
          <cell r="M96">
            <v>2813171.6129638064</v>
          </cell>
          <cell r="N96">
            <v>283086098.2367695</v>
          </cell>
          <cell r="O96">
            <v>504631740.33511084</v>
          </cell>
          <cell r="P96">
            <v>369242736.83056891</v>
          </cell>
          <cell r="Q96">
            <v>123080912.2768563</v>
          </cell>
          <cell r="R96">
            <v>86156638.593799427</v>
          </cell>
          <cell r="S96">
            <v>49232364.910742514</v>
          </cell>
        </row>
        <row r="97">
          <cell r="B97">
            <v>7529079.7395872734</v>
          </cell>
          <cell r="C97">
            <v>9659400.7511759214</v>
          </cell>
          <cell r="D97">
            <v>10184685.384170381</v>
          </cell>
          <cell r="E97">
            <v>6697379.0706793778</v>
          </cell>
          <cell r="F97">
            <v>5573853.6056634467</v>
          </cell>
          <cell r="G97">
            <v>3341393.9154369878</v>
          </cell>
          <cell r="H97">
            <v>14940089.735945037</v>
          </cell>
          <cell r="I97">
            <v>15885665.035688395</v>
          </cell>
          <cell r="J97">
            <v>10023098.17727958</v>
          </cell>
          <cell r="K97">
            <v>7375487.3379981816</v>
          </cell>
          <cell r="L97">
            <v>6619027.0982034979</v>
          </cell>
          <cell r="M97">
            <v>2836725.8992300699</v>
          </cell>
          <cell r="N97">
            <v>285323696.2043733</v>
          </cell>
          <cell r="O97">
            <v>508620501.92953491</v>
          </cell>
          <cell r="P97">
            <v>372161342.87526953</v>
          </cell>
          <cell r="Q97">
            <v>124053780.95842317</v>
          </cell>
          <cell r="R97">
            <v>86837646.670896217</v>
          </cell>
          <cell r="S97">
            <v>49621512.38336926</v>
          </cell>
        </row>
        <row r="98">
          <cell r="B98">
            <v>7649175.1753139691</v>
          </cell>
          <cell r="C98">
            <v>9813476.6784066819</v>
          </cell>
          <cell r="D98">
            <v>10347140.06273091</v>
          </cell>
          <cell r="E98">
            <v>6804208.1501339385</v>
          </cell>
          <cell r="F98">
            <v>5662761.4669960001</v>
          </cell>
          <cell r="G98">
            <v>3394692.0836180211</v>
          </cell>
          <cell r="H98">
            <v>15065180.984862257</v>
          </cell>
          <cell r="I98">
            <v>16018673.452258602</v>
          </cell>
          <cell r="J98">
            <v>10107020.154401259</v>
          </cell>
          <cell r="K98">
            <v>7437241.2456914922</v>
          </cell>
          <cell r="L98">
            <v>6674447.2717744177</v>
          </cell>
          <cell r="M98">
            <v>2860477.4021890359</v>
          </cell>
          <cell r="N98">
            <v>287578980.82171297</v>
          </cell>
          <cell r="O98">
            <v>512640791.89957529</v>
          </cell>
          <cell r="P98">
            <v>375103018.46310395</v>
          </cell>
          <cell r="Q98">
            <v>125034339.4877013</v>
          </cell>
          <cell r="R98">
            <v>87524037.64139092</v>
          </cell>
          <cell r="S98">
            <v>50013735.795080513</v>
          </cell>
        </row>
        <row r="99">
          <cell r="B99">
            <v>7771186.2387377061</v>
          </cell>
          <cell r="C99">
            <v>9970010.2520239558</v>
          </cell>
          <cell r="D99">
            <v>10512186.036121935</v>
          </cell>
          <cell r="E99">
            <v>6912741.2472492391</v>
          </cell>
          <cell r="F99">
            <v>5753087.4868174493</v>
          </cell>
          <cell r="G99">
            <v>3448840.4044010364</v>
          </cell>
          <cell r="H99">
            <v>15191319.605035756</v>
          </cell>
          <cell r="I99">
            <v>16152795.52940511</v>
          </cell>
          <cell r="J99">
            <v>10191644.798315126</v>
          </cell>
          <cell r="K99">
            <v>7499512.2100809421</v>
          </cell>
          <cell r="L99">
            <v>6730331.4705854617</v>
          </cell>
          <cell r="M99">
            <v>2884427.7731080549</v>
          </cell>
          <cell r="N99">
            <v>289852091.88940674</v>
          </cell>
          <cell r="O99">
            <v>516692859.45502937</v>
          </cell>
          <cell r="P99">
            <v>378067945.94270444</v>
          </cell>
          <cell r="Q99">
            <v>126022648.64756814</v>
          </cell>
          <cell r="R99">
            <v>88215854.053297713</v>
          </cell>
          <cell r="S99">
            <v>50409059.459027253</v>
          </cell>
        </row>
        <row r="100">
          <cell r="B100">
            <v>7895143.4858030258</v>
          </cell>
          <cell r="C100">
            <v>10129040.673646517</v>
          </cell>
          <cell r="D100">
            <v>10679864.637772309</v>
          </cell>
          <cell r="E100">
            <v>7023005.5426038541</v>
          </cell>
          <cell r="F100">
            <v>5844854.2860014644</v>
          </cell>
          <cell r="G100">
            <v>3503852.4384668465</v>
          </cell>
          <cell r="H100">
            <v>15318514.365956271</v>
          </cell>
          <cell r="I100">
            <v>16288040.591649707</v>
          </cell>
          <cell r="J100">
            <v>10276977.992350409</v>
          </cell>
          <cell r="K100">
            <v>7562304.5604087906</v>
          </cell>
          <cell r="L100">
            <v>6786683.5798540451</v>
          </cell>
          <cell r="M100">
            <v>2908578.6770803044</v>
          </cell>
          <cell r="N100">
            <v>292143170.31309879</v>
          </cell>
          <cell r="O100">
            <v>520776955.77552396</v>
          </cell>
          <cell r="P100">
            <v>381056309.10404193</v>
          </cell>
          <cell r="Q100">
            <v>127018769.70134731</v>
          </cell>
          <cell r="R100">
            <v>88913138.790943131</v>
          </cell>
          <cell r="S100">
            <v>50807507.880538918</v>
          </cell>
        </row>
        <row r="101">
          <cell r="B101">
            <v>8557199.9084467422</v>
          </cell>
          <cell r="C101">
            <v>10978423.138356091</v>
          </cell>
          <cell r="D101">
            <v>11575437.085457025</v>
          </cell>
          <cell r="E101">
            <v>7611927.8255369281</v>
          </cell>
          <cell r="F101">
            <v>6334981.3275710372</v>
          </cell>
          <cell r="G101">
            <v>3797672.0523920623</v>
          </cell>
          <cell r="H101">
            <v>16479223.19994593</v>
          </cell>
          <cell r="I101">
            <v>17522212.010069087</v>
          </cell>
          <cell r="J101">
            <v>11055681.387305496</v>
          </cell>
          <cell r="K101">
            <v>8135312.7189606475</v>
          </cell>
          <cell r="L101">
            <v>7300921.6708621215</v>
          </cell>
          <cell r="M101">
            <v>3128966.4303694805</v>
          </cell>
          <cell r="N101">
            <v>314133300.34846699</v>
          </cell>
          <cell r="O101">
            <v>559976752.79509342</v>
          </cell>
          <cell r="P101">
            <v>409739087.41104394</v>
          </cell>
          <cell r="Q101">
            <v>136579695.80368128</v>
          </cell>
          <cell r="R101">
            <v>95605787.062576905</v>
          </cell>
          <cell r="S101">
            <v>54631878.321472518</v>
          </cell>
        </row>
        <row r="102">
          <cell r="B102">
            <v>8693694.7640134711</v>
          </cell>
          <cell r="C102">
            <v>11153538.631350616</v>
          </cell>
          <cell r="D102">
            <v>11760075.475351555</v>
          </cell>
          <cell r="E102">
            <v>7733344.7610119833</v>
          </cell>
          <cell r="F102">
            <v>6436029.844676639</v>
          </cell>
          <cell r="G102">
            <v>3858248.2576726452</v>
          </cell>
          <cell r="H102">
            <v>16617201.3947025</v>
          </cell>
          <cell r="I102">
            <v>17668923.001962151</v>
          </cell>
          <cell r="J102">
            <v>11148249.036952309</v>
          </cell>
          <cell r="K102">
            <v>8203428.5366252838</v>
          </cell>
          <cell r="L102">
            <v>7362051.2508175634</v>
          </cell>
          <cell r="M102">
            <v>3155164.8217789554</v>
          </cell>
          <cell r="N102">
            <v>316616304.77289653</v>
          </cell>
          <cell r="O102">
            <v>564402978.07342434</v>
          </cell>
          <cell r="P102">
            <v>412977788.8342129</v>
          </cell>
          <cell r="Q102">
            <v>137659262.94473761</v>
          </cell>
          <cell r="R102">
            <v>96361484.061316341</v>
          </cell>
          <cell r="S102">
            <v>55063705.177895047</v>
          </cell>
        </row>
        <row r="103">
          <cell r="B103">
            <v>8832366.8324296735</v>
          </cell>
          <cell r="C103">
            <v>11331447.370287681</v>
          </cell>
          <cell r="D103">
            <v>11947659.009759517</v>
          </cell>
          <cell r="E103">
            <v>7856698.4032659307</v>
          </cell>
          <cell r="F103">
            <v>6538690.1743956096</v>
          </cell>
          <cell r="G103">
            <v>3919790.7066403008</v>
          </cell>
          <cell r="H103">
            <v>16756334.861282099</v>
          </cell>
          <cell r="I103">
            <v>17816862.38414805</v>
          </cell>
          <cell r="J103">
            <v>11241591.742379129</v>
          </cell>
          <cell r="K103">
            <v>8272114.6783544524</v>
          </cell>
          <cell r="L103">
            <v>7423692.6600616891</v>
          </cell>
          <cell r="M103">
            <v>3181582.5685978667</v>
          </cell>
          <cell r="N103">
            <v>319118935.6137706</v>
          </cell>
          <cell r="O103">
            <v>568864189.57237375</v>
          </cell>
          <cell r="P103">
            <v>416242089.93100518</v>
          </cell>
          <cell r="Q103">
            <v>138747363.31033504</v>
          </cell>
          <cell r="R103">
            <v>97123154.317234531</v>
          </cell>
          <cell r="S103">
            <v>55498945.324134022</v>
          </cell>
        </row>
        <row r="104">
          <cell r="B104">
            <v>8973250.84215286</v>
          </cell>
          <cell r="C104">
            <v>11512193.909893785</v>
          </cell>
          <cell r="D104">
            <v>12138234.666323053</v>
          </cell>
          <cell r="E104">
            <v>7982019.6444731839</v>
          </cell>
          <cell r="F104">
            <v>6642988.0265550232</v>
          </cell>
          <cell r="G104">
            <v>3982314.8117306298</v>
          </cell>
          <cell r="H104">
            <v>16896633.272611577</v>
          </cell>
          <cell r="I104">
            <v>17966040.441764206</v>
          </cell>
          <cell r="J104">
            <v>11335715.993017891</v>
          </cell>
          <cell r="K104">
            <v>8341375.9193905238</v>
          </cell>
          <cell r="L104">
            <v>7485850.18406842</v>
          </cell>
          <cell r="M104">
            <v>3208221.5074578943</v>
          </cell>
          <cell r="N104">
            <v>321641348.00420892</v>
          </cell>
          <cell r="O104">
            <v>573360663.83358979</v>
          </cell>
          <cell r="P104">
            <v>419532193.0489682</v>
          </cell>
          <cell r="Q104">
            <v>139844064.34965605</v>
          </cell>
          <cell r="R104">
            <v>97890845.044759229</v>
          </cell>
          <cell r="S104">
            <v>55937625.73986242</v>
          </cell>
        </row>
        <row r="105">
          <cell r="B105">
            <v>9116382.0755899437</v>
          </cell>
          <cell r="C105">
            <v>11695823.515582446</v>
          </cell>
          <cell r="D105">
            <v>12331850.172018953</v>
          </cell>
          <cell r="E105">
            <v>8109339.8695654729</v>
          </cell>
          <cell r="F105">
            <v>6748949.521076275</v>
          </cell>
          <cell r="G105">
            <v>4045836.2312211185</v>
          </cell>
          <cell r="H105">
            <v>17038106.382607829</v>
          </cell>
          <cell r="I105">
            <v>18116467.546064019</v>
          </cell>
          <cell r="J105">
            <v>11430628.332635632</v>
          </cell>
          <cell r="K105">
            <v>8411217.0749582946</v>
          </cell>
          <cell r="L105">
            <v>7548528.144193342</v>
          </cell>
          <cell r="M105">
            <v>3235083.4903685749</v>
          </cell>
          <cell r="N105">
            <v>324183698.30355</v>
          </cell>
          <cell r="O105">
            <v>577892679.58458912</v>
          </cell>
          <cell r="P105">
            <v>422848302.13506526</v>
          </cell>
          <cell r="Q105">
            <v>140949434.04502174</v>
          </cell>
          <cell r="R105">
            <v>98664603.831515223</v>
          </cell>
          <cell r="S105">
            <v>56379773.618008696</v>
          </cell>
        </row>
        <row r="106">
          <cell r="B106">
            <v>9261796.3779332228</v>
          </cell>
          <cell r="C106">
            <v>11882382.174790297</v>
          </cell>
          <cell r="D106">
            <v>12528554.015111217</v>
          </cell>
          <cell r="E106">
            <v>8238690.9640917629</v>
          </cell>
          <cell r="F106">
            <v>6856601.1945164548</v>
          </cell>
          <cell r="G106">
            <v>4110370.8731525349</v>
          </cell>
          <cell r="H106">
            <v>17180764.026855912</v>
          </cell>
          <cell r="I106">
            <v>18268154.15513793</v>
          </cell>
          <cell r="J106">
            <v>11526335.359789409</v>
          </cell>
          <cell r="K106">
            <v>8481643.0005997531</v>
          </cell>
          <cell r="L106">
            <v>7611730.8979741381</v>
          </cell>
          <cell r="M106">
            <v>3262170.3848460591</v>
          </cell>
          <cell r="N106">
            <v>326746144.10704404</v>
          </cell>
          <cell r="O106">
            <v>582460517.75603509</v>
          </cell>
          <cell r="P106">
            <v>426190622.74831837</v>
          </cell>
          <cell r="Q106">
            <v>142063540.9161061</v>
          </cell>
          <cell r="R106">
            <v>99444478.641274273</v>
          </cell>
          <cell r="S106">
            <v>56825416.366442442</v>
          </cell>
        </row>
        <row r="107">
          <cell r="B107">
            <v>9409530.1661373042</v>
          </cell>
          <cell r="C107">
            <v>12071916.608493982</v>
          </cell>
          <cell r="D107">
            <v>12728395.457294257</v>
          </cell>
          <cell r="E107">
            <v>8370105.3222035319</v>
          </cell>
          <cell r="F107">
            <v>6965970.0067140497</v>
          </cell>
          <cell r="G107">
            <v>4175934.8993128734</v>
          </cell>
          <cell r="H107">
            <v>17324616.123292834</v>
          </cell>
          <cell r="I107">
            <v>18421110.814640481</v>
          </cell>
          <cell r="J107">
            <v>11622843.728285065</v>
          </cell>
          <cell r="K107">
            <v>8552658.592511652</v>
          </cell>
          <cell r="L107">
            <v>7675462.839433535</v>
          </cell>
          <cell r="M107">
            <v>3289484.0740429433</v>
          </cell>
          <cell r="N107">
            <v>329328844.25562137</v>
          </cell>
          <cell r="O107">
            <v>587064461.49915123</v>
          </cell>
          <cell r="P107">
            <v>429559362.0725497</v>
          </cell>
          <cell r="Q107">
            <v>143186454.02418321</v>
          </cell>
          <cell r="R107">
            <v>100230517.81692825</v>
          </cell>
          <cell r="S107">
            <v>57274581.609673284</v>
          </cell>
        </row>
        <row r="108">
          <cell r="B108">
            <v>9559620.438039206</v>
          </cell>
          <cell r="C108">
            <v>12264474.282910762</v>
          </cell>
          <cell r="D108">
            <v>12931424.546029774</v>
          </cell>
          <cell r="E108">
            <v>8503615.8547674324</v>
          </cell>
          <cell r="F108">
            <v>7077083.3475406505</v>
          </cell>
          <cell r="G108">
            <v>4242544.7292848406</v>
          </cell>
          <cell r="H108">
            <v>17469672.672897089</v>
          </cell>
          <cell r="I108">
            <v>18575348.158523485</v>
          </cell>
          <cell r="J108">
            <v>11720160.147639818</v>
          </cell>
          <cell r="K108">
            <v>8624268.7878859024</v>
          </cell>
          <cell r="L108">
            <v>7739728.3993847864</v>
          </cell>
          <cell r="M108">
            <v>3317026.4568791939</v>
          </cell>
          <cell r="N108">
            <v>331931958.84573931</v>
          </cell>
          <cell r="O108">
            <v>591704796.20327437</v>
          </cell>
          <cell r="P108">
            <v>432954728.92922521</v>
          </cell>
          <cell r="Q108">
            <v>144318242.97640839</v>
          </cell>
          <cell r="R108">
            <v>101022770.08348587</v>
          </cell>
          <cell r="S108">
            <v>57727297.190563351</v>
          </cell>
        </row>
        <row r="109">
          <cell r="B109">
            <v>9712104.7816239465</v>
          </cell>
          <cell r="C109">
            <v>12460103.421385759</v>
          </cell>
          <cell r="D109">
            <v>13137692.127080452</v>
          </cell>
          <cell r="E109">
            <v>8639255.9976073485</v>
          </cell>
          <cell r="F109">
            <v>7189969.0437603621</v>
          </cell>
          <cell r="G109">
            <v>4310217.0445579141</v>
          </cell>
          <cell r="H109">
            <v>17615943.76038393</v>
          </cell>
          <cell r="I109">
            <v>18730876.909775317</v>
          </cell>
          <cell r="J109">
            <v>11818291.383548712</v>
          </cell>
          <cell r="K109">
            <v>8696478.5652528256</v>
          </cell>
          <cell r="L109">
            <v>7804532.0457397169</v>
          </cell>
          <cell r="M109">
            <v>3344799.4481741642</v>
          </cell>
          <cell r="N109">
            <v>334555649.23930556</v>
          </cell>
          <cell r="O109">
            <v>596381809.5135448</v>
          </cell>
          <cell r="P109">
            <v>436376933.7903986</v>
          </cell>
          <cell r="Q109">
            <v>145458977.93013284</v>
          </cell>
          <cell r="R109">
            <v>101821284.551093</v>
          </cell>
          <cell r="S109">
            <v>58183591.172053143</v>
          </cell>
        </row>
        <row r="110">
          <cell r="B110">
            <v>9867021.3844379298</v>
          </cell>
          <cell r="C110">
            <v>12658853.016468816</v>
          </cell>
          <cell r="D110">
            <v>13347249.857243555</v>
          </cell>
          <cell r="E110">
            <v>8777059.7198779266</v>
          </cell>
          <cell r="F110">
            <v>7304655.3659986211</v>
          </cell>
          <cell r="G110">
            <v>4378968.7927059801</v>
          </cell>
          <cell r="H110">
            <v>17763439.554906517</v>
          </cell>
          <cell r="I110">
            <v>18887707.881166421</v>
          </cell>
          <cell r="J110">
            <v>11917244.258355005</v>
          </cell>
          <cell r="K110">
            <v>8769292.944827266</v>
          </cell>
          <cell r="L110">
            <v>7869878.283819343</v>
          </cell>
          <cell r="M110">
            <v>3372804.9787797183</v>
          </cell>
          <cell r="N110">
            <v>337200078.07368129</v>
          </cell>
          <cell r="O110">
            <v>601095791.34873629</v>
          </cell>
          <cell r="P110">
            <v>439826188.79175824</v>
          </cell>
          <cell r="Q110">
            <v>146608729.59725273</v>
          </cell>
          <cell r="R110">
            <v>102626110.71807691</v>
          </cell>
          <cell r="S110">
            <v>58643491.838901095</v>
          </cell>
        </row>
        <row r="111">
          <cell r="B111">
            <v>10672769.481033366</v>
          </cell>
          <cell r="C111">
            <v>13692584.101635832</v>
          </cell>
          <cell r="D111">
            <v>14437195.925893972</v>
          </cell>
          <cell r="E111">
            <v>9493800.759291308</v>
          </cell>
          <cell r="F111">
            <v>7901158.8018502826</v>
          </cell>
          <cell r="G111">
            <v>4736558.5487531805</v>
          </cell>
          <cell r="H111">
            <v>19070696.71726625</v>
          </cell>
          <cell r="I111">
            <v>20277702.838612217</v>
          </cell>
          <cell r="J111">
            <v>12794264.886267232</v>
          </cell>
          <cell r="K111">
            <v>9414647.7464985289</v>
          </cell>
          <cell r="L111">
            <v>8449042.8494217582</v>
          </cell>
          <cell r="M111">
            <v>3621018.364037896</v>
          </cell>
          <cell r="N111">
            <v>361847282.18092239</v>
          </cell>
          <cell r="O111">
            <v>645032111.71381807</v>
          </cell>
          <cell r="P111">
            <v>471974715.88815963</v>
          </cell>
          <cell r="Q111">
            <v>157324905.2960532</v>
          </cell>
          <cell r="R111">
            <v>110127433.70723723</v>
          </cell>
          <cell r="S111">
            <v>62929962.118421279</v>
          </cell>
        </row>
        <row r="112">
          <cell r="B112">
            <v>10843009.529693754</v>
          </cell>
          <cell r="C112">
            <v>13910992.846235011</v>
          </cell>
          <cell r="D112">
            <v>14667481.883190388</v>
          </cell>
          <cell r="E112">
            <v>9645235.2211810723</v>
          </cell>
          <cell r="F112">
            <v>8027189.2254709564</v>
          </cell>
          <cell r="G112">
            <v>4812110.8184106005</v>
          </cell>
          <cell r="H112">
            <v>19230372.951629478</v>
          </cell>
          <cell r="I112">
            <v>20447485.163757928</v>
          </cell>
          <cell r="J112">
            <v>12901389.448561547</v>
          </cell>
          <cell r="K112">
            <v>9493475.2546018939</v>
          </cell>
          <cell r="L112">
            <v>8519785.4848991372</v>
          </cell>
          <cell r="M112">
            <v>3651336.636385344</v>
          </cell>
          <cell r="N112">
            <v>364707432.31981677</v>
          </cell>
          <cell r="O112">
            <v>650130640.22228205</v>
          </cell>
          <cell r="P112">
            <v>475705346.50410891</v>
          </cell>
          <cell r="Q112">
            <v>158568448.83470294</v>
          </cell>
          <cell r="R112">
            <v>110997914.18429206</v>
          </cell>
          <cell r="S112">
            <v>63427379.53388118</v>
          </cell>
        </row>
        <row r="113">
          <cell r="B113">
            <v>11015965.056676745</v>
          </cell>
          <cell r="C113">
            <v>14132885.402170556</v>
          </cell>
          <cell r="D113">
            <v>14901441.103799164</v>
          </cell>
          <cell r="E113">
            <v>9799085.19576478</v>
          </cell>
          <cell r="F113">
            <v>8155229.9450591402</v>
          </cell>
          <cell r="G113">
            <v>4888868.2131375484</v>
          </cell>
          <cell r="H113">
            <v>19391386.132418856</v>
          </cell>
          <cell r="I113">
            <v>20618689.052192204</v>
          </cell>
          <cell r="J113">
            <v>13009410.949597459</v>
          </cell>
          <cell r="K113">
            <v>9572962.7742320932</v>
          </cell>
          <cell r="L113">
            <v>8591120.4384134188</v>
          </cell>
          <cell r="M113">
            <v>3681908.759320036</v>
          </cell>
          <cell r="N113">
            <v>367590189.94872117</v>
          </cell>
          <cell r="O113">
            <v>655269469.03902459</v>
          </cell>
          <cell r="P113">
            <v>479465465.1505059</v>
          </cell>
          <cell r="Q113">
            <v>159821821.71683526</v>
          </cell>
          <cell r="R113">
            <v>111875275.20178469</v>
          </cell>
          <cell r="S113">
            <v>63928728.68673411</v>
          </cell>
        </row>
        <row r="114">
          <cell r="B114">
            <v>11191679.376246985</v>
          </cell>
          <cell r="C114">
            <v>14358317.339293614</v>
          </cell>
          <cell r="D114">
            <v>15139132.17949689</v>
          </cell>
          <cell r="E114">
            <v>9955389.2125917953</v>
          </cell>
          <cell r="F114">
            <v>8285313.0266014496</v>
          </cell>
          <cell r="G114">
            <v>4966849.9557375191</v>
          </cell>
          <cell r="H114">
            <v>19553747.453696884</v>
          </cell>
          <cell r="I114">
            <v>20791326.406462509</v>
          </cell>
          <cell r="J114">
            <v>13118336.899315631</v>
          </cell>
          <cell r="K114">
            <v>9653115.8315718789</v>
          </cell>
          <cell r="L114">
            <v>8663052.6693593804</v>
          </cell>
          <cell r="M114">
            <v>3712736.8582968768</v>
          </cell>
          <cell r="N114">
            <v>370495733.76406032</v>
          </cell>
          <cell r="O114">
            <v>660448916.70984662</v>
          </cell>
          <cell r="P114">
            <v>483255304.90964389</v>
          </cell>
          <cell r="Q114">
            <v>161085101.63654795</v>
          </cell>
          <cell r="R114">
            <v>112759571.14558357</v>
          </cell>
          <cell r="S114">
            <v>64434040.65461918</v>
          </cell>
        </row>
        <row r="115">
          <cell r="B115">
            <v>11370196.493569683</v>
          </cell>
          <cell r="C115">
            <v>14587345.113843277</v>
          </cell>
          <cell r="D115">
            <v>15380614.636650462</v>
          </cell>
          <cell r="E115">
            <v>10114186.415791636</v>
          </cell>
          <cell r="F115">
            <v>8417471.0475651529</v>
          </cell>
          <cell r="G115">
            <v>5046075.575634608</v>
          </cell>
          <cell r="H115">
            <v>19717468.203252349</v>
          </cell>
          <cell r="I115">
            <v>20965409.228774652</v>
          </cell>
          <cell r="J115">
            <v>13228174.870536385</v>
          </cell>
          <cell r="K115">
            <v>9733939.9990739431</v>
          </cell>
          <cell r="L115">
            <v>8735587.178656105</v>
          </cell>
          <cell r="M115">
            <v>3743823.076566902</v>
          </cell>
          <cell r="N115">
            <v>373424243.87472975</v>
          </cell>
          <cell r="O115">
            <v>665669304.29843128</v>
          </cell>
          <cell r="P115">
            <v>487075100.70616925</v>
          </cell>
          <cell r="Q115">
            <v>162358366.9020564</v>
          </cell>
          <cell r="R115">
            <v>113650856.83143948</v>
          </cell>
          <cell r="S115">
            <v>64943346.760822557</v>
          </cell>
        </row>
        <row r="116">
          <cell r="B116">
            <v>11551561.115731096</v>
          </cell>
          <cell r="C116">
            <v>14820026.082585245</v>
          </cell>
          <cell r="D116">
            <v>15625948.951124622</v>
          </cell>
          <cell r="E116">
            <v>10275516.573877079</v>
          </cell>
          <cell r="F116">
            <v>8551737.1050567403</v>
          </cell>
          <cell r="G116">
            <v>5126564.9137643818</v>
          </cell>
          <cell r="H116">
            <v>19882559.763385095</v>
          </cell>
          <cell r="I116">
            <v>21140949.621827189</v>
          </cell>
          <cell r="J116">
            <v>13338932.499486202</v>
          </cell>
          <cell r="K116">
            <v>9815440.8958483376</v>
          </cell>
          <cell r="L116">
            <v>8808729.009094663</v>
          </cell>
          <cell r="M116">
            <v>3775169.5753262839</v>
          </cell>
          <cell r="N116">
            <v>376375901.81325984</v>
          </cell>
          <cell r="O116">
            <v>670930955.40624583</v>
          </cell>
          <cell r="P116">
            <v>490925089.32164329</v>
          </cell>
          <cell r="Q116">
            <v>163641696.44054773</v>
          </cell>
          <cell r="R116">
            <v>114549187.50838342</v>
          </cell>
          <cell r="S116">
            <v>65456678.576219097</v>
          </cell>
        </row>
        <row r="117">
          <cell r="B117">
            <v>11735818.662934776</v>
          </cell>
          <cell r="C117">
            <v>15056418.517176013</v>
          </cell>
          <cell r="D117">
            <v>15875196.563427275</v>
          </cell>
          <cell r="E117">
            <v>10439420.08970361</v>
          </cell>
          <cell r="F117">
            <v>8688144.824110629</v>
          </cell>
          <cell r="G117">
            <v>5208338.1275427602</v>
          </cell>
          <cell r="H117">
            <v>20049033.611697342</v>
          </cell>
          <cell r="I117">
            <v>21317959.789652873</v>
          </cell>
          <cell r="J117">
            <v>13450617.486328596</v>
          </cell>
          <cell r="K117">
            <v>9897624.1880531181</v>
          </cell>
          <cell r="L117">
            <v>8882483.2456886973</v>
          </cell>
          <cell r="M117">
            <v>3806778.5338665843</v>
          </cell>
          <cell r="N117">
            <v>379350890.54706901</v>
          </cell>
          <cell r="O117">
            <v>676234196.19260132</v>
          </cell>
          <cell r="P117">
            <v>494805509.40922046</v>
          </cell>
          <cell r="Q117">
            <v>164935169.80307347</v>
          </cell>
          <cell r="R117">
            <v>115454618.86215143</v>
          </cell>
          <cell r="S117">
            <v>65974067.921229392</v>
          </cell>
        </row>
        <row r="118">
          <cell r="B118">
            <v>11923015.279876424</v>
          </cell>
          <cell r="C118">
            <v>15296581.61875619</v>
          </cell>
          <cell r="D118">
            <v>16128419.894096404</v>
          </cell>
          <cell r="E118">
            <v>10605938.01058775</v>
          </cell>
          <cell r="F118">
            <v>8826728.366110066</v>
          </cell>
          <cell r="G118">
            <v>5291415.6959141502</v>
          </cell>
          <cell r="H118">
            <v>20216901.321891651</v>
          </cell>
          <cell r="I118">
            <v>21496452.038467072</v>
          </cell>
          <cell r="J118">
            <v>13563237.595699461</v>
          </cell>
          <cell r="K118">
            <v>9980495.5892882813</v>
          </cell>
          <cell r="L118">
            <v>8956855.0160279479</v>
          </cell>
          <cell r="M118">
            <v>3838652.1497262628</v>
          </cell>
          <cell r="N118">
            <v>382349394.4898054</v>
          </cell>
          <cell r="O118">
            <v>681579355.3948704</v>
          </cell>
          <cell r="P118">
            <v>498716601.50844181</v>
          </cell>
          <cell r="Q118">
            <v>166238867.16948059</v>
          </cell>
          <cell r="R118">
            <v>116367207.01863642</v>
          </cell>
          <cell r="S118">
            <v>66495546.867792234</v>
          </cell>
        </row>
        <row r="119">
          <cell r="B119">
            <v>12113197.84730017</v>
          </cell>
          <cell r="C119">
            <v>15540575.532776576</v>
          </cell>
          <cell r="D119">
            <v>16385682.359332399</v>
          </cell>
          <cell r="E119">
            <v>10775112.038586779</v>
          </cell>
          <cell r="F119">
            <v>8967522.4373423737</v>
          </cell>
          <cell r="G119">
            <v>5375818.4244801141</v>
          </cell>
          <cell r="H119">
            <v>20386174.564575534</v>
          </cell>
          <cell r="I119">
            <v>21676438.777523354</v>
          </cell>
          <cell r="J119">
            <v>13676800.657246877</v>
          </cell>
          <cell r="K119">
            <v>10064060.860992985</v>
          </cell>
          <cell r="L119">
            <v>9031849.4906347319</v>
          </cell>
          <cell r="M119">
            <v>3870792.6388434558</v>
          </cell>
          <cell r="N119">
            <v>385371599.51277816</v>
          </cell>
          <cell r="O119">
            <v>686966764.34886539</v>
          </cell>
          <cell r="P119">
            <v>502658608.06014544</v>
          </cell>
          <cell r="Q119">
            <v>167552869.35338181</v>
          </cell>
          <cell r="R119">
            <v>117287008.54736726</v>
          </cell>
          <cell r="S119">
            <v>67021147.741352722</v>
          </cell>
        </row>
        <row r="120">
          <cell r="B120">
            <v>12306413.993739193</v>
          </cell>
          <cell r="C120">
            <v>15788461.36406075</v>
          </cell>
          <cell r="D120">
            <v>16647048.386879761</v>
          </cell>
          <cell r="E120">
            <v>10946984.540942421</v>
          </cell>
          <cell r="F120">
            <v>9110562.297690643</v>
          </cell>
          <cell r="G120">
            <v>5461567.4507098356</v>
          </cell>
          <cell r="H120">
            <v>20556865.108072855</v>
          </cell>
          <cell r="I120">
            <v>21857932.519976202</v>
          </cell>
          <cell r="J120">
            <v>13791314.566175461</v>
          </cell>
          <cell r="K120">
            <v>10148325.812846093</v>
          </cell>
          <cell r="L120">
            <v>9107471.883323418</v>
          </cell>
          <cell r="M120">
            <v>3903202.235710036</v>
          </cell>
          <cell r="N120">
            <v>388417692.95647955</v>
          </cell>
          <cell r="O120">
            <v>692396757.00937653</v>
          </cell>
          <cell r="P120">
            <v>506631773.42149502</v>
          </cell>
          <cell r="Q120">
            <v>168877257.807165</v>
          </cell>
          <cell r="R120">
            <v>118214080.4650155</v>
          </cell>
          <cell r="S120">
            <v>67550903.122866005</v>
          </cell>
        </row>
        <row r="121">
          <cell r="B121">
            <v>13286038.619603029</v>
          </cell>
          <cell r="C121">
            <v>17045266.601118613</v>
          </cell>
          <cell r="D121">
            <v>17972199.52806766</v>
          </cell>
          <cell r="E121">
            <v>11818394.818600368</v>
          </cell>
          <cell r="F121">
            <v>9835788.2804037929</v>
          </cell>
          <cell r="G121">
            <v>5896323.3408703357</v>
          </cell>
          <cell r="H121">
            <v>22027708.107399188</v>
          </cell>
          <cell r="I121">
            <v>23421866.848373819</v>
          </cell>
          <cell r="J121">
            <v>14778082.654331097</v>
          </cell>
          <cell r="K121">
            <v>10874438.179602129</v>
          </cell>
          <cell r="L121">
            <v>9759111.1868224237</v>
          </cell>
          <cell r="M121">
            <v>4182476.2229238958</v>
          </cell>
          <cell r="N121">
            <v>416015567.7230587</v>
          </cell>
          <cell r="O121">
            <v>741592968.54980028</v>
          </cell>
          <cell r="P121">
            <v>542629001.37790263</v>
          </cell>
          <cell r="Q121">
            <v>180876333.79263419</v>
          </cell>
          <cell r="R121">
            <v>126613433.65484396</v>
          </cell>
          <cell r="S121">
            <v>72350533.517053694</v>
          </cell>
        </row>
        <row r="122">
          <cell r="B122">
            <v>13497962.606636057</v>
          </cell>
          <cell r="C122">
            <v>17317153.576730754</v>
          </cell>
          <cell r="D122">
            <v>18258871.898123965</v>
          </cell>
          <cell r="E122">
            <v>12006908.597763469</v>
          </cell>
          <cell r="F122">
            <v>9992677.7436724305</v>
          </cell>
          <cell r="G122">
            <v>5990374.8777512731</v>
          </cell>
          <cell r="H122">
            <v>22212142.978048526</v>
          </cell>
          <cell r="I122">
            <v>23617974.812102228</v>
          </cell>
          <cell r="J122">
            <v>14901817.440969262</v>
          </cell>
          <cell r="K122">
            <v>10965488.305618891</v>
          </cell>
          <cell r="L122">
            <v>9840822.8383759297</v>
          </cell>
          <cell r="M122">
            <v>4217495.5021611117</v>
          </cell>
          <cell r="N122">
            <v>419303880.34111625</v>
          </cell>
          <cell r="O122">
            <v>747454743.21677244</v>
          </cell>
          <cell r="P122">
            <v>546918104.79276025</v>
          </cell>
          <cell r="Q122">
            <v>182306034.93092009</v>
          </cell>
          <cell r="R122">
            <v>127614224.45164408</v>
          </cell>
          <cell r="S122">
            <v>72922413.972368047</v>
          </cell>
        </row>
        <row r="123">
          <cell r="B123">
            <v>13713266.967425767</v>
          </cell>
          <cell r="C123">
            <v>17593377.388441585</v>
          </cell>
          <cell r="D123">
            <v>18550116.944308497</v>
          </cell>
          <cell r="E123">
            <v>12198429.337303154</v>
          </cell>
          <cell r="F123">
            <v>10152069.731698921</v>
          </cell>
          <cell r="G123">
            <v>6085926.6192645365</v>
          </cell>
          <cell r="H123">
            <v>22398122.095668342</v>
          </cell>
          <cell r="I123">
            <v>23815724.759951148</v>
          </cell>
          <cell r="J123">
            <v>15026588.241397748</v>
          </cell>
          <cell r="K123">
            <v>11057300.78140589</v>
          </cell>
          <cell r="L123">
            <v>9923218.6499796454</v>
          </cell>
          <cell r="M123">
            <v>4252807.9928484187</v>
          </cell>
          <cell r="N123">
            <v>422618184.77465624</v>
          </cell>
          <cell r="O123">
            <v>753362851.12003934</v>
          </cell>
          <cell r="P123">
            <v>551241110.57563853</v>
          </cell>
          <cell r="Q123">
            <v>183747036.85854617</v>
          </cell>
          <cell r="R123">
            <v>128622925.80098234</v>
          </cell>
          <cell r="S123">
            <v>73498814.74341847</v>
          </cell>
        </row>
        <row r="124">
          <cell r="B124">
            <v>13932005.621903051</v>
          </cell>
          <cell r="C124">
            <v>17874007.212596551</v>
          </cell>
          <cell r="D124">
            <v>18846007.604822341</v>
          </cell>
          <cell r="E124">
            <v>12393005.000878876</v>
          </cell>
          <cell r="F124">
            <v>10314004.161951482</v>
          </cell>
          <cell r="G124">
            <v>6183002.4949918576</v>
          </cell>
          <cell r="H124">
            <v>22585658.390019141</v>
          </cell>
          <cell r="I124">
            <v>24015130.440020353</v>
          </cell>
          <cell r="J124">
            <v>15152403.73001284</v>
          </cell>
          <cell r="K124">
            <v>11149881.990009449</v>
          </cell>
          <cell r="L124">
            <v>10006304.35000848</v>
          </cell>
          <cell r="M124">
            <v>4288416.1500036344</v>
          </cell>
          <cell r="N124">
            <v>425958686.4708336</v>
          </cell>
          <cell r="O124">
            <v>759317658.49148595</v>
          </cell>
          <cell r="P124">
            <v>555598286.70108724</v>
          </cell>
          <cell r="Q124">
            <v>185199428.90036243</v>
          </cell>
          <cell r="R124">
            <v>129639600.23025371</v>
          </cell>
          <cell r="S124">
            <v>74079771.560144976</v>
          </cell>
        </row>
        <row r="125">
          <cell r="B125">
            <v>14154233.350069061</v>
          </cell>
          <cell r="C125">
            <v>18159113.328964569</v>
          </cell>
          <cell r="D125">
            <v>19146617.981294967</v>
          </cell>
          <cell r="E125">
            <v>12590684.317212595</v>
          </cell>
          <cell r="F125">
            <v>10478521.588617017</v>
          </cell>
          <cell r="G125">
            <v>6281626.816212819</v>
          </cell>
          <cell r="H125">
            <v>22774764.899120472</v>
          </cell>
          <cell r="I125">
            <v>24216205.715520501</v>
          </cell>
          <cell r="J125">
            <v>15279272.653840316</v>
          </cell>
          <cell r="K125">
            <v>11243238.367920233</v>
          </cell>
          <cell r="L125">
            <v>10090085.714800209</v>
          </cell>
          <cell r="M125">
            <v>4324322.4492000891</v>
          </cell>
          <cell r="N125">
            <v>429325592.50071973</v>
          </cell>
          <cell r="O125">
            <v>765319534.4578048</v>
          </cell>
          <cell r="P125">
            <v>559989903.2618084</v>
          </cell>
          <cell r="Q125">
            <v>186663301.08726946</v>
          </cell>
          <cell r="R125">
            <v>130664310.76108862</v>
          </cell>
          <cell r="S125">
            <v>74665320.434907794</v>
          </cell>
        </row>
        <row r="126">
          <cell r="B126">
            <v>14380005.805714091</v>
          </cell>
          <cell r="C126">
            <v>18448767.138338622</v>
          </cell>
          <cell r="D126">
            <v>19452023.357341927</v>
          </cell>
          <cell r="E126">
            <v>12791516.792292187</v>
          </cell>
          <cell r="F126">
            <v>10645663.212757332</v>
          </cell>
          <cell r="G126">
            <v>6381824.281993269</v>
          </cell>
          <cell r="H126">
            <v>22965454.770157374</v>
          </cell>
          <cell r="I126">
            <v>24418964.565736953</v>
          </cell>
          <cell r="J126">
            <v>15407203.833143553</v>
          </cell>
          <cell r="K126">
            <v>11337376.405520728</v>
          </cell>
          <cell r="L126">
            <v>10174568.569057064</v>
          </cell>
          <cell r="M126">
            <v>4360529.3867387408</v>
          </cell>
          <cell r="N126">
            <v>432719111.57213813</v>
          </cell>
          <cell r="O126">
            <v>771368851.06337667</v>
          </cell>
          <cell r="P126">
            <v>564416232.48539758</v>
          </cell>
          <cell r="Q126">
            <v>188138744.16179919</v>
          </cell>
          <cell r="R126">
            <v>131697120.91325945</v>
          </cell>
          <cell r="S126">
            <v>75255497.664719686</v>
          </cell>
        </row>
        <row r="127">
          <cell r="B127">
            <v>14609379.53035528</v>
          </cell>
          <cell r="C127">
            <v>18743041.180417046</v>
          </cell>
          <cell r="D127">
            <v>19762300.217418574</v>
          </cell>
          <cell r="E127">
            <v>12995552.721769523</v>
          </cell>
          <cell r="F127">
            <v>10815470.892627358</v>
          </cell>
          <cell r="G127">
            <v>6483619.9853708511</v>
          </cell>
          <cell r="H127">
            <v>23157741.260394387</v>
          </cell>
          <cell r="I127">
            <v>24623421.087001625</v>
          </cell>
          <cell r="J127">
            <v>15536206.162036739</v>
          </cell>
          <cell r="K127">
            <v>11432302.647536468</v>
          </cell>
          <cell r="L127">
            <v>10259758.786250677</v>
          </cell>
          <cell r="M127">
            <v>4397039.4798217183</v>
          </cell>
          <cell r="N127">
            <v>436139454.042602</v>
          </cell>
          <cell r="O127">
            <v>777465983.29333401</v>
          </cell>
          <cell r="P127">
            <v>568877548.75121999</v>
          </cell>
          <cell r="Q127">
            <v>189625849.58374</v>
          </cell>
          <cell r="R127">
            <v>132738094.70861802</v>
          </cell>
          <cell r="S127">
            <v>75850339.833496004</v>
          </cell>
        </row>
        <row r="128">
          <cell r="B128">
            <v>14842411.967396632</v>
          </cell>
          <cell r="C128">
            <v>19042009.1519701</v>
          </cell>
          <cell r="D128">
            <v>20077526.26597451</v>
          </cell>
          <cell r="E128">
            <v>13202843.203556307</v>
          </cell>
          <cell r="F128">
            <v>10987987.154157972</v>
          </cell>
          <cell r="G128">
            <v>6587039.4196392028</v>
          </cell>
          <cell r="H128">
            <v>23351637.738097262</v>
          </cell>
          <cell r="I128">
            <v>24829589.493673034</v>
          </cell>
          <cell r="J128">
            <v>15666288.609103223</v>
          </cell>
          <cell r="K128">
            <v>11528023.693491051</v>
          </cell>
          <cell r="L128">
            <v>10345662.289030433</v>
          </cell>
          <cell r="M128">
            <v>4433855.2667273274</v>
          </cell>
          <cell r="N128">
            <v>439586831.93235379</v>
          </cell>
          <cell r="O128">
            <v>783611309.09680462</v>
          </cell>
          <cell r="P128">
            <v>573374128.60741806</v>
          </cell>
          <cell r="Q128">
            <v>191124709.535806</v>
          </cell>
          <cell r="R128">
            <v>133787296.67506422</v>
          </cell>
          <cell r="S128">
            <v>76449883.814322412</v>
          </cell>
        </row>
        <row r="129">
          <cell r="B129">
            <v>15079161.476514904</v>
          </cell>
          <cell r="C129">
            <v>19345745.925296254</v>
          </cell>
          <cell r="D129">
            <v>20397780.446913566</v>
          </cell>
          <cell r="E129">
            <v>13413440.150620816</v>
          </cell>
          <cell r="F129">
            <v>11163255.201605994</v>
          </cell>
          <cell r="G129">
            <v>6692108.4847323895</v>
          </cell>
          <cell r="H129">
            <v>23547157.683462322</v>
          </cell>
          <cell r="I129">
            <v>25037484.119124491</v>
          </cell>
          <cell r="J129">
            <v>15797460.218019024</v>
          </cell>
          <cell r="K129">
            <v>11624546.198164942</v>
          </cell>
          <cell r="L129">
            <v>10432285.049635205</v>
          </cell>
          <cell r="M129">
            <v>4470979.3069865163</v>
          </cell>
          <cell r="N129">
            <v>443061458.93750805</v>
          </cell>
          <cell r="O129">
            <v>789805209.41034043</v>
          </cell>
          <cell r="P129">
            <v>577906250.78805399</v>
          </cell>
          <cell r="Q129">
            <v>192635416.92935133</v>
          </cell>
          <cell r="R129">
            <v>134844791.85054594</v>
          </cell>
          <cell r="S129">
            <v>77054166.771740541</v>
          </cell>
        </row>
        <row r="130">
          <cell r="B130">
            <v>15319687.348274967</v>
          </cell>
          <cell r="C130">
            <v>19654327.566972923</v>
          </cell>
          <cell r="D130">
            <v>20723142.963364195</v>
          </cell>
          <cell r="E130">
            <v>13627396.303988779</v>
          </cell>
          <cell r="F130">
            <v>11341318.928374104</v>
          </cell>
          <cell r="G130">
            <v>6798853.4937111773</v>
          </cell>
          <cell r="H130">
            <v>23744314.689553671</v>
          </cell>
          <cell r="I130">
            <v>25247119.416740611</v>
          </cell>
          <cell r="J130">
            <v>15929730.108181575</v>
          </cell>
          <cell r="K130">
            <v>11721876.87205814</v>
          </cell>
          <cell r="L130">
            <v>10519633.090308588</v>
          </cell>
          <cell r="M130">
            <v>4508414.1815608228</v>
          </cell>
          <cell r="N130">
            <v>446563550.44329774</v>
          </cell>
          <cell r="O130">
            <v>796048068.18153071</v>
          </cell>
          <cell r="P130">
            <v>582474196.2303884</v>
          </cell>
          <cell r="Q130">
            <v>194158065.41012946</v>
          </cell>
          <cell r="R130">
            <v>135910645.78709063</v>
          </cell>
          <cell r="S130">
            <v>77663226.164051786</v>
          </cell>
        </row>
        <row r="131">
          <cell r="B131">
            <v>16509564.080277512</v>
          </cell>
          <cell r="C131">
            <v>21180874.84717774</v>
          </cell>
          <cell r="D131">
            <v>22332704.899290118</v>
          </cell>
          <cell r="E131">
            <v>14685833.164432904</v>
          </cell>
          <cell r="F131">
            <v>12222196.664081415</v>
          </cell>
          <cell r="G131">
            <v>7326918.942603779</v>
          </cell>
          <cell r="H131">
            <v>25397664.437370542</v>
          </cell>
          <cell r="I131">
            <v>27005111.553659819</v>
          </cell>
          <cell r="J131">
            <v>17038939.432666313</v>
          </cell>
          <cell r="K131">
            <v>12538087.507056344</v>
          </cell>
          <cell r="L131">
            <v>11252129.814024927</v>
          </cell>
          <cell r="M131">
            <v>4822341.3488678243</v>
          </cell>
          <cell r="N131">
            <v>477436441.89478803</v>
          </cell>
          <cell r="O131">
            <v>851082352.94288301</v>
          </cell>
          <cell r="P131">
            <v>622743185.08015835</v>
          </cell>
          <cell r="Q131">
            <v>207581061.69338611</v>
          </cell>
          <cell r="R131">
            <v>145306743.1853703</v>
          </cell>
          <cell r="S131">
            <v>83032424.67735444</v>
          </cell>
        </row>
      </sheetData>
      <sheetData sheetId="4">
        <row r="1">
          <cell r="B1" t="str">
            <v>High Emissions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 Frequency Model"/>
      <sheetName val="Minor Freq Model"/>
      <sheetName val="Medium Freq Model"/>
      <sheetName val="Major Freq Model"/>
      <sheetName val="Total Severity Model"/>
      <sheetName val="Minor Sev Model"/>
      <sheetName val="Medium Sev Model"/>
      <sheetName val="Major Sev Model"/>
      <sheetName val="MMM Expected Costs"/>
      <sheetName val="Emissions"/>
      <sheetName val="Low Scenario"/>
      <sheetName val="Medium Scenario"/>
      <sheetName val="High Scenario"/>
      <sheetName val="Very High Scenario"/>
      <sheetName val="Total Annual Expected Cost"/>
      <sheetName val="Interest Rate ChangeProjection "/>
      <sheetName val="Interest Rate Projection"/>
      <sheetName val="Discounting Projection"/>
      <sheetName val="Expected Loss Projections - VH"/>
    </sheetNames>
    <sheetDataSet>
      <sheetData sheetId="0"/>
      <sheetData sheetId="1">
        <row r="3">
          <cell r="B3" t="str">
            <v>Decade</v>
          </cell>
          <cell r="L3" t="str">
            <v>Very High Emissions</v>
          </cell>
        </row>
        <row r="4">
          <cell r="L4">
            <v>1</v>
          </cell>
        </row>
        <row r="5">
          <cell r="L5">
            <v>1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1.0851288196524864</v>
          </cell>
        </row>
        <row r="12">
          <cell r="L12">
            <v>1.0851288196524864</v>
          </cell>
        </row>
        <row r="13">
          <cell r="L13">
            <v>1.0851288196524864</v>
          </cell>
        </row>
        <row r="14">
          <cell r="L14">
            <v>1.0851288196524864</v>
          </cell>
        </row>
        <row r="15">
          <cell r="L15">
            <v>1.0851288196524864</v>
          </cell>
        </row>
        <row r="16">
          <cell r="L16">
            <v>1.0851288196524864</v>
          </cell>
        </row>
        <row r="17">
          <cell r="L17">
            <v>1.0851288196524864</v>
          </cell>
        </row>
        <row r="18">
          <cell r="L18">
            <v>1.0851288196524864</v>
          </cell>
        </row>
        <row r="19">
          <cell r="L19">
            <v>1.0851288196524864</v>
          </cell>
        </row>
        <row r="20">
          <cell r="L20">
            <v>1.0851288196524864</v>
          </cell>
        </row>
        <row r="21">
          <cell r="L21">
            <v>1.197555422408628</v>
          </cell>
        </row>
        <row r="22">
          <cell r="L22">
            <v>1.197555422408628</v>
          </cell>
        </row>
        <row r="23">
          <cell r="L23">
            <v>1.197555422408628</v>
          </cell>
        </row>
        <row r="24">
          <cell r="L24">
            <v>1.197555422408628</v>
          </cell>
        </row>
        <row r="25">
          <cell r="L25">
            <v>1.197555422408628</v>
          </cell>
        </row>
        <row r="26">
          <cell r="L26">
            <v>1.197555422408628</v>
          </cell>
        </row>
        <row r="27">
          <cell r="L27">
            <v>1.197555422408628</v>
          </cell>
        </row>
        <row r="28">
          <cell r="L28">
            <v>1.197555422408628</v>
          </cell>
        </row>
        <row r="29">
          <cell r="L29">
            <v>1.197555422408628</v>
          </cell>
        </row>
        <row r="30">
          <cell r="L30">
            <v>1.197555422408628</v>
          </cell>
        </row>
        <row r="31">
          <cell r="L31">
            <v>1.3413780707010188</v>
          </cell>
        </row>
        <row r="32">
          <cell r="L32">
            <v>1.3413780707010188</v>
          </cell>
        </row>
        <row r="33">
          <cell r="L33">
            <v>1.3413780707010188</v>
          </cell>
        </row>
        <row r="34">
          <cell r="L34">
            <v>1.3413780707010188</v>
          </cell>
        </row>
        <row r="35">
          <cell r="L35">
            <v>1.3413780707010188</v>
          </cell>
        </row>
        <row r="36">
          <cell r="L36">
            <v>1.3413780707010188</v>
          </cell>
        </row>
        <row r="37">
          <cell r="L37">
            <v>1.3413780707010188</v>
          </cell>
        </row>
        <row r="38">
          <cell r="L38">
            <v>1.3413780707010188</v>
          </cell>
        </row>
        <row r="39">
          <cell r="L39">
            <v>1.3413780707010188</v>
          </cell>
        </row>
        <row r="40">
          <cell r="L40">
            <v>1.3413780707010188</v>
          </cell>
        </row>
        <row r="41">
          <cell r="L41">
            <v>1.5237627321749549</v>
          </cell>
        </row>
        <row r="42">
          <cell r="L42">
            <v>1.5237627321749549</v>
          </cell>
        </row>
        <row r="43">
          <cell r="L43">
            <v>1.5237627321749549</v>
          </cell>
        </row>
        <row r="44">
          <cell r="L44">
            <v>1.5237627321749549</v>
          </cell>
        </row>
        <row r="45">
          <cell r="L45">
            <v>1.5237627321749549</v>
          </cell>
        </row>
        <row r="46">
          <cell r="L46">
            <v>1.5237627321749549</v>
          </cell>
        </row>
        <row r="47">
          <cell r="L47">
            <v>1.5237627321749549</v>
          </cell>
        </row>
        <row r="48">
          <cell r="L48">
            <v>1.5237627321749549</v>
          </cell>
        </row>
        <row r="49">
          <cell r="L49">
            <v>1.5237627321749549</v>
          </cell>
        </row>
        <row r="50">
          <cell r="L50">
            <v>1.5237627321749549</v>
          </cell>
        </row>
        <row r="51">
          <cell r="L51">
            <v>1.7496225284601556</v>
          </cell>
        </row>
        <row r="52">
          <cell r="L52">
            <v>1.7496225284601556</v>
          </cell>
        </row>
        <row r="53">
          <cell r="L53">
            <v>1.7496225284601556</v>
          </cell>
        </row>
        <row r="54">
          <cell r="L54">
            <v>1.7496225284601556</v>
          </cell>
        </row>
        <row r="55">
          <cell r="L55">
            <v>1.7496225284601556</v>
          </cell>
        </row>
        <row r="56">
          <cell r="L56">
            <v>1.7496225284601556</v>
          </cell>
        </row>
        <row r="57">
          <cell r="L57">
            <v>1.7496225284601556</v>
          </cell>
        </row>
        <row r="58">
          <cell r="L58">
            <v>1.7496225284601556</v>
          </cell>
        </row>
        <row r="59">
          <cell r="L59">
            <v>1.7496225284601556</v>
          </cell>
        </row>
        <row r="60">
          <cell r="L60">
            <v>1.7496225284601556</v>
          </cell>
        </row>
        <row r="61">
          <cell r="L61">
            <v>2.0168244457759137</v>
          </cell>
        </row>
        <row r="62">
          <cell r="L62">
            <v>2.0168244457759137</v>
          </cell>
        </row>
        <row r="63">
          <cell r="L63">
            <v>2.0168244457759137</v>
          </cell>
        </row>
        <row r="64">
          <cell r="L64">
            <v>2.0168244457759137</v>
          </cell>
        </row>
        <row r="65">
          <cell r="L65">
            <v>2.0168244457759137</v>
          </cell>
        </row>
        <row r="66">
          <cell r="L66">
            <v>2.0168244457759137</v>
          </cell>
        </row>
        <row r="67">
          <cell r="L67">
            <v>2.0168244457759137</v>
          </cell>
        </row>
        <row r="68">
          <cell r="L68">
            <v>2.0168244457759137</v>
          </cell>
        </row>
        <row r="69">
          <cell r="L69">
            <v>2.0168244457759137</v>
          </cell>
        </row>
        <row r="70">
          <cell r="L70">
            <v>2.0168244457759137</v>
          </cell>
        </row>
        <row r="71">
          <cell r="L71">
            <v>2.3099820251647696</v>
          </cell>
        </row>
        <row r="72">
          <cell r="L72">
            <v>2.3099820251647696</v>
          </cell>
        </row>
        <row r="73">
          <cell r="L73">
            <v>2.3099820251647696</v>
          </cell>
        </row>
        <row r="74">
          <cell r="L74">
            <v>2.3099820251647696</v>
          </cell>
        </row>
        <row r="75">
          <cell r="L75">
            <v>2.3099820251647696</v>
          </cell>
        </row>
        <row r="76">
          <cell r="L76">
            <v>2.3099820251647696</v>
          </cell>
        </row>
        <row r="77">
          <cell r="L77">
            <v>2.3099820251647696</v>
          </cell>
        </row>
        <row r="78">
          <cell r="L78">
            <v>2.3099820251647696</v>
          </cell>
        </row>
        <row r="79">
          <cell r="L79">
            <v>2.3099820251647696</v>
          </cell>
        </row>
        <row r="80">
          <cell r="L80">
            <v>2.3099820251647696</v>
          </cell>
        </row>
        <row r="81">
          <cell r="L81">
            <v>2.6098741761533852</v>
          </cell>
        </row>
        <row r="82">
          <cell r="L82">
            <v>2.6098741761533852</v>
          </cell>
        </row>
        <row r="83">
          <cell r="L83">
            <v>2.6098741761533852</v>
          </cell>
        </row>
        <row r="84">
          <cell r="L84">
            <v>2.6098741761533852</v>
          </cell>
        </row>
        <row r="85">
          <cell r="L85">
            <v>2.6098741761533852</v>
          </cell>
        </row>
        <row r="86">
          <cell r="L86">
            <v>2.6098741761533852</v>
          </cell>
        </row>
        <row r="87">
          <cell r="L87">
            <v>2.6098741761533852</v>
          </cell>
        </row>
        <row r="88">
          <cell r="L88">
            <v>2.6098741761533852</v>
          </cell>
        </row>
        <row r="89">
          <cell r="L89">
            <v>2.6098741761533852</v>
          </cell>
        </row>
        <row r="90">
          <cell r="L90">
            <v>2.6098741761533852</v>
          </cell>
        </row>
        <row r="91">
          <cell r="L91">
            <v>2.9097663271420009</v>
          </cell>
        </row>
        <row r="92">
          <cell r="L92">
            <v>2.9097663271420009</v>
          </cell>
        </row>
        <row r="93">
          <cell r="L93">
            <v>2.9097663271420009</v>
          </cell>
        </row>
        <row r="94">
          <cell r="L94">
            <v>2.9097663271420009</v>
          </cell>
        </row>
        <row r="95">
          <cell r="L95">
            <v>2.9097663271420009</v>
          </cell>
        </row>
        <row r="96">
          <cell r="L96">
            <v>2.9097663271420009</v>
          </cell>
        </row>
        <row r="97">
          <cell r="L97">
            <v>2.9097663271420009</v>
          </cell>
        </row>
        <row r="98">
          <cell r="L98">
            <v>2.9097663271420009</v>
          </cell>
        </row>
        <row r="99">
          <cell r="L99">
            <v>2.9097663271420009</v>
          </cell>
        </row>
        <row r="100">
          <cell r="L100">
            <v>2.9097663271420009</v>
          </cell>
        </row>
        <row r="101">
          <cell r="L101">
            <v>3.209658478130617</v>
          </cell>
        </row>
        <row r="102">
          <cell r="L102">
            <v>3.209658478130617</v>
          </cell>
        </row>
        <row r="103">
          <cell r="L103">
            <v>3.209658478130617</v>
          </cell>
        </row>
        <row r="104">
          <cell r="L104">
            <v>3.209658478130617</v>
          </cell>
        </row>
        <row r="105">
          <cell r="L105">
            <v>3.209658478130617</v>
          </cell>
        </row>
        <row r="106">
          <cell r="L106">
            <v>3.209658478130617</v>
          </cell>
        </row>
        <row r="107">
          <cell r="L107">
            <v>3.209658478130617</v>
          </cell>
        </row>
        <row r="108">
          <cell r="L108">
            <v>3.209658478130617</v>
          </cell>
        </row>
        <row r="109">
          <cell r="L109">
            <v>3.209658478130617</v>
          </cell>
        </row>
        <row r="110">
          <cell r="L110">
            <v>3.209658478130617</v>
          </cell>
        </row>
        <row r="111">
          <cell r="L111">
            <v>3.5095506291192327</v>
          </cell>
        </row>
        <row r="112">
          <cell r="L112">
            <v>3.5095506291192327</v>
          </cell>
        </row>
        <row r="113">
          <cell r="L113">
            <v>3.5095506291192327</v>
          </cell>
        </row>
        <row r="114">
          <cell r="L114">
            <v>3.5095506291192327</v>
          </cell>
        </row>
        <row r="115">
          <cell r="L115">
            <v>3.5095506291192327</v>
          </cell>
        </row>
        <row r="116">
          <cell r="L116">
            <v>3.5095506291192327</v>
          </cell>
        </row>
        <row r="117">
          <cell r="L117">
            <v>3.5095506291192327</v>
          </cell>
        </row>
        <row r="118">
          <cell r="L118">
            <v>3.5095506291192327</v>
          </cell>
        </row>
        <row r="119">
          <cell r="L119">
            <v>3.5095506291192327</v>
          </cell>
        </row>
        <row r="120">
          <cell r="L120">
            <v>3.5095506291192327</v>
          </cell>
        </row>
        <row r="121">
          <cell r="L121">
            <v>3.8094427801078492</v>
          </cell>
        </row>
        <row r="122">
          <cell r="L122">
            <v>3.8094427801078492</v>
          </cell>
        </row>
        <row r="123">
          <cell r="L123">
            <v>3.8094427801078492</v>
          </cell>
        </row>
        <row r="124">
          <cell r="L124">
            <v>3.8094427801078492</v>
          </cell>
        </row>
        <row r="125">
          <cell r="L125">
            <v>3.8094427801078492</v>
          </cell>
        </row>
        <row r="126">
          <cell r="L126">
            <v>3.8094427801078492</v>
          </cell>
        </row>
        <row r="127">
          <cell r="L127">
            <v>3.8094427801078492</v>
          </cell>
        </row>
        <row r="128">
          <cell r="L128">
            <v>3.8094427801078492</v>
          </cell>
        </row>
        <row r="129">
          <cell r="L129">
            <v>3.8094427801078492</v>
          </cell>
        </row>
        <row r="130">
          <cell r="L130">
            <v>3.8094427801078492</v>
          </cell>
        </row>
        <row r="131">
          <cell r="L131">
            <v>4.1093349310964644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416D-9265-4D99-AADB-342A1B536598}">
  <dimension ref="B2:B3"/>
  <sheetViews>
    <sheetView workbookViewId="0">
      <selection activeCell="B4" sqref="B4"/>
    </sheetView>
  </sheetViews>
  <sheetFormatPr defaultColWidth="8.81640625" defaultRowHeight="14.5" x14ac:dyDescent="0.35"/>
  <sheetData>
    <row r="2" spans="2:2" x14ac:dyDescent="0.35">
      <c r="B2" s="1" t="s">
        <v>117</v>
      </c>
    </row>
    <row r="3" spans="2:2" x14ac:dyDescent="0.35">
      <c r="B3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252-DFED-4E24-9831-A1FC1D2E968B}">
  <sheetPr>
    <tabColor theme="8" tint="0.79998168889431442"/>
  </sheetPr>
  <dimension ref="A1:O130"/>
  <sheetViews>
    <sheetView workbookViewId="0">
      <selection activeCell="F27" sqref="F27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49">
        <f>Assumptions!$C$30</f>
        <v>0.01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39</v>
      </c>
      <c r="J2" s="16">
        <v>4.2999999999999997E-2</v>
      </c>
      <c r="K2" s="16">
        <v>6.3299999999999995E-2</v>
      </c>
      <c r="L2" s="16">
        <v>3.56E-2</v>
      </c>
      <c r="M2" s="16">
        <v>0.18820000000000001</v>
      </c>
      <c r="N2" s="16">
        <v>9.9599999999999994E-2</v>
      </c>
      <c r="O2" s="16">
        <v>7.5899999999999995E-2</v>
      </c>
    </row>
    <row r="3" spans="1:15" x14ac:dyDescent="0.35">
      <c r="A3">
        <v>2023</v>
      </c>
      <c r="B3" s="25">
        <f>J$30</f>
        <v>869271988950</v>
      </c>
      <c r="C3" s="25">
        <f t="shared" ref="C3:G3" si="0">K$30</f>
        <v>518042219190</v>
      </c>
      <c r="D3" s="25">
        <f t="shared" si="0"/>
        <v>572151266100</v>
      </c>
      <c r="E3" s="25">
        <f t="shared" si="0"/>
        <v>76900106880</v>
      </c>
      <c r="F3" s="25">
        <f t="shared" si="0"/>
        <v>105976119600</v>
      </c>
      <c r="G3" s="25">
        <f t="shared" si="0"/>
        <v>27688808070</v>
      </c>
      <c r="I3" s="2" t="s">
        <v>40</v>
      </c>
      <c r="J3" s="16">
        <v>4.5900000000000003E-2</v>
      </c>
      <c r="K3" s="16">
        <v>5.3699999999999998E-2</v>
      </c>
      <c r="L3" s="16">
        <v>6.2300000000000001E-2</v>
      </c>
      <c r="M3" s="16">
        <v>0.1888</v>
      </c>
      <c r="N3" s="16">
        <v>0.13969999999999999</v>
      </c>
      <c r="O3" s="16">
        <v>0.15790000000000001</v>
      </c>
    </row>
    <row r="4" spans="1:15" x14ac:dyDescent="0.35">
      <c r="A4">
        <v>2024</v>
      </c>
      <c r="B4" s="25">
        <f>B3*(1+$C$1)</f>
        <v>877964708839.5</v>
      </c>
      <c r="C4" s="25">
        <f t="shared" ref="C4:G4" si="1">C3*(1+$C$1)</f>
        <v>523222641381.90002</v>
      </c>
      <c r="D4" s="25">
        <f t="shared" si="1"/>
        <v>577872778761</v>
      </c>
      <c r="E4" s="25">
        <f t="shared" si="1"/>
        <v>77669107948.800003</v>
      </c>
      <c r="F4" s="25">
        <f t="shared" si="1"/>
        <v>107035880796</v>
      </c>
      <c r="G4" s="25">
        <f t="shared" si="1"/>
        <v>27965696150.700001</v>
      </c>
      <c r="I4" s="2" t="s">
        <v>41</v>
      </c>
      <c r="J4" s="16">
        <v>6.9500000000000006E-2</v>
      </c>
      <c r="K4" s="16">
        <v>6.93E-2</v>
      </c>
      <c r="L4" s="16">
        <v>0.1123</v>
      </c>
      <c r="M4" s="16">
        <v>0.1578</v>
      </c>
      <c r="N4" s="16">
        <v>0.18909999999999999</v>
      </c>
      <c r="O4" s="16">
        <v>0.1336</v>
      </c>
    </row>
    <row r="5" spans="1:15" x14ac:dyDescent="0.35">
      <c r="A5">
        <v>2025</v>
      </c>
      <c r="B5" s="25">
        <f t="shared" ref="B5:B68" si="2">B4*(1+$C$1)</f>
        <v>886744355927.89502</v>
      </c>
      <c r="C5" s="25">
        <f t="shared" ref="C5:C68" si="3">C4*(1+$C$1)</f>
        <v>528454867795.71906</v>
      </c>
      <c r="D5" s="25">
        <f t="shared" ref="D5:D68" si="4">D4*(1+$C$1)</f>
        <v>583651506548.60999</v>
      </c>
      <c r="E5" s="25">
        <f t="shared" ref="E5:E68" si="5">E4*(1+$C$1)</f>
        <v>78445799028.28801</v>
      </c>
      <c r="F5" s="25">
        <f t="shared" ref="F5:F68" si="6">F4*(1+$C$1)</f>
        <v>108106239603.96001</v>
      </c>
      <c r="G5" s="25">
        <f t="shared" ref="G5:G68" si="7">G4*(1+$C$1)</f>
        <v>28245353112.207001</v>
      </c>
      <c r="I5" s="2" t="s">
        <v>42</v>
      </c>
      <c r="J5" s="16">
        <v>0.16039999999999999</v>
      </c>
      <c r="K5" s="16">
        <v>0.15310000000000001</v>
      </c>
      <c r="L5" s="16">
        <v>0.21609999999999999</v>
      </c>
      <c r="M5" s="16">
        <v>0.1726</v>
      </c>
      <c r="N5" s="16">
        <v>0.1867</v>
      </c>
      <c r="O5" s="16">
        <v>0.1605</v>
      </c>
    </row>
    <row r="6" spans="1:15" x14ac:dyDescent="0.35">
      <c r="A6">
        <v>2026</v>
      </c>
      <c r="B6" s="25">
        <f t="shared" si="2"/>
        <v>895611799487.17395</v>
      </c>
      <c r="C6" s="25">
        <f t="shared" si="3"/>
        <v>533739416473.67627</v>
      </c>
      <c r="D6" s="25">
        <f t="shared" si="4"/>
        <v>589488021614.09607</v>
      </c>
      <c r="E6" s="25">
        <f t="shared" si="5"/>
        <v>79230257018.570892</v>
      </c>
      <c r="F6" s="25">
        <f t="shared" si="6"/>
        <v>109187301999.9996</v>
      </c>
      <c r="G6" s="25">
        <f t="shared" si="7"/>
        <v>28527806643.329071</v>
      </c>
      <c r="I6" s="2" t="s">
        <v>43</v>
      </c>
      <c r="J6" s="16">
        <v>0.10780000000000001</v>
      </c>
      <c r="K6" s="16">
        <v>0.112</v>
      </c>
      <c r="L6" s="16">
        <v>0.1053</v>
      </c>
      <c r="M6" s="16">
        <v>8.7599999999999997E-2</v>
      </c>
      <c r="N6" s="16">
        <v>0.1192</v>
      </c>
      <c r="O6" s="16">
        <v>0.10249999999999999</v>
      </c>
    </row>
    <row r="7" spans="1:15" x14ac:dyDescent="0.35">
      <c r="A7">
        <v>2027</v>
      </c>
      <c r="B7" s="25">
        <f t="shared" si="2"/>
        <v>904567917482.04565</v>
      </c>
      <c r="C7" s="25">
        <f t="shared" si="3"/>
        <v>539076810638.41302</v>
      </c>
      <c r="D7" s="25">
        <f t="shared" si="4"/>
        <v>595382901830.23706</v>
      </c>
      <c r="E7" s="25">
        <f t="shared" si="5"/>
        <v>80022559588.756607</v>
      </c>
      <c r="F7" s="25">
        <f t="shared" si="6"/>
        <v>110279175019.9996</v>
      </c>
      <c r="G7" s="25">
        <f t="shared" si="7"/>
        <v>28813084709.762363</v>
      </c>
      <c r="I7" s="2" t="s">
        <v>44</v>
      </c>
      <c r="J7" s="16">
        <v>8.1799999999999998E-2</v>
      </c>
      <c r="K7" s="16">
        <v>9.4700000000000006E-2</v>
      </c>
      <c r="L7" s="16">
        <v>7.6100000000000001E-2</v>
      </c>
      <c r="M7" s="16">
        <v>3.3700000000000001E-2</v>
      </c>
      <c r="N7" s="16">
        <v>6.7900000000000002E-2</v>
      </c>
      <c r="O7" s="16">
        <v>5.8200000000000002E-2</v>
      </c>
    </row>
    <row r="8" spans="1:15" x14ac:dyDescent="0.35">
      <c r="A8">
        <v>2028</v>
      </c>
      <c r="B8" s="25">
        <f t="shared" si="2"/>
        <v>913613596656.86609</v>
      </c>
      <c r="C8" s="25">
        <f t="shared" si="3"/>
        <v>544467578744.79718</v>
      </c>
      <c r="D8" s="25">
        <f t="shared" si="4"/>
        <v>601336730848.53943</v>
      </c>
      <c r="E8" s="25">
        <f t="shared" si="5"/>
        <v>80822785184.64418</v>
      </c>
      <c r="F8" s="25">
        <f t="shared" si="6"/>
        <v>111381966770.1996</v>
      </c>
      <c r="G8" s="25">
        <f t="shared" si="7"/>
        <v>29101215556.859989</v>
      </c>
      <c r="I8" s="2" t="s">
        <v>45</v>
      </c>
      <c r="J8" s="16">
        <v>0.22919999999999999</v>
      </c>
      <c r="K8" s="16">
        <v>0.24440000000000001</v>
      </c>
      <c r="L8" s="16">
        <v>0.18940000000000001</v>
      </c>
      <c r="M8" s="16">
        <v>0.1013</v>
      </c>
      <c r="N8" s="16">
        <v>0.126</v>
      </c>
      <c r="O8" s="16">
        <v>0.17019999999999999</v>
      </c>
    </row>
    <row r="9" spans="1:15" x14ac:dyDescent="0.35">
      <c r="A9">
        <v>2029</v>
      </c>
      <c r="B9" s="25">
        <f t="shared" si="2"/>
        <v>922749732623.43481</v>
      </c>
      <c r="C9" s="25">
        <f t="shared" si="3"/>
        <v>549912254532.24512</v>
      </c>
      <c r="D9" s="25">
        <f t="shared" si="4"/>
        <v>607350098157.02478</v>
      </c>
      <c r="E9" s="25">
        <f t="shared" si="5"/>
        <v>81631013036.490616</v>
      </c>
      <c r="F9" s="25">
        <f t="shared" si="6"/>
        <v>112495786437.9016</v>
      </c>
      <c r="G9" s="25">
        <f t="shared" si="7"/>
        <v>29392227712.428589</v>
      </c>
      <c r="I9" s="2" t="s">
        <v>46</v>
      </c>
      <c r="J9" s="16">
        <v>0.11509999999999999</v>
      </c>
      <c r="K9" s="16">
        <v>0.11260000000000001</v>
      </c>
      <c r="L9" s="16">
        <v>0.1008</v>
      </c>
      <c r="M9" s="16">
        <v>2.9100000000000001E-2</v>
      </c>
      <c r="N9" s="16">
        <v>4.19E-2</v>
      </c>
      <c r="O9" s="16">
        <v>8.0100000000000005E-2</v>
      </c>
    </row>
    <row r="10" spans="1:15" x14ac:dyDescent="0.35">
      <c r="A10">
        <v>2030</v>
      </c>
      <c r="B10" s="25">
        <f t="shared" si="2"/>
        <v>931977229949.66919</v>
      </c>
      <c r="C10" s="25">
        <f t="shared" si="3"/>
        <v>555411377077.56763</v>
      </c>
      <c r="D10" s="25">
        <f t="shared" si="4"/>
        <v>613423599138.59509</v>
      </c>
      <c r="E10" s="25">
        <f t="shared" si="5"/>
        <v>82447323166.85553</v>
      </c>
      <c r="F10" s="25">
        <f t="shared" si="6"/>
        <v>113620744302.28061</v>
      </c>
      <c r="G10" s="25">
        <f t="shared" si="7"/>
        <v>29686149989.552876</v>
      </c>
      <c r="I10" s="2" t="s">
        <v>47</v>
      </c>
      <c r="J10" s="16">
        <v>5.28E-2</v>
      </c>
      <c r="K10" s="16">
        <v>4.8599999999999997E-2</v>
      </c>
      <c r="L10" s="16">
        <v>4.3400000000000001E-2</v>
      </c>
      <c r="M10" s="16">
        <v>1.83E-2</v>
      </c>
      <c r="N10" s="16">
        <v>1.3899999999999999E-2</v>
      </c>
      <c r="O10" s="16">
        <v>3.0499999999999999E-2</v>
      </c>
    </row>
    <row r="11" spans="1:15" x14ac:dyDescent="0.35">
      <c r="A11">
        <v>2031</v>
      </c>
      <c r="B11" s="25">
        <f t="shared" si="2"/>
        <v>941297002249.16589</v>
      </c>
      <c r="C11" s="25">
        <f t="shared" si="3"/>
        <v>560965490848.34326</v>
      </c>
      <c r="D11" s="25">
        <f t="shared" si="4"/>
        <v>619557835129.98108</v>
      </c>
      <c r="E11" s="25">
        <f t="shared" si="5"/>
        <v>83271796398.524078</v>
      </c>
      <c r="F11" s="25">
        <f t="shared" si="6"/>
        <v>114756951745.30342</v>
      </c>
      <c r="G11" s="25">
        <f t="shared" si="7"/>
        <v>29983011489.448406</v>
      </c>
      <c r="I11" s="2" t="s">
        <v>48</v>
      </c>
      <c r="J11" s="16">
        <v>5.7299999999999997E-2</v>
      </c>
      <c r="K11" s="16">
        <v>3.1E-2</v>
      </c>
      <c r="L11" s="16">
        <v>4.2599999999999999E-2</v>
      </c>
      <c r="M11" s="16">
        <v>1.0800000000000001E-2</v>
      </c>
      <c r="N11" s="16">
        <v>8.9999999999999993E-3</v>
      </c>
      <c r="O11" s="16">
        <v>1.5800000000000002E-2</v>
      </c>
    </row>
    <row r="12" spans="1:15" x14ac:dyDescent="0.35">
      <c r="A12">
        <v>2032</v>
      </c>
      <c r="B12" s="25">
        <f t="shared" si="2"/>
        <v>950709972271.65759</v>
      </c>
      <c r="C12" s="25">
        <f t="shared" si="3"/>
        <v>566575145756.82666</v>
      </c>
      <c r="D12" s="25">
        <f t="shared" si="4"/>
        <v>625753413481.28088</v>
      </c>
      <c r="E12" s="25">
        <f t="shared" si="5"/>
        <v>84104514362.509323</v>
      </c>
      <c r="F12" s="25">
        <f t="shared" si="6"/>
        <v>115904521262.75645</v>
      </c>
      <c r="G12" s="25">
        <f t="shared" si="7"/>
        <v>30282841604.342892</v>
      </c>
      <c r="I12" s="2" t="s">
        <v>49</v>
      </c>
      <c r="J12" s="16">
        <v>1.9900000000000001E-2</v>
      </c>
      <c r="K12" s="16">
        <v>8.0000000000000002E-3</v>
      </c>
      <c r="L12" s="16">
        <v>8.6999999999999994E-3</v>
      </c>
      <c r="M12" s="16">
        <v>2.5999999999999999E-3</v>
      </c>
      <c r="N12" s="16">
        <v>1.8E-3</v>
      </c>
      <c r="O12" s="16">
        <v>1.0800000000000001E-2</v>
      </c>
    </row>
    <row r="13" spans="1:15" x14ac:dyDescent="0.35">
      <c r="A13">
        <v>2033</v>
      </c>
      <c r="B13" s="25">
        <f t="shared" si="2"/>
        <v>960217071994.37415</v>
      </c>
      <c r="C13" s="25">
        <f t="shared" si="3"/>
        <v>572240897214.3949</v>
      </c>
      <c r="D13" s="25">
        <f t="shared" si="4"/>
        <v>632010947616.09375</v>
      </c>
      <c r="E13" s="25">
        <f t="shared" si="5"/>
        <v>84945559506.134415</v>
      </c>
      <c r="F13" s="25">
        <f t="shared" si="6"/>
        <v>117063566475.38402</v>
      </c>
      <c r="G13" s="25">
        <f t="shared" si="7"/>
        <v>30585670020.386322</v>
      </c>
      <c r="I13" s="2" t="s">
        <v>50</v>
      </c>
      <c r="J13" s="16">
        <v>1.1299999999999999E-2</v>
      </c>
      <c r="K13" s="16">
        <v>5.5999999999999999E-3</v>
      </c>
      <c r="L13" s="16">
        <v>3.5999999999999999E-3</v>
      </c>
      <c r="M13" s="16">
        <v>6.0000000000000001E-3</v>
      </c>
      <c r="N13" s="16">
        <v>2.9999999999999997E-4</v>
      </c>
      <c r="O13" s="16">
        <v>0</v>
      </c>
    </row>
    <row r="14" spans="1:15" x14ac:dyDescent="0.35">
      <c r="A14">
        <v>2034</v>
      </c>
      <c r="B14" s="25">
        <f t="shared" si="2"/>
        <v>969819242714.31787</v>
      </c>
      <c r="C14" s="25">
        <f t="shared" si="3"/>
        <v>577963306186.53882</v>
      </c>
      <c r="D14" s="25">
        <f t="shared" si="4"/>
        <v>638331057092.25464</v>
      </c>
      <c r="E14" s="25">
        <f t="shared" si="5"/>
        <v>85795015101.195755</v>
      </c>
      <c r="F14" s="25">
        <f t="shared" si="6"/>
        <v>118234202140.13786</v>
      </c>
      <c r="G14" s="25">
        <f t="shared" si="7"/>
        <v>30891526720.590187</v>
      </c>
      <c r="I14" s="2" t="s">
        <v>51</v>
      </c>
      <c r="J14" s="16">
        <v>6.0000000000000001E-3</v>
      </c>
      <c r="K14" s="16">
        <v>3.7000000000000002E-3</v>
      </c>
      <c r="L14" s="16">
        <v>3.8E-3</v>
      </c>
      <c r="M14" s="16">
        <v>3.2000000000000002E-3</v>
      </c>
      <c r="N14" s="16">
        <v>4.8999999999999998E-3</v>
      </c>
      <c r="O14" s="16">
        <v>4.0000000000000001E-3</v>
      </c>
    </row>
    <row r="15" spans="1:15" x14ac:dyDescent="0.35">
      <c r="A15">
        <v>2035</v>
      </c>
      <c r="B15" s="25">
        <f t="shared" si="2"/>
        <v>979517435141.46106</v>
      </c>
      <c r="C15" s="25">
        <f t="shared" si="3"/>
        <v>583742939248.40417</v>
      </c>
      <c r="D15" s="25">
        <f t="shared" si="4"/>
        <v>644714367663.17725</v>
      </c>
      <c r="E15" s="25">
        <f t="shared" si="5"/>
        <v>86652965252.207718</v>
      </c>
      <c r="F15" s="25">
        <f t="shared" si="6"/>
        <v>119416544161.53925</v>
      </c>
      <c r="G15" s="25">
        <f t="shared" si="7"/>
        <v>31200441987.796089</v>
      </c>
    </row>
    <row r="16" spans="1:15" x14ac:dyDescent="0.35">
      <c r="A16">
        <v>2036</v>
      </c>
      <c r="B16" s="25">
        <f t="shared" si="2"/>
        <v>989312609492.87573</v>
      </c>
      <c r="C16" s="25">
        <f t="shared" si="3"/>
        <v>589580368640.88818</v>
      </c>
      <c r="D16" s="25">
        <f t="shared" si="4"/>
        <v>651161511339.80908</v>
      </c>
      <c r="E16" s="25">
        <f t="shared" si="5"/>
        <v>87519494904.729797</v>
      </c>
      <c r="F16" s="25">
        <f t="shared" si="6"/>
        <v>120610709603.15463</v>
      </c>
      <c r="G16" s="25">
        <f t="shared" si="7"/>
        <v>31512446407.674049</v>
      </c>
      <c r="I16" s="25">
        <v>25000</v>
      </c>
      <c r="J16" s="27">
        <f>$I16*J2*'Demographic-Economic'!C$26</f>
        <v>2554393500</v>
      </c>
      <c r="K16" s="27">
        <f>$I16*K2*'Demographic-Economic'!D$26</f>
        <v>2586798809.9999995</v>
      </c>
      <c r="L16" s="27">
        <f>$I16*L2*'Demographic-Economic'!E$26</f>
        <v>1660505040</v>
      </c>
      <c r="M16" s="27">
        <f>$I16*M2*'Demographic-Economic'!F$26</f>
        <v>1898693340</v>
      </c>
      <c r="N16" s="27">
        <f>$I16*N2*'Demographic-Economic'!G$26</f>
        <v>1246115520</v>
      </c>
      <c r="O16" s="27">
        <f>$I16*O2*'Demographic-Economic'!H$26</f>
        <v>208823669.99999997</v>
      </c>
    </row>
    <row r="17" spans="1:15" x14ac:dyDescent="0.35">
      <c r="A17">
        <v>2037</v>
      </c>
      <c r="B17" s="25">
        <f t="shared" si="2"/>
        <v>999205735587.80444</v>
      </c>
      <c r="C17" s="25">
        <f t="shared" si="3"/>
        <v>595476172327.29712</v>
      </c>
      <c r="D17" s="25">
        <f t="shared" si="4"/>
        <v>657673126453.20715</v>
      </c>
      <c r="E17" s="25">
        <f t="shared" si="5"/>
        <v>88394689853.7771</v>
      </c>
      <c r="F17" s="25">
        <f t="shared" si="6"/>
        <v>121816816699.18617</v>
      </c>
      <c r="G17" s="25">
        <f t="shared" si="7"/>
        <v>31827570871.75079</v>
      </c>
      <c r="I17" s="25">
        <v>75000</v>
      </c>
      <c r="J17" s="27">
        <f>$I17*J3*'Demographic-Economic'!C$26</f>
        <v>8179999650.000001</v>
      </c>
      <c r="K17" s="27">
        <f>$I17*K3*'Demographic-Economic'!D$26</f>
        <v>6583464270</v>
      </c>
      <c r="L17" s="27">
        <f>$I17*L3*'Demographic-Economic'!E$26</f>
        <v>8717651460</v>
      </c>
      <c r="M17" s="27">
        <f>$I17*M3*'Demographic-Economic'!F$26</f>
        <v>5714239680</v>
      </c>
      <c r="N17" s="27">
        <f>$I17*N3*'Demographic-Economic'!G$26</f>
        <v>5243443920</v>
      </c>
      <c r="O17" s="27">
        <f>$I17*O3*'Demographic-Economic'!H$26</f>
        <v>1303290810.0000002</v>
      </c>
    </row>
    <row r="18" spans="1:15" x14ac:dyDescent="0.35">
      <c r="A18">
        <v>2038</v>
      </c>
      <c r="B18" s="25">
        <f t="shared" si="2"/>
        <v>1009197792943.6825</v>
      </c>
      <c r="C18" s="25">
        <f t="shared" si="3"/>
        <v>601430934050.57007</v>
      </c>
      <c r="D18" s="25">
        <f t="shared" si="4"/>
        <v>664249857717.73926</v>
      </c>
      <c r="E18" s="25">
        <f t="shared" si="5"/>
        <v>89278636752.314865</v>
      </c>
      <c r="F18" s="25">
        <f t="shared" si="6"/>
        <v>123034984866.17804</v>
      </c>
      <c r="G18" s="25">
        <f t="shared" si="7"/>
        <v>32145846580.468296</v>
      </c>
      <c r="I18" s="25">
        <v>125000</v>
      </c>
      <c r="J18" s="27">
        <f>$I18*J4*'Demographic-Economic'!C$26</f>
        <v>20643063750</v>
      </c>
      <c r="K18" s="27">
        <f>$I18*K4*'Demographic-Economic'!D$26</f>
        <v>14159965050</v>
      </c>
      <c r="L18" s="27">
        <f>$I18*L4*'Demographic-Economic'!E$26</f>
        <v>26190269100</v>
      </c>
      <c r="M18" s="27">
        <f>$I18*M4*'Demographic-Economic'!F$26</f>
        <v>7959984300</v>
      </c>
      <c r="N18" s="27">
        <f>$I18*N4*'Demographic-Economic'!G$26</f>
        <v>11829339600</v>
      </c>
      <c r="O18" s="27">
        <f>$I18*O4*'Demographic-Economic'!H$26</f>
        <v>1837868400</v>
      </c>
    </row>
    <row r="19" spans="1:15" x14ac:dyDescent="0.35">
      <c r="A19">
        <v>2039</v>
      </c>
      <c r="B19" s="25">
        <f t="shared" si="2"/>
        <v>1019289770873.1194</v>
      </c>
      <c r="C19" s="25">
        <f t="shared" si="3"/>
        <v>607445243391.07581</v>
      </c>
      <c r="D19" s="25">
        <f t="shared" si="4"/>
        <v>670892356294.91663</v>
      </c>
      <c r="E19" s="25">
        <f t="shared" si="5"/>
        <v>90171423119.838013</v>
      </c>
      <c r="F19" s="25">
        <f t="shared" si="6"/>
        <v>124265334714.83983</v>
      </c>
      <c r="G19" s="25">
        <f t="shared" si="7"/>
        <v>32467305046.27298</v>
      </c>
      <c r="I19" s="25">
        <v>175000</v>
      </c>
      <c r="J19" s="27">
        <f>$I19*J5*'Demographic-Economic'!C$26</f>
        <v>66699372599.999992</v>
      </c>
      <c r="K19" s="27">
        <f>$I19*K5*'Demographic-Economic'!D$26</f>
        <v>43795770690.000008</v>
      </c>
      <c r="L19" s="27">
        <f>$I19*L5*'Demographic-Economic'!E$26</f>
        <v>70557471180</v>
      </c>
      <c r="M19" s="27">
        <f>$I19*M5*'Demographic-Economic'!F$26</f>
        <v>12189167340</v>
      </c>
      <c r="N19" s="27">
        <f>$I19*N5*'Demographic-Economic'!G$26</f>
        <v>16350887280</v>
      </c>
      <c r="O19" s="27">
        <f>$I19*O5*'Demographic-Economic'!H$26</f>
        <v>3091085550</v>
      </c>
    </row>
    <row r="20" spans="1:15" x14ac:dyDescent="0.35">
      <c r="A20">
        <v>2040</v>
      </c>
      <c r="B20" s="25">
        <f t="shared" si="2"/>
        <v>1029482668581.8506</v>
      </c>
      <c r="C20" s="25">
        <f t="shared" si="3"/>
        <v>613519695824.98657</v>
      </c>
      <c r="D20" s="25">
        <f t="shared" si="4"/>
        <v>677601279857.86584</v>
      </c>
      <c r="E20" s="25">
        <f t="shared" si="5"/>
        <v>91073137351.036392</v>
      </c>
      <c r="F20" s="25">
        <f t="shared" si="6"/>
        <v>125507988061.98824</v>
      </c>
      <c r="G20" s="25">
        <f t="shared" si="7"/>
        <v>32791978096.73571</v>
      </c>
      <c r="I20" s="25">
        <v>225000</v>
      </c>
      <c r="J20" s="27">
        <f>$I20*J6*'Demographic-Economic'!C$26</f>
        <v>57634245900</v>
      </c>
      <c r="K20" s="27">
        <f>$I20*K6*'Demographic-Economic'!D$26</f>
        <v>41192625600</v>
      </c>
      <c r="L20" s="27">
        <f>$I20*L6*'Demographic-Economic'!E$26</f>
        <v>44203950180</v>
      </c>
      <c r="M20" s="27">
        <f>$I20*M6*'Demographic-Economic'!F$26</f>
        <v>7953931080</v>
      </c>
      <c r="N20" s="27">
        <f>$I20*N6*'Demographic-Economic'!G$26</f>
        <v>13422015360</v>
      </c>
      <c r="O20" s="27">
        <f>$I20*O6*'Demographic-Economic'!H$26</f>
        <v>2538074250</v>
      </c>
    </row>
    <row r="21" spans="1:15" x14ac:dyDescent="0.35">
      <c r="A21">
        <v>2041</v>
      </c>
      <c r="B21" s="25">
        <f t="shared" si="2"/>
        <v>1039777495267.6691</v>
      </c>
      <c r="C21" s="25">
        <f t="shared" si="3"/>
        <v>619654892783.23645</v>
      </c>
      <c r="D21" s="25">
        <f t="shared" si="4"/>
        <v>684377292656.44446</v>
      </c>
      <c r="E21" s="25">
        <f t="shared" si="5"/>
        <v>91983868724.546753</v>
      </c>
      <c r="F21" s="25">
        <f t="shared" si="6"/>
        <v>126763067942.60812</v>
      </c>
      <c r="G21" s="25">
        <f t="shared" si="7"/>
        <v>33119897877.703068</v>
      </c>
      <c r="I21" s="25">
        <v>275000</v>
      </c>
      <c r="J21" s="27">
        <f>$I21*J7*'Demographic-Economic'!C$26</f>
        <v>53452169100</v>
      </c>
      <c r="K21" s="27">
        <f>$I21*K7*'Demographic-Economic'!D$26</f>
        <v>42569799690</v>
      </c>
      <c r="L21" s="27">
        <f>$I21*L7*'Demographic-Economic'!E$26</f>
        <v>39045190140</v>
      </c>
      <c r="M21" s="27">
        <f>$I21*M7*'Demographic-Economic'!F$26</f>
        <v>3739881090</v>
      </c>
      <c r="N21" s="27">
        <f>$I21*N7*'Demographic-Economic'!G$26</f>
        <v>9344615280</v>
      </c>
      <c r="O21" s="27">
        <f>$I21*O7*'Demographic-Economic'!H$26</f>
        <v>1761382260</v>
      </c>
    </row>
    <row r="22" spans="1:15" x14ac:dyDescent="0.35">
      <c r="A22">
        <v>2042</v>
      </c>
      <c r="B22" s="25">
        <f t="shared" si="2"/>
        <v>1050175270220.3458</v>
      </c>
      <c r="C22" s="25">
        <f t="shared" si="3"/>
        <v>625851441711.06885</v>
      </c>
      <c r="D22" s="25">
        <f t="shared" si="4"/>
        <v>691221065583.00891</v>
      </c>
      <c r="E22" s="25">
        <f t="shared" si="5"/>
        <v>92903707411.792221</v>
      </c>
      <c r="F22" s="25">
        <f t="shared" si="6"/>
        <v>128030698622.03421</v>
      </c>
      <c r="G22" s="25">
        <f t="shared" si="7"/>
        <v>33451096856.480099</v>
      </c>
      <c r="I22" s="25">
        <v>350000</v>
      </c>
      <c r="J22" s="27">
        <f>$I22*J8*'Demographic-Economic'!C$26</f>
        <v>190617159600</v>
      </c>
      <c r="K22" s="27">
        <f>$I22*K8*'Demographic-Economic'!D$26</f>
        <v>139826079120</v>
      </c>
      <c r="L22" s="27">
        <f>$I22*L8*'Demographic-Economic'!E$26</f>
        <v>123679639440</v>
      </c>
      <c r="M22" s="27">
        <f>$I22*M8*'Demographic-Economic'!F$26</f>
        <v>14307794340</v>
      </c>
      <c r="N22" s="27">
        <f>$I22*N8*'Demographic-Economic'!G$26</f>
        <v>22069756800</v>
      </c>
      <c r="O22" s="27">
        <f>$I22*O8*'Demographic-Economic'!H$26</f>
        <v>6555797640</v>
      </c>
    </row>
    <row r="23" spans="1:15" x14ac:dyDescent="0.35">
      <c r="A23">
        <v>2043</v>
      </c>
      <c r="B23" s="25">
        <f t="shared" si="2"/>
        <v>1060677022922.5493</v>
      </c>
      <c r="C23" s="25">
        <f t="shared" si="3"/>
        <v>632109956128.17957</v>
      </c>
      <c r="D23" s="25">
        <f t="shared" si="4"/>
        <v>698133276238.83899</v>
      </c>
      <c r="E23" s="25">
        <f t="shared" si="5"/>
        <v>93832744485.910141</v>
      </c>
      <c r="F23" s="25">
        <f t="shared" si="6"/>
        <v>129311005608.25455</v>
      </c>
      <c r="G23" s="25">
        <f t="shared" si="7"/>
        <v>33785607825.044899</v>
      </c>
      <c r="I23" s="25">
        <v>450000</v>
      </c>
      <c r="J23" s="27">
        <f>$I23*J9*'Demographic-Economic'!C$26</f>
        <v>123074243100</v>
      </c>
      <c r="K23" s="27">
        <f>$I23*K9*'Demographic-Economic'!D$26</f>
        <v>82826600760</v>
      </c>
      <c r="L23" s="27">
        <f>$I23*L9*'Demographic-Economic'!E$26</f>
        <v>84629784960</v>
      </c>
      <c r="M23" s="27">
        <f>$I23*M9*'Demographic-Economic'!F$26</f>
        <v>5284461060</v>
      </c>
      <c r="N23" s="27">
        <f>$I23*N9*'Demographic-Economic'!G$26</f>
        <v>9435947040</v>
      </c>
      <c r="O23" s="27">
        <f>$I23*O9*'Demographic-Economic'!H$26</f>
        <v>3966824340</v>
      </c>
    </row>
    <row r="24" spans="1:15" x14ac:dyDescent="0.35">
      <c r="A24">
        <v>2044</v>
      </c>
      <c r="B24" s="25">
        <f t="shared" si="2"/>
        <v>1071283793151.7748</v>
      </c>
      <c r="C24" s="25">
        <f t="shared" si="3"/>
        <v>638431055689.46143</v>
      </c>
      <c r="D24" s="25">
        <f t="shared" si="4"/>
        <v>705114609001.22742</v>
      </c>
      <c r="E24" s="25">
        <f t="shared" si="5"/>
        <v>94771071930.769241</v>
      </c>
      <c r="F24" s="25">
        <f t="shared" si="6"/>
        <v>130604115664.3371</v>
      </c>
      <c r="G24" s="25">
        <f t="shared" si="7"/>
        <v>34123463903.295349</v>
      </c>
      <c r="I24" s="25">
        <v>625000</v>
      </c>
      <c r="J24" s="27">
        <f>$I24*J10*'Demographic-Economic'!C$26</f>
        <v>78413940000</v>
      </c>
      <c r="K24" s="27">
        <f>$I24*K10*'Demographic-Economic'!D$26</f>
        <v>49651825500</v>
      </c>
      <c r="L24" s="27">
        <f>$I24*L10*'Demographic-Economic'!E$26</f>
        <v>50608089000</v>
      </c>
      <c r="M24" s="27">
        <f>$I24*M10*'Demographic-Economic'!F$26</f>
        <v>4615580250</v>
      </c>
      <c r="N24" s="27">
        <f>$I24*N10*'Demographic-Economic'!G$26</f>
        <v>4347642000</v>
      </c>
      <c r="O24" s="27">
        <f>$I24*O10*'Demographic-Economic'!H$26</f>
        <v>2097866250</v>
      </c>
    </row>
    <row r="25" spans="1:15" x14ac:dyDescent="0.35">
      <c r="A25">
        <v>2045</v>
      </c>
      <c r="B25" s="25">
        <f t="shared" si="2"/>
        <v>1081996631083.2925</v>
      </c>
      <c r="C25" s="25">
        <f t="shared" si="3"/>
        <v>644815366246.35608</v>
      </c>
      <c r="D25" s="25">
        <f t="shared" si="4"/>
        <v>712165755091.23975</v>
      </c>
      <c r="E25" s="25">
        <f t="shared" si="5"/>
        <v>95718782650.076935</v>
      </c>
      <c r="F25" s="25">
        <f t="shared" si="6"/>
        <v>131910156820.98047</v>
      </c>
      <c r="G25" s="25">
        <f t="shared" si="7"/>
        <v>34464698542.3283</v>
      </c>
      <c r="I25" s="25">
        <v>875000</v>
      </c>
      <c r="J25" s="27">
        <f>$I25*J11*'Demographic-Economic'!C$26</f>
        <v>119135724750</v>
      </c>
      <c r="K25" s="27">
        <f>$I25*K11*'Demographic-Economic'!D$26</f>
        <v>44339284500</v>
      </c>
      <c r="L25" s="27">
        <f>$I25*L11*'Demographic-Economic'!E$26</f>
        <v>69545309400</v>
      </c>
      <c r="M25" s="27">
        <f>$I25*M11*'Demographic-Economic'!F$26</f>
        <v>3813528600</v>
      </c>
      <c r="N25" s="27">
        <f>$I25*N11*'Demographic-Economic'!G$26</f>
        <v>3941027999.9999995</v>
      </c>
      <c r="O25" s="27">
        <f>$I25*O11*'Demographic-Economic'!H$26</f>
        <v>1521468900.0000002</v>
      </c>
    </row>
    <row r="26" spans="1:15" x14ac:dyDescent="0.35">
      <c r="A26">
        <v>2046</v>
      </c>
      <c r="B26" s="25">
        <f t="shared" si="2"/>
        <v>1092816597394.1254</v>
      </c>
      <c r="C26" s="25">
        <f t="shared" si="3"/>
        <v>651263519908.8197</v>
      </c>
      <c r="D26" s="25">
        <f t="shared" si="4"/>
        <v>719287412642.1521</v>
      </c>
      <c r="E26" s="25">
        <f t="shared" si="5"/>
        <v>96675970476.577698</v>
      </c>
      <c r="F26" s="25">
        <f t="shared" si="6"/>
        <v>133229258389.19028</v>
      </c>
      <c r="G26" s="25">
        <f t="shared" si="7"/>
        <v>34809345527.751587</v>
      </c>
      <c r="I26" s="25">
        <v>1250000</v>
      </c>
      <c r="J26" s="27">
        <f>$I26*J12*'Demographic-Economic'!C$26</f>
        <v>59107477500</v>
      </c>
      <c r="K26" s="27">
        <f>$I26*K12*'Demographic-Economic'!D$26</f>
        <v>16346280000</v>
      </c>
      <c r="L26" s="27">
        <f>$I26*L12*'Demographic-Economic'!E$26</f>
        <v>20289879000</v>
      </c>
      <c r="M26" s="27">
        <f>$I26*M12*'Demographic-Economic'!F$26</f>
        <v>1311531000</v>
      </c>
      <c r="N26" s="27">
        <f>$I26*N12*'Demographic-Economic'!G$26</f>
        <v>1126008000</v>
      </c>
      <c r="O26" s="27">
        <f>$I26*O12*'Demographic-Economic'!H$26</f>
        <v>1485702000</v>
      </c>
    </row>
    <row r="27" spans="1:15" x14ac:dyDescent="0.35">
      <c r="A27">
        <v>2047</v>
      </c>
      <c r="B27" s="25">
        <f t="shared" si="2"/>
        <v>1103744763368.0667</v>
      </c>
      <c r="C27" s="25">
        <f t="shared" si="3"/>
        <v>657776155107.90796</v>
      </c>
      <c r="D27" s="25">
        <f t="shared" si="4"/>
        <v>726480286768.57361</v>
      </c>
      <c r="E27" s="25">
        <f t="shared" si="5"/>
        <v>97642730181.343475</v>
      </c>
      <c r="F27" s="25">
        <f t="shared" si="6"/>
        <v>134561550973.08218</v>
      </c>
      <c r="G27" s="25">
        <f t="shared" si="7"/>
        <v>35157438983.029106</v>
      </c>
      <c r="I27" s="25">
        <v>1750000</v>
      </c>
      <c r="J27" s="27">
        <f>$I27*J13*'Demographic-Economic'!C$26</f>
        <v>46988959500</v>
      </c>
      <c r="K27" s="27">
        <f>$I27*K13*'Demographic-Economic'!D$26</f>
        <v>16019354400</v>
      </c>
      <c r="L27" s="27">
        <f>$I27*L13*'Demographic-Economic'!E$26</f>
        <v>11754136800</v>
      </c>
      <c r="M27" s="27">
        <f>$I27*M13*'Demographic-Economic'!F$26</f>
        <v>4237254000</v>
      </c>
      <c r="N27" s="27">
        <f>$I27*N13*'Demographic-Economic'!G$26</f>
        <v>262735200</v>
      </c>
      <c r="O27" s="27">
        <f>$I27*O13*'Demographic-Economic'!H$26</f>
        <v>0</v>
      </c>
    </row>
    <row r="28" spans="1:15" x14ac:dyDescent="0.35">
      <c r="A28">
        <v>2048</v>
      </c>
      <c r="B28" s="25">
        <f t="shared" si="2"/>
        <v>1114782211001.7473</v>
      </c>
      <c r="C28" s="25">
        <f t="shared" si="3"/>
        <v>664353916658.98706</v>
      </c>
      <c r="D28" s="25">
        <f t="shared" si="4"/>
        <v>733745089636.2594</v>
      </c>
      <c r="E28" s="25">
        <f t="shared" si="5"/>
        <v>98619157483.156906</v>
      </c>
      <c r="F28" s="25">
        <f t="shared" si="6"/>
        <v>135907166482.813</v>
      </c>
      <c r="G28" s="25">
        <f t="shared" si="7"/>
        <v>35509013372.859398</v>
      </c>
      <c r="I28" s="71">
        <f>AVERAGE(2000000,Assumptions!$C$31)</f>
        <v>3000000</v>
      </c>
      <c r="J28" s="27">
        <f>$I28*J14*'Demographic-Economic'!C$26</f>
        <v>42771240000</v>
      </c>
      <c r="K28" s="27">
        <f>$I28*K14*'Demographic-Economic'!D$26</f>
        <v>18144370800</v>
      </c>
      <c r="L28" s="27">
        <f>$I28*L14*'Demographic-Economic'!E$26</f>
        <v>21269390400</v>
      </c>
      <c r="M28" s="27">
        <f>$I28*M14*'Demographic-Economic'!F$26</f>
        <v>3874060800</v>
      </c>
      <c r="N28" s="27">
        <f>$I28*N14*'Demographic-Economic'!G$26</f>
        <v>7356585600</v>
      </c>
      <c r="O28" s="27">
        <f>$I28*O14*'Demographic-Economic'!H$26</f>
        <v>1320624000</v>
      </c>
    </row>
    <row r="29" spans="1:15" x14ac:dyDescent="0.35">
      <c r="A29">
        <v>2049</v>
      </c>
      <c r="B29" s="25">
        <f t="shared" si="2"/>
        <v>1125930033111.7649</v>
      </c>
      <c r="C29" s="25">
        <f t="shared" si="3"/>
        <v>670997455825.5769</v>
      </c>
      <c r="D29" s="25">
        <f t="shared" si="4"/>
        <v>741082540532.62195</v>
      </c>
      <c r="E29" s="25">
        <f t="shared" si="5"/>
        <v>99605349057.98848</v>
      </c>
      <c r="F29" s="25">
        <f t="shared" si="6"/>
        <v>137266238147.64113</v>
      </c>
      <c r="G29" s="25">
        <f t="shared" si="7"/>
        <v>35864103506.58799</v>
      </c>
    </row>
    <row r="30" spans="1:15" x14ac:dyDescent="0.35">
      <c r="A30">
        <v>2050</v>
      </c>
      <c r="B30" s="25">
        <f t="shared" si="2"/>
        <v>1137189333442.8826</v>
      </c>
      <c r="C30" s="25">
        <f t="shared" si="3"/>
        <v>677707430383.83264</v>
      </c>
      <c r="D30" s="25">
        <f t="shared" si="4"/>
        <v>748493365937.94812</v>
      </c>
      <c r="E30" s="25">
        <f t="shared" si="5"/>
        <v>100601402548.56836</v>
      </c>
      <c r="F30" s="25">
        <f t="shared" si="6"/>
        <v>138638900529.11755</v>
      </c>
      <c r="G30" s="25">
        <f t="shared" si="7"/>
        <v>36222744541.65387</v>
      </c>
      <c r="I30" t="s">
        <v>122</v>
      </c>
      <c r="J30" s="27">
        <f>SUM(J16:J28)</f>
        <v>869271988950</v>
      </c>
      <c r="K30" s="27">
        <f t="shared" ref="K30:O30" si="8">SUM(K16:K28)</f>
        <v>518042219190</v>
      </c>
      <c r="L30" s="27">
        <f t="shared" si="8"/>
        <v>572151266100</v>
      </c>
      <c r="M30" s="27">
        <f t="shared" si="8"/>
        <v>76900106880</v>
      </c>
      <c r="N30" s="27">
        <f t="shared" si="8"/>
        <v>105976119600</v>
      </c>
      <c r="O30" s="27">
        <f t="shared" si="8"/>
        <v>27688808070</v>
      </c>
    </row>
    <row r="31" spans="1:15" x14ac:dyDescent="0.35">
      <c r="A31">
        <v>2051</v>
      </c>
      <c r="B31" s="25">
        <f t="shared" si="2"/>
        <v>1148561226777.3115</v>
      </c>
      <c r="C31" s="25">
        <f t="shared" si="3"/>
        <v>684484504687.67102</v>
      </c>
      <c r="D31" s="25">
        <f t="shared" si="4"/>
        <v>755978299597.32764</v>
      </c>
      <c r="E31" s="25">
        <f t="shared" si="5"/>
        <v>101607416574.05405</v>
      </c>
      <c r="F31" s="25">
        <f t="shared" si="6"/>
        <v>140025289534.40872</v>
      </c>
      <c r="G31" s="25">
        <f t="shared" si="7"/>
        <v>36584971987.070412</v>
      </c>
    </row>
    <row r="32" spans="1:15" x14ac:dyDescent="0.35">
      <c r="A32">
        <v>2052</v>
      </c>
      <c r="B32" s="25">
        <f t="shared" si="2"/>
        <v>1160046839045.0847</v>
      </c>
      <c r="C32" s="25">
        <f t="shared" si="3"/>
        <v>691329349734.54773</v>
      </c>
      <c r="D32" s="25">
        <f t="shared" si="4"/>
        <v>763538082593.3009</v>
      </c>
      <c r="E32" s="25">
        <f t="shared" si="5"/>
        <v>102623490739.79459</v>
      </c>
      <c r="F32" s="25">
        <f t="shared" si="6"/>
        <v>141425542429.75281</v>
      </c>
      <c r="G32" s="25">
        <f t="shared" si="7"/>
        <v>36950821706.941116</v>
      </c>
    </row>
    <row r="33" spans="1:7" x14ac:dyDescent="0.35">
      <c r="A33">
        <v>2053</v>
      </c>
      <c r="B33" s="25">
        <f t="shared" si="2"/>
        <v>1171647307435.5356</v>
      </c>
      <c r="C33" s="25">
        <f t="shared" si="3"/>
        <v>698242643231.89319</v>
      </c>
      <c r="D33" s="25">
        <f t="shared" si="4"/>
        <v>771173463419.23389</v>
      </c>
      <c r="E33" s="25">
        <f t="shared" si="5"/>
        <v>103649725647.19254</v>
      </c>
      <c r="F33" s="25">
        <f t="shared" si="6"/>
        <v>142839797854.05032</v>
      </c>
      <c r="G33" s="25">
        <f t="shared" si="7"/>
        <v>37320329924.010529</v>
      </c>
    </row>
    <row r="34" spans="1:7" x14ac:dyDescent="0.35">
      <c r="A34">
        <v>2054</v>
      </c>
      <c r="B34" s="25">
        <f t="shared" si="2"/>
        <v>1183363780509.8911</v>
      </c>
      <c r="C34" s="25">
        <f t="shared" si="3"/>
        <v>705225069664.21216</v>
      </c>
      <c r="D34" s="25">
        <f t="shared" si="4"/>
        <v>778885198053.42627</v>
      </c>
      <c r="E34" s="25">
        <f t="shared" si="5"/>
        <v>104686222903.66446</v>
      </c>
      <c r="F34" s="25">
        <f t="shared" si="6"/>
        <v>144268195832.59082</v>
      </c>
      <c r="G34" s="25">
        <f t="shared" si="7"/>
        <v>37693533223.250633</v>
      </c>
    </row>
    <row r="35" spans="1:7" x14ac:dyDescent="0.35">
      <c r="A35">
        <v>2055</v>
      </c>
      <c r="B35" s="25">
        <f t="shared" si="2"/>
        <v>1195197418314.99</v>
      </c>
      <c r="C35" s="25">
        <f t="shared" si="3"/>
        <v>712277320360.85425</v>
      </c>
      <c r="D35" s="25">
        <f t="shared" si="4"/>
        <v>786674050033.96057</v>
      </c>
      <c r="E35" s="25">
        <f t="shared" si="5"/>
        <v>105733085132.70111</v>
      </c>
      <c r="F35" s="25">
        <f t="shared" si="6"/>
        <v>145710877790.91672</v>
      </c>
      <c r="G35" s="25">
        <f t="shared" si="7"/>
        <v>38070468555.483139</v>
      </c>
    </row>
    <row r="36" spans="1:7" x14ac:dyDescent="0.35">
      <c r="A36">
        <v>2056</v>
      </c>
      <c r="B36" s="25">
        <f t="shared" si="2"/>
        <v>1207149392498.1399</v>
      </c>
      <c r="C36" s="25">
        <f t="shared" si="3"/>
        <v>719400093564.46277</v>
      </c>
      <c r="D36" s="25">
        <f t="shared" si="4"/>
        <v>794540790534.30017</v>
      </c>
      <c r="E36" s="25">
        <f t="shared" si="5"/>
        <v>106790415984.02812</v>
      </c>
      <c r="F36" s="25">
        <f t="shared" si="6"/>
        <v>147167986568.8259</v>
      </c>
      <c r="G36" s="25">
        <f t="shared" si="7"/>
        <v>38451173241.037971</v>
      </c>
    </row>
    <row r="37" spans="1:7" x14ac:dyDescent="0.35">
      <c r="A37">
        <v>2057</v>
      </c>
      <c r="B37" s="25">
        <f t="shared" si="2"/>
        <v>1219220886423.1213</v>
      </c>
      <c r="C37" s="25">
        <f t="shared" si="3"/>
        <v>726594094500.10742</v>
      </c>
      <c r="D37" s="25">
        <f t="shared" si="4"/>
        <v>802486198439.64319</v>
      </c>
      <c r="E37" s="25">
        <f t="shared" si="5"/>
        <v>107858320143.86841</v>
      </c>
      <c r="F37" s="25">
        <f t="shared" si="6"/>
        <v>148639666434.51416</v>
      </c>
      <c r="G37" s="25">
        <f t="shared" si="7"/>
        <v>38835684973.448349</v>
      </c>
    </row>
    <row r="38" spans="1:7" x14ac:dyDescent="0.35">
      <c r="A38">
        <v>2058</v>
      </c>
      <c r="B38" s="25">
        <f t="shared" si="2"/>
        <v>1231413095287.3525</v>
      </c>
      <c r="C38" s="25">
        <f t="shared" si="3"/>
        <v>733860035445.10852</v>
      </c>
      <c r="D38" s="25">
        <f t="shared" si="4"/>
        <v>810511060424.03967</v>
      </c>
      <c r="E38" s="25">
        <f t="shared" si="5"/>
        <v>108936903345.3071</v>
      </c>
      <c r="F38" s="25">
        <f t="shared" si="6"/>
        <v>150126063098.85931</v>
      </c>
      <c r="G38" s="25">
        <f t="shared" si="7"/>
        <v>39224041823.182831</v>
      </c>
    </row>
    <row r="39" spans="1:7" x14ac:dyDescent="0.35">
      <c r="A39">
        <v>2059</v>
      </c>
      <c r="B39" s="25">
        <f t="shared" si="2"/>
        <v>1243727226240.2261</v>
      </c>
      <c r="C39" s="25">
        <f t="shared" si="3"/>
        <v>741198635799.55957</v>
      </c>
      <c r="D39" s="25">
        <f t="shared" si="4"/>
        <v>818616171028.28003</v>
      </c>
      <c r="E39" s="25">
        <f t="shared" si="5"/>
        <v>110026272378.76018</v>
      </c>
      <c r="F39" s="25">
        <f t="shared" si="6"/>
        <v>151627323729.8479</v>
      </c>
      <c r="G39" s="25">
        <f t="shared" si="7"/>
        <v>39616282241.414658</v>
      </c>
    </row>
    <row r="40" spans="1:7" x14ac:dyDescent="0.35">
      <c r="A40">
        <v>2060</v>
      </c>
      <c r="B40" s="25">
        <f t="shared" si="2"/>
        <v>1256164498502.6284</v>
      </c>
      <c r="C40" s="25">
        <f t="shared" si="3"/>
        <v>748610622157.55518</v>
      </c>
      <c r="D40" s="25">
        <f t="shared" si="4"/>
        <v>826802332738.56287</v>
      </c>
      <c r="E40" s="25">
        <f t="shared" si="5"/>
        <v>111126535102.54778</v>
      </c>
      <c r="F40" s="25">
        <f t="shared" si="6"/>
        <v>153143596967.14639</v>
      </c>
      <c r="G40" s="25">
        <f t="shared" si="7"/>
        <v>40012445063.828804</v>
      </c>
    </row>
    <row r="41" spans="1:7" x14ac:dyDescent="0.35">
      <c r="A41">
        <v>2061</v>
      </c>
      <c r="B41" s="25">
        <f t="shared" si="2"/>
        <v>1268726143487.6548</v>
      </c>
      <c r="C41" s="25">
        <f t="shared" si="3"/>
        <v>756096728379.13074</v>
      </c>
      <c r="D41" s="25">
        <f t="shared" si="4"/>
        <v>835070356065.94849</v>
      </c>
      <c r="E41" s="25">
        <f t="shared" si="5"/>
        <v>112237800453.57326</v>
      </c>
      <c r="F41" s="25">
        <f t="shared" si="6"/>
        <v>154675032936.81787</v>
      </c>
      <c r="G41" s="25">
        <f t="shared" si="7"/>
        <v>40412569514.467094</v>
      </c>
    </row>
    <row r="42" spans="1:7" x14ac:dyDescent="0.35">
      <c r="A42">
        <v>2062</v>
      </c>
      <c r="B42" s="25">
        <f t="shared" si="2"/>
        <v>1281413404922.5313</v>
      </c>
      <c r="C42" s="25">
        <f t="shared" si="3"/>
        <v>763657695662.922</v>
      </c>
      <c r="D42" s="25">
        <f t="shared" si="4"/>
        <v>843421059626.60803</v>
      </c>
      <c r="E42" s="25">
        <f t="shared" si="5"/>
        <v>113360178458.10899</v>
      </c>
      <c r="F42" s="25">
        <f t="shared" si="6"/>
        <v>156221783266.18607</v>
      </c>
      <c r="G42" s="25">
        <f t="shared" si="7"/>
        <v>40816695209.611763</v>
      </c>
    </row>
    <row r="43" spans="1:7" x14ac:dyDescent="0.35">
      <c r="A43">
        <v>2063</v>
      </c>
      <c r="B43" s="25">
        <f t="shared" si="2"/>
        <v>1294227538971.7566</v>
      </c>
      <c r="C43" s="25">
        <f t="shared" si="3"/>
        <v>771294272619.55127</v>
      </c>
      <c r="D43" s="25">
        <f t="shared" si="4"/>
        <v>851855270222.87415</v>
      </c>
      <c r="E43" s="25">
        <f t="shared" si="5"/>
        <v>114493780242.69008</v>
      </c>
      <c r="F43" s="25">
        <f t="shared" si="6"/>
        <v>157784001098.84793</v>
      </c>
      <c r="G43" s="25">
        <f t="shared" si="7"/>
        <v>41224862161.707878</v>
      </c>
    </row>
    <row r="44" spans="1:7" x14ac:dyDescent="0.35">
      <c r="A44">
        <v>2064</v>
      </c>
      <c r="B44" s="25">
        <f t="shared" si="2"/>
        <v>1307169814361.4741</v>
      </c>
      <c r="C44" s="25">
        <f t="shared" si="3"/>
        <v>779007215345.74683</v>
      </c>
      <c r="D44" s="25">
        <f t="shared" si="4"/>
        <v>860373822925.10291</v>
      </c>
      <c r="E44" s="25">
        <f t="shared" si="5"/>
        <v>115638718045.11697</v>
      </c>
      <c r="F44" s="25">
        <f t="shared" si="6"/>
        <v>159361841109.83643</v>
      </c>
      <c r="G44" s="25">
        <f t="shared" si="7"/>
        <v>41637110783.324959</v>
      </c>
    </row>
    <row r="45" spans="1:7" x14ac:dyDescent="0.35">
      <c r="A45">
        <v>2065</v>
      </c>
      <c r="B45" s="25">
        <f t="shared" si="2"/>
        <v>1320241512505.0889</v>
      </c>
      <c r="C45" s="25">
        <f t="shared" si="3"/>
        <v>786797287499.20435</v>
      </c>
      <c r="D45" s="25">
        <f t="shared" si="4"/>
        <v>868977561154.35388</v>
      </c>
      <c r="E45" s="25">
        <f t="shared" si="5"/>
        <v>116795105225.56815</v>
      </c>
      <c r="F45" s="25">
        <f t="shared" si="6"/>
        <v>160955459520.93478</v>
      </c>
      <c r="G45" s="25">
        <f t="shared" si="7"/>
        <v>42053481891.158211</v>
      </c>
    </row>
    <row r="46" spans="1:7" x14ac:dyDescent="0.35">
      <c r="A46">
        <v>2066</v>
      </c>
      <c r="B46" s="25">
        <f t="shared" si="2"/>
        <v>1333443927630.1396</v>
      </c>
      <c r="C46" s="25">
        <f t="shared" si="3"/>
        <v>794665260374.19641</v>
      </c>
      <c r="D46" s="25">
        <f t="shared" si="4"/>
        <v>877667336765.89746</v>
      </c>
      <c r="E46" s="25">
        <f t="shared" si="5"/>
        <v>117963056277.82382</v>
      </c>
      <c r="F46" s="25">
        <f t="shared" si="6"/>
        <v>162565014116.14413</v>
      </c>
      <c r="G46" s="25">
        <f t="shared" si="7"/>
        <v>42474016710.069794</v>
      </c>
    </row>
    <row r="47" spans="1:7" x14ac:dyDescent="0.35">
      <c r="A47">
        <v>2067</v>
      </c>
      <c r="B47" s="25">
        <f t="shared" si="2"/>
        <v>1346778366906.4412</v>
      </c>
      <c r="C47" s="25">
        <f t="shared" si="3"/>
        <v>802611912977.93835</v>
      </c>
      <c r="D47" s="25">
        <f t="shared" si="4"/>
        <v>886444010133.5564</v>
      </c>
      <c r="E47" s="25">
        <f t="shared" si="5"/>
        <v>119142686840.60207</v>
      </c>
      <c r="F47" s="25">
        <f t="shared" si="6"/>
        <v>164190664257.30557</v>
      </c>
      <c r="G47" s="25">
        <f t="shared" si="7"/>
        <v>42898756877.170494</v>
      </c>
    </row>
    <row r="48" spans="1:7" x14ac:dyDescent="0.35">
      <c r="A48">
        <v>2068</v>
      </c>
      <c r="B48" s="25">
        <f t="shared" si="2"/>
        <v>1360246150575.5056</v>
      </c>
      <c r="C48" s="25">
        <f t="shared" si="3"/>
        <v>810638032107.71777</v>
      </c>
      <c r="D48" s="25">
        <f t="shared" si="4"/>
        <v>895308450234.89197</v>
      </c>
      <c r="E48" s="25">
        <f t="shared" si="5"/>
        <v>120334113709.00809</v>
      </c>
      <c r="F48" s="25">
        <f t="shared" si="6"/>
        <v>165832570899.87863</v>
      </c>
      <c r="G48" s="25">
        <f t="shared" si="7"/>
        <v>43327744445.9422</v>
      </c>
    </row>
    <row r="49" spans="1:7" x14ac:dyDescent="0.35">
      <c r="A49">
        <v>2069</v>
      </c>
      <c r="B49" s="25">
        <f t="shared" si="2"/>
        <v>1373848612081.2607</v>
      </c>
      <c r="C49" s="25">
        <f t="shared" si="3"/>
        <v>818744412428.79492</v>
      </c>
      <c r="D49" s="25">
        <f t="shared" si="4"/>
        <v>904261534737.24084</v>
      </c>
      <c r="E49" s="25">
        <f t="shared" si="5"/>
        <v>121537454846.09818</v>
      </c>
      <c r="F49" s="25">
        <f t="shared" si="6"/>
        <v>167490896608.87741</v>
      </c>
      <c r="G49" s="25">
        <f t="shared" si="7"/>
        <v>43761021890.401619</v>
      </c>
    </row>
    <row r="50" spans="1:7" x14ac:dyDescent="0.35">
      <c r="A50">
        <v>2070</v>
      </c>
      <c r="B50" s="25">
        <f t="shared" si="2"/>
        <v>1387587098202.0732</v>
      </c>
      <c r="C50" s="25">
        <f t="shared" si="3"/>
        <v>826931856553.08289</v>
      </c>
      <c r="D50" s="25">
        <f t="shared" si="4"/>
        <v>913304150084.61328</v>
      </c>
      <c r="E50" s="25">
        <f t="shared" si="5"/>
        <v>122752829394.55916</v>
      </c>
      <c r="F50" s="25">
        <f t="shared" si="6"/>
        <v>169165805574.96619</v>
      </c>
      <c r="G50" s="25">
        <f t="shared" si="7"/>
        <v>44198632109.305634</v>
      </c>
    </row>
    <row r="51" spans="1:7" x14ac:dyDescent="0.35">
      <c r="A51">
        <v>2071</v>
      </c>
      <c r="B51" s="25">
        <f t="shared" si="2"/>
        <v>1401462969184.094</v>
      </c>
      <c r="C51" s="25">
        <f t="shared" si="3"/>
        <v>835201175118.61377</v>
      </c>
      <c r="D51" s="25">
        <f t="shared" si="4"/>
        <v>922437191585.45947</v>
      </c>
      <c r="E51" s="25">
        <f t="shared" si="5"/>
        <v>123980357688.50475</v>
      </c>
      <c r="F51" s="25">
        <f t="shared" si="6"/>
        <v>170857463630.71585</v>
      </c>
      <c r="G51" s="25">
        <f t="shared" si="7"/>
        <v>44640618430.398689</v>
      </c>
    </row>
    <row r="52" spans="1:7" x14ac:dyDescent="0.35">
      <c r="A52">
        <v>2072</v>
      </c>
      <c r="B52" s="25">
        <f t="shared" si="2"/>
        <v>1415477598875.9351</v>
      </c>
      <c r="C52" s="25">
        <f t="shared" si="3"/>
        <v>843553186869.79993</v>
      </c>
      <c r="D52" s="25">
        <f t="shared" si="4"/>
        <v>931661563501.31409</v>
      </c>
      <c r="E52" s="25">
        <f t="shared" si="5"/>
        <v>125220161265.3898</v>
      </c>
      <c r="F52" s="25">
        <f t="shared" si="6"/>
        <v>172566038267.02301</v>
      </c>
      <c r="G52" s="25">
        <f t="shared" si="7"/>
        <v>45087024614.702675</v>
      </c>
    </row>
    <row r="53" spans="1:7" x14ac:dyDescent="0.35">
      <c r="A53">
        <v>2073</v>
      </c>
      <c r="B53" s="25">
        <f t="shared" si="2"/>
        <v>1429632374864.6943</v>
      </c>
      <c r="C53" s="25">
        <f t="shared" si="3"/>
        <v>851988718738.49792</v>
      </c>
      <c r="D53" s="25">
        <f t="shared" si="4"/>
        <v>940978179136.32727</v>
      </c>
      <c r="E53" s="25">
        <f t="shared" si="5"/>
        <v>126472362878.0437</v>
      </c>
      <c r="F53" s="25">
        <f t="shared" si="6"/>
        <v>174291698649.69324</v>
      </c>
      <c r="G53" s="25">
        <f t="shared" si="7"/>
        <v>45537894860.849701</v>
      </c>
    </row>
    <row r="54" spans="1:7" x14ac:dyDescent="0.35">
      <c r="A54">
        <v>2074</v>
      </c>
      <c r="B54" s="25">
        <f t="shared" si="2"/>
        <v>1443928698613.3413</v>
      </c>
      <c r="C54" s="25">
        <f t="shared" si="3"/>
        <v>860508605925.88293</v>
      </c>
      <c r="D54" s="25">
        <f t="shared" si="4"/>
        <v>950387960927.69055</v>
      </c>
      <c r="E54" s="25">
        <f t="shared" si="5"/>
        <v>127737086506.82414</v>
      </c>
      <c r="F54" s="25">
        <f t="shared" si="6"/>
        <v>176034615636.19019</v>
      </c>
      <c r="G54" s="25">
        <f t="shared" si="7"/>
        <v>45993273809.458199</v>
      </c>
    </row>
    <row r="55" spans="1:7" x14ac:dyDescent="0.35">
      <c r="A55">
        <v>2075</v>
      </c>
      <c r="B55" s="25">
        <f t="shared" si="2"/>
        <v>1458367985599.4749</v>
      </c>
      <c r="C55" s="25">
        <f t="shared" si="3"/>
        <v>869113691985.14172</v>
      </c>
      <c r="D55" s="25">
        <f t="shared" si="4"/>
        <v>959891840536.96741</v>
      </c>
      <c r="E55" s="25">
        <f t="shared" si="5"/>
        <v>129014457371.89238</v>
      </c>
      <c r="F55" s="25">
        <f t="shared" si="6"/>
        <v>177794961792.55209</v>
      </c>
      <c r="G55" s="25">
        <f t="shared" si="7"/>
        <v>46453206547.55278</v>
      </c>
    </row>
    <row r="56" spans="1:7" x14ac:dyDescent="0.35">
      <c r="A56">
        <v>2076</v>
      </c>
      <c r="B56" s="25">
        <f t="shared" si="2"/>
        <v>1472951665455.4697</v>
      </c>
      <c r="C56" s="25">
        <f t="shared" si="3"/>
        <v>877804828904.99316</v>
      </c>
      <c r="D56" s="25">
        <f t="shared" si="4"/>
        <v>969490758942.33704</v>
      </c>
      <c r="E56" s="25">
        <f t="shared" si="5"/>
        <v>130304601945.6113</v>
      </c>
      <c r="F56" s="25">
        <f t="shared" si="6"/>
        <v>179572911410.47763</v>
      </c>
      <c r="G56" s="25">
        <f t="shared" si="7"/>
        <v>46917738613.028305</v>
      </c>
    </row>
    <row r="57" spans="1:7" x14ac:dyDescent="0.35">
      <c r="A57">
        <v>2077</v>
      </c>
      <c r="B57" s="25">
        <f t="shared" si="2"/>
        <v>1487681182110.0244</v>
      </c>
      <c r="C57" s="25">
        <f t="shared" si="3"/>
        <v>886582877194.04309</v>
      </c>
      <c r="D57" s="25">
        <f t="shared" si="4"/>
        <v>979185666531.76038</v>
      </c>
      <c r="E57" s="25">
        <f t="shared" si="5"/>
        <v>131607647965.06741</v>
      </c>
      <c r="F57" s="25">
        <f t="shared" si="6"/>
        <v>181368640524.5824</v>
      </c>
      <c r="G57" s="25">
        <f t="shared" si="7"/>
        <v>47386915999.158592</v>
      </c>
    </row>
    <row r="58" spans="1:7" x14ac:dyDescent="0.35">
      <c r="A58">
        <v>2078</v>
      </c>
      <c r="B58" s="25">
        <f t="shared" si="2"/>
        <v>1502557993931.1248</v>
      </c>
      <c r="C58" s="25">
        <f t="shared" si="3"/>
        <v>895448705965.98352</v>
      </c>
      <c r="D58" s="25">
        <f t="shared" si="4"/>
        <v>988977523197.078</v>
      </c>
      <c r="E58" s="25">
        <f t="shared" si="5"/>
        <v>132923724444.71809</v>
      </c>
      <c r="F58" s="25">
        <f t="shared" si="6"/>
        <v>183182326929.82822</v>
      </c>
      <c r="G58" s="25">
        <f t="shared" si="7"/>
        <v>47860785159.150177</v>
      </c>
    </row>
    <row r="59" spans="1:7" x14ac:dyDescent="0.35">
      <c r="A59">
        <v>2079</v>
      </c>
      <c r="B59" s="25">
        <f t="shared" si="2"/>
        <v>1517583573870.436</v>
      </c>
      <c r="C59" s="25">
        <f t="shared" si="3"/>
        <v>904403193025.64331</v>
      </c>
      <c r="D59" s="25">
        <f t="shared" si="4"/>
        <v>998867298429.04883</v>
      </c>
      <c r="E59" s="25">
        <f t="shared" si="5"/>
        <v>134252961689.16528</v>
      </c>
      <c r="F59" s="25">
        <f t="shared" si="6"/>
        <v>185014150199.1265</v>
      </c>
      <c r="G59" s="25">
        <f t="shared" si="7"/>
        <v>48339393010.741676</v>
      </c>
    </row>
    <row r="60" spans="1:7" x14ac:dyDescent="0.35">
      <c r="A60">
        <v>2080</v>
      </c>
      <c r="B60" s="25">
        <f t="shared" si="2"/>
        <v>1532759409609.1404</v>
      </c>
      <c r="C60" s="25">
        <f t="shared" si="3"/>
        <v>913447224955.89978</v>
      </c>
      <c r="D60" s="25">
        <f t="shared" si="4"/>
        <v>1008855971413.3394</v>
      </c>
      <c r="E60" s="25">
        <f t="shared" si="5"/>
        <v>135595491306.05693</v>
      </c>
      <c r="F60" s="25">
        <f t="shared" si="6"/>
        <v>186864291701.11777</v>
      </c>
      <c r="G60" s="25">
        <f t="shared" si="7"/>
        <v>48822786940.849091</v>
      </c>
    </row>
    <row r="61" spans="1:7" x14ac:dyDescent="0.35">
      <c r="A61">
        <v>2081</v>
      </c>
      <c r="B61" s="25">
        <f t="shared" si="2"/>
        <v>1548087003705.2317</v>
      </c>
      <c r="C61" s="25">
        <f t="shared" si="3"/>
        <v>922581697205.45874</v>
      </c>
      <c r="D61" s="25">
        <f t="shared" si="4"/>
        <v>1018944531127.4728</v>
      </c>
      <c r="E61" s="25">
        <f t="shared" si="5"/>
        <v>136951446219.11751</v>
      </c>
      <c r="F61" s="25">
        <f t="shared" si="6"/>
        <v>188732934618.12894</v>
      </c>
      <c r="G61" s="25">
        <f t="shared" si="7"/>
        <v>49311014810.257584</v>
      </c>
    </row>
    <row r="62" spans="1:7" x14ac:dyDescent="0.35">
      <c r="A62">
        <v>2082</v>
      </c>
      <c r="B62" s="25">
        <f t="shared" si="2"/>
        <v>1563567873742.2839</v>
      </c>
      <c r="C62" s="25">
        <f t="shared" si="3"/>
        <v>931807514177.51331</v>
      </c>
      <c r="D62" s="25">
        <f t="shared" si="4"/>
        <v>1029133976438.7476</v>
      </c>
      <c r="E62" s="25">
        <f t="shared" si="5"/>
        <v>138320960681.30869</v>
      </c>
      <c r="F62" s="25">
        <f t="shared" si="6"/>
        <v>190620263964.31024</v>
      </c>
      <c r="G62" s="25">
        <f t="shared" si="7"/>
        <v>49804124958.360161</v>
      </c>
    </row>
    <row r="63" spans="1:7" x14ac:dyDescent="0.35">
      <c r="A63">
        <v>2083</v>
      </c>
      <c r="B63" s="25">
        <f t="shared" si="2"/>
        <v>1579203552479.7068</v>
      </c>
      <c r="C63" s="25">
        <f t="shared" si="3"/>
        <v>941125589319.28845</v>
      </c>
      <c r="D63" s="25">
        <f t="shared" si="4"/>
        <v>1039425316203.135</v>
      </c>
      <c r="E63" s="25">
        <f t="shared" si="5"/>
        <v>139704170288.12177</v>
      </c>
      <c r="F63" s="25">
        <f t="shared" si="6"/>
        <v>192526466603.95334</v>
      </c>
      <c r="G63" s="25">
        <f t="shared" si="7"/>
        <v>50302166207.943764</v>
      </c>
    </row>
    <row r="64" spans="1:7" x14ac:dyDescent="0.35">
      <c r="A64">
        <v>2084</v>
      </c>
      <c r="B64" s="25">
        <f t="shared" si="2"/>
        <v>1594995588004.5039</v>
      </c>
      <c r="C64" s="25">
        <f t="shared" si="3"/>
        <v>950536845212.48132</v>
      </c>
      <c r="D64" s="25">
        <f t="shared" si="4"/>
        <v>1049819569365.1664</v>
      </c>
      <c r="E64" s="25">
        <f t="shared" si="5"/>
        <v>141101211991.00299</v>
      </c>
      <c r="F64" s="25">
        <f t="shared" si="6"/>
        <v>194451731269.99286</v>
      </c>
      <c r="G64" s="25">
        <f t="shared" si="7"/>
        <v>50805187870.023201</v>
      </c>
    </row>
    <row r="65" spans="1:7" x14ac:dyDescent="0.35">
      <c r="A65">
        <v>2085</v>
      </c>
      <c r="B65" s="25">
        <f t="shared" si="2"/>
        <v>1610945543884.5491</v>
      </c>
      <c r="C65" s="25">
        <f t="shared" si="3"/>
        <v>960042213664.6062</v>
      </c>
      <c r="D65" s="25">
        <f t="shared" si="4"/>
        <v>1060317765058.8181</v>
      </c>
      <c r="E65" s="25">
        <f t="shared" si="5"/>
        <v>142512224110.91302</v>
      </c>
      <c r="F65" s="25">
        <f t="shared" si="6"/>
        <v>196396248582.69278</v>
      </c>
      <c r="G65" s="25">
        <f t="shared" si="7"/>
        <v>51313239748.723434</v>
      </c>
    </row>
    <row r="66" spans="1:7" x14ac:dyDescent="0.35">
      <c r="A66">
        <v>2086</v>
      </c>
      <c r="B66" s="25">
        <f t="shared" si="2"/>
        <v>1627054999323.3945</v>
      </c>
      <c r="C66" s="25">
        <f t="shared" si="3"/>
        <v>969642635801.25232</v>
      </c>
      <c r="D66" s="25">
        <f t="shared" si="4"/>
        <v>1070920942709.4063</v>
      </c>
      <c r="E66" s="25">
        <f t="shared" si="5"/>
        <v>143937346352.02216</v>
      </c>
      <c r="F66" s="25">
        <f t="shared" si="6"/>
        <v>198360211068.51971</v>
      </c>
      <c r="G66" s="25">
        <f t="shared" si="7"/>
        <v>51826372146.21067</v>
      </c>
    </row>
    <row r="67" spans="1:7" x14ac:dyDescent="0.35">
      <c r="A67">
        <v>2087</v>
      </c>
      <c r="B67" s="25">
        <f t="shared" si="2"/>
        <v>1643325549316.6284</v>
      </c>
      <c r="C67" s="25">
        <f t="shared" si="3"/>
        <v>979339062159.26489</v>
      </c>
      <c r="D67" s="25">
        <f t="shared" si="4"/>
        <v>1081630152136.5004</v>
      </c>
      <c r="E67" s="25">
        <f t="shared" si="5"/>
        <v>145376719815.54239</v>
      </c>
      <c r="F67" s="25">
        <f t="shared" si="6"/>
        <v>200343813179.20493</v>
      </c>
      <c r="G67" s="25">
        <f t="shared" si="7"/>
        <v>52344635867.672775</v>
      </c>
    </row>
    <row r="68" spans="1:7" x14ac:dyDescent="0.35">
      <c r="A68">
        <v>2088</v>
      </c>
      <c r="B68" s="25">
        <f t="shared" si="2"/>
        <v>1659758804809.7947</v>
      </c>
      <c r="C68" s="25">
        <f t="shared" si="3"/>
        <v>989132452780.85754</v>
      </c>
      <c r="D68" s="25">
        <f t="shared" si="4"/>
        <v>1092446453657.8654</v>
      </c>
      <c r="E68" s="25">
        <f t="shared" si="5"/>
        <v>146830487013.69781</v>
      </c>
      <c r="F68" s="25">
        <f t="shared" si="6"/>
        <v>202347251310.99698</v>
      </c>
      <c r="G68" s="25">
        <f t="shared" si="7"/>
        <v>52868082226.349503</v>
      </c>
    </row>
    <row r="69" spans="1:7" x14ac:dyDescent="0.35">
      <c r="A69">
        <v>2089</v>
      </c>
      <c r="B69" s="25">
        <f t="shared" ref="B69:B130" si="9">B68*(1+$C$1)</f>
        <v>1676356392857.8926</v>
      </c>
      <c r="C69" s="25">
        <f t="shared" ref="C69:C130" si="10">C68*(1+$C$1)</f>
        <v>999023777308.66614</v>
      </c>
      <c r="D69" s="25">
        <f t="shared" ref="D69:D130" si="11">D68*(1+$C$1)</f>
        <v>1103370918194.4441</v>
      </c>
      <c r="E69" s="25">
        <f t="shared" ref="E69:E130" si="12">E68*(1+$C$1)</f>
        <v>148298791883.83481</v>
      </c>
      <c r="F69" s="25">
        <f t="shared" ref="F69:F130" si="13">F68*(1+$C$1)</f>
        <v>204370723824.10696</v>
      </c>
      <c r="G69" s="25">
        <f t="shared" ref="G69:G130" si="14">G68*(1+$C$1)</f>
        <v>53396763048.612999</v>
      </c>
    </row>
    <row r="70" spans="1:7" x14ac:dyDescent="0.35">
      <c r="A70">
        <v>2090</v>
      </c>
      <c r="B70" s="25">
        <f t="shared" si="9"/>
        <v>1693119956786.4714</v>
      </c>
      <c r="C70" s="25">
        <f t="shared" si="10"/>
        <v>1009014015081.7528</v>
      </c>
      <c r="D70" s="25">
        <f t="shared" si="11"/>
        <v>1114404627376.3884</v>
      </c>
      <c r="E70" s="25">
        <f t="shared" si="12"/>
        <v>149781779802.67316</v>
      </c>
      <c r="F70" s="25">
        <f t="shared" si="13"/>
        <v>206414431062.34802</v>
      </c>
      <c r="G70" s="25">
        <f t="shared" si="14"/>
        <v>53930730679.099129</v>
      </c>
    </row>
    <row r="71" spans="1:7" x14ac:dyDescent="0.35">
      <c r="A71">
        <v>2091</v>
      </c>
      <c r="B71" s="25">
        <f t="shared" si="9"/>
        <v>1710051156354.3362</v>
      </c>
      <c r="C71" s="25">
        <f t="shared" si="10"/>
        <v>1019104155232.5703</v>
      </c>
      <c r="D71" s="25">
        <f t="shared" si="11"/>
        <v>1125548673650.1523</v>
      </c>
      <c r="E71" s="25">
        <f t="shared" si="12"/>
        <v>151279597600.69989</v>
      </c>
      <c r="F71" s="25">
        <f t="shared" si="13"/>
        <v>208478575372.9715</v>
      </c>
      <c r="G71" s="25">
        <f t="shared" si="14"/>
        <v>54470037985.890121</v>
      </c>
    </row>
    <row r="72" spans="1:7" x14ac:dyDescent="0.35">
      <c r="A72">
        <v>2092</v>
      </c>
      <c r="B72" s="25">
        <f t="shared" si="9"/>
        <v>1727151667917.8796</v>
      </c>
      <c r="C72" s="25">
        <f t="shared" si="10"/>
        <v>1029295196784.896</v>
      </c>
      <c r="D72" s="25">
        <f t="shared" si="11"/>
        <v>1136804160386.6538</v>
      </c>
      <c r="E72" s="25">
        <f t="shared" si="12"/>
        <v>152792393576.70688</v>
      </c>
      <c r="F72" s="25">
        <f t="shared" si="13"/>
        <v>210563361126.7012</v>
      </c>
      <c r="G72" s="25">
        <f t="shared" si="14"/>
        <v>55014738365.749023</v>
      </c>
    </row>
    <row r="73" spans="1:7" x14ac:dyDescent="0.35">
      <c r="A73">
        <v>2093</v>
      </c>
      <c r="B73" s="25">
        <f t="shared" si="9"/>
        <v>1744423184597.0583</v>
      </c>
      <c r="C73" s="25">
        <f t="shared" si="10"/>
        <v>1039588148752.745</v>
      </c>
      <c r="D73" s="25">
        <f t="shared" si="11"/>
        <v>1148172201990.5203</v>
      </c>
      <c r="E73" s="25">
        <f t="shared" si="12"/>
        <v>154320317512.47394</v>
      </c>
      <c r="F73" s="25">
        <f t="shared" si="13"/>
        <v>212668994737.96823</v>
      </c>
      <c r="G73" s="25">
        <f t="shared" si="14"/>
        <v>55564885749.406517</v>
      </c>
    </row>
    <row r="74" spans="1:7" x14ac:dyDescent="0.35">
      <c r="A74">
        <v>2094</v>
      </c>
      <c r="B74" s="25">
        <f t="shared" si="9"/>
        <v>1761867416443.0291</v>
      </c>
      <c r="C74" s="25">
        <f t="shared" si="10"/>
        <v>1049984030240.2725</v>
      </c>
      <c r="D74" s="25">
        <f t="shared" si="11"/>
        <v>1159653924010.4255</v>
      </c>
      <c r="E74" s="25">
        <f t="shared" si="12"/>
        <v>155863520687.59869</v>
      </c>
      <c r="F74" s="25">
        <f t="shared" si="13"/>
        <v>214795684685.3479</v>
      </c>
      <c r="G74" s="25">
        <f t="shared" si="14"/>
        <v>56120534606.900581</v>
      </c>
    </row>
    <row r="75" spans="1:7" x14ac:dyDescent="0.35">
      <c r="A75">
        <v>2095</v>
      </c>
      <c r="B75" s="25">
        <f t="shared" si="9"/>
        <v>1779486090607.4595</v>
      </c>
      <c r="C75" s="25">
        <f t="shared" si="10"/>
        <v>1060483870542.6752</v>
      </c>
      <c r="D75" s="25">
        <f t="shared" si="11"/>
        <v>1171250463250.5298</v>
      </c>
      <c r="E75" s="25">
        <f t="shared" si="12"/>
        <v>157422155894.47467</v>
      </c>
      <c r="F75" s="25">
        <f t="shared" si="13"/>
        <v>216943641532.20139</v>
      </c>
      <c r="G75" s="25">
        <f t="shared" si="14"/>
        <v>56681739952.969589</v>
      </c>
    </row>
    <row r="76" spans="1:7" x14ac:dyDescent="0.35">
      <c r="A76">
        <v>2096</v>
      </c>
      <c r="B76" s="25">
        <f t="shared" si="9"/>
        <v>1797280951513.5342</v>
      </c>
      <c r="C76" s="25">
        <f t="shared" si="10"/>
        <v>1071088709248.1019</v>
      </c>
      <c r="D76" s="25">
        <f t="shared" si="11"/>
        <v>1182962967883.0352</v>
      </c>
      <c r="E76" s="25">
        <f t="shared" si="12"/>
        <v>158996377453.41943</v>
      </c>
      <c r="F76" s="25">
        <f t="shared" si="13"/>
        <v>219113077947.52341</v>
      </c>
      <c r="G76" s="25">
        <f t="shared" si="14"/>
        <v>57248557352.499283</v>
      </c>
    </row>
    <row r="77" spans="1:7" x14ac:dyDescent="0.35">
      <c r="A77">
        <v>2097</v>
      </c>
      <c r="B77" s="25">
        <f t="shared" si="9"/>
        <v>1815253761028.6694</v>
      </c>
      <c r="C77" s="25">
        <f t="shared" si="10"/>
        <v>1081799596340.583</v>
      </c>
      <c r="D77" s="25">
        <f t="shared" si="11"/>
        <v>1194792597561.8655</v>
      </c>
      <c r="E77" s="25">
        <f t="shared" si="12"/>
        <v>160586341227.95364</v>
      </c>
      <c r="F77" s="25">
        <f t="shared" si="13"/>
        <v>221304208726.99866</v>
      </c>
      <c r="G77" s="25">
        <f t="shared" si="14"/>
        <v>57821042926.024277</v>
      </c>
    </row>
    <row r="78" spans="1:7" x14ac:dyDescent="0.35">
      <c r="A78">
        <v>2098</v>
      </c>
      <c r="B78" s="25">
        <f t="shared" si="9"/>
        <v>1833406298638.9561</v>
      </c>
      <c r="C78" s="25">
        <f t="shared" si="10"/>
        <v>1092617592303.9889</v>
      </c>
      <c r="D78" s="25">
        <f t="shared" si="11"/>
        <v>1206740523537.4841</v>
      </c>
      <c r="E78" s="25">
        <f t="shared" si="12"/>
        <v>162192204640.23318</v>
      </c>
      <c r="F78" s="25">
        <f t="shared" si="13"/>
        <v>223517250814.26865</v>
      </c>
      <c r="G78" s="25">
        <f t="shared" si="14"/>
        <v>58399253355.284523</v>
      </c>
    </row>
    <row r="79" spans="1:7" x14ac:dyDescent="0.35">
      <c r="A79">
        <v>2099</v>
      </c>
      <c r="B79" s="25">
        <f t="shared" si="9"/>
        <v>1851740361625.3457</v>
      </c>
      <c r="C79" s="25">
        <f t="shared" si="10"/>
        <v>1103543768227.0288</v>
      </c>
      <c r="D79" s="25">
        <f t="shared" si="11"/>
        <v>1218807928772.8589</v>
      </c>
      <c r="E79" s="25">
        <f t="shared" si="12"/>
        <v>163814126686.63553</v>
      </c>
      <c r="F79" s="25">
        <f t="shared" si="13"/>
        <v>225752423322.41135</v>
      </c>
      <c r="G79" s="25">
        <f t="shared" si="14"/>
        <v>58983245888.837372</v>
      </c>
    </row>
    <row r="80" spans="1:7" x14ac:dyDescent="0.35">
      <c r="A80">
        <v>2100</v>
      </c>
      <c r="B80" s="25">
        <f t="shared" si="9"/>
        <v>1870257765241.5991</v>
      </c>
      <c r="C80" s="25">
        <f t="shared" si="10"/>
        <v>1114579205909.2991</v>
      </c>
      <c r="D80" s="25">
        <f t="shared" si="11"/>
        <v>1230996008060.5874</v>
      </c>
      <c r="E80" s="25">
        <f t="shared" si="12"/>
        <v>165452267953.50189</v>
      </c>
      <c r="F80" s="25">
        <f t="shared" si="13"/>
        <v>228009947555.63547</v>
      </c>
      <c r="G80" s="25">
        <f t="shared" si="14"/>
        <v>59573078347.725746</v>
      </c>
    </row>
    <row r="81" spans="1:7" x14ac:dyDescent="0.35">
      <c r="A81">
        <v>2101</v>
      </c>
      <c r="B81" s="25">
        <f t="shared" si="9"/>
        <v>1888960342894.0151</v>
      </c>
      <c r="C81" s="25">
        <f t="shared" si="10"/>
        <v>1125724997968.3921</v>
      </c>
      <c r="D81" s="25">
        <f t="shared" si="11"/>
        <v>1243305968141.1934</v>
      </c>
      <c r="E81" s="25">
        <f t="shared" si="12"/>
        <v>167106790633.03693</v>
      </c>
      <c r="F81" s="25">
        <f t="shared" si="13"/>
        <v>230290047031.19183</v>
      </c>
      <c r="G81" s="25">
        <f t="shared" si="14"/>
        <v>60168809131.203003</v>
      </c>
    </row>
    <row r="82" spans="1:7" x14ac:dyDescent="0.35">
      <c r="A82">
        <v>2102</v>
      </c>
      <c r="B82" s="25">
        <f t="shared" si="9"/>
        <v>1907849946322.9553</v>
      </c>
      <c r="C82" s="25">
        <f t="shared" si="10"/>
        <v>1136982247948.0759</v>
      </c>
      <c r="D82" s="25">
        <f t="shared" si="11"/>
        <v>1255739027822.6052</v>
      </c>
      <c r="E82" s="25">
        <f t="shared" si="12"/>
        <v>168777858539.36731</v>
      </c>
      <c r="F82" s="25">
        <f t="shared" si="13"/>
        <v>232592947501.50375</v>
      </c>
      <c r="G82" s="25">
        <f t="shared" si="14"/>
        <v>60770497222.51503</v>
      </c>
    </row>
    <row r="83" spans="1:7" x14ac:dyDescent="0.35">
      <c r="A83">
        <v>2103</v>
      </c>
      <c r="B83" s="25">
        <f t="shared" si="9"/>
        <v>1926928445786.1848</v>
      </c>
      <c r="C83" s="25">
        <f t="shared" si="10"/>
        <v>1148352070427.5566</v>
      </c>
      <c r="D83" s="25">
        <f t="shared" si="11"/>
        <v>1268296418100.8313</v>
      </c>
      <c r="E83" s="25">
        <f t="shared" si="12"/>
        <v>170465637124.76099</v>
      </c>
      <c r="F83" s="25">
        <f t="shared" si="13"/>
        <v>234918876976.5188</v>
      </c>
      <c r="G83" s="25">
        <f t="shared" si="14"/>
        <v>61378202194.740181</v>
      </c>
    </row>
    <row r="84" spans="1:7" x14ac:dyDescent="0.35">
      <c r="A84">
        <v>2104</v>
      </c>
      <c r="B84" s="25">
        <f t="shared" si="9"/>
        <v>1946197730244.0466</v>
      </c>
      <c r="C84" s="25">
        <f t="shared" si="10"/>
        <v>1159835591131.8323</v>
      </c>
      <c r="D84" s="25">
        <f t="shared" si="11"/>
        <v>1280979382281.8396</v>
      </c>
      <c r="E84" s="25">
        <f t="shared" si="12"/>
        <v>172170293496.00861</v>
      </c>
      <c r="F84" s="25">
        <f t="shared" si="13"/>
        <v>237268065746.284</v>
      </c>
      <c r="G84" s="25">
        <f t="shared" si="14"/>
        <v>61991984216.687584</v>
      </c>
    </row>
    <row r="85" spans="1:7" x14ac:dyDescent="0.35">
      <c r="A85">
        <v>2105</v>
      </c>
      <c r="B85" s="25">
        <f t="shared" si="9"/>
        <v>1965659707546.4871</v>
      </c>
      <c r="C85" s="25">
        <f t="shared" si="10"/>
        <v>1171433947043.1506</v>
      </c>
      <c r="D85" s="25">
        <f t="shared" si="11"/>
        <v>1293789176104.658</v>
      </c>
      <c r="E85" s="25">
        <f t="shared" si="12"/>
        <v>173891996430.96869</v>
      </c>
      <c r="F85" s="25">
        <f t="shared" si="13"/>
        <v>239640746403.74683</v>
      </c>
      <c r="G85" s="25">
        <f t="shared" si="14"/>
        <v>62611904058.854462</v>
      </c>
    </row>
    <row r="86" spans="1:7" x14ac:dyDescent="0.35">
      <c r="A86">
        <v>2106</v>
      </c>
      <c r="B86" s="25">
        <f t="shared" si="9"/>
        <v>1985316304621.9519</v>
      </c>
      <c r="C86" s="25">
        <f t="shared" si="10"/>
        <v>1183148286513.582</v>
      </c>
      <c r="D86" s="25">
        <f t="shared" si="11"/>
        <v>1306727067865.7046</v>
      </c>
      <c r="E86" s="25">
        <f t="shared" si="12"/>
        <v>175630916395.27838</v>
      </c>
      <c r="F86" s="25">
        <f t="shared" si="13"/>
        <v>242037153867.7843</v>
      </c>
      <c r="G86" s="25">
        <f t="shared" si="14"/>
        <v>63238023099.443008</v>
      </c>
    </row>
    <row r="87" spans="1:7" x14ac:dyDescent="0.35">
      <c r="A87">
        <v>2107</v>
      </c>
      <c r="B87" s="25">
        <f t="shared" si="9"/>
        <v>2005169467668.1714</v>
      </c>
      <c r="C87" s="25">
        <f t="shared" si="10"/>
        <v>1194979769378.7178</v>
      </c>
      <c r="D87" s="25">
        <f t="shared" si="11"/>
        <v>1319794338544.3616</v>
      </c>
      <c r="E87" s="25">
        <f t="shared" si="12"/>
        <v>177387225559.23117</v>
      </c>
      <c r="F87" s="25">
        <f t="shared" si="13"/>
        <v>244457525406.46216</v>
      </c>
      <c r="G87" s="25">
        <f t="shared" si="14"/>
        <v>63870403330.437439</v>
      </c>
    </row>
    <row r="88" spans="1:7" x14ac:dyDescent="0.35">
      <c r="A88">
        <v>2108</v>
      </c>
      <c r="B88" s="25">
        <f t="shared" si="9"/>
        <v>2025221162344.853</v>
      </c>
      <c r="C88" s="25">
        <f t="shared" si="10"/>
        <v>1206929567072.5049</v>
      </c>
      <c r="D88" s="25">
        <f t="shared" si="11"/>
        <v>1332992281929.8052</v>
      </c>
      <c r="E88" s="25">
        <f t="shared" si="12"/>
        <v>179161097814.82349</v>
      </c>
      <c r="F88" s="25">
        <f t="shared" si="13"/>
        <v>246902100660.52679</v>
      </c>
      <c r="G88" s="25">
        <f t="shared" si="14"/>
        <v>64509107363.741814</v>
      </c>
    </row>
    <row r="89" spans="1:7" x14ac:dyDescent="0.35">
      <c r="A89">
        <v>2109</v>
      </c>
      <c r="B89" s="25">
        <f t="shared" si="9"/>
        <v>2045473373968.3015</v>
      </c>
      <c r="C89" s="25">
        <f t="shared" si="10"/>
        <v>1218998862743.23</v>
      </c>
      <c r="D89" s="25">
        <f t="shared" si="11"/>
        <v>1346322204749.1033</v>
      </c>
      <c r="E89" s="25">
        <f t="shared" si="12"/>
        <v>180952708792.97171</v>
      </c>
      <c r="F89" s="25">
        <f t="shared" si="13"/>
        <v>249371121667.13205</v>
      </c>
      <c r="G89" s="25">
        <f t="shared" si="14"/>
        <v>65154198437.379234</v>
      </c>
    </row>
    <row r="90" spans="1:7" x14ac:dyDescent="0.35">
      <c r="A90">
        <v>2110</v>
      </c>
      <c r="B90" s="25">
        <f t="shared" si="9"/>
        <v>2065928107707.9846</v>
      </c>
      <c r="C90" s="25">
        <f t="shared" si="10"/>
        <v>1231188851370.6624</v>
      </c>
      <c r="D90" s="25">
        <f t="shared" si="11"/>
        <v>1359785426796.5942</v>
      </c>
      <c r="E90" s="25">
        <f t="shared" si="12"/>
        <v>182762235880.90143</v>
      </c>
      <c r="F90" s="25">
        <f t="shared" si="13"/>
        <v>251864832883.80338</v>
      </c>
      <c r="G90" s="25">
        <f t="shared" si="14"/>
        <v>65805740421.753029</v>
      </c>
    </row>
    <row r="91" spans="1:7" x14ac:dyDescent="0.35">
      <c r="A91">
        <v>2111</v>
      </c>
      <c r="B91" s="25">
        <f t="shared" si="9"/>
        <v>2086587388785.0645</v>
      </c>
      <c r="C91" s="25">
        <f t="shared" si="10"/>
        <v>1243500739884.3689</v>
      </c>
      <c r="D91" s="25">
        <f t="shared" si="11"/>
        <v>1373383281064.5603</v>
      </c>
      <c r="E91" s="25">
        <f t="shared" si="12"/>
        <v>184589858239.71045</v>
      </c>
      <c r="F91" s="25">
        <f t="shared" si="13"/>
        <v>254383481212.64142</v>
      </c>
      <c r="G91" s="25">
        <f t="shared" si="14"/>
        <v>66463797825.970558</v>
      </c>
    </row>
    <row r="92" spans="1:7" x14ac:dyDescent="0.35">
      <c r="A92">
        <v>2112</v>
      </c>
      <c r="B92" s="25">
        <f t="shared" si="9"/>
        <v>2107453262672.915</v>
      </c>
      <c r="C92" s="25">
        <f t="shared" si="10"/>
        <v>1255935747283.2126</v>
      </c>
      <c r="D92" s="25">
        <f t="shared" si="11"/>
        <v>1387117113875.2058</v>
      </c>
      <c r="E92" s="25">
        <f t="shared" si="12"/>
        <v>186435756822.10754</v>
      </c>
      <c r="F92" s="25">
        <f t="shared" si="13"/>
        <v>256927316024.76782</v>
      </c>
      <c r="G92" s="25">
        <f t="shared" si="14"/>
        <v>67128435804.230263</v>
      </c>
    </row>
    <row r="93" spans="1:7" x14ac:dyDescent="0.35">
      <c r="A93">
        <v>2113</v>
      </c>
      <c r="B93" s="25">
        <f t="shared" si="9"/>
        <v>2128527795299.6443</v>
      </c>
      <c r="C93" s="25">
        <f t="shared" si="10"/>
        <v>1268495104756.0447</v>
      </c>
      <c r="D93" s="25">
        <f t="shared" si="11"/>
        <v>1400988285013.9578</v>
      </c>
      <c r="E93" s="25">
        <f t="shared" si="12"/>
        <v>188300114390.32861</v>
      </c>
      <c r="F93" s="25">
        <f t="shared" si="13"/>
        <v>259496589185.0155</v>
      </c>
      <c r="G93" s="25">
        <f t="shared" si="14"/>
        <v>67799720162.272568</v>
      </c>
    </row>
    <row r="94" spans="1:7" x14ac:dyDescent="0.35">
      <c r="A94">
        <v>2114</v>
      </c>
      <c r="B94" s="25">
        <f t="shared" si="9"/>
        <v>2149813073252.6409</v>
      </c>
      <c r="C94" s="25">
        <f t="shared" si="10"/>
        <v>1281180055803.6052</v>
      </c>
      <c r="D94" s="25">
        <f t="shared" si="11"/>
        <v>1414998167864.0974</v>
      </c>
      <c r="E94" s="25">
        <f t="shared" si="12"/>
        <v>190183115534.2319</v>
      </c>
      <c r="F94" s="25">
        <f t="shared" si="13"/>
        <v>262091555076.86566</v>
      </c>
      <c r="G94" s="25">
        <f t="shared" si="14"/>
        <v>68477717363.895294</v>
      </c>
    </row>
    <row r="95" spans="1:7" x14ac:dyDescent="0.35">
      <c r="A95">
        <v>2115</v>
      </c>
      <c r="B95" s="25">
        <f t="shared" si="9"/>
        <v>2171311203985.1672</v>
      </c>
      <c r="C95" s="25">
        <f t="shared" si="10"/>
        <v>1293991856361.6414</v>
      </c>
      <c r="D95" s="25">
        <f t="shared" si="11"/>
        <v>1429148149542.7383</v>
      </c>
      <c r="E95" s="25">
        <f t="shared" si="12"/>
        <v>192084946689.57422</v>
      </c>
      <c r="F95" s="25">
        <f t="shared" si="13"/>
        <v>264712470627.63431</v>
      </c>
      <c r="G95" s="25">
        <f t="shared" si="14"/>
        <v>69162494537.534241</v>
      </c>
    </row>
    <row r="96" spans="1:7" x14ac:dyDescent="0.35">
      <c r="A96">
        <v>2116</v>
      </c>
      <c r="B96" s="25">
        <f t="shared" si="9"/>
        <v>2193024316025.019</v>
      </c>
      <c r="C96" s="25">
        <f t="shared" si="10"/>
        <v>1306931774925.2578</v>
      </c>
      <c r="D96" s="25">
        <f t="shared" si="11"/>
        <v>1443439631038.1658</v>
      </c>
      <c r="E96" s="25">
        <f t="shared" si="12"/>
        <v>194005796156.46997</v>
      </c>
      <c r="F96" s="25">
        <f t="shared" si="13"/>
        <v>267359595333.91064</v>
      </c>
      <c r="G96" s="25">
        <f t="shared" si="14"/>
        <v>69854119482.909576</v>
      </c>
    </row>
    <row r="97" spans="1:7" x14ac:dyDescent="0.35">
      <c r="A97">
        <v>2117</v>
      </c>
      <c r="B97" s="25">
        <f t="shared" si="9"/>
        <v>2214954559185.269</v>
      </c>
      <c r="C97" s="25">
        <f t="shared" si="10"/>
        <v>1320001092674.5105</v>
      </c>
      <c r="D97" s="25">
        <f t="shared" si="11"/>
        <v>1457874027348.5474</v>
      </c>
      <c r="E97" s="25">
        <f t="shared" si="12"/>
        <v>195945854118.03467</v>
      </c>
      <c r="F97" s="25">
        <f t="shared" si="13"/>
        <v>270033191287.24976</v>
      </c>
      <c r="G97" s="25">
        <f t="shared" si="14"/>
        <v>70552660677.738678</v>
      </c>
    </row>
    <row r="98" spans="1:7" x14ac:dyDescent="0.35">
      <c r="A98">
        <v>2118</v>
      </c>
      <c r="B98" s="25">
        <f t="shared" si="9"/>
        <v>2237104104777.1216</v>
      </c>
      <c r="C98" s="25">
        <f t="shared" si="10"/>
        <v>1333201103601.2556</v>
      </c>
      <c r="D98" s="25">
        <f t="shared" si="11"/>
        <v>1472452767622.033</v>
      </c>
      <c r="E98" s="25">
        <f t="shared" si="12"/>
        <v>197905312659.21503</v>
      </c>
      <c r="F98" s="25">
        <f t="shared" si="13"/>
        <v>272733523200.12225</v>
      </c>
      <c r="G98" s="25">
        <f t="shared" si="14"/>
        <v>71258187284.516068</v>
      </c>
    </row>
    <row r="99" spans="1:7" x14ac:dyDescent="0.35">
      <c r="A99">
        <v>2119</v>
      </c>
      <c r="B99" s="25">
        <f t="shared" si="9"/>
        <v>2259475145824.8926</v>
      </c>
      <c r="C99" s="25">
        <f t="shared" si="10"/>
        <v>1346533114637.2681</v>
      </c>
      <c r="D99" s="25">
        <f t="shared" si="11"/>
        <v>1487177295298.2534</v>
      </c>
      <c r="E99" s="25">
        <f t="shared" si="12"/>
        <v>199884365785.80719</v>
      </c>
      <c r="F99" s="25">
        <f t="shared" si="13"/>
        <v>275460858432.12347</v>
      </c>
      <c r="G99" s="25">
        <f t="shared" si="14"/>
        <v>71970769157.361221</v>
      </c>
    </row>
    <row r="100" spans="1:7" x14ac:dyDescent="0.35">
      <c r="A100">
        <v>2120</v>
      </c>
      <c r="B100" s="25">
        <f t="shared" si="9"/>
        <v>2282069897283.1416</v>
      </c>
      <c r="C100" s="25">
        <f t="shared" si="10"/>
        <v>1359998445783.6409</v>
      </c>
      <c r="D100" s="25">
        <f t="shared" si="11"/>
        <v>1502049068251.2361</v>
      </c>
      <c r="E100" s="25">
        <f t="shared" si="12"/>
        <v>201883209443.66525</v>
      </c>
      <c r="F100" s="25">
        <f t="shared" si="13"/>
        <v>278215467016.4447</v>
      </c>
      <c r="G100" s="25">
        <f t="shared" si="14"/>
        <v>72690476848.93483</v>
      </c>
    </row>
    <row r="101" spans="1:7" x14ac:dyDescent="0.35">
      <c r="A101">
        <v>2121</v>
      </c>
      <c r="B101" s="25">
        <f t="shared" si="9"/>
        <v>2304890596255.9731</v>
      </c>
      <c r="C101" s="25">
        <f t="shared" si="10"/>
        <v>1373598430241.4773</v>
      </c>
      <c r="D101" s="25">
        <f t="shared" si="11"/>
        <v>1517069558933.7485</v>
      </c>
      <c r="E101" s="25">
        <f t="shared" si="12"/>
        <v>203902041538.1019</v>
      </c>
      <c r="F101" s="25">
        <f t="shared" si="13"/>
        <v>280997621686.60913</v>
      </c>
      <c r="G101" s="25">
        <f t="shared" si="14"/>
        <v>73417381617.424179</v>
      </c>
    </row>
    <row r="102" spans="1:7" x14ac:dyDescent="0.35">
      <c r="A102">
        <v>2122</v>
      </c>
      <c r="B102" s="25">
        <f t="shared" si="9"/>
        <v>2327939502218.5327</v>
      </c>
      <c r="C102" s="25">
        <f t="shared" si="10"/>
        <v>1387334414543.8921</v>
      </c>
      <c r="D102" s="25">
        <f t="shared" si="11"/>
        <v>1532240254523.0859</v>
      </c>
      <c r="E102" s="25">
        <f t="shared" si="12"/>
        <v>205941061953.48291</v>
      </c>
      <c r="F102" s="25">
        <f t="shared" si="13"/>
        <v>283807597903.47522</v>
      </c>
      <c r="G102" s="25">
        <f t="shared" si="14"/>
        <v>74151555433.598419</v>
      </c>
    </row>
    <row r="103" spans="1:7" x14ac:dyDescent="0.35">
      <c r="A103">
        <v>2123</v>
      </c>
      <c r="B103" s="25">
        <f t="shared" si="9"/>
        <v>2351218897240.7183</v>
      </c>
      <c r="C103" s="25">
        <f t="shared" si="10"/>
        <v>1401207758689.3311</v>
      </c>
      <c r="D103" s="25">
        <f t="shared" si="11"/>
        <v>1547562657068.3169</v>
      </c>
      <c r="E103" s="25">
        <f t="shared" si="12"/>
        <v>208000472573.01773</v>
      </c>
      <c r="F103" s="25">
        <f t="shared" si="13"/>
        <v>286645673882.50995</v>
      </c>
      <c r="G103" s="25">
        <f t="shared" si="14"/>
        <v>74893070987.934402</v>
      </c>
    </row>
    <row r="104" spans="1:7" x14ac:dyDescent="0.35">
      <c r="A104">
        <v>2124</v>
      </c>
      <c r="B104" s="25">
        <f t="shared" si="9"/>
        <v>2374731086213.1255</v>
      </c>
      <c r="C104" s="25">
        <f t="shared" si="10"/>
        <v>1415219836276.2244</v>
      </c>
      <c r="D104" s="25">
        <f t="shared" si="11"/>
        <v>1563038283639</v>
      </c>
      <c r="E104" s="25">
        <f t="shared" si="12"/>
        <v>210080477298.74792</v>
      </c>
      <c r="F104" s="25">
        <f t="shared" si="13"/>
        <v>289512130621.33502</v>
      </c>
      <c r="G104" s="25">
        <f t="shared" si="14"/>
        <v>75642001697.813751</v>
      </c>
    </row>
    <row r="105" spans="1:7" x14ac:dyDescent="0.35">
      <c r="A105">
        <v>2125</v>
      </c>
      <c r="B105" s="25">
        <f t="shared" si="9"/>
        <v>2398478397075.2568</v>
      </c>
      <c r="C105" s="25">
        <f t="shared" si="10"/>
        <v>1429372034638.9866</v>
      </c>
      <c r="D105" s="25">
        <f t="shared" si="11"/>
        <v>1578668666475.3899</v>
      </c>
      <c r="E105" s="25">
        <f t="shared" si="12"/>
        <v>212181282071.73541</v>
      </c>
      <c r="F105" s="25">
        <f t="shared" si="13"/>
        <v>292407251927.5484</v>
      </c>
      <c r="G105" s="25">
        <f t="shared" si="14"/>
        <v>76398421714.791885</v>
      </c>
    </row>
    <row r="106" spans="1:7" x14ac:dyDescent="0.35">
      <c r="A106">
        <v>2126</v>
      </c>
      <c r="B106" s="25">
        <f t="shared" si="9"/>
        <v>2422463181046.0093</v>
      </c>
      <c r="C106" s="25">
        <f t="shared" si="10"/>
        <v>1443665754985.3765</v>
      </c>
      <c r="D106" s="25">
        <f t="shared" si="11"/>
        <v>1594455353140.1438</v>
      </c>
      <c r="E106" s="25">
        <f t="shared" si="12"/>
        <v>214303094892.45276</v>
      </c>
      <c r="F106" s="25">
        <f t="shared" si="13"/>
        <v>295331324446.82391</v>
      </c>
      <c r="G106" s="25">
        <f t="shared" si="14"/>
        <v>77162405931.939804</v>
      </c>
    </row>
    <row r="107" spans="1:7" x14ac:dyDescent="0.35">
      <c r="A107">
        <v>2127</v>
      </c>
      <c r="B107" s="25">
        <f t="shared" si="9"/>
        <v>2446687812856.4692</v>
      </c>
      <c r="C107" s="25">
        <f t="shared" si="10"/>
        <v>1458102412535.2302</v>
      </c>
      <c r="D107" s="25">
        <f t="shared" si="11"/>
        <v>1610399906671.5452</v>
      </c>
      <c r="E107" s="25">
        <f t="shared" si="12"/>
        <v>216446125841.37729</v>
      </c>
      <c r="F107" s="25">
        <f t="shared" si="13"/>
        <v>298284637691.29218</v>
      </c>
      <c r="G107" s="25">
        <f t="shared" si="14"/>
        <v>77934029991.259201</v>
      </c>
    </row>
    <row r="108" spans="1:7" x14ac:dyDescent="0.35">
      <c r="A108">
        <v>2128</v>
      </c>
      <c r="B108" s="25">
        <f t="shared" si="9"/>
        <v>2471154690985.0342</v>
      </c>
      <c r="C108" s="25">
        <f t="shared" si="10"/>
        <v>1472683436660.5825</v>
      </c>
      <c r="D108" s="25">
        <f t="shared" si="11"/>
        <v>1626503905738.2607</v>
      </c>
      <c r="E108" s="25">
        <f t="shared" si="12"/>
        <v>218610587099.79108</v>
      </c>
      <c r="F108" s="25">
        <f t="shared" si="13"/>
        <v>301267484068.20508</v>
      </c>
      <c r="G108" s="25">
        <f t="shared" si="14"/>
        <v>78713370291.171799</v>
      </c>
    </row>
    <row r="109" spans="1:7" x14ac:dyDescent="0.35">
      <c r="A109">
        <v>2129</v>
      </c>
      <c r="B109" s="25">
        <f t="shared" si="9"/>
        <v>2495866237894.8848</v>
      </c>
      <c r="C109" s="25">
        <f t="shared" si="10"/>
        <v>1487410271027.1885</v>
      </c>
      <c r="D109" s="25">
        <f t="shared" si="11"/>
        <v>1642768944795.6433</v>
      </c>
      <c r="E109" s="25">
        <f t="shared" si="12"/>
        <v>220796692970.789</v>
      </c>
      <c r="F109" s="25">
        <f t="shared" si="13"/>
        <v>304280158908.88715</v>
      </c>
      <c r="G109" s="25">
        <f t="shared" si="14"/>
        <v>79500503994.083511</v>
      </c>
    </row>
    <row r="110" spans="1:7" x14ac:dyDescent="0.35">
      <c r="A110">
        <v>2130</v>
      </c>
      <c r="B110" s="25">
        <f t="shared" si="9"/>
        <v>2520824900273.8335</v>
      </c>
      <c r="C110" s="25">
        <f t="shared" si="10"/>
        <v>1502284373737.4604</v>
      </c>
      <c r="D110" s="25">
        <f t="shared" si="11"/>
        <v>1659196634243.5999</v>
      </c>
      <c r="E110" s="25">
        <f t="shared" si="12"/>
        <v>223004659900.49689</v>
      </c>
      <c r="F110" s="25">
        <f t="shared" si="13"/>
        <v>307322960497.97601</v>
      </c>
      <c r="G110" s="25">
        <f t="shared" si="14"/>
        <v>80295509034.024353</v>
      </c>
    </row>
    <row r="111" spans="1:7" x14ac:dyDescent="0.35">
      <c r="A111">
        <v>2131</v>
      </c>
      <c r="B111" s="25">
        <f t="shared" si="9"/>
        <v>2546033149276.5718</v>
      </c>
      <c r="C111" s="25">
        <f t="shared" si="10"/>
        <v>1517307217474.835</v>
      </c>
      <c r="D111" s="25">
        <f t="shared" si="11"/>
        <v>1675788600586.0359</v>
      </c>
      <c r="E111" s="25">
        <f t="shared" si="12"/>
        <v>225234706499.50186</v>
      </c>
      <c r="F111" s="25">
        <f t="shared" si="13"/>
        <v>310396190102.95575</v>
      </c>
      <c r="G111" s="25">
        <f t="shared" si="14"/>
        <v>81098464124.364594</v>
      </c>
    </row>
    <row r="112" spans="1:7" x14ac:dyDescent="0.35">
      <c r="A112">
        <v>2132</v>
      </c>
      <c r="B112" s="25">
        <f t="shared" si="9"/>
        <v>2571493480769.3374</v>
      </c>
      <c r="C112" s="25">
        <f t="shared" si="10"/>
        <v>1532480289649.5833</v>
      </c>
      <c r="D112" s="25">
        <f t="shared" si="11"/>
        <v>1692546486591.8962</v>
      </c>
      <c r="E112" s="25">
        <f t="shared" si="12"/>
        <v>227487053564.49689</v>
      </c>
      <c r="F112" s="25">
        <f t="shared" si="13"/>
        <v>313500152003.98529</v>
      </c>
      <c r="G112" s="25">
        <f t="shared" si="14"/>
        <v>81909448765.608246</v>
      </c>
    </row>
    <row r="113" spans="1:7" x14ac:dyDescent="0.35">
      <c r="A113">
        <v>2133</v>
      </c>
      <c r="B113" s="25">
        <f t="shared" si="9"/>
        <v>2597208415577.0308</v>
      </c>
      <c r="C113" s="25">
        <f t="shared" si="10"/>
        <v>1547805092546.0791</v>
      </c>
      <c r="D113" s="25">
        <f t="shared" si="11"/>
        <v>1709471951457.8152</v>
      </c>
      <c r="E113" s="25">
        <f t="shared" si="12"/>
        <v>229761924100.14185</v>
      </c>
      <c r="F113" s="25">
        <f t="shared" si="13"/>
        <v>316635153524.02515</v>
      </c>
      <c r="G113" s="25">
        <f t="shared" si="14"/>
        <v>82728543253.264328</v>
      </c>
    </row>
    <row r="114" spans="1:7" x14ac:dyDescent="0.35">
      <c r="A114">
        <v>2134</v>
      </c>
      <c r="B114" s="25">
        <f t="shared" si="9"/>
        <v>2623180499732.8013</v>
      </c>
      <c r="C114" s="25">
        <f t="shared" si="10"/>
        <v>1563283143471.5398</v>
      </c>
      <c r="D114" s="25">
        <f t="shared" si="11"/>
        <v>1726566670972.3933</v>
      </c>
      <c r="E114" s="25">
        <f t="shared" si="12"/>
        <v>232059543341.14328</v>
      </c>
      <c r="F114" s="25">
        <f t="shared" si="13"/>
        <v>319801505059.26538</v>
      </c>
      <c r="G114" s="25">
        <f t="shared" si="14"/>
        <v>83555828685.796967</v>
      </c>
    </row>
    <row r="115" spans="1:7" x14ac:dyDescent="0.35">
      <c r="A115">
        <v>2135</v>
      </c>
      <c r="B115" s="25">
        <f t="shared" si="9"/>
        <v>2649412304730.1294</v>
      </c>
      <c r="C115" s="25">
        <f t="shared" si="10"/>
        <v>1578915974906.2551</v>
      </c>
      <c r="D115" s="25">
        <f t="shared" si="11"/>
        <v>1743832337682.1172</v>
      </c>
      <c r="E115" s="25">
        <f t="shared" si="12"/>
        <v>234380138774.55472</v>
      </c>
      <c r="F115" s="25">
        <f t="shared" si="13"/>
        <v>322999520109.85803</v>
      </c>
      <c r="G115" s="25">
        <f t="shared" si="14"/>
        <v>84391386972.654938</v>
      </c>
    </row>
    <row r="116" spans="1:7" x14ac:dyDescent="0.35">
      <c r="A116">
        <v>2136</v>
      </c>
      <c r="B116" s="25">
        <f t="shared" si="9"/>
        <v>2675906427777.4307</v>
      </c>
      <c r="C116" s="25">
        <f t="shared" si="10"/>
        <v>1594705134655.3176</v>
      </c>
      <c r="D116" s="25">
        <f t="shared" si="11"/>
        <v>1761270661058.9385</v>
      </c>
      <c r="E116" s="25">
        <f t="shared" si="12"/>
        <v>236723940162.30026</v>
      </c>
      <c r="F116" s="25">
        <f t="shared" si="13"/>
        <v>326229515310.9566</v>
      </c>
      <c r="G116" s="25">
        <f t="shared" si="14"/>
        <v>85235300842.381485</v>
      </c>
    </row>
    <row r="117" spans="1:7" x14ac:dyDescent="0.35">
      <c r="A117">
        <v>2137</v>
      </c>
      <c r="B117" s="25">
        <f t="shared" si="9"/>
        <v>2702665492055.2051</v>
      </c>
      <c r="C117" s="25">
        <f t="shared" si="10"/>
        <v>1610652186001.8708</v>
      </c>
      <c r="D117" s="25">
        <f t="shared" si="11"/>
        <v>1778883367669.5278</v>
      </c>
      <c r="E117" s="25">
        <f t="shared" si="12"/>
        <v>239091179563.92328</v>
      </c>
      <c r="F117" s="25">
        <f t="shared" si="13"/>
        <v>329491810464.06616</v>
      </c>
      <c r="G117" s="25">
        <f t="shared" si="14"/>
        <v>86087653850.805298</v>
      </c>
    </row>
    <row r="118" spans="1:7" x14ac:dyDescent="0.35">
      <c r="A118">
        <v>2138</v>
      </c>
      <c r="B118" s="25">
        <f t="shared" si="9"/>
        <v>2729692146975.7573</v>
      </c>
      <c r="C118" s="25">
        <f t="shared" si="10"/>
        <v>1626758707861.8896</v>
      </c>
      <c r="D118" s="25">
        <f t="shared" si="11"/>
        <v>1796672201346.2231</v>
      </c>
      <c r="E118" s="25">
        <f t="shared" si="12"/>
        <v>241482091359.5625</v>
      </c>
      <c r="F118" s="25">
        <f t="shared" si="13"/>
        <v>332786728568.70685</v>
      </c>
      <c r="G118" s="25">
        <f t="shared" si="14"/>
        <v>86948530389.313354</v>
      </c>
    </row>
    <row r="119" spans="1:7" x14ac:dyDescent="0.35">
      <c r="A119">
        <v>2139</v>
      </c>
      <c r="B119" s="25">
        <f t="shared" si="9"/>
        <v>2756989068445.5151</v>
      </c>
      <c r="C119" s="25">
        <f t="shared" si="10"/>
        <v>1643026294940.5085</v>
      </c>
      <c r="D119" s="25">
        <f t="shared" si="11"/>
        <v>1814638923359.6853</v>
      </c>
      <c r="E119" s="25">
        <f t="shared" si="12"/>
        <v>243896912273.15814</v>
      </c>
      <c r="F119" s="25">
        <f t="shared" si="13"/>
        <v>336114595854.39392</v>
      </c>
      <c r="G119" s="25">
        <f t="shared" si="14"/>
        <v>87818015693.206482</v>
      </c>
    </row>
    <row r="120" spans="1:7" x14ac:dyDescent="0.35">
      <c r="A120">
        <v>2140</v>
      </c>
      <c r="B120" s="25">
        <f t="shared" si="9"/>
        <v>2784558959129.9702</v>
      </c>
      <c r="C120" s="25">
        <f t="shared" si="10"/>
        <v>1659456557889.9136</v>
      </c>
      <c r="D120" s="25">
        <f t="shared" si="11"/>
        <v>1832785312593.2822</v>
      </c>
      <c r="E120" s="25">
        <f t="shared" si="12"/>
        <v>246335881395.88974</v>
      </c>
      <c r="F120" s="25">
        <f t="shared" si="13"/>
        <v>339475741812.93787</v>
      </c>
      <c r="G120" s="25">
        <f t="shared" si="14"/>
        <v>88696195850.13855</v>
      </c>
    </row>
    <row r="121" spans="1:7" x14ac:dyDescent="0.35">
      <c r="A121">
        <v>2141</v>
      </c>
      <c r="B121" s="25">
        <f t="shared" si="9"/>
        <v>2812404548721.27</v>
      </c>
      <c r="C121" s="25">
        <f t="shared" si="10"/>
        <v>1676051123468.8127</v>
      </c>
      <c r="D121" s="25">
        <f t="shared" si="11"/>
        <v>1851113165719.2151</v>
      </c>
      <c r="E121" s="25">
        <f t="shared" si="12"/>
        <v>248799240209.84863</v>
      </c>
      <c r="F121" s="25">
        <f t="shared" si="13"/>
        <v>342870499231.06726</v>
      </c>
      <c r="G121" s="25">
        <f t="shared" si="14"/>
        <v>89583157808.639938</v>
      </c>
    </row>
    <row r="122" spans="1:7" x14ac:dyDescent="0.35">
      <c r="A122">
        <v>2142</v>
      </c>
      <c r="B122" s="25">
        <f t="shared" si="9"/>
        <v>2840528594208.4829</v>
      </c>
      <c r="C122" s="25">
        <f t="shared" si="10"/>
        <v>1692811634703.501</v>
      </c>
      <c r="D122" s="25">
        <f t="shared" si="11"/>
        <v>1869624297376.4072</v>
      </c>
      <c r="E122" s="25">
        <f t="shared" si="12"/>
        <v>251287232611.94711</v>
      </c>
      <c r="F122" s="25">
        <f t="shared" si="13"/>
        <v>346299204223.37793</v>
      </c>
      <c r="G122" s="25">
        <f t="shared" si="14"/>
        <v>90478989386.726334</v>
      </c>
    </row>
    <row r="123" spans="1:7" x14ac:dyDescent="0.35">
      <c r="A123">
        <v>2143</v>
      </c>
      <c r="B123" s="25">
        <f t="shared" si="9"/>
        <v>2868933880150.5679</v>
      </c>
      <c r="C123" s="25">
        <f t="shared" si="10"/>
        <v>1709739751050.5359</v>
      </c>
      <c r="D123" s="25">
        <f t="shared" si="11"/>
        <v>1888320540350.1714</v>
      </c>
      <c r="E123" s="25">
        <f t="shared" si="12"/>
        <v>253800104938.06659</v>
      </c>
      <c r="F123" s="25">
        <f t="shared" si="13"/>
        <v>349762196265.61169</v>
      </c>
      <c r="G123" s="25">
        <f t="shared" si="14"/>
        <v>91383779280.593597</v>
      </c>
    </row>
    <row r="124" spans="1:7" x14ac:dyDescent="0.35">
      <c r="A124">
        <v>2144</v>
      </c>
      <c r="B124" s="25">
        <f t="shared" si="9"/>
        <v>2897623218952.0737</v>
      </c>
      <c r="C124" s="25">
        <f t="shared" si="10"/>
        <v>1726837148561.0413</v>
      </c>
      <c r="D124" s="25">
        <f t="shared" si="11"/>
        <v>1907203745753.6731</v>
      </c>
      <c r="E124" s="25">
        <f t="shared" si="12"/>
        <v>256338105987.44727</v>
      </c>
      <c r="F124" s="25">
        <f t="shared" si="13"/>
        <v>353259818228.26782</v>
      </c>
      <c r="G124" s="25">
        <f t="shared" si="14"/>
        <v>92297617073.399536</v>
      </c>
    </row>
    <row r="125" spans="1:7" x14ac:dyDescent="0.35">
      <c r="A125">
        <v>2145</v>
      </c>
      <c r="B125" s="25">
        <f t="shared" si="9"/>
        <v>2926599451141.5947</v>
      </c>
      <c r="C125" s="25">
        <f t="shared" si="10"/>
        <v>1744105520046.6516</v>
      </c>
      <c r="D125" s="25">
        <f t="shared" si="11"/>
        <v>1926275783211.21</v>
      </c>
      <c r="E125" s="25">
        <f t="shared" si="12"/>
        <v>258901487047.32175</v>
      </c>
      <c r="F125" s="25">
        <f t="shared" si="13"/>
        <v>356792416410.55048</v>
      </c>
      <c r="G125" s="25">
        <f t="shared" si="14"/>
        <v>93220593244.13353</v>
      </c>
    </row>
    <row r="126" spans="1:7" x14ac:dyDescent="0.35">
      <c r="A126">
        <v>2146</v>
      </c>
      <c r="B126" s="25">
        <f t="shared" si="9"/>
        <v>2955865445653.0107</v>
      </c>
      <c r="C126" s="25">
        <f t="shared" si="10"/>
        <v>1761546575247.1182</v>
      </c>
      <c r="D126" s="25">
        <f t="shared" si="11"/>
        <v>1945538541043.322</v>
      </c>
      <c r="E126" s="25">
        <f t="shared" si="12"/>
        <v>261490501917.79495</v>
      </c>
      <c r="F126" s="25">
        <f t="shared" si="13"/>
        <v>360360340574.65601</v>
      </c>
      <c r="G126" s="25">
        <f t="shared" si="14"/>
        <v>94152799176.57486</v>
      </c>
    </row>
    <row r="127" spans="1:7" x14ac:dyDescent="0.35">
      <c r="A127">
        <v>2147</v>
      </c>
      <c r="B127" s="25">
        <f t="shared" si="9"/>
        <v>2985424100109.541</v>
      </c>
      <c r="C127" s="25">
        <f t="shared" si="10"/>
        <v>1779162040999.5894</v>
      </c>
      <c r="D127" s="25">
        <f t="shared" si="11"/>
        <v>1964993926453.7554</v>
      </c>
      <c r="E127" s="25">
        <f t="shared" si="12"/>
        <v>264105406936.9729</v>
      </c>
      <c r="F127" s="25">
        <f t="shared" si="13"/>
        <v>363963943980.40259</v>
      </c>
      <c r="G127" s="25">
        <f t="shared" si="14"/>
        <v>95094327168.340607</v>
      </c>
    </row>
    <row r="128" spans="1:7" x14ac:dyDescent="0.35">
      <c r="A128">
        <v>2148</v>
      </c>
      <c r="B128" s="25">
        <f t="shared" si="9"/>
        <v>3015278341110.6362</v>
      </c>
      <c r="C128" s="25">
        <f t="shared" si="10"/>
        <v>1796953661409.5852</v>
      </c>
      <c r="D128" s="25">
        <f t="shared" si="11"/>
        <v>1984643865718.293</v>
      </c>
      <c r="E128" s="25">
        <f t="shared" si="12"/>
        <v>266746461006.34262</v>
      </c>
      <c r="F128" s="25">
        <f t="shared" si="13"/>
        <v>367603583420.2066</v>
      </c>
      <c r="G128" s="25">
        <f t="shared" si="14"/>
        <v>96045270440.024017</v>
      </c>
    </row>
    <row r="129" spans="1:7" x14ac:dyDescent="0.35">
      <c r="A129">
        <v>2149</v>
      </c>
      <c r="B129" s="25">
        <f t="shared" si="9"/>
        <v>3045431124521.7427</v>
      </c>
      <c r="C129" s="25">
        <f t="shared" si="10"/>
        <v>1814923198023.6812</v>
      </c>
      <c r="D129" s="25">
        <f t="shared" si="11"/>
        <v>2004490304375.4758</v>
      </c>
      <c r="E129" s="25">
        <f t="shared" si="12"/>
        <v>269413925616.40604</v>
      </c>
      <c r="F129" s="25">
        <f t="shared" si="13"/>
        <v>371279619254.40869</v>
      </c>
      <c r="G129" s="25">
        <f t="shared" si="14"/>
        <v>97005723144.424255</v>
      </c>
    </row>
    <row r="130" spans="1:7" x14ac:dyDescent="0.35">
      <c r="A130">
        <v>2150</v>
      </c>
      <c r="B130" s="25">
        <f t="shared" si="9"/>
        <v>3075885435766.96</v>
      </c>
      <c r="C130" s="25">
        <f t="shared" si="10"/>
        <v>1833072430003.918</v>
      </c>
      <c r="D130" s="25">
        <f t="shared" si="11"/>
        <v>2024535207419.2307</v>
      </c>
      <c r="E130" s="25">
        <f t="shared" si="12"/>
        <v>272108064872.5701</v>
      </c>
      <c r="F130" s="25">
        <f t="shared" si="13"/>
        <v>374992415446.95276</v>
      </c>
      <c r="G130" s="25">
        <f t="shared" si="14"/>
        <v>97975780375.8685</v>
      </c>
    </row>
  </sheetData>
  <conditionalFormatting sqref="I2:O14">
    <cfRule type="expression" dxfId="1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4333-0B29-4809-B310-188EB84B755A}">
  <dimension ref="A1:O130"/>
  <sheetViews>
    <sheetView workbookViewId="0">
      <selection activeCell="C1" sqref="C1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91">
        <f>Assumptions!$C$32</f>
        <v>1.6E-2</v>
      </c>
      <c r="J1" s="1"/>
      <c r="K1" s="1"/>
      <c r="L1" s="1"/>
      <c r="M1" s="1"/>
      <c r="N1" s="1"/>
      <c r="O1" s="1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/>
      <c r="J2" s="16"/>
      <c r="K2" s="16"/>
      <c r="L2" s="16"/>
      <c r="M2" s="16"/>
      <c r="N2" s="16"/>
      <c r="O2" s="16"/>
    </row>
    <row r="3" spans="1:15" x14ac:dyDescent="0.35">
      <c r="A3">
        <v>2023</v>
      </c>
      <c r="B3" s="25">
        <f>'Property Value'!B3/'Demographic-Economic'!C26</f>
        <v>365827.5</v>
      </c>
      <c r="C3" s="25">
        <f>'Property Value'!C3/'Demographic-Economic'!D26</f>
        <v>316917.5</v>
      </c>
      <c r="D3" s="25">
        <f>'Property Value'!D3/'Demographic-Economic'!E26</f>
        <v>306662.5</v>
      </c>
      <c r="E3" s="25">
        <f>'Property Value'!E3/'Demographic-Economic'!F26</f>
        <v>190560</v>
      </c>
      <c r="F3" s="25">
        <f>'Property Value'!F3/'Demographic-Economic'!G26</f>
        <v>211762.5</v>
      </c>
      <c r="G3" s="25">
        <f>'Property Value'!G3/'Demographic-Economic'!H26</f>
        <v>251597.5</v>
      </c>
      <c r="I3" s="2"/>
      <c r="J3" s="16"/>
      <c r="K3" s="16"/>
      <c r="L3" s="16"/>
      <c r="M3" s="16"/>
      <c r="N3" s="16"/>
      <c r="O3" s="16"/>
    </row>
    <row r="4" spans="1:15" x14ac:dyDescent="0.35">
      <c r="A4">
        <v>2024</v>
      </c>
      <c r="B4" s="25">
        <f>B3*(1+$C$1)</f>
        <v>371680.74</v>
      </c>
      <c r="C4" s="25">
        <f t="shared" ref="C4:G19" si="0">C3*(1+$C$1)</f>
        <v>321988.18</v>
      </c>
      <c r="D4" s="25">
        <f t="shared" si="0"/>
        <v>311569.09999999998</v>
      </c>
      <c r="E4" s="25">
        <f t="shared" si="0"/>
        <v>193608.95999999999</v>
      </c>
      <c r="F4" s="25">
        <f t="shared" si="0"/>
        <v>215150.7</v>
      </c>
      <c r="G4" s="25">
        <f t="shared" si="0"/>
        <v>255623.06</v>
      </c>
      <c r="I4" s="2"/>
      <c r="J4" s="16"/>
      <c r="K4" s="16"/>
      <c r="L4" s="16"/>
      <c r="M4" s="16"/>
      <c r="N4" s="16"/>
      <c r="O4" s="16"/>
    </row>
    <row r="5" spans="1:15" x14ac:dyDescent="0.35">
      <c r="A5">
        <v>2025</v>
      </c>
      <c r="B5" s="25">
        <f t="shared" ref="B5:G20" si="1">B4*(1+$C$1)</f>
        <v>377627.63183999999</v>
      </c>
      <c r="C5" s="25">
        <f t="shared" si="0"/>
        <v>327139.99088</v>
      </c>
      <c r="D5" s="25">
        <f t="shared" si="0"/>
        <v>316554.20559999999</v>
      </c>
      <c r="E5" s="25">
        <f t="shared" si="0"/>
        <v>196706.70335999998</v>
      </c>
      <c r="F5" s="25">
        <f t="shared" si="0"/>
        <v>218593.11120000001</v>
      </c>
      <c r="G5" s="25">
        <f t="shared" si="0"/>
        <v>259713.02896</v>
      </c>
      <c r="I5" s="2"/>
      <c r="J5" s="16"/>
      <c r="K5" s="16"/>
      <c r="L5" s="16"/>
      <c r="M5" s="16"/>
      <c r="N5" s="16"/>
      <c r="O5" s="16"/>
    </row>
    <row r="6" spans="1:15" x14ac:dyDescent="0.35">
      <c r="A6">
        <v>2026</v>
      </c>
      <c r="B6" s="25">
        <f t="shared" si="1"/>
        <v>383669.67394944001</v>
      </c>
      <c r="C6" s="25">
        <f t="shared" si="0"/>
        <v>332374.23073408002</v>
      </c>
      <c r="D6" s="25">
        <f t="shared" si="0"/>
        <v>321619.07288960001</v>
      </c>
      <c r="E6" s="25">
        <f t="shared" si="0"/>
        <v>199854.01061375998</v>
      </c>
      <c r="F6" s="25">
        <f t="shared" si="0"/>
        <v>222090.60097920001</v>
      </c>
      <c r="G6" s="25">
        <f t="shared" si="0"/>
        <v>263868.43742336001</v>
      </c>
      <c r="I6" s="2"/>
      <c r="J6" s="16"/>
      <c r="K6" s="16"/>
      <c r="L6" s="16"/>
      <c r="M6" s="16"/>
      <c r="N6" s="16"/>
      <c r="O6" s="16"/>
    </row>
    <row r="7" spans="1:15" x14ac:dyDescent="0.35">
      <c r="A7">
        <v>2027</v>
      </c>
      <c r="B7" s="25">
        <f t="shared" si="1"/>
        <v>389808.38873263105</v>
      </c>
      <c r="C7" s="25">
        <f t="shared" si="0"/>
        <v>337692.2184258253</v>
      </c>
      <c r="D7" s="25">
        <f t="shared" si="0"/>
        <v>326764.97805583361</v>
      </c>
      <c r="E7" s="25">
        <f t="shared" si="0"/>
        <v>203051.67478358015</v>
      </c>
      <c r="F7" s="25">
        <f t="shared" si="0"/>
        <v>225644.05059486721</v>
      </c>
      <c r="G7" s="25">
        <f t="shared" si="0"/>
        <v>268090.33242213377</v>
      </c>
      <c r="I7" s="2"/>
      <c r="J7" s="16"/>
      <c r="K7" s="16"/>
      <c r="L7" s="16"/>
      <c r="M7" s="16"/>
      <c r="N7" s="16"/>
      <c r="O7" s="16"/>
    </row>
    <row r="8" spans="1:15" x14ac:dyDescent="0.35">
      <c r="A8">
        <v>2028</v>
      </c>
      <c r="B8" s="25">
        <f t="shared" si="1"/>
        <v>396045.32295235316</v>
      </c>
      <c r="C8" s="25">
        <f t="shared" si="0"/>
        <v>343095.29392063851</v>
      </c>
      <c r="D8" s="25">
        <f t="shared" si="0"/>
        <v>331993.21770472697</v>
      </c>
      <c r="E8" s="25">
        <f t="shared" si="0"/>
        <v>206300.50158011744</v>
      </c>
      <c r="F8" s="25">
        <f t="shared" si="0"/>
        <v>229254.35540438507</v>
      </c>
      <c r="G8" s="25">
        <f t="shared" si="0"/>
        <v>272379.77774088789</v>
      </c>
      <c r="I8" s="2"/>
      <c r="J8" s="16"/>
      <c r="K8" s="16"/>
      <c r="L8" s="16"/>
      <c r="M8" s="16"/>
      <c r="N8" s="16"/>
      <c r="O8" s="16"/>
    </row>
    <row r="9" spans="1:15" x14ac:dyDescent="0.35">
      <c r="A9">
        <v>2029</v>
      </c>
      <c r="B9" s="25">
        <f t="shared" si="1"/>
        <v>402382.04811959079</v>
      </c>
      <c r="C9" s="25">
        <f t="shared" si="0"/>
        <v>348584.81862336874</v>
      </c>
      <c r="D9" s="25">
        <f t="shared" si="0"/>
        <v>337305.10918800259</v>
      </c>
      <c r="E9" s="25">
        <f t="shared" si="0"/>
        <v>209601.30960539932</v>
      </c>
      <c r="F9" s="25">
        <f t="shared" si="0"/>
        <v>232922.42509085525</v>
      </c>
      <c r="G9" s="25">
        <f t="shared" si="0"/>
        <v>276737.85418474209</v>
      </c>
      <c r="I9" s="2"/>
      <c r="J9" s="16"/>
      <c r="K9" s="16"/>
      <c r="L9" s="16"/>
      <c r="M9" s="16"/>
      <c r="N9" s="16"/>
      <c r="O9" s="16"/>
    </row>
    <row r="10" spans="1:15" x14ac:dyDescent="0.35">
      <c r="A10">
        <v>2030</v>
      </c>
      <c r="B10" s="25">
        <f t="shared" si="1"/>
        <v>408820.16088950424</v>
      </c>
      <c r="C10" s="25">
        <f t="shared" si="0"/>
        <v>354162.17572134268</v>
      </c>
      <c r="D10" s="25">
        <f t="shared" si="0"/>
        <v>342701.99093501066</v>
      </c>
      <c r="E10" s="25">
        <f t="shared" si="0"/>
        <v>212954.93055908571</v>
      </c>
      <c r="F10" s="25">
        <f t="shared" si="0"/>
        <v>236649.18389230894</v>
      </c>
      <c r="G10" s="25">
        <f t="shared" si="0"/>
        <v>281165.65985169797</v>
      </c>
      <c r="I10" s="2"/>
      <c r="J10" s="16"/>
      <c r="K10" s="16"/>
      <c r="L10" s="16"/>
      <c r="M10" s="16"/>
      <c r="N10" s="16"/>
      <c r="O10" s="16"/>
    </row>
    <row r="11" spans="1:15" x14ac:dyDescent="0.35">
      <c r="A11">
        <v>2031</v>
      </c>
      <c r="B11" s="25">
        <f t="shared" si="1"/>
        <v>415361.2834637363</v>
      </c>
      <c r="C11" s="25">
        <f t="shared" si="0"/>
        <v>359828.77053288417</v>
      </c>
      <c r="D11" s="25">
        <f t="shared" si="0"/>
        <v>348185.22278997081</v>
      </c>
      <c r="E11" s="25">
        <f t="shared" si="0"/>
        <v>216362.20944803109</v>
      </c>
      <c r="F11" s="25">
        <f t="shared" si="0"/>
        <v>240435.57083458587</v>
      </c>
      <c r="G11" s="25">
        <f t="shared" si="0"/>
        <v>285664.31040932512</v>
      </c>
      <c r="I11" s="2"/>
      <c r="J11" s="16"/>
      <c r="K11" s="16"/>
      <c r="L11" s="16"/>
      <c r="M11" s="16"/>
      <c r="N11" s="16"/>
      <c r="O11" s="16"/>
    </row>
    <row r="12" spans="1:15" x14ac:dyDescent="0.35">
      <c r="A12">
        <v>2032</v>
      </c>
      <c r="B12" s="25">
        <f t="shared" si="1"/>
        <v>422007.06399915606</v>
      </c>
      <c r="C12" s="25">
        <f t="shared" si="0"/>
        <v>365586.03086141031</v>
      </c>
      <c r="D12" s="25">
        <f t="shared" si="0"/>
        <v>353756.18635461037</v>
      </c>
      <c r="E12" s="25">
        <f t="shared" si="0"/>
        <v>219824.00479919958</v>
      </c>
      <c r="F12" s="25">
        <f t="shared" si="0"/>
        <v>244282.53996793926</v>
      </c>
      <c r="G12" s="25">
        <f t="shared" si="0"/>
        <v>290234.9393758743</v>
      </c>
      <c r="I12" s="2"/>
      <c r="J12" s="16"/>
      <c r="K12" s="16"/>
      <c r="L12" s="16"/>
      <c r="M12" s="16"/>
      <c r="N12" s="16"/>
      <c r="O12" s="16"/>
    </row>
    <row r="13" spans="1:15" x14ac:dyDescent="0.35">
      <c r="A13">
        <v>2033</v>
      </c>
      <c r="B13" s="25">
        <f t="shared" si="1"/>
        <v>428759.17702314258</v>
      </c>
      <c r="C13" s="25">
        <f t="shared" si="0"/>
        <v>371435.40735519287</v>
      </c>
      <c r="D13" s="25">
        <f t="shared" si="0"/>
        <v>359416.28533628414</v>
      </c>
      <c r="E13" s="25">
        <f t="shared" si="0"/>
        <v>223341.18887598679</v>
      </c>
      <c r="F13" s="25">
        <f t="shared" si="0"/>
        <v>248191.06060742628</v>
      </c>
      <c r="G13" s="25">
        <f t="shared" si="0"/>
        <v>294878.69840588828</v>
      </c>
      <c r="I13" s="2"/>
      <c r="J13" s="16"/>
      <c r="K13" s="16"/>
      <c r="L13" s="16"/>
      <c r="M13" s="16"/>
      <c r="N13" s="16"/>
      <c r="O13" s="16"/>
    </row>
    <row r="14" spans="1:15" x14ac:dyDescent="0.35">
      <c r="A14">
        <v>2034</v>
      </c>
      <c r="B14" s="25">
        <f t="shared" si="1"/>
        <v>435619.32385551289</v>
      </c>
      <c r="C14" s="25">
        <f t="shared" si="0"/>
        <v>377378.37387287599</v>
      </c>
      <c r="D14" s="25">
        <f t="shared" si="0"/>
        <v>365166.94590166467</v>
      </c>
      <c r="E14" s="25">
        <f t="shared" si="0"/>
        <v>226914.64789800259</v>
      </c>
      <c r="F14" s="25">
        <f t="shared" si="0"/>
        <v>252162.11757714511</v>
      </c>
      <c r="G14" s="25">
        <f t="shared" si="0"/>
        <v>299596.75758038252</v>
      </c>
      <c r="I14" s="2"/>
      <c r="J14" s="16"/>
      <c r="K14" s="16"/>
      <c r="L14" s="16"/>
      <c r="M14" s="16"/>
      <c r="N14" s="16"/>
      <c r="O14" s="16"/>
    </row>
    <row r="15" spans="1:15" x14ac:dyDescent="0.35">
      <c r="A15">
        <v>2035</v>
      </c>
      <c r="B15" s="25">
        <f t="shared" si="1"/>
        <v>442589.23303720111</v>
      </c>
      <c r="C15" s="25">
        <f t="shared" si="0"/>
        <v>383416.42785484204</v>
      </c>
      <c r="D15" s="25">
        <f t="shared" si="0"/>
        <v>371009.61703609134</v>
      </c>
      <c r="E15" s="25">
        <f t="shared" si="0"/>
        <v>230545.28226437062</v>
      </c>
      <c r="F15" s="25">
        <f t="shared" si="0"/>
        <v>256196.71145837943</v>
      </c>
      <c r="G15" s="25">
        <f t="shared" si="0"/>
        <v>304390.30570166867</v>
      </c>
    </row>
    <row r="16" spans="1:15" x14ac:dyDescent="0.35">
      <c r="A16">
        <v>2036</v>
      </c>
      <c r="B16" s="25">
        <f t="shared" si="1"/>
        <v>449670.66076579632</v>
      </c>
      <c r="C16" s="25">
        <f t="shared" si="0"/>
        <v>389551.0907005195</v>
      </c>
      <c r="D16" s="25">
        <f t="shared" si="0"/>
        <v>376945.77090866881</v>
      </c>
      <c r="E16" s="25">
        <f t="shared" si="0"/>
        <v>234234.00678060055</v>
      </c>
      <c r="F16" s="25">
        <f t="shared" si="0"/>
        <v>260295.85884171352</v>
      </c>
      <c r="G16" s="25">
        <f t="shared" si="0"/>
        <v>309260.55059289536</v>
      </c>
      <c r="I16" s="25"/>
      <c r="J16" s="27"/>
      <c r="K16" s="27"/>
      <c r="L16" s="27"/>
      <c r="M16" s="27"/>
      <c r="N16" s="27"/>
      <c r="O16" s="27"/>
    </row>
    <row r="17" spans="1:15" x14ac:dyDescent="0.35">
      <c r="A17">
        <v>2037</v>
      </c>
      <c r="B17" s="25">
        <f t="shared" si="1"/>
        <v>456865.39133804908</v>
      </c>
      <c r="C17" s="25">
        <f t="shared" si="0"/>
        <v>395783.90815172781</v>
      </c>
      <c r="D17" s="25">
        <f t="shared" si="0"/>
        <v>382976.90324320749</v>
      </c>
      <c r="E17" s="25">
        <f t="shared" si="0"/>
        <v>237981.75088909015</v>
      </c>
      <c r="F17" s="25">
        <f t="shared" si="0"/>
        <v>264460.59258318093</v>
      </c>
      <c r="G17" s="25">
        <f t="shared" si="0"/>
        <v>314208.71940238168</v>
      </c>
      <c r="I17" s="25"/>
      <c r="J17" s="27"/>
      <c r="K17" s="27"/>
      <c r="L17" s="27"/>
      <c r="M17" s="27"/>
      <c r="N17" s="27"/>
      <c r="O17" s="27"/>
    </row>
    <row r="18" spans="1:15" x14ac:dyDescent="0.35">
      <c r="A18">
        <v>2038</v>
      </c>
      <c r="B18" s="25">
        <f t="shared" si="1"/>
        <v>464175.23759945791</v>
      </c>
      <c r="C18" s="25">
        <f t="shared" si="0"/>
        <v>402116.45068215544</v>
      </c>
      <c r="D18" s="25">
        <f t="shared" si="0"/>
        <v>389104.53369509883</v>
      </c>
      <c r="E18" s="25">
        <f t="shared" si="0"/>
        <v>241789.45890331559</v>
      </c>
      <c r="F18" s="25">
        <f t="shared" si="0"/>
        <v>268691.96206451184</v>
      </c>
      <c r="G18" s="25">
        <f t="shared" si="0"/>
        <v>319236.05891281978</v>
      </c>
      <c r="I18" s="25"/>
      <c r="J18" s="27"/>
      <c r="K18" s="27"/>
      <c r="L18" s="27"/>
      <c r="M18" s="27"/>
      <c r="N18" s="27"/>
      <c r="O18" s="27"/>
    </row>
    <row r="19" spans="1:15" x14ac:dyDescent="0.35">
      <c r="A19">
        <v>2039</v>
      </c>
      <c r="B19" s="25">
        <f t="shared" si="1"/>
        <v>471602.04140104924</v>
      </c>
      <c r="C19" s="25">
        <f t="shared" si="0"/>
        <v>408550.31389306992</v>
      </c>
      <c r="D19" s="25">
        <f t="shared" si="0"/>
        <v>395330.20623422042</v>
      </c>
      <c r="E19" s="25">
        <f t="shared" si="0"/>
        <v>245658.09024576866</v>
      </c>
      <c r="F19" s="25">
        <f t="shared" si="0"/>
        <v>272991.03345754405</v>
      </c>
      <c r="G19" s="25">
        <f t="shared" si="0"/>
        <v>324343.83585542487</v>
      </c>
      <c r="I19" s="25"/>
      <c r="J19" s="27"/>
      <c r="K19" s="27"/>
      <c r="L19" s="27"/>
      <c r="M19" s="27"/>
      <c r="N19" s="27"/>
      <c r="O19" s="27"/>
    </row>
    <row r="20" spans="1:15" x14ac:dyDescent="0.35">
      <c r="A20">
        <v>2040</v>
      </c>
      <c r="B20" s="25">
        <f t="shared" si="1"/>
        <v>479147.67406346602</v>
      </c>
      <c r="C20" s="25">
        <f t="shared" si="1"/>
        <v>415087.11891535902</v>
      </c>
      <c r="D20" s="25">
        <f t="shared" si="1"/>
        <v>401655.48953396792</v>
      </c>
      <c r="E20" s="25">
        <f t="shared" si="1"/>
        <v>249588.61968970095</v>
      </c>
      <c r="F20" s="25">
        <f t="shared" si="1"/>
        <v>277358.88999286474</v>
      </c>
      <c r="G20" s="25">
        <f t="shared" si="1"/>
        <v>329533.3372291117</v>
      </c>
      <c r="I20" s="25"/>
      <c r="J20" s="27"/>
      <c r="K20" s="27"/>
      <c r="L20" s="27"/>
      <c r="M20" s="27"/>
      <c r="N20" s="27"/>
      <c r="O20" s="27"/>
    </row>
    <row r="21" spans="1:15" x14ac:dyDescent="0.35">
      <c r="A21">
        <v>2041</v>
      </c>
      <c r="B21" s="25">
        <f t="shared" ref="B21:G36" si="2">B20*(1+$C$1)</f>
        <v>486814.03684848151</v>
      </c>
      <c r="C21" s="25">
        <f t="shared" si="2"/>
        <v>421728.51281800476</v>
      </c>
      <c r="D21" s="25">
        <f t="shared" si="2"/>
        <v>408081.97736651142</v>
      </c>
      <c r="E21" s="25">
        <f t="shared" si="2"/>
        <v>253582.03760473616</v>
      </c>
      <c r="F21" s="25">
        <f t="shared" si="2"/>
        <v>281796.63223275059</v>
      </c>
      <c r="G21" s="25">
        <f t="shared" si="2"/>
        <v>334805.87062477751</v>
      </c>
      <c r="I21" s="25"/>
      <c r="J21" s="27"/>
      <c r="K21" s="27"/>
      <c r="L21" s="27"/>
      <c r="M21" s="27"/>
      <c r="N21" s="27"/>
      <c r="O21" s="27"/>
    </row>
    <row r="22" spans="1:15" x14ac:dyDescent="0.35">
      <c r="A22">
        <v>2042</v>
      </c>
      <c r="B22" s="25">
        <f t="shared" si="2"/>
        <v>494603.06143805722</v>
      </c>
      <c r="C22" s="25">
        <f t="shared" si="2"/>
        <v>428476.16902309284</v>
      </c>
      <c r="D22" s="25">
        <f t="shared" si="2"/>
        <v>414611.28900437563</v>
      </c>
      <c r="E22" s="25">
        <f t="shared" si="2"/>
        <v>257639.35020641194</v>
      </c>
      <c r="F22" s="25">
        <f t="shared" si="2"/>
        <v>286305.37834847462</v>
      </c>
      <c r="G22" s="25">
        <f t="shared" si="2"/>
        <v>340162.76455477398</v>
      </c>
      <c r="I22" s="25"/>
      <c r="J22" s="27"/>
      <c r="K22" s="27"/>
      <c r="L22" s="27"/>
      <c r="M22" s="27"/>
      <c r="N22" s="27"/>
      <c r="O22" s="27"/>
    </row>
    <row r="23" spans="1:15" x14ac:dyDescent="0.35">
      <c r="A23">
        <v>2043</v>
      </c>
      <c r="B23" s="25">
        <f t="shared" si="2"/>
        <v>502516.71042106615</v>
      </c>
      <c r="C23" s="25">
        <f t="shared" si="2"/>
        <v>435331.7877274623</v>
      </c>
      <c r="D23" s="25">
        <f t="shared" si="2"/>
        <v>421245.06962844566</v>
      </c>
      <c r="E23" s="25">
        <f t="shared" si="2"/>
        <v>261761.57980971455</v>
      </c>
      <c r="F23" s="25">
        <f t="shared" si="2"/>
        <v>290886.26440205023</v>
      </c>
      <c r="G23" s="25">
        <f t="shared" si="2"/>
        <v>345605.36878765037</v>
      </c>
      <c r="I23" s="25"/>
      <c r="J23" s="27"/>
      <c r="K23" s="27"/>
      <c r="L23" s="27"/>
      <c r="M23" s="27"/>
      <c r="N23" s="27"/>
      <c r="O23" s="27"/>
    </row>
    <row r="24" spans="1:15" x14ac:dyDescent="0.35">
      <c r="A24">
        <v>2044</v>
      </c>
      <c r="B24" s="25">
        <f t="shared" si="2"/>
        <v>510556.97778780322</v>
      </c>
      <c r="C24" s="25">
        <f t="shared" si="2"/>
        <v>442297.09633110173</v>
      </c>
      <c r="D24" s="25">
        <f t="shared" si="2"/>
        <v>427984.99074250081</v>
      </c>
      <c r="E24" s="25">
        <f t="shared" si="2"/>
        <v>265949.76508667</v>
      </c>
      <c r="F24" s="25">
        <f t="shared" si="2"/>
        <v>295540.44463248306</v>
      </c>
      <c r="G24" s="25">
        <f t="shared" si="2"/>
        <v>351135.0546882528</v>
      </c>
      <c r="I24" s="25"/>
      <c r="J24" s="27"/>
      <c r="K24" s="27"/>
      <c r="L24" s="27"/>
      <c r="M24" s="27"/>
      <c r="N24" s="27"/>
      <c r="O24" s="27"/>
    </row>
    <row r="25" spans="1:15" x14ac:dyDescent="0.35">
      <c r="A25">
        <v>2045</v>
      </c>
      <c r="B25" s="25">
        <f t="shared" si="2"/>
        <v>518725.88943240809</v>
      </c>
      <c r="C25" s="25">
        <f t="shared" si="2"/>
        <v>449373.84987239935</v>
      </c>
      <c r="D25" s="25">
        <f t="shared" si="2"/>
        <v>434832.75059438084</v>
      </c>
      <c r="E25" s="25">
        <f t="shared" si="2"/>
        <v>270204.9613280567</v>
      </c>
      <c r="F25" s="25">
        <f t="shared" si="2"/>
        <v>300269.09174660279</v>
      </c>
      <c r="G25" s="25">
        <f t="shared" si="2"/>
        <v>356753.21556326485</v>
      </c>
      <c r="I25" s="25"/>
      <c r="J25" s="27"/>
      <c r="K25" s="27"/>
      <c r="L25" s="27"/>
      <c r="M25" s="27"/>
      <c r="N25" s="27"/>
      <c r="O25" s="27"/>
    </row>
    <row r="26" spans="1:15" x14ac:dyDescent="0.35">
      <c r="A26">
        <v>2046</v>
      </c>
      <c r="B26" s="25">
        <f t="shared" si="2"/>
        <v>527025.50366332661</v>
      </c>
      <c r="C26" s="25">
        <f t="shared" si="2"/>
        <v>456563.83147035778</v>
      </c>
      <c r="D26" s="25">
        <f t="shared" si="2"/>
        <v>441790.07460389094</v>
      </c>
      <c r="E26" s="25">
        <f t="shared" si="2"/>
        <v>274528.24070930562</v>
      </c>
      <c r="F26" s="25">
        <f t="shared" si="2"/>
        <v>305073.39721454843</v>
      </c>
      <c r="G26" s="25">
        <f t="shared" si="2"/>
        <v>362461.26701227709</v>
      </c>
      <c r="I26" s="25"/>
      <c r="J26" s="27"/>
      <c r="K26" s="27"/>
      <c r="L26" s="27"/>
      <c r="M26" s="27"/>
      <c r="N26" s="27"/>
      <c r="O26" s="27"/>
    </row>
    <row r="27" spans="1:15" x14ac:dyDescent="0.35">
      <c r="A27">
        <v>2047</v>
      </c>
      <c r="B27" s="25">
        <f t="shared" si="2"/>
        <v>535457.9117219398</v>
      </c>
      <c r="C27" s="25">
        <f t="shared" si="2"/>
        <v>463868.8527738835</v>
      </c>
      <c r="D27" s="25">
        <f t="shared" si="2"/>
        <v>448858.71579755319</v>
      </c>
      <c r="E27" s="25">
        <f t="shared" si="2"/>
        <v>278920.69256065454</v>
      </c>
      <c r="F27" s="25">
        <f t="shared" si="2"/>
        <v>309954.57156998123</v>
      </c>
      <c r="G27" s="25">
        <f t="shared" si="2"/>
        <v>368260.64728447353</v>
      </c>
      <c r="I27" s="25"/>
      <c r="J27" s="27"/>
      <c r="K27" s="27"/>
      <c r="L27" s="27"/>
      <c r="M27" s="27"/>
      <c r="N27" s="27"/>
      <c r="O27" s="27"/>
    </row>
    <row r="28" spans="1:15" x14ac:dyDescent="0.35">
      <c r="A28">
        <v>2048</v>
      </c>
      <c r="B28" s="25">
        <f t="shared" si="2"/>
        <v>544025.23830949084</v>
      </c>
      <c r="C28" s="25">
        <f t="shared" si="2"/>
        <v>471290.75441826566</v>
      </c>
      <c r="D28" s="25">
        <f t="shared" si="2"/>
        <v>456040.45525031403</v>
      </c>
      <c r="E28" s="25">
        <f t="shared" si="2"/>
        <v>283383.42364162504</v>
      </c>
      <c r="F28" s="25">
        <f t="shared" si="2"/>
        <v>314913.84471510095</v>
      </c>
      <c r="G28" s="25">
        <f t="shared" si="2"/>
        <v>374152.81764102512</v>
      </c>
      <c r="I28" s="71"/>
      <c r="J28" s="27"/>
      <c r="K28" s="27"/>
      <c r="L28" s="27"/>
      <c r="M28" s="27"/>
      <c r="N28" s="27"/>
      <c r="O28" s="27"/>
    </row>
    <row r="29" spans="1:15" x14ac:dyDescent="0.35">
      <c r="A29">
        <v>2049</v>
      </c>
      <c r="B29" s="25">
        <f t="shared" si="2"/>
        <v>552729.64212244272</v>
      </c>
      <c r="C29" s="25">
        <f t="shared" si="2"/>
        <v>478831.40648895793</v>
      </c>
      <c r="D29" s="25">
        <f t="shared" si="2"/>
        <v>463337.10253431904</v>
      </c>
      <c r="E29" s="25">
        <f t="shared" si="2"/>
        <v>287917.55841989105</v>
      </c>
      <c r="F29" s="25">
        <f t="shared" si="2"/>
        <v>319952.46623054257</v>
      </c>
      <c r="G29" s="25">
        <f t="shared" si="2"/>
        <v>380139.26272328151</v>
      </c>
    </row>
    <row r="30" spans="1:15" x14ac:dyDescent="0.35">
      <c r="A30">
        <v>2050</v>
      </c>
      <c r="B30" s="25">
        <f t="shared" si="2"/>
        <v>561573.31639640185</v>
      </c>
      <c r="C30" s="25">
        <f t="shared" si="2"/>
        <v>486492.70899278129</v>
      </c>
      <c r="D30" s="25">
        <f t="shared" si="2"/>
        <v>470750.49617486814</v>
      </c>
      <c r="E30" s="25">
        <f t="shared" si="2"/>
        <v>292524.23935460934</v>
      </c>
      <c r="F30" s="25">
        <f t="shared" si="2"/>
        <v>325071.70569023123</v>
      </c>
      <c r="G30" s="25">
        <f t="shared" si="2"/>
        <v>386221.49092685402</v>
      </c>
      <c r="J30" s="27"/>
      <c r="K30" s="27"/>
      <c r="L30" s="27"/>
      <c r="M30" s="27"/>
      <c r="N30" s="27"/>
      <c r="O30" s="27"/>
    </row>
    <row r="31" spans="1:15" x14ac:dyDescent="0.35">
      <c r="A31">
        <v>2051</v>
      </c>
      <c r="B31" s="25">
        <f t="shared" si="2"/>
        <v>570558.4894587443</v>
      </c>
      <c r="C31" s="25">
        <f t="shared" si="2"/>
        <v>494276.59233666578</v>
      </c>
      <c r="D31" s="25">
        <f t="shared" si="2"/>
        <v>478282.50411366601</v>
      </c>
      <c r="E31" s="25">
        <f t="shared" si="2"/>
        <v>297204.6271842831</v>
      </c>
      <c r="F31" s="25">
        <f t="shared" si="2"/>
        <v>330272.85298127495</v>
      </c>
      <c r="G31" s="25">
        <f t="shared" si="2"/>
        <v>392401.0347816837</v>
      </c>
    </row>
    <row r="32" spans="1:15" x14ac:dyDescent="0.35">
      <c r="A32">
        <v>2052</v>
      </c>
      <c r="B32" s="25">
        <f t="shared" si="2"/>
        <v>579687.42529008421</v>
      </c>
      <c r="C32" s="25">
        <f t="shared" si="2"/>
        <v>502185.01781405247</v>
      </c>
      <c r="D32" s="25">
        <f t="shared" si="2"/>
        <v>485935.0241794847</v>
      </c>
      <c r="E32" s="25">
        <f t="shared" si="2"/>
        <v>301959.90121923166</v>
      </c>
      <c r="F32" s="25">
        <f t="shared" si="2"/>
        <v>335557.21862897533</v>
      </c>
      <c r="G32" s="25">
        <f t="shared" si="2"/>
        <v>398679.45133819064</v>
      </c>
    </row>
    <row r="33" spans="1:7" x14ac:dyDescent="0.35">
      <c r="A33">
        <v>2053</v>
      </c>
      <c r="B33" s="25">
        <f t="shared" si="2"/>
        <v>588962.42409472552</v>
      </c>
      <c r="C33" s="25">
        <f t="shared" si="2"/>
        <v>510219.9780990773</v>
      </c>
      <c r="D33" s="25">
        <f t="shared" si="2"/>
        <v>493709.98456635646</v>
      </c>
      <c r="E33" s="25">
        <f t="shared" si="2"/>
        <v>306791.25963873934</v>
      </c>
      <c r="F33" s="25">
        <f t="shared" si="2"/>
        <v>340926.13412703894</v>
      </c>
      <c r="G33" s="25">
        <f t="shared" si="2"/>
        <v>405058.32255960169</v>
      </c>
    </row>
    <row r="34" spans="1:7" x14ac:dyDescent="0.35">
      <c r="A34">
        <v>2054</v>
      </c>
      <c r="B34" s="25">
        <f t="shared" si="2"/>
        <v>598385.82288024109</v>
      </c>
      <c r="C34" s="25">
        <f t="shared" si="2"/>
        <v>518383.49774866254</v>
      </c>
      <c r="D34" s="25">
        <f t="shared" si="2"/>
        <v>501609.34431941819</v>
      </c>
      <c r="E34" s="25">
        <f t="shared" si="2"/>
        <v>311699.91979295918</v>
      </c>
      <c r="F34" s="25">
        <f t="shared" si="2"/>
        <v>346380.95227307157</v>
      </c>
      <c r="G34" s="25">
        <f t="shared" si="2"/>
        <v>411539.25572055532</v>
      </c>
    </row>
    <row r="35" spans="1:7" x14ac:dyDescent="0.35">
      <c r="A35">
        <v>2055</v>
      </c>
      <c r="B35" s="25">
        <f t="shared" si="2"/>
        <v>607959.99604632496</v>
      </c>
      <c r="C35" s="25">
        <f t="shared" si="2"/>
        <v>526677.6337126412</v>
      </c>
      <c r="D35" s="25">
        <f t="shared" si="2"/>
        <v>509635.09382852889</v>
      </c>
      <c r="E35" s="25">
        <f t="shared" si="2"/>
        <v>316687.11850964651</v>
      </c>
      <c r="F35" s="25">
        <f t="shared" si="2"/>
        <v>351923.04750944074</v>
      </c>
      <c r="G35" s="25">
        <f t="shared" si="2"/>
        <v>418123.88381208421</v>
      </c>
    </row>
    <row r="36" spans="1:7" x14ac:dyDescent="0.35">
      <c r="A36">
        <v>2056</v>
      </c>
      <c r="B36" s="25">
        <f t="shared" si="2"/>
        <v>617687.35598306614</v>
      </c>
      <c r="C36" s="25">
        <f t="shared" si="2"/>
        <v>535104.47585204348</v>
      </c>
      <c r="D36" s="25">
        <f t="shared" si="2"/>
        <v>517789.25532978534</v>
      </c>
      <c r="E36" s="25">
        <f t="shared" si="2"/>
        <v>321754.11240580084</v>
      </c>
      <c r="F36" s="25">
        <f t="shared" si="2"/>
        <v>357553.8162695918</v>
      </c>
      <c r="G36" s="25">
        <f t="shared" si="2"/>
        <v>424813.86595307756</v>
      </c>
    </row>
    <row r="37" spans="1:7" x14ac:dyDescent="0.35">
      <c r="A37">
        <v>2057</v>
      </c>
      <c r="B37" s="25">
        <f t="shared" ref="B37:G52" si="3">B36*(1+$C$1)</f>
        <v>627570.35367879516</v>
      </c>
      <c r="C37" s="25">
        <f t="shared" si="3"/>
        <v>543666.14746567619</v>
      </c>
      <c r="D37" s="25">
        <f t="shared" si="3"/>
        <v>526073.88341506186</v>
      </c>
      <c r="E37" s="25">
        <f t="shared" si="3"/>
        <v>326902.17820429365</v>
      </c>
      <c r="F37" s="25">
        <f t="shared" si="3"/>
        <v>363274.67732990527</v>
      </c>
      <c r="G37" s="25">
        <f t="shared" si="3"/>
        <v>431610.88780832681</v>
      </c>
    </row>
    <row r="38" spans="1:7" x14ac:dyDescent="0.35">
      <c r="A38">
        <v>2058</v>
      </c>
      <c r="B38" s="25">
        <f t="shared" si="3"/>
        <v>637611.47933765594</v>
      </c>
      <c r="C38" s="25">
        <f t="shared" si="3"/>
        <v>552364.80582512706</v>
      </c>
      <c r="D38" s="25">
        <f t="shared" si="3"/>
        <v>534491.06554970285</v>
      </c>
      <c r="E38" s="25">
        <f t="shared" si="3"/>
        <v>332132.61305556237</v>
      </c>
      <c r="F38" s="25">
        <f t="shared" si="3"/>
        <v>369087.07216718374</v>
      </c>
      <c r="G38" s="25">
        <f t="shared" si="3"/>
        <v>438516.66201326007</v>
      </c>
    </row>
    <row r="39" spans="1:7" x14ac:dyDescent="0.35">
      <c r="A39">
        <v>2059</v>
      </c>
      <c r="B39" s="25">
        <f t="shared" si="3"/>
        <v>647813.26300705841</v>
      </c>
      <c r="C39" s="25">
        <f t="shared" si="3"/>
        <v>561202.64271832909</v>
      </c>
      <c r="D39" s="25">
        <f t="shared" si="3"/>
        <v>543042.92259849806</v>
      </c>
      <c r="E39" s="25">
        <f t="shared" si="3"/>
        <v>337446.7348644514</v>
      </c>
      <c r="F39" s="25">
        <f t="shared" si="3"/>
        <v>374992.4653218587</v>
      </c>
      <c r="G39" s="25">
        <f t="shared" si="3"/>
        <v>445532.92860547226</v>
      </c>
    </row>
    <row r="40" spans="1:7" x14ac:dyDescent="0.35">
      <c r="A40">
        <v>2060</v>
      </c>
      <c r="B40" s="25">
        <f t="shared" si="3"/>
        <v>658178.27521517139</v>
      </c>
      <c r="C40" s="25">
        <f t="shared" si="3"/>
        <v>570181.88500182237</v>
      </c>
      <c r="D40" s="25">
        <f t="shared" si="3"/>
        <v>551731.60936007404</v>
      </c>
      <c r="E40" s="25">
        <f t="shared" si="3"/>
        <v>342845.8826222826</v>
      </c>
      <c r="F40" s="25">
        <f t="shared" si="3"/>
        <v>380992.34476700844</v>
      </c>
      <c r="G40" s="25">
        <f t="shared" si="3"/>
        <v>452661.45546315983</v>
      </c>
    </row>
    <row r="41" spans="1:7" x14ac:dyDescent="0.35">
      <c r="A41">
        <v>2061</v>
      </c>
      <c r="B41" s="25">
        <f t="shared" si="3"/>
        <v>668709.12761861412</v>
      </c>
      <c r="C41" s="25">
        <f t="shared" si="3"/>
        <v>579304.79516185157</v>
      </c>
      <c r="D41" s="25">
        <f t="shared" si="3"/>
        <v>560559.31510983524</v>
      </c>
      <c r="E41" s="25">
        <f t="shared" si="3"/>
        <v>348331.4167442391</v>
      </c>
      <c r="F41" s="25">
        <f t="shared" si="3"/>
        <v>387088.22228328057</v>
      </c>
      <c r="G41" s="25">
        <f t="shared" si="3"/>
        <v>459904.03875057038</v>
      </c>
    </row>
    <row r="42" spans="1:7" x14ac:dyDescent="0.35">
      <c r="A42">
        <v>2062</v>
      </c>
      <c r="B42" s="25">
        <f t="shared" si="3"/>
        <v>679408.4736605119</v>
      </c>
      <c r="C42" s="25">
        <f t="shared" si="3"/>
        <v>588573.67188444117</v>
      </c>
      <c r="D42" s="25">
        <f t="shared" si="3"/>
        <v>569528.26415159262</v>
      </c>
      <c r="E42" s="25">
        <f t="shared" si="3"/>
        <v>353904.71941214695</v>
      </c>
      <c r="F42" s="25">
        <f t="shared" si="3"/>
        <v>393281.63383981306</v>
      </c>
      <c r="G42" s="25">
        <f t="shared" si="3"/>
        <v>467262.50337057951</v>
      </c>
    </row>
    <row r="43" spans="1:7" x14ac:dyDescent="0.35">
      <c r="A43">
        <v>2063</v>
      </c>
      <c r="B43" s="25">
        <f t="shared" si="3"/>
        <v>690279.00923908013</v>
      </c>
      <c r="C43" s="25">
        <f t="shared" si="3"/>
        <v>597990.85063459224</v>
      </c>
      <c r="D43" s="25">
        <f t="shared" si="3"/>
        <v>578640.71637801814</v>
      </c>
      <c r="E43" s="25">
        <f t="shared" si="3"/>
        <v>359567.19492274133</v>
      </c>
      <c r="F43" s="25">
        <f t="shared" si="3"/>
        <v>399574.1399812501</v>
      </c>
      <c r="G43" s="25">
        <f t="shared" si="3"/>
        <v>474738.7034245088</v>
      </c>
    </row>
    <row r="44" spans="1:7" x14ac:dyDescent="0.35">
      <c r="A44">
        <v>2064</v>
      </c>
      <c r="B44" s="25">
        <f t="shared" si="3"/>
        <v>701323.47338690539</v>
      </c>
      <c r="C44" s="25">
        <f t="shared" si="3"/>
        <v>607558.70424474566</v>
      </c>
      <c r="D44" s="25">
        <f t="shared" si="3"/>
        <v>587898.96784006641</v>
      </c>
      <c r="E44" s="25">
        <f t="shared" si="3"/>
        <v>365320.27004150517</v>
      </c>
      <c r="F44" s="25">
        <f t="shared" si="3"/>
        <v>405967.32622095011</v>
      </c>
      <c r="G44" s="25">
        <f t="shared" si="3"/>
        <v>482334.52267930092</v>
      </c>
    </row>
    <row r="45" spans="1:7" x14ac:dyDescent="0.35">
      <c r="A45">
        <v>2065</v>
      </c>
      <c r="B45" s="25">
        <f t="shared" si="3"/>
        <v>712544.64896109584</v>
      </c>
      <c r="C45" s="25">
        <f t="shared" si="3"/>
        <v>617279.64351266157</v>
      </c>
      <c r="D45" s="25">
        <f t="shared" si="3"/>
        <v>597305.35132550751</v>
      </c>
      <c r="E45" s="25">
        <f t="shared" si="3"/>
        <v>371165.39436216926</v>
      </c>
      <c r="F45" s="25">
        <f t="shared" si="3"/>
        <v>412462.80344048532</v>
      </c>
      <c r="G45" s="25">
        <f t="shared" si="3"/>
        <v>490051.87504216976</v>
      </c>
    </row>
    <row r="46" spans="1:7" x14ac:dyDescent="0.35">
      <c r="A46">
        <v>2066</v>
      </c>
      <c r="B46" s="25">
        <f t="shared" si="3"/>
        <v>723945.36334447342</v>
      </c>
      <c r="C46" s="25">
        <f t="shared" si="3"/>
        <v>627156.11780886422</v>
      </c>
      <c r="D46" s="25">
        <f t="shared" si="3"/>
        <v>606862.23694671562</v>
      </c>
      <c r="E46" s="25">
        <f t="shared" si="3"/>
        <v>377104.040671964</v>
      </c>
      <c r="F46" s="25">
        <f t="shared" si="3"/>
        <v>419062.20829553308</v>
      </c>
      <c r="G46" s="25">
        <f t="shared" si="3"/>
        <v>497892.70504284446</v>
      </c>
    </row>
    <row r="47" spans="1:7" x14ac:dyDescent="0.35">
      <c r="A47">
        <v>2067</v>
      </c>
      <c r="B47" s="25">
        <f t="shared" si="3"/>
        <v>735528.48915798496</v>
      </c>
      <c r="C47" s="25">
        <f t="shared" si="3"/>
        <v>637190.61569380609</v>
      </c>
      <c r="D47" s="25">
        <f t="shared" si="3"/>
        <v>616572.03273786313</v>
      </c>
      <c r="E47" s="25">
        <f t="shared" si="3"/>
        <v>383137.70532271545</v>
      </c>
      <c r="F47" s="25">
        <f t="shared" si="3"/>
        <v>425767.20362826163</v>
      </c>
      <c r="G47" s="25">
        <f t="shared" si="3"/>
        <v>505858.98832353001</v>
      </c>
    </row>
    <row r="48" spans="1:7" x14ac:dyDescent="0.35">
      <c r="A48">
        <v>2068</v>
      </c>
      <c r="B48" s="25">
        <f t="shared" si="3"/>
        <v>747296.94498451275</v>
      </c>
      <c r="C48" s="25">
        <f t="shared" si="3"/>
        <v>647385.66554490698</v>
      </c>
      <c r="D48" s="25">
        <f t="shared" si="3"/>
        <v>626437.18526166899</v>
      </c>
      <c r="E48" s="25">
        <f t="shared" si="3"/>
        <v>389267.9086078789</v>
      </c>
      <c r="F48" s="25">
        <f t="shared" si="3"/>
        <v>432579.47888631385</v>
      </c>
      <c r="G48" s="25">
        <f t="shared" si="3"/>
        <v>513952.73213670647</v>
      </c>
    </row>
    <row r="49" spans="1:7" x14ac:dyDescent="0.35">
      <c r="A49">
        <v>2069</v>
      </c>
      <c r="B49" s="25">
        <f t="shared" si="3"/>
        <v>759253.69610426493</v>
      </c>
      <c r="C49" s="25">
        <f t="shared" si="3"/>
        <v>657743.83619362547</v>
      </c>
      <c r="D49" s="25">
        <f t="shared" si="3"/>
        <v>636460.18022585567</v>
      </c>
      <c r="E49" s="25">
        <f t="shared" si="3"/>
        <v>395496.19514560496</v>
      </c>
      <c r="F49" s="25">
        <f t="shared" si="3"/>
        <v>439500.75054849486</v>
      </c>
      <c r="G49" s="25">
        <f t="shared" si="3"/>
        <v>522175.97585089377</v>
      </c>
    </row>
    <row r="50" spans="1:7" x14ac:dyDescent="0.35">
      <c r="A50">
        <v>2070</v>
      </c>
      <c r="B50" s="25">
        <f t="shared" si="3"/>
        <v>771401.75524193316</v>
      </c>
      <c r="C50" s="25">
        <f t="shared" si="3"/>
        <v>668267.73757272353</v>
      </c>
      <c r="D50" s="25">
        <f t="shared" si="3"/>
        <v>646643.54310946935</v>
      </c>
      <c r="E50" s="25">
        <f t="shared" si="3"/>
        <v>401824.13426793466</v>
      </c>
      <c r="F50" s="25">
        <f t="shared" si="3"/>
        <v>446532.76255727076</v>
      </c>
      <c r="G50" s="25">
        <f t="shared" si="3"/>
        <v>530530.79146450805</v>
      </c>
    </row>
    <row r="51" spans="1:7" x14ac:dyDescent="0.35">
      <c r="A51">
        <v>2071</v>
      </c>
      <c r="B51" s="25">
        <f t="shared" si="3"/>
        <v>783744.18332580407</v>
      </c>
      <c r="C51" s="25">
        <f t="shared" si="3"/>
        <v>678960.02137388708</v>
      </c>
      <c r="D51" s="25">
        <f t="shared" si="3"/>
        <v>656989.83979922091</v>
      </c>
      <c r="E51" s="25">
        <f t="shared" si="3"/>
        <v>408253.32041622163</v>
      </c>
      <c r="F51" s="25">
        <f t="shared" si="3"/>
        <v>453677.28675818711</v>
      </c>
      <c r="G51" s="25">
        <f t="shared" si="3"/>
        <v>539019.28412794019</v>
      </c>
    </row>
    <row r="52" spans="1:7" x14ac:dyDescent="0.35">
      <c r="A52">
        <v>2072</v>
      </c>
      <c r="B52" s="25">
        <f t="shared" si="3"/>
        <v>796284.09025901696</v>
      </c>
      <c r="C52" s="25">
        <f t="shared" si="3"/>
        <v>689823.3817158693</v>
      </c>
      <c r="D52" s="25">
        <f t="shared" si="3"/>
        <v>667501.67723600846</v>
      </c>
      <c r="E52" s="25">
        <f t="shared" si="3"/>
        <v>414785.37354288116</v>
      </c>
      <c r="F52" s="25">
        <f t="shared" si="3"/>
        <v>460936.12334631808</v>
      </c>
      <c r="G52" s="25">
        <f t="shared" si="3"/>
        <v>547643.59267398727</v>
      </c>
    </row>
    <row r="53" spans="1:7" x14ac:dyDescent="0.35">
      <c r="A53">
        <v>2073</v>
      </c>
      <c r="B53" s="25">
        <f t="shared" ref="B53:G68" si="4">B52*(1+$C$1)</f>
        <v>809024.63570316124</v>
      </c>
      <c r="C53" s="25">
        <f t="shared" si="4"/>
        <v>700860.5558233232</v>
      </c>
      <c r="D53" s="25">
        <f t="shared" si="4"/>
        <v>678181.70407178462</v>
      </c>
      <c r="E53" s="25">
        <f t="shared" si="4"/>
        <v>421421.93951956724</v>
      </c>
      <c r="F53" s="25">
        <f t="shared" si="4"/>
        <v>468311.10131985915</v>
      </c>
      <c r="G53" s="25">
        <f t="shared" si="4"/>
        <v>556405.89015677106</v>
      </c>
    </row>
    <row r="54" spans="1:7" x14ac:dyDescent="0.35">
      <c r="A54">
        <v>2074</v>
      </c>
      <c r="B54" s="25">
        <f t="shared" si="4"/>
        <v>821969.02987441188</v>
      </c>
      <c r="C54" s="25">
        <f t="shared" si="4"/>
        <v>712074.3247164964</v>
      </c>
      <c r="D54" s="25">
        <f t="shared" si="4"/>
        <v>689032.61133693322</v>
      </c>
      <c r="E54" s="25">
        <f t="shared" si="4"/>
        <v>428164.69055188034</v>
      </c>
      <c r="F54" s="25">
        <f t="shared" si="4"/>
        <v>475804.07894097693</v>
      </c>
      <c r="G54" s="25">
        <f t="shared" si="4"/>
        <v>565308.38439927937</v>
      </c>
    </row>
    <row r="55" spans="1:7" x14ac:dyDescent="0.35">
      <c r="A55">
        <v>2075</v>
      </c>
      <c r="B55" s="25">
        <f t="shared" si="4"/>
        <v>835120.53435240244</v>
      </c>
      <c r="C55" s="25">
        <f t="shared" si="4"/>
        <v>723467.5139119603</v>
      </c>
      <c r="D55" s="25">
        <f t="shared" si="4"/>
        <v>700057.13311832421</v>
      </c>
      <c r="E55" s="25">
        <f t="shared" si="4"/>
        <v>435015.32560071041</v>
      </c>
      <c r="F55" s="25">
        <f t="shared" si="4"/>
        <v>483416.9442040326</v>
      </c>
      <c r="G55" s="25">
        <f t="shared" si="4"/>
        <v>574353.31854966783</v>
      </c>
    </row>
    <row r="56" spans="1:7" x14ac:dyDescent="0.35">
      <c r="A56">
        <v>2076</v>
      </c>
      <c r="B56" s="25">
        <f t="shared" si="4"/>
        <v>848482.46290204092</v>
      </c>
      <c r="C56" s="25">
        <f t="shared" si="4"/>
        <v>735042.99413455173</v>
      </c>
      <c r="D56" s="25">
        <f t="shared" si="4"/>
        <v>711258.04724821739</v>
      </c>
      <c r="E56" s="25">
        <f t="shared" si="4"/>
        <v>441975.57081032178</v>
      </c>
      <c r="F56" s="25">
        <f t="shared" si="4"/>
        <v>491151.61531129712</v>
      </c>
      <c r="G56" s="25">
        <f t="shared" si="4"/>
        <v>583542.97164646257</v>
      </c>
    </row>
    <row r="57" spans="1:7" x14ac:dyDescent="0.35">
      <c r="A57">
        <v>2077</v>
      </c>
      <c r="B57" s="25">
        <f t="shared" si="4"/>
        <v>862058.18230847362</v>
      </c>
      <c r="C57" s="25">
        <f t="shared" si="4"/>
        <v>746803.68204070453</v>
      </c>
      <c r="D57" s="25">
        <f t="shared" si="4"/>
        <v>722638.17600418883</v>
      </c>
      <c r="E57" s="25">
        <f t="shared" si="4"/>
        <v>449047.17994328693</v>
      </c>
      <c r="F57" s="25">
        <f t="shared" si="4"/>
        <v>499010.04115627788</v>
      </c>
      <c r="G57" s="25">
        <f t="shared" si="4"/>
        <v>592879.65919280599</v>
      </c>
    </row>
    <row r="58" spans="1:7" x14ac:dyDescent="0.35">
      <c r="A58">
        <v>2078</v>
      </c>
      <c r="B58" s="25">
        <f t="shared" si="4"/>
        <v>875851.11322540918</v>
      </c>
      <c r="C58" s="25">
        <f t="shared" si="4"/>
        <v>758752.54095335584</v>
      </c>
      <c r="D58" s="25">
        <f t="shared" si="4"/>
        <v>734200.3868202559</v>
      </c>
      <c r="E58" s="25">
        <f t="shared" si="4"/>
        <v>456231.93482237955</v>
      </c>
      <c r="F58" s="25">
        <f t="shared" si="4"/>
        <v>506994.20181477832</v>
      </c>
      <c r="G58" s="25">
        <f t="shared" si="4"/>
        <v>602365.73373989086</v>
      </c>
    </row>
    <row r="59" spans="1:7" x14ac:dyDescent="0.35">
      <c r="A59">
        <v>2079</v>
      </c>
      <c r="B59" s="25">
        <f t="shared" si="4"/>
        <v>889864.73103701579</v>
      </c>
      <c r="C59" s="25">
        <f t="shared" si="4"/>
        <v>770892.58160860953</v>
      </c>
      <c r="D59" s="25">
        <f t="shared" si="4"/>
        <v>745947.59300938004</v>
      </c>
      <c r="E59" s="25">
        <f t="shared" si="4"/>
        <v>463531.64577953762</v>
      </c>
      <c r="F59" s="25">
        <f t="shared" si="4"/>
        <v>515106.10904381477</v>
      </c>
      <c r="G59" s="25">
        <f t="shared" si="4"/>
        <v>612003.58547972911</v>
      </c>
    </row>
    <row r="60" spans="1:7" x14ac:dyDescent="0.35">
      <c r="A60">
        <v>2080</v>
      </c>
      <c r="B60" s="25">
        <f t="shared" si="4"/>
        <v>904102.56673360802</v>
      </c>
      <c r="C60" s="25">
        <f t="shared" si="4"/>
        <v>783226.86291434732</v>
      </c>
      <c r="D60" s="25">
        <f t="shared" si="4"/>
        <v>757882.75449753017</v>
      </c>
      <c r="E60" s="25">
        <f t="shared" si="4"/>
        <v>470948.15211201023</v>
      </c>
      <c r="F60" s="25">
        <f t="shared" si="4"/>
        <v>523347.80678851582</v>
      </c>
      <c r="G60" s="25">
        <f t="shared" si="4"/>
        <v>621795.64284740482</v>
      </c>
    </row>
    <row r="61" spans="1:7" x14ac:dyDescent="0.35">
      <c r="A61">
        <v>2081</v>
      </c>
      <c r="B61" s="25">
        <f t="shared" si="4"/>
        <v>918568.20780134574</v>
      </c>
      <c r="C61" s="25">
        <f t="shared" si="4"/>
        <v>795758.49272097694</v>
      </c>
      <c r="D61" s="25">
        <f t="shared" si="4"/>
        <v>770008.87856949063</v>
      </c>
      <c r="E61" s="25">
        <f t="shared" si="4"/>
        <v>478483.3225458024</v>
      </c>
      <c r="F61" s="25">
        <f t="shared" si="4"/>
        <v>531721.37169713213</v>
      </c>
      <c r="G61" s="25">
        <f t="shared" si="4"/>
        <v>631744.37313296332</v>
      </c>
    </row>
    <row r="62" spans="1:7" x14ac:dyDescent="0.35">
      <c r="A62">
        <v>2082</v>
      </c>
      <c r="B62" s="25">
        <f t="shared" si="4"/>
        <v>933265.29912616732</v>
      </c>
      <c r="C62" s="25">
        <f t="shared" si="4"/>
        <v>808490.62860451255</v>
      </c>
      <c r="D62" s="25">
        <f t="shared" si="4"/>
        <v>782329.02062660246</v>
      </c>
      <c r="E62" s="25">
        <f t="shared" si="4"/>
        <v>486139.05570653523</v>
      </c>
      <c r="F62" s="25">
        <f t="shared" si="4"/>
        <v>540228.91364428622</v>
      </c>
      <c r="G62" s="25">
        <f t="shared" si="4"/>
        <v>641852.28310309071</v>
      </c>
    </row>
    <row r="63" spans="1:7" x14ac:dyDescent="0.35">
      <c r="A63">
        <v>2083</v>
      </c>
      <c r="B63" s="25">
        <f t="shared" si="4"/>
        <v>948197.54391218605</v>
      </c>
      <c r="C63" s="25">
        <f t="shared" si="4"/>
        <v>821426.47866218479</v>
      </c>
      <c r="D63" s="25">
        <f t="shared" si="4"/>
        <v>794846.28495662811</v>
      </c>
      <c r="E63" s="25">
        <f t="shared" si="4"/>
        <v>493917.2805978398</v>
      </c>
      <c r="F63" s="25">
        <f t="shared" si="4"/>
        <v>548872.57626259478</v>
      </c>
      <c r="G63" s="25">
        <f t="shared" si="4"/>
        <v>652121.9196327402</v>
      </c>
    </row>
    <row r="64" spans="1:7" x14ac:dyDescent="0.35">
      <c r="A64">
        <v>2084</v>
      </c>
      <c r="B64" s="25">
        <f t="shared" si="4"/>
        <v>963368.70461478108</v>
      </c>
      <c r="C64" s="25">
        <f t="shared" si="4"/>
        <v>834569.30232077977</v>
      </c>
      <c r="D64" s="25">
        <f t="shared" si="4"/>
        <v>807563.82551593415</v>
      </c>
      <c r="E64" s="25">
        <f t="shared" si="4"/>
        <v>501819.95708740526</v>
      </c>
      <c r="F64" s="25">
        <f t="shared" si="4"/>
        <v>557654.53748279635</v>
      </c>
      <c r="G64" s="25">
        <f t="shared" si="4"/>
        <v>662555.8703468641</v>
      </c>
    </row>
    <row r="65" spans="1:7" x14ac:dyDescent="0.35">
      <c r="A65">
        <v>2085</v>
      </c>
      <c r="B65" s="25">
        <f t="shared" si="4"/>
        <v>978782.6038886176</v>
      </c>
      <c r="C65" s="25">
        <f t="shared" si="4"/>
        <v>847922.41115791223</v>
      </c>
      <c r="D65" s="25">
        <f t="shared" si="4"/>
        <v>820484.84672418912</v>
      </c>
      <c r="E65" s="25">
        <f t="shared" si="4"/>
        <v>509849.07640080375</v>
      </c>
      <c r="F65" s="25">
        <f t="shared" si="4"/>
        <v>566577.01008252113</v>
      </c>
      <c r="G65" s="25">
        <f t="shared" si="4"/>
        <v>673156.76427241392</v>
      </c>
    </row>
    <row r="66" spans="1:7" x14ac:dyDescent="0.35">
      <c r="A66">
        <v>2086</v>
      </c>
      <c r="B66" s="25">
        <f t="shared" si="4"/>
        <v>994443.12555083551</v>
      </c>
      <c r="C66" s="25">
        <f t="shared" si="4"/>
        <v>861489.16973643878</v>
      </c>
      <c r="D66" s="25">
        <f t="shared" si="4"/>
        <v>833612.60427177616</v>
      </c>
      <c r="E66" s="25">
        <f t="shared" si="4"/>
        <v>518006.66162321664</v>
      </c>
      <c r="F66" s="25">
        <f t="shared" si="4"/>
        <v>575642.24224384152</v>
      </c>
      <c r="G66" s="25">
        <f t="shared" si="4"/>
        <v>683927.27250077249</v>
      </c>
    </row>
    <row r="67" spans="1:7" x14ac:dyDescent="0.35">
      <c r="A67">
        <v>2087</v>
      </c>
      <c r="B67" s="25">
        <f t="shared" si="4"/>
        <v>1010354.2155596489</v>
      </c>
      <c r="C67" s="25">
        <f t="shared" si="4"/>
        <v>875272.99645222176</v>
      </c>
      <c r="D67" s="25">
        <f t="shared" si="4"/>
        <v>846950.40594012453</v>
      </c>
      <c r="E67" s="25">
        <f t="shared" si="4"/>
        <v>526294.76820918813</v>
      </c>
      <c r="F67" s="25">
        <f t="shared" si="4"/>
        <v>584852.51811974298</v>
      </c>
      <c r="G67" s="25">
        <f t="shared" si="4"/>
        <v>694870.10886078491</v>
      </c>
    </row>
    <row r="68" spans="1:7" x14ac:dyDescent="0.35">
      <c r="A68">
        <v>2088</v>
      </c>
      <c r="B68" s="25">
        <f t="shared" si="4"/>
        <v>1026519.8830086034</v>
      </c>
      <c r="C68" s="25">
        <f t="shared" si="4"/>
        <v>889277.36439545732</v>
      </c>
      <c r="D68" s="25">
        <f t="shared" si="4"/>
        <v>860501.61243516649</v>
      </c>
      <c r="E68" s="25">
        <f t="shared" si="4"/>
        <v>534715.48450053518</v>
      </c>
      <c r="F68" s="25">
        <f t="shared" si="4"/>
        <v>594210.15840965882</v>
      </c>
      <c r="G68" s="25">
        <f t="shared" si="4"/>
        <v>705988.03060255747</v>
      </c>
    </row>
    <row r="69" spans="1:7" x14ac:dyDescent="0.35">
      <c r="A69">
        <v>2089</v>
      </c>
      <c r="B69" s="25">
        <f t="shared" ref="B69:G84" si="5">B68*(1+$C$1)</f>
        <v>1042944.201136741</v>
      </c>
      <c r="C69" s="25">
        <f t="shared" si="5"/>
        <v>903505.80222578463</v>
      </c>
      <c r="D69" s="25">
        <f t="shared" si="5"/>
        <v>874269.63823412918</v>
      </c>
      <c r="E69" s="25">
        <f t="shared" si="5"/>
        <v>543270.93225254375</v>
      </c>
      <c r="F69" s="25">
        <f t="shared" si="5"/>
        <v>603717.52094421338</v>
      </c>
      <c r="G69" s="25">
        <f t="shared" si="5"/>
        <v>717283.83909219841</v>
      </c>
    </row>
    <row r="70" spans="1:7" x14ac:dyDescent="0.35">
      <c r="A70">
        <v>2090</v>
      </c>
      <c r="B70" s="25">
        <f t="shared" si="5"/>
        <v>1059631.3083549289</v>
      </c>
      <c r="C70" s="25">
        <f t="shared" si="5"/>
        <v>917961.89506139723</v>
      </c>
      <c r="D70" s="25">
        <f t="shared" si="5"/>
        <v>888257.95244587527</v>
      </c>
      <c r="E70" s="25">
        <f t="shared" si="5"/>
        <v>551963.2671685844</v>
      </c>
      <c r="F70" s="25">
        <f t="shared" si="5"/>
        <v>613377.0012793208</v>
      </c>
      <c r="G70" s="25">
        <f t="shared" si="5"/>
        <v>728760.38051767356</v>
      </c>
    </row>
    <row r="71" spans="1:7" x14ac:dyDescent="0.35">
      <c r="A71">
        <v>2091</v>
      </c>
      <c r="B71" s="25">
        <f t="shared" si="5"/>
        <v>1076585.4092886078</v>
      </c>
      <c r="C71" s="25">
        <f t="shared" si="5"/>
        <v>932649.28538237954</v>
      </c>
      <c r="D71" s="25">
        <f t="shared" si="5"/>
        <v>902470.07968500932</v>
      </c>
      <c r="E71" s="25">
        <f t="shared" si="5"/>
        <v>560794.67944328173</v>
      </c>
      <c r="F71" s="25">
        <f t="shared" si="5"/>
        <v>623191.03329979</v>
      </c>
      <c r="G71" s="25">
        <f t="shared" si="5"/>
        <v>740420.54660595639</v>
      </c>
    </row>
    <row r="72" spans="1:7" x14ac:dyDescent="0.35">
      <c r="A72">
        <v>2092</v>
      </c>
      <c r="B72" s="25">
        <f t="shared" si="5"/>
        <v>1093810.7758372256</v>
      </c>
      <c r="C72" s="25">
        <f t="shared" si="5"/>
        <v>947571.67394849763</v>
      </c>
      <c r="D72" s="25">
        <f t="shared" si="5"/>
        <v>916909.60095996945</v>
      </c>
      <c r="E72" s="25">
        <f t="shared" si="5"/>
        <v>569767.39431437419</v>
      </c>
      <c r="F72" s="25">
        <f t="shared" si="5"/>
        <v>633162.0898325867</v>
      </c>
      <c r="G72" s="25">
        <f t="shared" si="5"/>
        <v>752267.27535165171</v>
      </c>
    </row>
    <row r="73" spans="1:7" x14ac:dyDescent="0.35">
      <c r="A73">
        <v>2093</v>
      </c>
      <c r="B73" s="25">
        <f t="shared" si="5"/>
        <v>1111311.7482506211</v>
      </c>
      <c r="C73" s="25">
        <f t="shared" si="5"/>
        <v>962732.82073167362</v>
      </c>
      <c r="D73" s="25">
        <f t="shared" si="5"/>
        <v>931580.15457532892</v>
      </c>
      <c r="E73" s="25">
        <f t="shared" si="5"/>
        <v>578883.67262340419</v>
      </c>
      <c r="F73" s="25">
        <f t="shared" si="5"/>
        <v>643292.68326990807</v>
      </c>
      <c r="G73" s="25">
        <f t="shared" si="5"/>
        <v>764303.55175727815</v>
      </c>
    </row>
    <row r="74" spans="1:7" x14ac:dyDescent="0.35">
      <c r="A74">
        <v>2094</v>
      </c>
      <c r="B74" s="25">
        <f t="shared" si="5"/>
        <v>1129092.7362226311</v>
      </c>
      <c r="C74" s="25">
        <f t="shared" si="5"/>
        <v>978136.54586338042</v>
      </c>
      <c r="D74" s="25">
        <f t="shared" si="5"/>
        <v>946485.43704853416</v>
      </c>
      <c r="E74" s="25">
        <f t="shared" si="5"/>
        <v>588145.81138537871</v>
      </c>
      <c r="F74" s="25">
        <f t="shared" si="5"/>
        <v>653585.36620222661</v>
      </c>
      <c r="G74" s="25">
        <f t="shared" si="5"/>
        <v>776532.40858539462</v>
      </c>
    </row>
    <row r="75" spans="1:7" x14ac:dyDescent="0.35">
      <c r="A75">
        <v>2095</v>
      </c>
      <c r="B75" s="25">
        <f t="shared" si="5"/>
        <v>1147158.2200021932</v>
      </c>
      <c r="C75" s="25">
        <f t="shared" si="5"/>
        <v>993786.73059719452</v>
      </c>
      <c r="D75" s="25">
        <f t="shared" si="5"/>
        <v>961629.2040413107</v>
      </c>
      <c r="E75" s="25">
        <f t="shared" si="5"/>
        <v>597556.1443675448</v>
      </c>
      <c r="F75" s="25">
        <f t="shared" si="5"/>
        <v>664042.73206146224</v>
      </c>
      <c r="G75" s="25">
        <f t="shared" si="5"/>
        <v>788956.92712276091</v>
      </c>
    </row>
    <row r="76" spans="1:7" x14ac:dyDescent="0.35">
      <c r="A76">
        <v>2096</v>
      </c>
      <c r="B76" s="25">
        <f t="shared" si="5"/>
        <v>1165512.7515222284</v>
      </c>
      <c r="C76" s="25">
        <f t="shared" si="5"/>
        <v>1009687.3182867497</v>
      </c>
      <c r="D76" s="25">
        <f t="shared" si="5"/>
        <v>977015.27130597166</v>
      </c>
      <c r="E76" s="25">
        <f t="shared" si="5"/>
        <v>607117.04267742555</v>
      </c>
      <c r="F76" s="25">
        <f t="shared" si="5"/>
        <v>674667.41577444563</v>
      </c>
      <c r="G76" s="25">
        <f t="shared" si="5"/>
        <v>801580.23795672506</v>
      </c>
    </row>
    <row r="77" spans="1:7" x14ac:dyDescent="0.35">
      <c r="A77">
        <v>2097</v>
      </c>
      <c r="B77" s="25">
        <f t="shared" si="5"/>
        <v>1184160.955546584</v>
      </c>
      <c r="C77" s="25">
        <f t="shared" si="5"/>
        <v>1025842.3153793376</v>
      </c>
      <c r="D77" s="25">
        <f t="shared" si="5"/>
        <v>992647.51564686722</v>
      </c>
      <c r="E77" s="25">
        <f t="shared" si="5"/>
        <v>616830.91536026436</v>
      </c>
      <c r="F77" s="25">
        <f t="shared" si="5"/>
        <v>685462.09442683682</v>
      </c>
      <c r="G77" s="25">
        <f t="shared" si="5"/>
        <v>814405.52176403266</v>
      </c>
    </row>
    <row r="78" spans="1:7" x14ac:dyDescent="0.35">
      <c r="A78">
        <v>2098</v>
      </c>
      <c r="B78" s="25">
        <f t="shared" si="5"/>
        <v>1203107.5308353293</v>
      </c>
      <c r="C78" s="25">
        <f t="shared" si="5"/>
        <v>1042255.7924254071</v>
      </c>
      <c r="D78" s="25">
        <f t="shared" si="5"/>
        <v>1008529.8758972171</v>
      </c>
      <c r="E78" s="25">
        <f t="shared" si="5"/>
        <v>626700.21000602865</v>
      </c>
      <c r="F78" s="25">
        <f t="shared" si="5"/>
        <v>696429.48793766624</v>
      </c>
      <c r="G78" s="25">
        <f t="shared" si="5"/>
        <v>827436.01011225721</v>
      </c>
    </row>
    <row r="79" spans="1:7" x14ac:dyDescent="0.35">
      <c r="A79">
        <v>2099</v>
      </c>
      <c r="B79" s="25">
        <f t="shared" si="5"/>
        <v>1222357.2513286946</v>
      </c>
      <c r="C79" s="25">
        <f t="shared" si="5"/>
        <v>1058931.8851042136</v>
      </c>
      <c r="D79" s="25">
        <f t="shared" si="5"/>
        <v>1024666.3539115726</v>
      </c>
      <c r="E79" s="25">
        <f t="shared" si="5"/>
        <v>636727.41336612508</v>
      </c>
      <c r="F79" s="25">
        <f t="shared" si="5"/>
        <v>707572.35974466894</v>
      </c>
      <c r="G79" s="25">
        <f t="shared" si="5"/>
        <v>840674.98627405334</v>
      </c>
    </row>
    <row r="80" spans="1:7" x14ac:dyDescent="0.35">
      <c r="A80">
        <v>2100</v>
      </c>
      <c r="B80" s="25">
        <f t="shared" si="5"/>
        <v>1241914.9673499537</v>
      </c>
      <c r="C80" s="25">
        <f t="shared" si="5"/>
        <v>1075874.7952658811</v>
      </c>
      <c r="D80" s="25">
        <f t="shared" si="5"/>
        <v>1041061.0155741578</v>
      </c>
      <c r="E80" s="25">
        <f t="shared" si="5"/>
        <v>646915.05197998311</v>
      </c>
      <c r="F80" s="25">
        <f t="shared" si="5"/>
        <v>718893.51750058366</v>
      </c>
      <c r="G80" s="25">
        <f t="shared" si="5"/>
        <v>854125.78605443821</v>
      </c>
    </row>
    <row r="81" spans="1:7" x14ac:dyDescent="0.35">
      <c r="A81">
        <v>2101</v>
      </c>
      <c r="B81" s="25">
        <f t="shared" si="5"/>
        <v>1261785.6068275529</v>
      </c>
      <c r="C81" s="25">
        <f t="shared" si="5"/>
        <v>1093088.7919901353</v>
      </c>
      <c r="D81" s="25">
        <f t="shared" si="5"/>
        <v>1057717.9918233443</v>
      </c>
      <c r="E81" s="25">
        <f t="shared" si="5"/>
        <v>657265.6928116628</v>
      </c>
      <c r="F81" s="25">
        <f t="shared" si="5"/>
        <v>730395.81378059299</v>
      </c>
      <c r="G81" s="25">
        <f t="shared" si="5"/>
        <v>867791.79863130918</v>
      </c>
    </row>
    <row r="82" spans="1:7" x14ac:dyDescent="0.35">
      <c r="A82">
        <v>2102</v>
      </c>
      <c r="B82" s="25">
        <f t="shared" si="5"/>
        <v>1281974.1765367938</v>
      </c>
      <c r="C82" s="25">
        <f t="shared" si="5"/>
        <v>1110578.2126619776</v>
      </c>
      <c r="D82" s="25">
        <f t="shared" si="5"/>
        <v>1074641.4796925178</v>
      </c>
      <c r="E82" s="25">
        <f t="shared" si="5"/>
        <v>667781.94389664941</v>
      </c>
      <c r="F82" s="25">
        <f t="shared" si="5"/>
        <v>742082.14680108253</v>
      </c>
      <c r="G82" s="25">
        <f t="shared" si="5"/>
        <v>881676.46740941016</v>
      </c>
    </row>
    <row r="83" spans="1:7" x14ac:dyDescent="0.35">
      <c r="A83">
        <v>2103</v>
      </c>
      <c r="B83" s="25">
        <f t="shared" si="5"/>
        <v>1302485.7633613825</v>
      </c>
      <c r="C83" s="25">
        <f t="shared" si="5"/>
        <v>1128347.4640645692</v>
      </c>
      <c r="D83" s="25">
        <f t="shared" si="5"/>
        <v>1091835.7433675982</v>
      </c>
      <c r="E83" s="25">
        <f t="shared" si="5"/>
        <v>678466.45499899576</v>
      </c>
      <c r="F83" s="25">
        <f t="shared" si="5"/>
        <v>753955.46114989987</v>
      </c>
      <c r="G83" s="25">
        <f t="shared" si="5"/>
        <v>895783.2908879607</v>
      </c>
    </row>
    <row r="84" spans="1:7" x14ac:dyDescent="0.35">
      <c r="A84">
        <v>2104</v>
      </c>
      <c r="B84" s="25">
        <f t="shared" si="5"/>
        <v>1323325.5355751647</v>
      </c>
      <c r="C84" s="25">
        <f t="shared" si="5"/>
        <v>1146401.0234896024</v>
      </c>
      <c r="D84" s="25">
        <f t="shared" si="5"/>
        <v>1109305.1152614797</v>
      </c>
      <c r="E84" s="25">
        <f t="shared" si="5"/>
        <v>689321.91827897972</v>
      </c>
      <c r="F84" s="25">
        <f t="shared" si="5"/>
        <v>766018.74852829822</v>
      </c>
      <c r="G84" s="25">
        <f t="shared" si="5"/>
        <v>910115.82354216813</v>
      </c>
    </row>
    <row r="85" spans="1:7" x14ac:dyDescent="0.35">
      <c r="A85">
        <v>2105</v>
      </c>
      <c r="B85" s="25">
        <f t="shared" ref="B85:G100" si="6">B84*(1+$C$1)</f>
        <v>1344498.7441443673</v>
      </c>
      <c r="C85" s="25">
        <f t="shared" si="6"/>
        <v>1164743.4398654359</v>
      </c>
      <c r="D85" s="25">
        <f t="shared" si="6"/>
        <v>1127053.9971056634</v>
      </c>
      <c r="E85" s="25">
        <f t="shared" si="6"/>
        <v>700351.06897144346</v>
      </c>
      <c r="F85" s="25">
        <f t="shared" si="6"/>
        <v>778275.04850475106</v>
      </c>
      <c r="G85" s="25">
        <f t="shared" si="6"/>
        <v>924677.67671884282</v>
      </c>
    </row>
    <row r="86" spans="1:7" x14ac:dyDescent="0.35">
      <c r="A86">
        <v>2106</v>
      </c>
      <c r="B86" s="25">
        <f t="shared" si="6"/>
        <v>1366010.7240506771</v>
      </c>
      <c r="C86" s="25">
        <f t="shared" si="6"/>
        <v>1183379.334903283</v>
      </c>
      <c r="D86" s="25">
        <f t="shared" si="6"/>
        <v>1145086.8610593542</v>
      </c>
      <c r="E86" s="25">
        <f t="shared" si="6"/>
        <v>711556.68607498659</v>
      </c>
      <c r="F86" s="25">
        <f t="shared" si="6"/>
        <v>790727.44928082707</v>
      </c>
      <c r="G86" s="25">
        <f t="shared" si="6"/>
        <v>939472.51954634429</v>
      </c>
    </row>
    <row r="87" spans="1:7" x14ac:dyDescent="0.35">
      <c r="A87">
        <v>2107</v>
      </c>
      <c r="B87" s="25">
        <f t="shared" si="6"/>
        <v>1387866.895635488</v>
      </c>
      <c r="C87" s="25">
        <f t="shared" si="6"/>
        <v>1202313.4042617355</v>
      </c>
      <c r="D87" s="25">
        <f t="shared" si="6"/>
        <v>1163408.2508363039</v>
      </c>
      <c r="E87" s="25">
        <f t="shared" si="6"/>
        <v>722941.59305218642</v>
      </c>
      <c r="F87" s="25">
        <f t="shared" si="6"/>
        <v>803379.08846932033</v>
      </c>
      <c r="G87" s="25">
        <f t="shared" si="6"/>
        <v>954504.07985908585</v>
      </c>
    </row>
    <row r="88" spans="1:7" x14ac:dyDescent="0.35">
      <c r="A88">
        <v>2108</v>
      </c>
      <c r="B88" s="25">
        <f t="shared" si="6"/>
        <v>1410072.7659656559</v>
      </c>
      <c r="C88" s="25">
        <f t="shared" si="6"/>
        <v>1221550.4187299232</v>
      </c>
      <c r="D88" s="25">
        <f t="shared" si="6"/>
        <v>1182022.7828496848</v>
      </c>
      <c r="E88" s="25">
        <f t="shared" si="6"/>
        <v>734508.6585410214</v>
      </c>
      <c r="F88" s="25">
        <f t="shared" si="6"/>
        <v>816233.15388482949</v>
      </c>
      <c r="G88" s="25">
        <f t="shared" si="6"/>
        <v>969776.14513683121</v>
      </c>
    </row>
    <row r="89" spans="1:7" x14ac:dyDescent="0.35">
      <c r="A89">
        <v>2109</v>
      </c>
      <c r="B89" s="25">
        <f t="shared" si="6"/>
        <v>1432633.9302211064</v>
      </c>
      <c r="C89" s="25">
        <f t="shared" si="6"/>
        <v>1241095.225429602</v>
      </c>
      <c r="D89" s="25">
        <f t="shared" si="6"/>
        <v>1200935.1473752798</v>
      </c>
      <c r="E89" s="25">
        <f t="shared" si="6"/>
        <v>746260.79707767779</v>
      </c>
      <c r="F89" s="25">
        <f t="shared" si="6"/>
        <v>829292.88434698677</v>
      </c>
      <c r="G89" s="25">
        <f t="shared" si="6"/>
        <v>985292.56345902057</v>
      </c>
    </row>
    <row r="90" spans="1:7" x14ac:dyDescent="0.35">
      <c r="A90">
        <v>2110</v>
      </c>
      <c r="B90" s="25">
        <f t="shared" si="6"/>
        <v>1455556.0731046442</v>
      </c>
      <c r="C90" s="25">
        <f t="shared" si="6"/>
        <v>1260952.7490364756</v>
      </c>
      <c r="D90" s="25">
        <f t="shared" si="6"/>
        <v>1220150.1097332842</v>
      </c>
      <c r="E90" s="25">
        <f t="shared" si="6"/>
        <v>758200.96983092069</v>
      </c>
      <c r="F90" s="25">
        <f t="shared" si="6"/>
        <v>842561.57049653854</v>
      </c>
      <c r="G90" s="25">
        <f t="shared" si="6"/>
        <v>1001057.2444743649</v>
      </c>
    </row>
    <row r="91" spans="1:7" x14ac:dyDescent="0.35">
      <c r="A91">
        <v>2111</v>
      </c>
      <c r="B91" s="25">
        <f t="shared" si="6"/>
        <v>1478844.9702743185</v>
      </c>
      <c r="C91" s="25">
        <f t="shared" si="6"/>
        <v>1281127.9930210591</v>
      </c>
      <c r="D91" s="25">
        <f t="shared" si="6"/>
        <v>1239672.5114890167</v>
      </c>
      <c r="E91" s="25">
        <f t="shared" si="6"/>
        <v>770332.1853482154</v>
      </c>
      <c r="F91" s="25">
        <f t="shared" si="6"/>
        <v>856042.55562448315</v>
      </c>
      <c r="G91" s="25">
        <f t="shared" si="6"/>
        <v>1017074.1603859548</v>
      </c>
    </row>
    <row r="92" spans="1:7" x14ac:dyDescent="0.35">
      <c r="A92">
        <v>2112</v>
      </c>
      <c r="B92" s="25">
        <f t="shared" si="6"/>
        <v>1502506.4897987077</v>
      </c>
      <c r="C92" s="25">
        <f t="shared" si="6"/>
        <v>1301626.040909396</v>
      </c>
      <c r="D92" s="25">
        <f t="shared" si="6"/>
        <v>1259507.2716728409</v>
      </c>
      <c r="E92" s="25">
        <f t="shared" si="6"/>
        <v>782657.50031378691</v>
      </c>
      <c r="F92" s="25">
        <f t="shared" si="6"/>
        <v>869739.23651447485</v>
      </c>
      <c r="G92" s="25">
        <f t="shared" si="6"/>
        <v>1033347.3469521301</v>
      </c>
    </row>
    <row r="93" spans="1:7" x14ac:dyDescent="0.35">
      <c r="A93">
        <v>2113</v>
      </c>
      <c r="B93" s="25">
        <f t="shared" si="6"/>
        <v>1526546.5936354869</v>
      </c>
      <c r="C93" s="25">
        <f t="shared" si="6"/>
        <v>1322452.0575639463</v>
      </c>
      <c r="D93" s="25">
        <f t="shared" si="6"/>
        <v>1279659.3880196065</v>
      </c>
      <c r="E93" s="25">
        <f t="shared" si="6"/>
        <v>795180.02031880745</v>
      </c>
      <c r="F93" s="25">
        <f t="shared" si="6"/>
        <v>883655.06429870648</v>
      </c>
      <c r="G93" s="25">
        <f t="shared" si="6"/>
        <v>1049880.9045033641</v>
      </c>
    </row>
    <row r="94" spans="1:7" x14ac:dyDescent="0.35">
      <c r="A94">
        <v>2114</v>
      </c>
      <c r="B94" s="25">
        <f t="shared" si="6"/>
        <v>1550971.3391336547</v>
      </c>
      <c r="C94" s="25">
        <f t="shared" si="6"/>
        <v>1343611.2904849695</v>
      </c>
      <c r="D94" s="25">
        <f t="shared" si="6"/>
        <v>1300133.9382279201</v>
      </c>
      <c r="E94" s="25">
        <f t="shared" si="6"/>
        <v>807902.90064390842</v>
      </c>
      <c r="F94" s="25">
        <f t="shared" si="6"/>
        <v>897793.54532748577</v>
      </c>
      <c r="G94" s="25">
        <f t="shared" si="6"/>
        <v>1066678.998975418</v>
      </c>
    </row>
    <row r="95" spans="1:7" x14ac:dyDescent="0.35">
      <c r="A95">
        <v>2115</v>
      </c>
      <c r="B95" s="25">
        <f t="shared" si="6"/>
        <v>1575786.8805597932</v>
      </c>
      <c r="C95" s="25">
        <f t="shared" si="6"/>
        <v>1365109.0711327291</v>
      </c>
      <c r="D95" s="25">
        <f t="shared" si="6"/>
        <v>1320936.0812395669</v>
      </c>
      <c r="E95" s="25">
        <f t="shared" si="6"/>
        <v>820829.34705421096</v>
      </c>
      <c r="F95" s="25">
        <f t="shared" si="6"/>
        <v>912158.24205272552</v>
      </c>
      <c r="G95" s="25">
        <f t="shared" si="6"/>
        <v>1083745.8629590247</v>
      </c>
    </row>
    <row r="96" spans="1:7" x14ac:dyDescent="0.35">
      <c r="A96">
        <v>2116</v>
      </c>
      <c r="B96" s="25">
        <f t="shared" si="6"/>
        <v>1600999.47064875</v>
      </c>
      <c r="C96" s="25">
        <f t="shared" si="6"/>
        <v>1386950.8162708527</v>
      </c>
      <c r="D96" s="25">
        <f t="shared" si="6"/>
        <v>1342071.0585394001</v>
      </c>
      <c r="E96" s="25">
        <f t="shared" si="6"/>
        <v>833962.61660707835</v>
      </c>
      <c r="F96" s="25">
        <f t="shared" si="6"/>
        <v>926752.77392556914</v>
      </c>
      <c r="G96" s="25">
        <f t="shared" si="6"/>
        <v>1101085.7967663691</v>
      </c>
    </row>
    <row r="97" spans="1:7" x14ac:dyDescent="0.35">
      <c r="A97">
        <v>2117</v>
      </c>
      <c r="B97" s="25">
        <f t="shared" si="6"/>
        <v>1626615.4621791299</v>
      </c>
      <c r="C97" s="25">
        <f t="shared" si="6"/>
        <v>1409142.0293311863</v>
      </c>
      <c r="D97" s="25">
        <f t="shared" si="6"/>
        <v>1363544.1954760305</v>
      </c>
      <c r="E97" s="25">
        <f t="shared" si="6"/>
        <v>847306.01847279165</v>
      </c>
      <c r="F97" s="25">
        <f t="shared" si="6"/>
        <v>941580.81830837822</v>
      </c>
      <c r="G97" s="25">
        <f t="shared" si="6"/>
        <v>1118703.1695146312</v>
      </c>
    </row>
    <row r="98" spans="1:7" x14ac:dyDescent="0.35">
      <c r="A98">
        <v>2118</v>
      </c>
      <c r="B98" s="25">
        <f t="shared" si="6"/>
        <v>1652641.3095739961</v>
      </c>
      <c r="C98" s="25">
        <f t="shared" si="6"/>
        <v>1431688.3018004852</v>
      </c>
      <c r="D98" s="25">
        <f t="shared" si="6"/>
        <v>1385360.902603647</v>
      </c>
      <c r="E98" s="25">
        <f t="shared" si="6"/>
        <v>860862.91476835636</v>
      </c>
      <c r="F98" s="25">
        <f t="shared" si="6"/>
        <v>956646.11140131229</v>
      </c>
      <c r="G98" s="25">
        <f t="shared" si="6"/>
        <v>1136602.4202268652</v>
      </c>
    </row>
    <row r="99" spans="1:7" x14ac:dyDescent="0.35">
      <c r="A99">
        <v>2119</v>
      </c>
      <c r="B99" s="25">
        <f t="shared" si="6"/>
        <v>1679083.5705271801</v>
      </c>
      <c r="C99" s="25">
        <f t="shared" si="6"/>
        <v>1454595.314629293</v>
      </c>
      <c r="D99" s="25">
        <f t="shared" si="6"/>
        <v>1407526.6770453053</v>
      </c>
      <c r="E99" s="25">
        <f t="shared" si="6"/>
        <v>874636.72140465013</v>
      </c>
      <c r="F99" s="25">
        <f t="shared" si="6"/>
        <v>971952.44918373332</v>
      </c>
      <c r="G99" s="25">
        <f t="shared" si="6"/>
        <v>1154788.058950495</v>
      </c>
    </row>
    <row r="100" spans="1:7" x14ac:dyDescent="0.35">
      <c r="A100">
        <v>2120</v>
      </c>
      <c r="B100" s="25">
        <f t="shared" si="6"/>
        <v>1705948.9076556149</v>
      </c>
      <c r="C100" s="25">
        <f t="shared" si="6"/>
        <v>1477868.8396633617</v>
      </c>
      <c r="D100" s="25">
        <f t="shared" si="6"/>
        <v>1430047.1038780301</v>
      </c>
      <c r="E100" s="25">
        <f t="shared" si="6"/>
        <v>888630.9089471245</v>
      </c>
      <c r="F100" s="25">
        <f t="shared" si="6"/>
        <v>987503.6883706731</v>
      </c>
      <c r="G100" s="25">
        <f t="shared" si="6"/>
        <v>1173264.6678937029</v>
      </c>
    </row>
    <row r="101" spans="1:7" x14ac:dyDescent="0.35">
      <c r="A101">
        <v>2121</v>
      </c>
      <c r="B101" s="25">
        <f t="shared" ref="B101:G116" si="7">B100*(1+$C$1)</f>
        <v>1733244.0901781048</v>
      </c>
      <c r="C101" s="25">
        <f t="shared" si="7"/>
        <v>1501514.7410979755</v>
      </c>
      <c r="D101" s="25">
        <f t="shared" si="7"/>
        <v>1452927.8575400787</v>
      </c>
      <c r="E101" s="25">
        <f t="shared" si="7"/>
        <v>902849.0034902785</v>
      </c>
      <c r="F101" s="25">
        <f t="shared" si="7"/>
        <v>1003303.7473846038</v>
      </c>
      <c r="G101" s="25">
        <f t="shared" si="7"/>
        <v>1192036.9025800021</v>
      </c>
    </row>
    <row r="102" spans="1:7" x14ac:dyDescent="0.35">
      <c r="A102">
        <v>2122</v>
      </c>
      <c r="B102" s="25">
        <f t="shared" si="7"/>
        <v>1760975.9956209545</v>
      </c>
      <c r="C102" s="25">
        <f t="shared" si="7"/>
        <v>1525538.976955543</v>
      </c>
      <c r="D102" s="25">
        <f t="shared" si="7"/>
        <v>1476174.70326072</v>
      </c>
      <c r="E102" s="25">
        <f t="shared" si="7"/>
        <v>917294.58754612296</v>
      </c>
      <c r="F102" s="25">
        <f t="shared" si="7"/>
        <v>1019356.6073427575</v>
      </c>
      <c r="G102" s="25">
        <f t="shared" si="7"/>
        <v>1211109.4930212821</v>
      </c>
    </row>
    <row r="103" spans="1:7" x14ac:dyDescent="0.35">
      <c r="A103">
        <v>2123</v>
      </c>
      <c r="B103" s="25">
        <f t="shared" si="7"/>
        <v>1789151.6115508899</v>
      </c>
      <c r="C103" s="25">
        <f t="shared" si="7"/>
        <v>1549947.6005868318</v>
      </c>
      <c r="D103" s="25">
        <f t="shared" si="7"/>
        <v>1499793.4985128916</v>
      </c>
      <c r="E103" s="25">
        <f t="shared" si="7"/>
        <v>931971.30094686092</v>
      </c>
      <c r="F103" s="25">
        <f t="shared" si="7"/>
        <v>1035666.3130602416</v>
      </c>
      <c r="G103" s="25">
        <f t="shared" si="7"/>
        <v>1230487.2449096227</v>
      </c>
    </row>
    <row r="104" spans="1:7" x14ac:dyDescent="0.35">
      <c r="A104">
        <v>2124</v>
      </c>
      <c r="B104" s="25">
        <f t="shared" si="7"/>
        <v>1817778.0373357041</v>
      </c>
      <c r="C104" s="25">
        <f t="shared" si="7"/>
        <v>1574746.7621962212</v>
      </c>
      <c r="D104" s="25">
        <f t="shared" si="7"/>
        <v>1523790.1944890979</v>
      </c>
      <c r="E104" s="25">
        <f t="shared" si="7"/>
        <v>946882.84176201071</v>
      </c>
      <c r="F104" s="25">
        <f t="shared" si="7"/>
        <v>1052236.9740692056</v>
      </c>
      <c r="G104" s="25">
        <f t="shared" si="7"/>
        <v>1250175.0408281768</v>
      </c>
    </row>
    <row r="105" spans="1:7" x14ac:dyDescent="0.35">
      <c r="A105">
        <v>2125</v>
      </c>
      <c r="B105" s="25">
        <f t="shared" si="7"/>
        <v>1846862.4859330754</v>
      </c>
      <c r="C105" s="25">
        <f t="shared" si="7"/>
        <v>1599942.7103913608</v>
      </c>
      <c r="D105" s="25">
        <f t="shared" si="7"/>
        <v>1548170.8376009236</v>
      </c>
      <c r="E105" s="25">
        <f t="shared" si="7"/>
        <v>962032.96723020286</v>
      </c>
      <c r="F105" s="25">
        <f t="shared" si="7"/>
        <v>1069072.7656543129</v>
      </c>
      <c r="G105" s="25">
        <f t="shared" si="7"/>
        <v>1270177.8414814277</v>
      </c>
    </row>
    <row r="106" spans="1:7" x14ac:dyDescent="0.35">
      <c r="A106">
        <v>2126</v>
      </c>
      <c r="B106" s="25">
        <f t="shared" si="7"/>
        <v>1876412.2857080046</v>
      </c>
      <c r="C106" s="25">
        <f t="shared" si="7"/>
        <v>1625541.7937576226</v>
      </c>
      <c r="D106" s="25">
        <f t="shared" si="7"/>
        <v>1572941.5710025383</v>
      </c>
      <c r="E106" s="25">
        <f t="shared" si="7"/>
        <v>977425.49470588611</v>
      </c>
      <c r="F106" s="25">
        <f t="shared" si="7"/>
        <v>1086177.929904782</v>
      </c>
      <c r="G106" s="25">
        <f t="shared" si="7"/>
        <v>1290500.6869451306</v>
      </c>
    </row>
    <row r="107" spans="1:7" x14ac:dyDescent="0.35">
      <c r="A107">
        <v>2127</v>
      </c>
      <c r="B107" s="25">
        <f t="shared" si="7"/>
        <v>1906434.8822793327</v>
      </c>
      <c r="C107" s="25">
        <f t="shared" si="7"/>
        <v>1651550.4624577446</v>
      </c>
      <c r="D107" s="25">
        <f t="shared" si="7"/>
        <v>1598108.6361385789</v>
      </c>
      <c r="E107" s="25">
        <f t="shared" si="7"/>
        <v>993064.30262118031</v>
      </c>
      <c r="F107" s="25">
        <f t="shared" si="7"/>
        <v>1103556.7767832584</v>
      </c>
      <c r="G107" s="25">
        <f t="shared" si="7"/>
        <v>1311148.6979362527</v>
      </c>
    </row>
    <row r="108" spans="1:7" x14ac:dyDescent="0.35">
      <c r="A108">
        <v>2128</v>
      </c>
      <c r="B108" s="25">
        <f t="shared" si="7"/>
        <v>1936937.8403958022</v>
      </c>
      <c r="C108" s="25">
        <f t="shared" si="7"/>
        <v>1677975.2698570685</v>
      </c>
      <c r="D108" s="25">
        <f t="shared" si="7"/>
        <v>1623678.3743167962</v>
      </c>
      <c r="E108" s="25">
        <f t="shared" si="7"/>
        <v>1008953.3314631192</v>
      </c>
      <c r="F108" s="25">
        <f t="shared" si="7"/>
        <v>1121213.6852117905</v>
      </c>
      <c r="G108" s="25">
        <f t="shared" si="7"/>
        <v>1332127.0771032327</v>
      </c>
    </row>
    <row r="109" spans="1:7" x14ac:dyDescent="0.35">
      <c r="A109">
        <v>2129</v>
      </c>
      <c r="B109" s="25">
        <f t="shared" si="7"/>
        <v>1967928.8458421351</v>
      </c>
      <c r="C109" s="25">
        <f t="shared" si="7"/>
        <v>1704822.8741747816</v>
      </c>
      <c r="D109" s="25">
        <f t="shared" si="7"/>
        <v>1649657.2283058648</v>
      </c>
      <c r="E109" s="25">
        <f t="shared" si="7"/>
        <v>1025096.5847665292</v>
      </c>
      <c r="F109" s="25">
        <f t="shared" si="7"/>
        <v>1139153.1041751793</v>
      </c>
      <c r="G109" s="25">
        <f t="shared" si="7"/>
        <v>1353441.1103368844</v>
      </c>
    </row>
    <row r="110" spans="1:7" x14ac:dyDescent="0.35">
      <c r="A110">
        <v>2130</v>
      </c>
      <c r="B110" s="25">
        <f t="shared" si="7"/>
        <v>1999415.7073756093</v>
      </c>
      <c r="C110" s="25">
        <f t="shared" si="7"/>
        <v>1732100.0401615782</v>
      </c>
      <c r="D110" s="25">
        <f t="shared" si="7"/>
        <v>1676051.7439587587</v>
      </c>
      <c r="E110" s="25">
        <f t="shared" si="7"/>
        <v>1041498.1301227936</v>
      </c>
      <c r="F110" s="25">
        <f t="shared" si="7"/>
        <v>1157379.553841982</v>
      </c>
      <c r="G110" s="25">
        <f t="shared" si="7"/>
        <v>1375096.1681022746</v>
      </c>
    </row>
    <row r="111" spans="1:7" x14ac:dyDescent="0.35">
      <c r="A111">
        <v>2131</v>
      </c>
      <c r="B111" s="25">
        <f t="shared" si="7"/>
        <v>2031406.358693619</v>
      </c>
      <c r="C111" s="25">
        <f t="shared" si="7"/>
        <v>1759813.6408041634</v>
      </c>
      <c r="D111" s="25">
        <f t="shared" si="7"/>
        <v>1702868.5718620988</v>
      </c>
      <c r="E111" s="25">
        <f t="shared" si="7"/>
        <v>1058162.1002047583</v>
      </c>
      <c r="F111" s="25">
        <f t="shared" si="7"/>
        <v>1175897.6267034537</v>
      </c>
      <c r="G111" s="25">
        <f t="shared" si="7"/>
        <v>1397097.706791911</v>
      </c>
    </row>
    <row r="112" spans="1:7" x14ac:dyDescent="0.35">
      <c r="A112">
        <v>2132</v>
      </c>
      <c r="B112" s="25">
        <f t="shared" si="7"/>
        <v>2063908.860432717</v>
      </c>
      <c r="C112" s="25">
        <f t="shared" si="7"/>
        <v>1787970.65905703</v>
      </c>
      <c r="D112" s="25">
        <f t="shared" si="7"/>
        <v>1730114.4690118923</v>
      </c>
      <c r="E112" s="25">
        <f t="shared" si="7"/>
        <v>1075092.6938080345</v>
      </c>
      <c r="F112" s="25">
        <f t="shared" si="7"/>
        <v>1194711.9887307091</v>
      </c>
      <c r="G112" s="25">
        <f t="shared" si="7"/>
        <v>1419451.2701005817</v>
      </c>
    </row>
    <row r="113" spans="1:7" x14ac:dyDescent="0.35">
      <c r="A113">
        <v>2133</v>
      </c>
      <c r="B113" s="25">
        <f t="shared" si="7"/>
        <v>2096931.4021996404</v>
      </c>
      <c r="C113" s="25">
        <f t="shared" si="7"/>
        <v>1816578.1896019424</v>
      </c>
      <c r="D113" s="25">
        <f t="shared" si="7"/>
        <v>1757796.3005160827</v>
      </c>
      <c r="E113" s="25">
        <f t="shared" si="7"/>
        <v>1092294.1769089631</v>
      </c>
      <c r="F113" s="25">
        <f t="shared" si="7"/>
        <v>1213827.3805504004</v>
      </c>
      <c r="G113" s="25">
        <f t="shared" si="7"/>
        <v>1442162.4904221911</v>
      </c>
    </row>
    <row r="114" spans="1:7" x14ac:dyDescent="0.35">
      <c r="A114">
        <v>2134</v>
      </c>
      <c r="B114" s="25">
        <f t="shared" si="7"/>
        <v>2130482.3046348346</v>
      </c>
      <c r="C114" s="25">
        <f t="shared" si="7"/>
        <v>1845643.4406355736</v>
      </c>
      <c r="D114" s="25">
        <f t="shared" si="7"/>
        <v>1785921.04132434</v>
      </c>
      <c r="E114" s="25">
        <f t="shared" si="7"/>
        <v>1109770.8837395066</v>
      </c>
      <c r="F114" s="25">
        <f t="shared" si="7"/>
        <v>1233248.6186392067</v>
      </c>
      <c r="G114" s="25">
        <f t="shared" si="7"/>
        <v>1465237.0902689463</v>
      </c>
    </row>
    <row r="115" spans="1:7" x14ac:dyDescent="0.35">
      <c r="A115">
        <v>2135</v>
      </c>
      <c r="B115" s="25">
        <f t="shared" si="7"/>
        <v>2164570.0215089922</v>
      </c>
      <c r="C115" s="25">
        <f t="shared" si="7"/>
        <v>1875173.7356857427</v>
      </c>
      <c r="D115" s="25">
        <f t="shared" si="7"/>
        <v>1814495.7779855295</v>
      </c>
      <c r="E115" s="25">
        <f t="shared" si="7"/>
        <v>1127527.2178793387</v>
      </c>
      <c r="F115" s="25">
        <f t="shared" si="7"/>
        <v>1252980.596537434</v>
      </c>
      <c r="G115" s="25">
        <f t="shared" si="7"/>
        <v>1488680.8837132493</v>
      </c>
    </row>
    <row r="116" spans="1:7" x14ac:dyDescent="0.35">
      <c r="A116">
        <v>2136</v>
      </c>
      <c r="B116" s="25">
        <f t="shared" si="7"/>
        <v>2199203.141853136</v>
      </c>
      <c r="C116" s="25">
        <f t="shared" si="7"/>
        <v>1905176.5154567147</v>
      </c>
      <c r="D116" s="25">
        <f t="shared" si="7"/>
        <v>1843527.710433298</v>
      </c>
      <c r="E116" s="25">
        <f t="shared" si="7"/>
        <v>1145567.6533654081</v>
      </c>
      <c r="F116" s="25">
        <f t="shared" si="7"/>
        <v>1273028.2860820331</v>
      </c>
      <c r="G116" s="25">
        <f t="shared" si="7"/>
        <v>1512499.7778526614</v>
      </c>
    </row>
    <row r="117" spans="1:7" x14ac:dyDescent="0.35">
      <c r="A117">
        <v>2137</v>
      </c>
      <c r="B117" s="25">
        <f t="shared" ref="B117:G130" si="8">B116*(1+$C$1)</f>
        <v>2234390.392122786</v>
      </c>
      <c r="C117" s="25">
        <f t="shared" si="8"/>
        <v>1935659.339704022</v>
      </c>
      <c r="D117" s="25">
        <f t="shared" si="8"/>
        <v>1873024.1538002307</v>
      </c>
      <c r="E117" s="25">
        <f t="shared" si="8"/>
        <v>1163896.7358192545</v>
      </c>
      <c r="F117" s="25">
        <f t="shared" si="8"/>
        <v>1293396.7386593455</v>
      </c>
      <c r="G117" s="25">
        <f t="shared" si="8"/>
        <v>1536699.774298304</v>
      </c>
    </row>
    <row r="118" spans="1:7" x14ac:dyDescent="0.35">
      <c r="A118">
        <v>2138</v>
      </c>
      <c r="B118" s="25">
        <f t="shared" si="8"/>
        <v>2270140.6383967507</v>
      </c>
      <c r="C118" s="25">
        <f t="shared" si="8"/>
        <v>1966629.8891392865</v>
      </c>
      <c r="D118" s="25">
        <f t="shared" si="8"/>
        <v>1902992.5402610344</v>
      </c>
      <c r="E118" s="25">
        <f t="shared" si="8"/>
        <v>1182519.0835923627</v>
      </c>
      <c r="F118" s="25">
        <f t="shared" si="8"/>
        <v>1314091.086477895</v>
      </c>
      <c r="G118" s="25">
        <f t="shared" si="8"/>
        <v>1561286.9706870769</v>
      </c>
    </row>
    <row r="119" spans="1:7" x14ac:dyDescent="0.35">
      <c r="A119">
        <v>2139</v>
      </c>
      <c r="B119" s="25">
        <f t="shared" si="8"/>
        <v>2306462.8886110988</v>
      </c>
      <c r="C119" s="25">
        <f t="shared" si="8"/>
        <v>1998095.9673655152</v>
      </c>
      <c r="D119" s="25">
        <f t="shared" si="8"/>
        <v>1933440.420905211</v>
      </c>
      <c r="E119" s="25">
        <f t="shared" si="8"/>
        <v>1201439.3889298404</v>
      </c>
      <c r="F119" s="25">
        <f t="shared" si="8"/>
        <v>1335116.5438615414</v>
      </c>
      <c r="G119" s="25">
        <f t="shared" si="8"/>
        <v>1586267.5622180703</v>
      </c>
    </row>
    <row r="120" spans="1:7" x14ac:dyDescent="0.35">
      <c r="A120">
        <v>2140</v>
      </c>
      <c r="B120" s="25">
        <f t="shared" si="8"/>
        <v>2343366.2948288764</v>
      </c>
      <c r="C120" s="25">
        <f t="shared" si="8"/>
        <v>2030065.5028433634</v>
      </c>
      <c r="D120" s="25">
        <f t="shared" si="8"/>
        <v>1964375.4676396945</v>
      </c>
      <c r="E120" s="25">
        <f t="shared" si="8"/>
        <v>1220662.4191527178</v>
      </c>
      <c r="F120" s="25">
        <f t="shared" si="8"/>
        <v>1356478.4085633261</v>
      </c>
      <c r="G120" s="25">
        <f t="shared" si="8"/>
        <v>1611647.8432135594</v>
      </c>
    </row>
    <row r="121" spans="1:7" x14ac:dyDescent="0.35">
      <c r="A121">
        <v>2141</v>
      </c>
      <c r="B121" s="25">
        <f t="shared" si="8"/>
        <v>2380860.1555461385</v>
      </c>
      <c r="C121" s="25">
        <f t="shared" si="8"/>
        <v>2062546.5508888573</v>
      </c>
      <c r="D121" s="25">
        <f t="shared" si="8"/>
        <v>1995805.4751219295</v>
      </c>
      <c r="E121" s="25">
        <f t="shared" si="8"/>
        <v>1240193.0178591614</v>
      </c>
      <c r="F121" s="25">
        <f t="shared" si="8"/>
        <v>1378182.0631003394</v>
      </c>
      <c r="G121" s="25">
        <f t="shared" si="8"/>
        <v>1637434.2087049764</v>
      </c>
    </row>
    <row r="122" spans="1:7" x14ac:dyDescent="0.35">
      <c r="A122">
        <v>2142</v>
      </c>
      <c r="B122" s="25">
        <f t="shared" si="8"/>
        <v>2418953.9180348767</v>
      </c>
      <c r="C122" s="25">
        <f t="shared" si="8"/>
        <v>2095547.2957030791</v>
      </c>
      <c r="D122" s="25">
        <f t="shared" si="8"/>
        <v>2027738.3627238804</v>
      </c>
      <c r="E122" s="25">
        <f t="shared" si="8"/>
        <v>1260036.1061449079</v>
      </c>
      <c r="F122" s="25">
        <f t="shared" si="8"/>
        <v>1400232.9761099447</v>
      </c>
      <c r="G122" s="25">
        <f t="shared" si="8"/>
        <v>1663633.1560442559</v>
      </c>
    </row>
    <row r="123" spans="1:7" x14ac:dyDescent="0.35">
      <c r="A123">
        <v>2143</v>
      </c>
      <c r="B123" s="25">
        <f t="shared" si="8"/>
        <v>2457657.1807234348</v>
      </c>
      <c r="C123" s="25">
        <f t="shared" si="8"/>
        <v>2129076.0524343285</v>
      </c>
      <c r="D123" s="25">
        <f t="shared" si="8"/>
        <v>2060182.1765274627</v>
      </c>
      <c r="E123" s="25">
        <f t="shared" si="8"/>
        <v>1280196.6838432264</v>
      </c>
      <c r="F123" s="25">
        <f t="shared" si="8"/>
        <v>1422636.7037277038</v>
      </c>
      <c r="G123" s="25">
        <f t="shared" si="8"/>
        <v>1690251.2865409642</v>
      </c>
    </row>
    <row r="124" spans="1:7" x14ac:dyDescent="0.35">
      <c r="A124">
        <v>2144</v>
      </c>
      <c r="B124" s="25">
        <f t="shared" si="8"/>
        <v>2496979.6956150099</v>
      </c>
      <c r="C124" s="25">
        <f t="shared" si="8"/>
        <v>2163141.2692732778</v>
      </c>
      <c r="D124" s="25">
        <f t="shared" si="8"/>
        <v>2093145.0913519021</v>
      </c>
      <c r="E124" s="25">
        <f t="shared" si="8"/>
        <v>1300679.830784718</v>
      </c>
      <c r="F124" s="25">
        <f t="shared" si="8"/>
        <v>1445398.8909873471</v>
      </c>
      <c r="G124" s="25">
        <f t="shared" si="8"/>
        <v>1717295.3071256196</v>
      </c>
    </row>
    <row r="125" spans="1:7" x14ac:dyDescent="0.35">
      <c r="A125">
        <v>2145</v>
      </c>
      <c r="B125" s="25">
        <f t="shared" si="8"/>
        <v>2536931.37074485</v>
      </c>
      <c r="C125" s="25">
        <f t="shared" si="8"/>
        <v>2197751.5295816502</v>
      </c>
      <c r="D125" s="25">
        <f t="shared" si="8"/>
        <v>2126635.4128135326</v>
      </c>
      <c r="E125" s="25">
        <f t="shared" si="8"/>
        <v>1321490.7080772736</v>
      </c>
      <c r="F125" s="25">
        <f t="shared" si="8"/>
        <v>1468525.2732431446</v>
      </c>
      <c r="G125" s="25">
        <f t="shared" si="8"/>
        <v>1744772.0320396295</v>
      </c>
    </row>
    <row r="126" spans="1:7" x14ac:dyDescent="0.35">
      <c r="A126">
        <v>2146</v>
      </c>
      <c r="B126" s="25">
        <f t="shared" si="8"/>
        <v>2577522.2726767678</v>
      </c>
      <c r="C126" s="25">
        <f t="shared" si="8"/>
        <v>2232915.5540549564</v>
      </c>
      <c r="D126" s="25">
        <f t="shared" si="8"/>
        <v>2160661.5794185493</v>
      </c>
      <c r="E126" s="25">
        <f t="shared" si="8"/>
        <v>1342634.5594065099</v>
      </c>
      <c r="F126" s="25">
        <f t="shared" si="8"/>
        <v>1492021.6776150349</v>
      </c>
      <c r="G126" s="25">
        <f t="shared" si="8"/>
        <v>1772688.3845522637</v>
      </c>
    </row>
    <row r="127" spans="1:7" x14ac:dyDescent="0.35">
      <c r="A127">
        <v>2147</v>
      </c>
      <c r="B127" s="25">
        <f t="shared" si="8"/>
        <v>2618762.6290395963</v>
      </c>
      <c r="C127" s="25">
        <f t="shared" si="8"/>
        <v>2268642.2029198357</v>
      </c>
      <c r="D127" s="25">
        <f t="shared" si="8"/>
        <v>2195232.1646892461</v>
      </c>
      <c r="E127" s="25">
        <f t="shared" si="8"/>
        <v>1364116.712357014</v>
      </c>
      <c r="F127" s="25">
        <f t="shared" si="8"/>
        <v>1515894.0244568754</v>
      </c>
      <c r="G127" s="25">
        <f t="shared" si="8"/>
        <v>1801051.3987050999</v>
      </c>
    </row>
    <row r="128" spans="1:7" x14ac:dyDescent="0.35">
      <c r="A128">
        <v>2148</v>
      </c>
      <c r="B128" s="25">
        <f t="shared" si="8"/>
        <v>2660662.8311042297</v>
      </c>
      <c r="C128" s="25">
        <f t="shared" si="8"/>
        <v>2304940.4781665532</v>
      </c>
      <c r="D128" s="25">
        <f t="shared" si="8"/>
        <v>2230355.8793242741</v>
      </c>
      <c r="E128" s="25">
        <f t="shared" si="8"/>
        <v>1385942.5797547263</v>
      </c>
      <c r="F128" s="25">
        <f t="shared" si="8"/>
        <v>1540148.3288481855</v>
      </c>
      <c r="G128" s="25">
        <f t="shared" si="8"/>
        <v>1829868.2210843815</v>
      </c>
    </row>
    <row r="129" spans="1:7" x14ac:dyDescent="0.35">
      <c r="A129">
        <v>2149</v>
      </c>
      <c r="B129" s="25">
        <f t="shared" si="8"/>
        <v>2703233.4364018976</v>
      </c>
      <c r="C129" s="25">
        <f t="shared" si="8"/>
        <v>2341819.5258172182</v>
      </c>
      <c r="D129" s="25">
        <f t="shared" si="8"/>
        <v>2266041.5733934627</v>
      </c>
      <c r="E129" s="25">
        <f t="shared" si="8"/>
        <v>1408117.6610308019</v>
      </c>
      <c r="F129" s="25">
        <f t="shared" si="8"/>
        <v>1564790.7021097564</v>
      </c>
      <c r="G129" s="25">
        <f t="shared" si="8"/>
        <v>1859146.1126217316</v>
      </c>
    </row>
    <row r="130" spans="1:7" x14ac:dyDescent="0.35">
      <c r="A130">
        <v>2150</v>
      </c>
      <c r="B130" s="25">
        <f t="shared" si="8"/>
        <v>2746485.171384328</v>
      </c>
      <c r="C130" s="25">
        <f t="shared" si="8"/>
        <v>2379288.638230294</v>
      </c>
      <c r="D130" s="25">
        <f t="shared" si="8"/>
        <v>2302298.2385677584</v>
      </c>
      <c r="E130" s="25">
        <f t="shared" si="8"/>
        <v>1430647.5436072948</v>
      </c>
      <c r="F130" s="25">
        <f t="shared" si="8"/>
        <v>1589827.3533435126</v>
      </c>
      <c r="G130" s="25">
        <f t="shared" si="8"/>
        <v>1888892.4504236793</v>
      </c>
    </row>
  </sheetData>
  <conditionalFormatting sqref="I2:O14">
    <cfRule type="expression" dxfId="0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B70C-B773-4C3C-9803-EDDB6528C094}">
  <dimension ref="A1:AS136"/>
  <sheetViews>
    <sheetView topLeftCell="M1" workbookViewId="0">
      <selection activeCell="V5" sqref="V5"/>
    </sheetView>
  </sheetViews>
  <sheetFormatPr defaultRowHeight="14.5" x14ac:dyDescent="0.35"/>
  <cols>
    <col min="2" max="2" width="21.81640625" bestFit="1" customWidth="1"/>
    <col min="3" max="3" width="13.81640625" bestFit="1" customWidth="1"/>
    <col min="4" max="7" width="12.1796875" bestFit="1" customWidth="1"/>
    <col min="8" max="8" width="12.1796875" customWidth="1"/>
    <col min="9" max="9" width="35.7265625" bestFit="1" customWidth="1"/>
    <col min="10" max="15" width="12" bestFit="1" customWidth="1"/>
    <col min="16" max="21" width="15.54296875" customWidth="1"/>
    <col min="22" max="24" width="12.7265625" bestFit="1" customWidth="1"/>
    <col min="25" max="27" width="12" customWidth="1"/>
    <col min="28" max="33" width="13.7265625" customWidth="1"/>
    <col min="34" max="39" width="14.1796875" customWidth="1"/>
    <col min="40" max="45" width="13.26953125" customWidth="1"/>
  </cols>
  <sheetData>
    <row r="1" spans="1:45" x14ac:dyDescent="0.35">
      <c r="B1" t="s">
        <v>185</v>
      </c>
      <c r="C1" s="100">
        <v>0.05</v>
      </c>
    </row>
    <row r="3" spans="1:45" x14ac:dyDescent="0.35">
      <c r="J3" s="127" t="s">
        <v>187</v>
      </c>
      <c r="K3" s="127"/>
      <c r="L3" s="127"/>
      <c r="M3" s="127"/>
      <c r="N3" s="127"/>
      <c r="O3" s="127"/>
      <c r="P3" s="126" t="s">
        <v>188</v>
      </c>
      <c r="Q3" s="126"/>
      <c r="R3" s="126"/>
      <c r="S3" s="126"/>
      <c r="T3" s="126"/>
      <c r="U3" s="126"/>
      <c r="V3" s="128" t="s">
        <v>189</v>
      </c>
      <c r="W3" s="128"/>
      <c r="X3" s="128"/>
      <c r="Y3" s="128"/>
      <c r="Z3" s="128"/>
      <c r="AA3" s="128"/>
      <c r="AB3" s="129" t="s">
        <v>190</v>
      </c>
      <c r="AC3" s="129"/>
      <c r="AD3" s="129"/>
      <c r="AE3" s="129"/>
      <c r="AF3" s="129"/>
      <c r="AG3" s="129"/>
      <c r="AH3" s="130" t="s">
        <v>191</v>
      </c>
      <c r="AI3" s="130"/>
      <c r="AJ3" s="130"/>
      <c r="AK3" s="130"/>
      <c r="AL3" s="130"/>
      <c r="AM3" s="130"/>
      <c r="AN3" s="126" t="s">
        <v>186</v>
      </c>
      <c r="AO3" s="126"/>
      <c r="AP3" s="126"/>
      <c r="AQ3" s="126"/>
      <c r="AR3" s="126"/>
      <c r="AS3" s="126"/>
    </row>
    <row r="4" spans="1:45" x14ac:dyDescent="0.35">
      <c r="A4" s="1" t="s">
        <v>0</v>
      </c>
      <c r="B4" s="82" t="s">
        <v>1</v>
      </c>
      <c r="C4" s="82" t="s">
        <v>2</v>
      </c>
      <c r="D4" s="82" t="s">
        <v>3</v>
      </c>
      <c r="E4" s="82" t="s">
        <v>4</v>
      </c>
      <c r="F4" s="82" t="s">
        <v>5</v>
      </c>
      <c r="G4" s="82" t="s">
        <v>6</v>
      </c>
      <c r="H4" s="82"/>
      <c r="I4" s="105" t="s">
        <v>0</v>
      </c>
      <c r="J4" s="102" t="s">
        <v>1</v>
      </c>
      <c r="K4" s="102" t="s">
        <v>2</v>
      </c>
      <c r="L4" s="102" t="s">
        <v>3</v>
      </c>
      <c r="M4" s="102" t="s">
        <v>4</v>
      </c>
      <c r="N4" s="102" t="s">
        <v>5</v>
      </c>
      <c r="O4" s="102" t="s">
        <v>6</v>
      </c>
      <c r="P4" s="33" t="s">
        <v>1</v>
      </c>
      <c r="Q4" s="33" t="s">
        <v>2</v>
      </c>
      <c r="R4" s="33" t="s">
        <v>3</v>
      </c>
      <c r="S4" s="33" t="s">
        <v>4</v>
      </c>
      <c r="T4" s="33" t="s">
        <v>5</v>
      </c>
      <c r="U4" s="33" t="s">
        <v>6</v>
      </c>
      <c r="V4" s="104" t="s">
        <v>1</v>
      </c>
      <c r="W4" s="104" t="s">
        <v>2</v>
      </c>
      <c r="X4" s="104" t="s">
        <v>3</v>
      </c>
      <c r="Y4" s="104" t="s">
        <v>4</v>
      </c>
      <c r="Z4" s="104" t="s">
        <v>5</v>
      </c>
      <c r="AA4" s="104" t="s">
        <v>6</v>
      </c>
      <c r="AB4" s="31" t="s">
        <v>1</v>
      </c>
      <c r="AC4" s="31" t="s">
        <v>2</v>
      </c>
      <c r="AD4" s="31" t="s">
        <v>3</v>
      </c>
      <c r="AE4" s="31" t="s">
        <v>4</v>
      </c>
      <c r="AF4" s="31" t="s">
        <v>5</v>
      </c>
      <c r="AG4" s="31" t="s">
        <v>6</v>
      </c>
      <c r="AH4" s="108" t="s">
        <v>1</v>
      </c>
      <c r="AI4" s="108" t="s">
        <v>2</v>
      </c>
      <c r="AJ4" s="108" t="s">
        <v>3</v>
      </c>
      <c r="AK4" s="108" t="s">
        <v>4</v>
      </c>
      <c r="AL4" s="108" t="s">
        <v>5</v>
      </c>
      <c r="AM4" s="108" t="s">
        <v>6</v>
      </c>
      <c r="AN4" s="33" t="s">
        <v>1</v>
      </c>
      <c r="AO4" s="33" t="s">
        <v>2</v>
      </c>
      <c r="AP4" s="33" t="s">
        <v>3</v>
      </c>
      <c r="AQ4" s="33" t="s">
        <v>4</v>
      </c>
      <c r="AR4" s="33" t="s">
        <v>5</v>
      </c>
      <c r="AS4" s="33" t="s">
        <v>6</v>
      </c>
    </row>
    <row r="5" spans="1:45" x14ac:dyDescent="0.35">
      <c r="A5">
        <v>2023</v>
      </c>
      <c r="B5" s="84">
        <f>'Future Expected Cost'!V4</f>
        <v>63433141.163093247</v>
      </c>
      <c r="C5" s="84">
        <f>'Future Expected Cost'!W4</f>
        <v>111825122.98706931</v>
      </c>
      <c r="D5" s="84">
        <f>'Future Expected Cost'!X4</f>
        <v>82840730.630058885</v>
      </c>
      <c r="E5" s="84">
        <f>'Future Expected Cost'!Y4</f>
        <v>30277683.086606883</v>
      </c>
      <c r="F5" s="84">
        <f>'Future Expected Cost'!Z4</f>
        <v>21095289.480214976</v>
      </c>
      <c r="G5" s="84">
        <f>'Future Expected Cost'!AA4</f>
        <v>11725094.592193628</v>
      </c>
      <c r="H5" s="84"/>
      <c r="I5">
        <v>2023</v>
      </c>
      <c r="J5" s="103">
        <f>-SUM(K5:O5)</f>
        <v>225720.6</v>
      </c>
      <c r="K5" s="103">
        <f>-$C$1*'Levy Proposition'!C2</f>
        <v>-81731.400000000009</v>
      </c>
      <c r="L5" s="103">
        <f>-$C$1*'Levy Proposition'!D2</f>
        <v>-93286.8</v>
      </c>
      <c r="M5" s="103">
        <f>-$C$1*'Levy Proposition'!E2</f>
        <v>-20177.400000000001</v>
      </c>
      <c r="N5" s="103">
        <f>-$C$1*'Levy Proposition'!F2</f>
        <v>-25022.400000000001</v>
      </c>
      <c r="O5" s="103">
        <f>-$C$1*'Levy Proposition'!G2</f>
        <v>-5502.6</v>
      </c>
      <c r="P5" s="106">
        <f>'Levy Proposition'!B2</f>
        <v>2376180</v>
      </c>
      <c r="Q5" s="106">
        <f>'Levy Proposition'!C2</f>
        <v>1634628</v>
      </c>
      <c r="R5" s="106">
        <f>'Levy Proposition'!D2</f>
        <v>1865736</v>
      </c>
      <c r="S5" s="106">
        <f>'Levy Proposition'!E2</f>
        <v>403548</v>
      </c>
      <c r="T5" s="106">
        <f>'Levy Proposition'!F2</f>
        <v>500448</v>
      </c>
      <c r="U5" s="106">
        <f>'Levy Proposition'!G2</f>
        <v>110052</v>
      </c>
      <c r="V5" s="107">
        <f>P5*'Levy Proposition'!B$5/(1+Assumptions!$D$49)^('Incentive Relocation assumption'!$I5-2022)</f>
        <v>100854532.5500804</v>
      </c>
      <c r="W5" s="107">
        <f>Q5*'Levy Proposition'!C$5/(1+Assumptions!$D$49)^('Incentive Relocation assumption'!$I5-2022)</f>
        <v>177941825.72508502</v>
      </c>
      <c r="X5" s="107">
        <f>R5*'Levy Proposition'!D$5/(1+Assumptions!$D$49)^('Incentive Relocation assumption'!$I5-2022)</f>
        <v>132160946.80229431</v>
      </c>
      <c r="Y5" s="107">
        <f>S5*'Levy Proposition'!E$5/(1+Assumptions!$D$49)^('Incentive Relocation assumption'!$I5-2022)</f>
        <v>48769459.465545252</v>
      </c>
      <c r="Z5" s="107">
        <f>T5*'Levy Proposition'!F$5/(1+Assumptions!$D$49)^('Incentive Relocation assumption'!$I5-2022)</f>
        <v>33901789.41271428</v>
      </c>
      <c r="AA5" s="107">
        <f>U5*'Levy Proposition'!G$5/(1+Assumptions!$D$49)^('Incentive Relocation assumption'!$I5-2022)</f>
        <v>18815000.065598931</v>
      </c>
      <c r="AB5" s="81">
        <f>P5*'Levy Proposition'!B$33/(1+Assumptions!$D$49)^('Incentive Relocation assumption'!$I5-2022)</f>
        <v>100761895.91097388</v>
      </c>
      <c r="AC5" s="81">
        <f>Q5*'Levy Proposition'!C$33/(1+Assumptions!$D$49)^('Incentive Relocation assumption'!$I5-2022)</f>
        <v>177778383.06886664</v>
      </c>
      <c r="AD5" s="81">
        <f>R5*'Levy Proposition'!D$33/(1+Assumptions!$D$49)^('Incentive Relocation assumption'!$I5-2022)</f>
        <v>132039554.67817913</v>
      </c>
      <c r="AE5" s="81">
        <f>S5*'Levy Proposition'!E$33/(1+Assumptions!$D$49)^('Incentive Relocation assumption'!$I5-2022)</f>
        <v>48724663.870328084</v>
      </c>
      <c r="AF5" s="81">
        <f>T5*'Levy Proposition'!F$33/(1+Assumptions!$D$49)^('Incentive Relocation assumption'!$I5-2022)</f>
        <v>33870650.03056176</v>
      </c>
      <c r="AG5" s="81">
        <f>U5*'Levy Proposition'!G$33/(1+Assumptions!$D$49)^('Incentive Relocation assumption'!$I5-2022)</f>
        <v>18797718.161387037</v>
      </c>
      <c r="AH5" s="109">
        <f>V5-AB5</f>
        <v>92636.639106526971</v>
      </c>
      <c r="AI5" s="109">
        <f t="shared" ref="AI5:AM5" si="0">W5-AC5</f>
        <v>163442.65621837974</v>
      </c>
      <c r="AJ5" s="109">
        <f t="shared" si="0"/>
        <v>121392.12411518395</v>
      </c>
      <c r="AK5" s="109">
        <f t="shared" si="0"/>
        <v>44795.595217168331</v>
      </c>
      <c r="AL5" s="109">
        <f t="shared" si="0"/>
        <v>31139.38215252012</v>
      </c>
      <c r="AM5" s="109">
        <f t="shared" si="0"/>
        <v>17281.904211893678</v>
      </c>
      <c r="AN5" s="106">
        <f>'Levy Proposition'!B$11*'Incentive Relocation assumption'!J5/(1+Assumptions!$D$49)^('Incentive Relocation assumption'!$I5-2022)</f>
        <v>0</v>
      </c>
      <c r="AO5" s="106">
        <f>-'Levy Proposition'!C$11*'Incentive Relocation assumption'!K5/(1+Assumptions!$D$49)^('Incentive Relocation assumption'!$I5-2022)</f>
        <v>73196172.779278249</v>
      </c>
      <c r="AP5" s="106">
        <f>-'Levy Proposition'!D$11*'Incentive Relocation assumption'!L5/(1+Assumptions!$D$49)^('Incentive Relocation assumption'!$I5-2022)</f>
        <v>35715399.516365454</v>
      </c>
      <c r="AQ5" s="106">
        <f>-'Levy Proposition'!E$11*'Incentive Relocation assumption'!M5/(1+Assumptions!$D$49)^('Incentive Relocation assumption'!$I5-2022)</f>
        <v>21333676.158545639</v>
      </c>
      <c r="AR5" s="106">
        <f>-'Levy Proposition'!F$11*'Incentive Relocation assumption'!N5/(1+Assumptions!$D$49)^('Incentive Relocation assumption'!$I5-2022)</f>
        <v>8536352.5298978332</v>
      </c>
      <c r="AS5" s="106">
        <f>-'Levy Proposition'!G$11*'Incentive Relocation assumption'!O5/(1+Assumptions!$D$49)^('Incentive Relocation assumption'!$I5-2022)</f>
        <v>9536358.6099417359</v>
      </c>
    </row>
    <row r="6" spans="1:45" x14ac:dyDescent="0.35">
      <c r="A6">
        <v>2024</v>
      </c>
      <c r="B6" s="84">
        <f>'Future Expected Cost'!V5</f>
        <v>60628789.701284617</v>
      </c>
      <c r="C6" s="84">
        <f>'Future Expected Cost'!W5</f>
        <v>106884385.76871972</v>
      </c>
      <c r="D6" s="84">
        <f>'Future Expected Cost'!X5</f>
        <v>79187333.431873262</v>
      </c>
      <c r="E6" s="84">
        <f>'Future Expected Cost'!Y5</f>
        <v>28951693.107561089</v>
      </c>
      <c r="F6" s="84">
        <f>'Future Expected Cost'!Z5</f>
        <v>20169860.554226473</v>
      </c>
      <c r="G6" s="84">
        <f>'Future Expected Cost'!AA5</f>
        <v>11210143.204574712</v>
      </c>
      <c r="H6" s="84"/>
      <c r="I6">
        <v>2024</v>
      </c>
      <c r="J6" s="103">
        <f t="shared" ref="J6:J69" si="1">-SUM(K6:O6)</f>
        <v>214434.57</v>
      </c>
      <c r="K6" s="103">
        <f>-$C$1*Q6</f>
        <v>-77644.83</v>
      </c>
      <c r="L6" s="103">
        <f t="shared" ref="L6:O6" si="2">-$C$1*R6</f>
        <v>-88622.46</v>
      </c>
      <c r="M6" s="103">
        <f t="shared" si="2"/>
        <v>-19168.53</v>
      </c>
      <c r="N6" s="103">
        <f t="shared" si="2"/>
        <v>-23771.279999999999</v>
      </c>
      <c r="O6" s="103">
        <f t="shared" si="2"/>
        <v>-5227.47</v>
      </c>
      <c r="P6" s="106">
        <f>(P5+J5)</f>
        <v>2601900.6</v>
      </c>
      <c r="Q6" s="106">
        <f t="shared" ref="Q6:U6" si="3">(Q5+K5)</f>
        <v>1552896.6</v>
      </c>
      <c r="R6" s="106">
        <f t="shared" si="3"/>
        <v>1772449.2</v>
      </c>
      <c r="S6" s="106">
        <f t="shared" si="3"/>
        <v>383370.6</v>
      </c>
      <c r="T6" s="106">
        <f t="shared" si="3"/>
        <v>475425.6</v>
      </c>
      <c r="U6" s="106">
        <f t="shared" si="3"/>
        <v>104549.4</v>
      </c>
      <c r="V6" s="107">
        <f>P6*'Levy Proposition'!B$5/(1+Assumptions!$D$49)^('Incentive Relocation assumption'!$I6-2022)</f>
        <v>104622142.29445176</v>
      </c>
      <c r="W6" s="107">
        <f>Q6*'Levy Proposition'!C$5/(1+Assumptions!$D$49)^('Incentive Relocation assumption'!$I6-2022)</f>
        <v>160146875.61039114</v>
      </c>
      <c r="X6" s="107">
        <f>R6*'Levy Proposition'!D$5/(1+Assumptions!$D$49)^('Incentive Relocation assumption'!$I6-2022)</f>
        <v>118944282.05315883</v>
      </c>
      <c r="Y6" s="107">
        <f>S6*'Levy Proposition'!E$5/(1+Assumptions!$D$49)^('Incentive Relocation assumption'!$I6-2022)</f>
        <v>43892303.154635146</v>
      </c>
      <c r="Z6" s="107">
        <f>T6*'Levy Proposition'!F$5/(1+Assumptions!$D$49)^('Incentive Relocation assumption'!$I6-2022)</f>
        <v>30511464.237956539</v>
      </c>
      <c r="AA6" s="107">
        <f>U6*'Levy Proposition'!G$5/(1+Assumptions!$D$49)^('Incentive Relocation assumption'!$I6-2022)</f>
        <v>16933418.901580919</v>
      </c>
      <c r="AB6" s="81">
        <f>P6*'Levy Proposition'!B$33/(1+Assumptions!$D$49)^('Incentive Relocation assumption'!$I6-2022)</f>
        <v>104526045.04038467</v>
      </c>
      <c r="AC6" s="81">
        <f>Q6*'Levy Proposition'!C$33/(1+Assumptions!$D$49)^('Incentive Relocation assumption'!$I6-2022)</f>
        <v>159999777.92479539</v>
      </c>
      <c r="AD6" s="81">
        <f>R6*'Levy Proposition'!D$33/(1+Assumptions!$D$49)^('Incentive Relocation assumption'!$I6-2022)</f>
        <v>118835029.66507332</v>
      </c>
      <c r="AE6" s="81">
        <f>S6*'Levy Proposition'!E$33/(1+Assumptions!$D$49)^('Incentive Relocation assumption'!$I6-2022)</f>
        <v>43851987.312163003</v>
      </c>
      <c r="AF6" s="81">
        <f>T6*'Levy Proposition'!F$33/(1+Assumptions!$D$49)^('Incentive Relocation assumption'!$I6-2022)</f>
        <v>30483438.928337269</v>
      </c>
      <c r="AG6" s="81">
        <f>U6*'Levy Proposition'!G$33/(1+Assumptions!$D$49)^('Incentive Relocation assumption'!$I6-2022)</f>
        <v>16917865.262334745</v>
      </c>
      <c r="AH6" s="109">
        <f t="shared" ref="AH6:AH69" si="4">V6-AB6</f>
        <v>96097.254067093134</v>
      </c>
      <c r="AI6" s="109">
        <f t="shared" ref="AI6:AI69" si="5">W6-AC6</f>
        <v>147097.68559575081</v>
      </c>
      <c r="AJ6" s="109">
        <f t="shared" ref="AJ6:AJ69" si="6">X6-AD6</f>
        <v>109252.38808551431</v>
      </c>
      <c r="AK6" s="109">
        <f t="shared" ref="AK6:AK69" si="7">Y6-AE6</f>
        <v>40315.842472143471</v>
      </c>
      <c r="AL6" s="109">
        <f t="shared" ref="AL6:AL69" si="8">Z6-AF6</f>
        <v>28025.309619270265</v>
      </c>
      <c r="AM6" s="109">
        <f t="shared" ref="AM6:AM69" si="9">AA6-AG6</f>
        <v>15553.639246173203</v>
      </c>
      <c r="AN6" s="106">
        <f>'Levy Proposition'!B$11*'Incentive Relocation assumption'!J6/(1+Assumptions!$D$49)^('Incentive Relocation assumption'!$I6-2022)</f>
        <v>0</v>
      </c>
      <c r="AO6" s="106">
        <f>-'Levy Proposition'!C$11*'Incentive Relocation assumption'!K6/(1+Assumptions!$D$49)^('Incentive Relocation assumption'!$I6-2022)</f>
        <v>65876239.773723207</v>
      </c>
      <c r="AP6" s="106">
        <f>-'Levy Proposition'!D$11*'Incentive Relocation assumption'!L6/(1+Assumptions!$D$49)^('Incentive Relocation assumption'!$I6-2022)</f>
        <v>32143705.508336127</v>
      </c>
      <c r="AQ6" s="106">
        <f>-'Levy Proposition'!E$11*'Incentive Relocation assumption'!M6/(1+Assumptions!$D$49)^('Incentive Relocation assumption'!$I6-2022)</f>
        <v>19200216.521063473</v>
      </c>
      <c r="AR6" s="106">
        <f>-'Levy Proposition'!F$11*'Incentive Relocation assumption'!N6/(1+Assumptions!$D$49)^('Incentive Relocation assumption'!$I6-2022)</f>
        <v>7682680.4558253745</v>
      </c>
      <c r="AS6" s="106">
        <f>-'Levy Proposition'!G$11*'Incentive Relocation assumption'!O6/(1+Assumptions!$D$49)^('Incentive Relocation assumption'!$I6-2022)</f>
        <v>8582681.6143941842</v>
      </c>
    </row>
    <row r="7" spans="1:45" x14ac:dyDescent="0.35">
      <c r="A7">
        <v>2025</v>
      </c>
      <c r="B7" s="84">
        <f>'Future Expected Cost'!V6</f>
        <v>57948703.086671129</v>
      </c>
      <c r="C7" s="84">
        <f>'Future Expected Cost'!W6</f>
        <v>102162458.04857317</v>
      </c>
      <c r="D7" s="84">
        <f>'Future Expected Cost'!X6</f>
        <v>75695466.542558253</v>
      </c>
      <c r="E7" s="84">
        <f>'Future Expected Cost'!Y6</f>
        <v>27683956.722167592</v>
      </c>
      <c r="F7" s="84">
        <f>'Future Expected Cost'!Z6</f>
        <v>19285152.408824373</v>
      </c>
      <c r="G7" s="84">
        <f>'Future Expected Cost'!AA6</f>
        <v>10717875.047613988</v>
      </c>
      <c r="H7" s="84"/>
      <c r="I7">
        <v>2025</v>
      </c>
      <c r="J7" s="103">
        <f t="shared" si="1"/>
        <v>203712.84149999998</v>
      </c>
      <c r="K7" s="103">
        <f t="shared" ref="K7:K70" si="10">-$C$1*Q7</f>
        <v>-73762.588499999998</v>
      </c>
      <c r="L7" s="103">
        <f t="shared" ref="L7:L70" si="11">-$C$1*R7</f>
        <v>-84191.337</v>
      </c>
      <c r="M7" s="103">
        <f t="shared" ref="M7:M70" si="12">-$C$1*S7</f>
        <v>-18210.103499999997</v>
      </c>
      <c r="N7" s="103">
        <f t="shared" ref="N7:N70" si="13">-$C$1*T7</f>
        <v>-22582.716</v>
      </c>
      <c r="O7" s="103">
        <f t="shared" ref="O7:O70" si="14">-$C$1*U7</f>
        <v>-4966.0964999999997</v>
      </c>
      <c r="P7" s="106">
        <f t="shared" ref="P7:P70" si="15">(P6+J6)</f>
        <v>2816335.17</v>
      </c>
      <c r="Q7" s="106">
        <f t="shared" ref="Q7:Q70" si="16">(Q6+K6)</f>
        <v>1475251.77</v>
      </c>
      <c r="R7" s="106">
        <f t="shared" ref="R7:R70" si="17">(R6+L6)</f>
        <v>1683826.74</v>
      </c>
      <c r="S7" s="106">
        <f t="shared" ref="S7:S70" si="18">(S6+M6)</f>
        <v>364202.06999999995</v>
      </c>
      <c r="T7" s="106">
        <f t="shared" ref="T7:T70" si="19">(T6+N6)</f>
        <v>451654.31999999995</v>
      </c>
      <c r="U7" s="106">
        <f t="shared" ref="U7:U70" si="20">(U6+O6)</f>
        <v>99321.93</v>
      </c>
      <c r="V7" s="107">
        <f>P7*'Levy Proposition'!B$5/(1+Assumptions!$D$49)^('Incentive Relocation assumption'!$I7-2022)</f>
        <v>107283780.43639489</v>
      </c>
      <c r="W7" s="107">
        <f>Q7*'Levy Proposition'!C$5/(1+Assumptions!$D$49)^('Incentive Relocation assumption'!$I7-2022)</f>
        <v>144131497.26469588</v>
      </c>
      <c r="X7" s="107">
        <f>R7*'Levy Proposition'!D$5/(1+Assumptions!$D$49)^('Incentive Relocation assumption'!$I7-2022)</f>
        <v>107049340.78828645</v>
      </c>
      <c r="Y7" s="107">
        <f>S7*'Levy Proposition'!E$5/(1+Assumptions!$D$49)^('Incentive Relocation assumption'!$I7-2022)</f>
        <v>39502883.512158997</v>
      </c>
      <c r="Z7" s="107">
        <f>T7*'Levy Proposition'!F$5/(1+Assumptions!$D$49)^('Incentive Relocation assumption'!$I7-2022)</f>
        <v>27460186.204653982</v>
      </c>
      <c r="AA7" s="107">
        <f>U7*'Levy Proposition'!G$5/(1+Assumptions!$D$49)^('Incentive Relocation assumption'!$I7-2022)</f>
        <v>15240003.970060591</v>
      </c>
      <c r="AB7" s="81">
        <f>P7*'Levy Proposition'!B$33/(1+Assumptions!$D$49)^('Incentive Relocation assumption'!$I7-2022)</f>
        <v>107185238.4214851</v>
      </c>
      <c r="AC7" s="81">
        <f>Q7*'Levy Proposition'!C$33/(1+Assumptions!$D$49)^('Incentive Relocation assumption'!$I7-2022)</f>
        <v>143999109.98215744</v>
      </c>
      <c r="AD7" s="81">
        <f>R7*'Levy Proposition'!D$33/(1+Assumptions!$D$49)^('Incentive Relocation assumption'!$I7-2022)</f>
        <v>106951014.11026362</v>
      </c>
      <c r="AE7" s="81">
        <f>S7*'Levy Proposition'!E$33/(1+Assumptions!$D$49)^('Incentive Relocation assumption'!$I7-2022)</f>
        <v>39466599.427834228</v>
      </c>
      <c r="AF7" s="81">
        <f>T7*'Levy Proposition'!F$33/(1+Assumptions!$D$49)^('Incentive Relocation assumption'!$I7-2022)</f>
        <v>27434963.546882257</v>
      </c>
      <c r="AG7" s="81">
        <f>U7*'Levy Proposition'!G$33/(1+Assumptions!$D$49)^('Incentive Relocation assumption'!$I7-2022)</f>
        <v>15226005.761828793</v>
      </c>
      <c r="AH7" s="109">
        <f t="shared" si="4"/>
        <v>98542.014909788966</v>
      </c>
      <c r="AI7" s="109">
        <f t="shared" si="5"/>
        <v>132387.2825384438</v>
      </c>
      <c r="AJ7" s="109">
        <f t="shared" si="6"/>
        <v>98326.678022831678</v>
      </c>
      <c r="AK7" s="109">
        <f t="shared" si="7"/>
        <v>36284.084324769676</v>
      </c>
      <c r="AL7" s="109">
        <f t="shared" si="8"/>
        <v>25222.657771725208</v>
      </c>
      <c r="AM7" s="109">
        <f t="shared" si="9"/>
        <v>13998.208231797442</v>
      </c>
      <c r="AN7" s="106">
        <f>'Levy Proposition'!B$11*'Incentive Relocation assumption'!J7/(1+Assumptions!$D$49)^('Incentive Relocation assumption'!$I7-2022)</f>
        <v>0</v>
      </c>
      <c r="AO7" s="106">
        <f>-'Levy Proposition'!C$11*'Incentive Relocation assumption'!K7/(1+Assumptions!$D$49)^('Incentive Relocation assumption'!$I7-2022)</f>
        <v>59288331.642848268</v>
      </c>
      <c r="AP7" s="106">
        <f>-'Levy Proposition'!D$11*'Incentive Relocation assumption'!L7/(1+Assumptions!$D$49)^('Incentive Relocation assumption'!$I7-2022)</f>
        <v>28929196.307413515</v>
      </c>
      <c r="AQ7" s="106">
        <f>-'Levy Proposition'!E$11*'Incentive Relocation assumption'!M7/(1+Assumptions!$D$49)^('Incentive Relocation assumption'!$I7-2022)</f>
        <v>17280112.049889214</v>
      </c>
      <c r="AR7" s="106">
        <f>-'Levy Proposition'!F$11*'Incentive Relocation assumption'!N7/(1+Assumptions!$D$49)^('Incentive Relocation assumption'!$I7-2022)</f>
        <v>6914379.2714272561</v>
      </c>
      <c r="AS7" s="106">
        <f>-'Levy Proposition'!G$11*'Incentive Relocation assumption'!O7/(1+Assumptions!$D$49)^('Incentive Relocation assumption'!$I7-2022)</f>
        <v>7724376.4320341572</v>
      </c>
    </row>
    <row r="8" spans="1:45" x14ac:dyDescent="0.35">
      <c r="A8">
        <v>2026</v>
      </c>
      <c r="B8" s="84">
        <f>'Future Expected Cost'!V7</f>
        <v>55387363.5164572</v>
      </c>
      <c r="C8" s="84">
        <f>'Future Expected Cost'!W7</f>
        <v>97649628.791839242</v>
      </c>
      <c r="D8" s="84">
        <f>'Future Expected Cost'!X7</f>
        <v>72357971.619042099</v>
      </c>
      <c r="E8" s="84">
        <f>'Future Expected Cost'!Y7</f>
        <v>26471907.343686379</v>
      </c>
      <c r="F8" s="84">
        <f>'Future Expected Cost'!Z7</f>
        <v>18439368.290911354</v>
      </c>
      <c r="G8" s="84">
        <f>'Future Expected Cost'!AA7</f>
        <v>10247288.242767954</v>
      </c>
      <c r="H8" s="84"/>
      <c r="I8">
        <v>2026</v>
      </c>
      <c r="J8" s="103">
        <f t="shared" si="1"/>
        <v>193527.199425</v>
      </c>
      <c r="K8" s="103">
        <f t="shared" si="10"/>
        <v>-70074.459075000006</v>
      </c>
      <c r="L8" s="103">
        <f t="shared" si="11"/>
        <v>-79981.770149999997</v>
      </c>
      <c r="M8" s="103">
        <f t="shared" si="12"/>
        <v>-17299.598324999999</v>
      </c>
      <c r="N8" s="103">
        <f t="shared" si="13"/>
        <v>-21453.580199999997</v>
      </c>
      <c r="O8" s="103">
        <f t="shared" si="14"/>
        <v>-4717.7916749999995</v>
      </c>
      <c r="P8" s="106">
        <f t="shared" si="15"/>
        <v>3020048.0115</v>
      </c>
      <c r="Q8" s="106">
        <f t="shared" si="16"/>
        <v>1401489.1814999999</v>
      </c>
      <c r="R8" s="106">
        <f t="shared" si="17"/>
        <v>1599635.4029999999</v>
      </c>
      <c r="S8" s="106">
        <f t="shared" si="18"/>
        <v>345991.96649999998</v>
      </c>
      <c r="T8" s="106">
        <f t="shared" si="19"/>
        <v>429071.60399999993</v>
      </c>
      <c r="U8" s="106">
        <f t="shared" si="20"/>
        <v>94355.833499999993</v>
      </c>
      <c r="V8" s="107">
        <f>P8*'Levy Proposition'!B$5/(1+Assumptions!$D$49)^('Incentive Relocation assumption'!$I8-2022)</f>
        <v>108988430.86898421</v>
      </c>
      <c r="W8" s="107">
        <f>Q8*'Levy Proposition'!C$5/(1+Assumptions!$D$49)^('Incentive Relocation assumption'!$I8-2022)</f>
        <v>129717725.83501546</v>
      </c>
      <c r="X8" s="107">
        <f>R8*'Levy Proposition'!D$5/(1+Assumptions!$D$49)^('Incentive Relocation assumption'!$I8-2022)</f>
        <v>96343944.95807001</v>
      </c>
      <c r="Y8" s="107">
        <f>S8*'Levy Proposition'!E$5/(1+Assumptions!$D$49)^('Incentive Relocation assumption'!$I8-2022)</f>
        <v>35552424.767448388</v>
      </c>
      <c r="Z8" s="107">
        <f>T8*'Levy Proposition'!F$5/(1+Assumptions!$D$49)^('Incentive Relocation assumption'!$I8-2022)</f>
        <v>24714049.136200063</v>
      </c>
      <c r="AA8" s="107">
        <f>U8*'Levy Proposition'!G$5/(1+Assumptions!$D$49)^('Incentive Relocation assumption'!$I8-2022)</f>
        <v>13715937.836143576</v>
      </c>
      <c r="AB8" s="81">
        <f>P8*'Levy Proposition'!B$33/(1+Assumptions!$D$49)^('Incentive Relocation assumption'!$I8-2022)</f>
        <v>108888323.10305724</v>
      </c>
      <c r="AC8" s="81">
        <f>Q8*'Levy Proposition'!C$33/(1+Assumptions!$D$49)^('Incentive Relocation assumption'!$I8-2022)</f>
        <v>129598577.85177602</v>
      </c>
      <c r="AD8" s="81">
        <f>R8*'Levy Proposition'!D$33/(1+Assumptions!$D$49)^('Incentive Relocation assumption'!$I8-2022)</f>
        <v>96255451.371976122</v>
      </c>
      <c r="AE8" s="81">
        <f>S8*'Levy Proposition'!E$33/(1+Assumptions!$D$49)^('Incentive Relocation assumption'!$I8-2022)</f>
        <v>35519769.248065472</v>
      </c>
      <c r="AF8" s="81">
        <f>T8*'Levy Proposition'!F$33/(1+Assumptions!$D$49)^('Incentive Relocation assumption'!$I8-2022)</f>
        <v>24691348.853002042</v>
      </c>
      <c r="AG8" s="81">
        <f>U8*'Levy Proposition'!G$33/(1+Assumptions!$D$49)^('Incentive Relocation assumption'!$I8-2022)</f>
        <v>13703339.509115454</v>
      </c>
      <c r="AH8" s="109">
        <f t="shared" si="4"/>
        <v>100107.76592697203</v>
      </c>
      <c r="AI8" s="109">
        <f t="shared" si="5"/>
        <v>119147.98323944211</v>
      </c>
      <c r="AJ8" s="109">
        <f t="shared" si="6"/>
        <v>88493.586093887687</v>
      </c>
      <c r="AK8" s="109">
        <f t="shared" si="7"/>
        <v>32655.519382916391</v>
      </c>
      <c r="AL8" s="109">
        <f t="shared" si="8"/>
        <v>22700.283198021352</v>
      </c>
      <c r="AM8" s="109">
        <f t="shared" si="9"/>
        <v>12598.327028121799</v>
      </c>
      <c r="AN8" s="106">
        <f>'Levy Proposition'!B$11*'Incentive Relocation assumption'!J8/(1+Assumptions!$D$49)^('Incentive Relocation assumption'!$I8-2022)</f>
        <v>0</v>
      </c>
      <c r="AO8" s="106">
        <f>-'Levy Proposition'!C$11*'Incentive Relocation assumption'!K8/(1+Assumptions!$D$49)^('Incentive Relocation assumption'!$I8-2022)</f>
        <v>53359242.741636768</v>
      </c>
      <c r="AP8" s="106">
        <f>-'Levy Proposition'!D$11*'Incentive Relocation assumption'!L8/(1+Assumptions!$D$49)^('Incentive Relocation assumption'!$I8-2022)</f>
        <v>26036151.892190121</v>
      </c>
      <c r="AQ8" s="106">
        <f>-'Levy Proposition'!E$11*'Incentive Relocation assumption'!M8/(1+Assumptions!$D$49)^('Incentive Relocation assumption'!$I8-2022)</f>
        <v>15552026.308096409</v>
      </c>
      <c r="AR8" s="106">
        <f>-'Levy Proposition'!F$11*'Incentive Relocation assumption'!N8/(1+Assumptions!$D$49)^('Incentive Relocation assumption'!$I8-2022)</f>
        <v>6222911.5194934495</v>
      </c>
      <c r="AS8" s="106">
        <f>-'Levy Proposition'!G$11*'Incentive Relocation assumption'!O8/(1+Assumptions!$D$49)^('Incentive Relocation assumption'!$I8-2022)</f>
        <v>6951905.4701618832</v>
      </c>
    </row>
    <row r="9" spans="1:45" x14ac:dyDescent="0.35">
      <c r="A9">
        <v>2027</v>
      </c>
      <c r="B9" s="84">
        <f>'Future Expected Cost'!V8</f>
        <v>52939498.655857168</v>
      </c>
      <c r="C9" s="84">
        <f>'Future Expected Cost'!W8</f>
        <v>93336618.779504955</v>
      </c>
      <c r="D9" s="84">
        <f>'Future Expected Cost'!X8</f>
        <v>69168008.207014933</v>
      </c>
      <c r="E9" s="84">
        <f>'Future Expected Cost'!Y8</f>
        <v>25313091.76347813</v>
      </c>
      <c r="F9" s="84">
        <f>'Future Expected Cost'!Z8</f>
        <v>17630790.92568922</v>
      </c>
      <c r="G9" s="84">
        <f>'Future Expected Cost'!AA8</f>
        <v>9797425.2708135825</v>
      </c>
      <c r="H9" s="84"/>
      <c r="I9">
        <v>2027</v>
      </c>
      <c r="J9" s="103">
        <f t="shared" si="1"/>
        <v>183850.83945375</v>
      </c>
      <c r="K9" s="103">
        <f t="shared" si="10"/>
        <v>-66570.736121250011</v>
      </c>
      <c r="L9" s="103">
        <f t="shared" si="11"/>
        <v>-75982.6816425</v>
      </c>
      <c r="M9" s="103">
        <f t="shared" si="12"/>
        <v>-16434.618408749997</v>
      </c>
      <c r="N9" s="103">
        <f t="shared" si="13"/>
        <v>-20380.90119</v>
      </c>
      <c r="O9" s="103">
        <f t="shared" si="14"/>
        <v>-4481.90209125</v>
      </c>
      <c r="P9" s="106">
        <f t="shared" si="15"/>
        <v>3213575.2109249998</v>
      </c>
      <c r="Q9" s="106">
        <f t="shared" si="16"/>
        <v>1331414.722425</v>
      </c>
      <c r="R9" s="106">
        <f t="shared" si="17"/>
        <v>1519653.6328499999</v>
      </c>
      <c r="S9" s="106">
        <f t="shared" si="18"/>
        <v>328692.36817499995</v>
      </c>
      <c r="T9" s="106">
        <f t="shared" si="19"/>
        <v>407618.02379999997</v>
      </c>
      <c r="U9" s="106">
        <f t="shared" si="20"/>
        <v>89638.041824999993</v>
      </c>
      <c r="V9" s="107">
        <f>P9*'Levy Proposition'!B$5/(1+Assumptions!$D$49)^('Incentive Relocation assumption'!$I9-2022)</f>
        <v>109868158.17580268</v>
      </c>
      <c r="W9" s="107">
        <f>Q9*'Levy Proposition'!C$5/(1+Assumptions!$D$49)^('Incentive Relocation assumption'!$I9-2022)</f>
        <v>116745393.72130585</v>
      </c>
      <c r="X9" s="107">
        <f>R9*'Levy Proposition'!D$5/(1+Assumptions!$D$49)^('Incentive Relocation assumption'!$I9-2022)</f>
        <v>86709134.888005748</v>
      </c>
      <c r="Y9" s="107">
        <f>S9*'Levy Proposition'!E$5/(1+Assumptions!$D$49)^('Incentive Relocation assumption'!$I9-2022)</f>
        <v>31997028.937293295</v>
      </c>
      <c r="Z9" s="107">
        <f>T9*'Levy Proposition'!F$5/(1+Assumptions!$D$49)^('Incentive Relocation assumption'!$I9-2022)</f>
        <v>22242537.619901307</v>
      </c>
      <c r="AA9" s="107">
        <f>U9*'Levy Proposition'!G$5/(1+Assumptions!$D$49)^('Incentive Relocation assumption'!$I9-2022)</f>
        <v>12344284.889592914</v>
      </c>
      <c r="AB9" s="81">
        <f>P9*'Levy Proposition'!B$33/(1+Assumptions!$D$49)^('Incentive Relocation assumption'!$I9-2022)</f>
        <v>109767242.36507125</v>
      </c>
      <c r="AC9" s="81">
        <f>Q9*'Levy Proposition'!C$33/(1+Assumptions!$D$49)^('Incentive Relocation assumption'!$I9-2022)</f>
        <v>116638161.0503286</v>
      </c>
      <c r="AD9" s="81">
        <f>R9*'Levy Proposition'!D$33/(1+Assumptions!$D$49)^('Incentive Relocation assumption'!$I9-2022)</f>
        <v>86629491.042233407</v>
      </c>
      <c r="AE9" s="81">
        <f>S9*'Levy Proposition'!E$33/(1+Assumptions!$D$49)^('Incentive Relocation assumption'!$I9-2022)</f>
        <v>31967639.110706437</v>
      </c>
      <c r="AF9" s="81">
        <f>T9*'Levy Proposition'!F$33/(1+Assumptions!$D$49)^('Incentive Relocation assumption'!$I9-2022)</f>
        <v>22222107.462939497</v>
      </c>
      <c r="AG9" s="81">
        <f>U9*'Levy Proposition'!G$33/(1+Assumptions!$D$49)^('Incentive Relocation assumption'!$I9-2022)</f>
        <v>12332946.449609788</v>
      </c>
      <c r="AH9" s="109">
        <f t="shared" si="4"/>
        <v>100915.81073142588</v>
      </c>
      <c r="AI9" s="109">
        <f t="shared" si="5"/>
        <v>107232.67097724974</v>
      </c>
      <c r="AJ9" s="109">
        <f t="shared" si="6"/>
        <v>79643.845772340894</v>
      </c>
      <c r="AK9" s="109">
        <f t="shared" si="7"/>
        <v>29389.826586857438</v>
      </c>
      <c r="AL9" s="109">
        <f t="shared" si="8"/>
        <v>20430.156961809844</v>
      </c>
      <c r="AM9" s="109">
        <f t="shared" si="9"/>
        <v>11338.439983125776</v>
      </c>
      <c r="AN9" s="106">
        <f>'Levy Proposition'!B$11*'Incentive Relocation assumption'!J9/(1+Assumptions!$D$49)^('Incentive Relocation assumption'!$I9-2022)</f>
        <v>0</v>
      </c>
      <c r="AO9" s="106">
        <f>-'Levy Proposition'!C$11*'Incentive Relocation assumption'!K9/(1+Assumptions!$D$49)^('Incentive Relocation assumption'!$I9-2022)</f>
        <v>48023088.305342197</v>
      </c>
      <c r="AP9" s="106">
        <f>-'Levy Proposition'!D$11*'Incentive Relocation assumption'!L9/(1+Assumptions!$D$49)^('Incentive Relocation assumption'!$I9-2022)</f>
        <v>23432424.397475529</v>
      </c>
      <c r="AQ9" s="106">
        <f>-'Levy Proposition'!E$11*'Incentive Relocation assumption'!M9/(1+Assumptions!$D$49)^('Incentive Relocation assumption'!$I9-2022)</f>
        <v>13996756.594484782</v>
      </c>
      <c r="AR9" s="106">
        <f>-'Levy Proposition'!F$11*'Incentive Relocation assumption'!N9/(1+Assumptions!$D$49)^('Incentive Relocation assumption'!$I9-2022)</f>
        <v>5600593.5253607808</v>
      </c>
      <c r="AS9" s="106">
        <f>-'Levy Proposition'!G$11*'Incentive Relocation assumption'!O9/(1+Assumptions!$D$49)^('Incentive Relocation assumption'!$I9-2022)</f>
        <v>6256684.936487441</v>
      </c>
    </row>
    <row r="10" spans="1:45" x14ac:dyDescent="0.35">
      <c r="A10">
        <v>2028</v>
      </c>
      <c r="B10" s="84">
        <f>'Future Expected Cost'!V9</f>
        <v>50600070.69979132</v>
      </c>
      <c r="C10" s="84">
        <f>'Future Expected Cost'!W9</f>
        <v>89214561.373867244</v>
      </c>
      <c r="D10" s="84">
        <f>'Future Expected Cost'!X9</f>
        <v>66119039.597617619</v>
      </c>
      <c r="E10" s="84">
        <f>'Future Expected Cost'!Y9</f>
        <v>24205165.130626213</v>
      </c>
      <c r="F10" s="84">
        <f>'Future Expected Cost'!Z9</f>
        <v>16857778.993023209</v>
      </c>
      <c r="G10" s="84">
        <f>'Future Expected Cost'!AA9</f>
        <v>9367371.0034683496</v>
      </c>
      <c r="H10" s="84"/>
      <c r="I10">
        <v>2028</v>
      </c>
      <c r="J10" s="103">
        <f t="shared" si="1"/>
        <v>174658.2974810625</v>
      </c>
      <c r="K10" s="103">
        <f t="shared" si="10"/>
        <v>-63242.199315187499</v>
      </c>
      <c r="L10" s="103">
        <f t="shared" si="11"/>
        <v>-72183.547560374995</v>
      </c>
      <c r="M10" s="103">
        <f t="shared" si="12"/>
        <v>-15612.887488312499</v>
      </c>
      <c r="N10" s="103">
        <f t="shared" si="13"/>
        <v>-19361.8561305</v>
      </c>
      <c r="O10" s="103">
        <f t="shared" si="14"/>
        <v>-4257.8069866875003</v>
      </c>
      <c r="P10" s="106">
        <f t="shared" si="15"/>
        <v>3397426.0503787496</v>
      </c>
      <c r="Q10" s="106">
        <f t="shared" si="16"/>
        <v>1264843.98630375</v>
      </c>
      <c r="R10" s="106">
        <f t="shared" si="17"/>
        <v>1443670.9512075</v>
      </c>
      <c r="S10" s="106">
        <f t="shared" si="18"/>
        <v>312257.74976624997</v>
      </c>
      <c r="T10" s="106">
        <f t="shared" si="19"/>
        <v>387237.12260999996</v>
      </c>
      <c r="U10" s="106">
        <f t="shared" si="20"/>
        <v>85156.139733749995</v>
      </c>
      <c r="V10" s="107">
        <f>P10*'Levy Proposition'!B$5/(1+Assumptions!$D$49)^('Incentive Relocation assumption'!$I10-2022)</f>
        <v>110039905.97444196</v>
      </c>
      <c r="W10" s="107">
        <f>Q10*'Levy Proposition'!C$5/(1+Assumptions!$D$49)^('Incentive Relocation assumption'!$I10-2022)</f>
        <v>105070350.7744015</v>
      </c>
      <c r="X10" s="107">
        <f>R10*'Levy Proposition'!D$5/(1+Assumptions!$D$49)^('Incentive Relocation assumption'!$I10-2022)</f>
        <v>78037847.384166181</v>
      </c>
      <c r="Y10" s="107">
        <f>S10*'Levy Proposition'!E$5/(1+Assumptions!$D$49)^('Incentive Relocation assumption'!$I10-2022)</f>
        <v>28797188.026156213</v>
      </c>
      <c r="Z10" s="107">
        <f>T10*'Levy Proposition'!F$5/(1+Assumptions!$D$49)^('Incentive Relocation assumption'!$I10-2022)</f>
        <v>20018187.915960126</v>
      </c>
      <c r="AA10" s="107">
        <f>U10*'Levy Proposition'!G$5/(1+Assumptions!$D$49)^('Incentive Relocation assumption'!$I10-2022)</f>
        <v>11109803.154246142</v>
      </c>
      <c r="AB10" s="81">
        <f>P10*'Levy Proposition'!B$33/(1+Assumptions!$D$49)^('Incentive Relocation assumption'!$I10-2022)</f>
        <v>109938832.41037571</v>
      </c>
      <c r="AC10" s="81">
        <f>Q10*'Levy Proposition'!C$33/(1+Assumptions!$D$49)^('Incentive Relocation assumption'!$I10-2022)</f>
        <v>104973841.83306412</v>
      </c>
      <c r="AD10" s="81">
        <f>R10*'Levy Proposition'!D$33/(1+Assumptions!$D$49)^('Incentive Relocation assumption'!$I10-2022)</f>
        <v>77966168.266510397</v>
      </c>
      <c r="AE10" s="81">
        <f>S10*'Levy Proposition'!E$33/(1+Assumptions!$D$49)^('Incentive Relocation assumption'!$I10-2022)</f>
        <v>28770737.308999434</v>
      </c>
      <c r="AF10" s="81">
        <f>T10*'Levy Proposition'!F$33/(1+Assumptions!$D$49)^('Incentive Relocation assumption'!$I10-2022)</f>
        <v>19999800.862818845</v>
      </c>
      <c r="AG10" s="81">
        <f>U10*'Levy Proposition'!G$33/(1+Assumptions!$D$49)^('Incentive Relocation assumption'!$I10-2022)</f>
        <v>11099598.60716906</v>
      </c>
      <c r="AH10" s="109">
        <f t="shared" si="4"/>
        <v>101073.56406624615</v>
      </c>
      <c r="AI10" s="109">
        <f t="shared" si="5"/>
        <v>96508.941337376833</v>
      </c>
      <c r="AJ10" s="109">
        <f t="shared" si="6"/>
        <v>71679.117655783892</v>
      </c>
      <c r="AK10" s="109">
        <f t="shared" si="7"/>
        <v>26450.717156779021</v>
      </c>
      <c r="AL10" s="109">
        <f t="shared" si="8"/>
        <v>18387.053141281009</v>
      </c>
      <c r="AM10" s="109">
        <f t="shared" si="9"/>
        <v>10204.547077082098</v>
      </c>
      <c r="AN10" s="106">
        <f>'Levy Proposition'!B$11*'Incentive Relocation assumption'!J10/(1+Assumptions!$D$49)^('Incentive Relocation assumption'!$I10-2022)</f>
        <v>0</v>
      </c>
      <c r="AO10" s="106">
        <f>-'Levy Proposition'!C$11*'Incentive Relocation assumption'!K10/(1+Assumptions!$D$49)^('Incentive Relocation assumption'!$I10-2022)</f>
        <v>43220572.32988295</v>
      </c>
      <c r="AP10" s="106">
        <f>-'Levy Proposition'!D$11*'Incentive Relocation assumption'!L10/(1+Assumptions!$D$49)^('Incentive Relocation assumption'!$I10-2022)</f>
        <v>21089080.883266378</v>
      </c>
      <c r="AQ10" s="106">
        <f>-'Levy Proposition'!E$11*'Incentive Relocation assumption'!M10/(1+Assumptions!$D$49)^('Incentive Relocation assumption'!$I10-2022)</f>
        <v>12597020.560803877</v>
      </c>
      <c r="AR10" s="106">
        <f>-'Levy Proposition'!F$11*'Incentive Relocation assumption'!N10/(1+Assumptions!$D$49)^('Incentive Relocation assumption'!$I10-2022)</f>
        <v>5040510.0149754928</v>
      </c>
      <c r="AS10" s="106">
        <f>-'Levy Proposition'!G$11*'Incentive Relocation assumption'!O10/(1+Assumptions!$D$49)^('Incentive Relocation assumption'!$I10-2022)</f>
        <v>5630989.4549756125</v>
      </c>
    </row>
    <row r="11" spans="1:45" x14ac:dyDescent="0.35">
      <c r="A11">
        <v>2029</v>
      </c>
      <c r="B11" s="84">
        <f>'Future Expected Cost'!V10</f>
        <v>48364265.922732539</v>
      </c>
      <c r="C11" s="84">
        <f>'Future Expected Cost'!W10</f>
        <v>85274984.142153814</v>
      </c>
      <c r="D11" s="84">
        <f>'Future Expected Cost'!X10</f>
        <v>63204819.314443275</v>
      </c>
      <c r="E11" s="84">
        <f>'Future Expected Cost'!Y10</f>
        <v>23145886.154339358</v>
      </c>
      <c r="F11" s="84">
        <f>'Future Expected Cost'!Z10</f>
        <v>16118763.760343192</v>
      </c>
      <c r="G11" s="84">
        <f>'Future Expected Cost'!AA10</f>
        <v>8956250.822526522</v>
      </c>
      <c r="H11" s="84"/>
      <c r="I11">
        <v>2029</v>
      </c>
      <c r="J11" s="103">
        <f t="shared" si="1"/>
        <v>165925.38260700938</v>
      </c>
      <c r="K11" s="103">
        <f t="shared" si="10"/>
        <v>-60080.089349428126</v>
      </c>
      <c r="L11" s="103">
        <f t="shared" si="11"/>
        <v>-68574.370182356259</v>
      </c>
      <c r="M11" s="103">
        <f t="shared" si="12"/>
        <v>-14832.243113896875</v>
      </c>
      <c r="N11" s="103">
        <f t="shared" si="13"/>
        <v>-18393.763323974999</v>
      </c>
      <c r="O11" s="103">
        <f t="shared" si="14"/>
        <v>-4044.9166373531248</v>
      </c>
      <c r="P11" s="106">
        <f t="shared" si="15"/>
        <v>3572084.347859812</v>
      </c>
      <c r="Q11" s="106">
        <f t="shared" si="16"/>
        <v>1201601.7869885624</v>
      </c>
      <c r="R11" s="106">
        <f t="shared" si="17"/>
        <v>1371487.403647125</v>
      </c>
      <c r="S11" s="106">
        <f t="shared" si="18"/>
        <v>296644.86227793747</v>
      </c>
      <c r="T11" s="106">
        <f t="shared" si="19"/>
        <v>367875.26647949999</v>
      </c>
      <c r="U11" s="106">
        <f t="shared" si="20"/>
        <v>80898.332747062494</v>
      </c>
      <c r="V11" s="107">
        <f>P11*'Levy Proposition'!B$5/(1+Assumptions!$D$49)^('Incentive Relocation assumption'!$I11-2022)</f>
        <v>109607109.82059294</v>
      </c>
      <c r="W11" s="107">
        <f>Q11*'Levy Proposition'!C$5/(1+Assumptions!$D$49)^('Incentive Relocation assumption'!$I11-2022)</f>
        <v>94562862.481837094</v>
      </c>
      <c r="X11" s="107">
        <f>R11*'Levy Proposition'!D$5/(1+Assumptions!$D$49)^('Incentive Relocation assumption'!$I11-2022)</f>
        <v>70233726.033827752</v>
      </c>
      <c r="Y11" s="107">
        <f>S11*'Levy Proposition'!E$5/(1+Assumptions!$D$49)^('Incentive Relocation assumption'!$I11-2022)</f>
        <v>25917345.008468945</v>
      </c>
      <c r="Z11" s="107">
        <f>T11*'Levy Proposition'!F$5/(1+Assumptions!$D$49)^('Incentive Relocation assumption'!$I11-2022)</f>
        <v>18016282.777022008</v>
      </c>
      <c r="AA11" s="107">
        <f>U11*'Levy Proposition'!G$5/(1+Assumptions!$D$49)^('Incentive Relocation assumption'!$I11-2022)</f>
        <v>9998774.9173024707</v>
      </c>
      <c r="AB11" s="81">
        <f>P11*'Levy Proposition'!B$33/(1+Assumptions!$D$49)^('Incentive Relocation assumption'!$I11-2022)</f>
        <v>109506433.78730789</v>
      </c>
      <c r="AC11" s="81">
        <f>Q11*'Levy Proposition'!C$33/(1+Assumptions!$D$49)^('Incentive Relocation assumption'!$I11-2022)</f>
        <v>94476004.850919425</v>
      </c>
      <c r="AD11" s="81">
        <f>R11*'Levy Proposition'!D$33/(1+Assumptions!$D$49)^('Incentive Relocation assumption'!$I11-2022)</f>
        <v>70169215.137121454</v>
      </c>
      <c r="AE11" s="81">
        <f>S11*'Levy Proposition'!E$33/(1+Assumptions!$D$49)^('Incentive Relocation assumption'!$I11-2022)</f>
        <v>25893539.477121539</v>
      </c>
      <c r="AF11" s="81">
        <f>T11*'Levy Proposition'!F$33/(1+Assumptions!$D$49)^('Incentive Relocation assumption'!$I11-2022)</f>
        <v>17999734.508506387</v>
      </c>
      <c r="AG11" s="81">
        <f>U11*'Levy Proposition'!G$33/(1+Assumptions!$D$49)^('Incentive Relocation assumption'!$I11-2022)</f>
        <v>9989590.8689498436</v>
      </c>
      <c r="AH11" s="109">
        <f t="shared" si="4"/>
        <v>100676.03328505158</v>
      </c>
      <c r="AI11" s="109">
        <f t="shared" si="5"/>
        <v>86857.630917668343</v>
      </c>
      <c r="AJ11" s="109">
        <f t="shared" si="6"/>
        <v>64510.896706297994</v>
      </c>
      <c r="AK11" s="109">
        <f t="shared" si="7"/>
        <v>23805.531347405165</v>
      </c>
      <c r="AL11" s="109">
        <f t="shared" si="8"/>
        <v>16548.268515620381</v>
      </c>
      <c r="AM11" s="109">
        <f t="shared" si="9"/>
        <v>9184.0483526270837</v>
      </c>
      <c r="AN11" s="106">
        <f>'Levy Proposition'!B$11*'Incentive Relocation assumption'!J11/(1+Assumptions!$D$49)^('Incentive Relocation assumption'!$I11-2022)</f>
        <v>0</v>
      </c>
      <c r="AO11" s="106">
        <f>-'Levy Proposition'!C$11*'Incentive Relocation assumption'!K11/(1+Assumptions!$D$49)^('Incentive Relocation assumption'!$I11-2022)</f>
        <v>38898328.667355642</v>
      </c>
      <c r="AP11" s="106">
        <f>-'Levy Proposition'!D$11*'Incentive Relocation assumption'!L11/(1+Assumptions!$D$49)^('Incentive Relocation assumption'!$I11-2022)</f>
        <v>18980081.828360278</v>
      </c>
      <c r="AQ11" s="106">
        <f>-'Levy Proposition'!E$11*'Incentive Relocation assumption'!M11/(1+Assumptions!$D$49)^('Incentive Relocation assumption'!$I11-2022)</f>
        <v>11337264.168174723</v>
      </c>
      <c r="AR11" s="106">
        <f>-'Levy Proposition'!F$11*'Incentive Relocation assumption'!N11/(1+Assumptions!$D$49)^('Incentive Relocation assumption'!$I11-2022)</f>
        <v>4536437.271517857</v>
      </c>
      <c r="AS11" s="106">
        <f>-'Levy Proposition'!G$11*'Incentive Relocation assumption'!O11/(1+Assumptions!$D$49)^('Incentive Relocation assumption'!$I11-2022)</f>
        <v>5067866.2205176856</v>
      </c>
    </row>
    <row r="12" spans="1:45" x14ac:dyDescent="0.35">
      <c r="A12">
        <v>2030</v>
      </c>
      <c r="B12" s="84">
        <f>'Future Expected Cost'!V11</f>
        <v>53469248.657125562</v>
      </c>
      <c r="C12" s="84">
        <f>'Future Expected Cost'!W11</f>
        <v>94278702.978760436</v>
      </c>
      <c r="D12" s="84">
        <f>'Future Expected Cost'!X11</f>
        <v>69884372.428059414</v>
      </c>
      <c r="E12" s="84">
        <f>'Future Expected Cost'!Y11</f>
        <v>25600373.990879737</v>
      </c>
      <c r="F12" s="84">
        <f>'Future Expected Cost'!Z11</f>
        <v>17826650.356723677</v>
      </c>
      <c r="G12" s="84">
        <f>'Future Expected Cost'!AA11</f>
        <v>9904700.942442257</v>
      </c>
      <c r="H12" s="84"/>
      <c r="I12">
        <v>2030</v>
      </c>
      <c r="J12" s="103">
        <f t="shared" si="1"/>
        <v>157629.11347665891</v>
      </c>
      <c r="K12" s="103">
        <f t="shared" si="10"/>
        <v>-57076.084881956718</v>
      </c>
      <c r="L12" s="103">
        <f t="shared" si="11"/>
        <v>-65145.651673238433</v>
      </c>
      <c r="M12" s="103">
        <f t="shared" si="12"/>
        <v>-14090.630958202031</v>
      </c>
      <c r="N12" s="103">
        <f t="shared" si="13"/>
        <v>-17474.075157776249</v>
      </c>
      <c r="O12" s="103">
        <f t="shared" si="14"/>
        <v>-3842.6708054854689</v>
      </c>
      <c r="P12" s="106">
        <f t="shared" si="15"/>
        <v>3738009.7304668212</v>
      </c>
      <c r="Q12" s="106">
        <f t="shared" si="16"/>
        <v>1141521.6976391342</v>
      </c>
      <c r="R12" s="106">
        <f t="shared" si="17"/>
        <v>1302913.0334647687</v>
      </c>
      <c r="S12" s="106">
        <f t="shared" si="18"/>
        <v>281812.6191640406</v>
      </c>
      <c r="T12" s="106">
        <f t="shared" si="19"/>
        <v>349481.50315552496</v>
      </c>
      <c r="U12" s="106">
        <f t="shared" si="20"/>
        <v>76853.416109709375</v>
      </c>
      <c r="V12" s="107">
        <f>P12*'Levy Proposition'!B$5/(1+Assumptions!$D$49)^('Incentive Relocation assumption'!$I12-2022)</f>
        <v>108661143.51208821</v>
      </c>
      <c r="W12" s="107">
        <f>Q12*'Levy Proposition'!C$5/(1+Assumptions!$D$49)^('Incentive Relocation assumption'!$I12-2022)</f>
        <v>85106168.341996476</v>
      </c>
      <c r="X12" s="107">
        <f>R12*'Levy Proposition'!D$5/(1+Assumptions!$D$49)^('Incentive Relocation assumption'!$I12-2022)</f>
        <v>63210050.481167324</v>
      </c>
      <c r="Y12" s="107">
        <f>S12*'Levy Proposition'!E$5/(1+Assumptions!$D$49)^('Incentive Relocation assumption'!$I12-2022)</f>
        <v>23325498.71459337</v>
      </c>
      <c r="Z12" s="107">
        <f>T12*'Levy Proposition'!F$5/(1+Assumptions!$D$49)^('Incentive Relocation assumption'!$I12-2022)</f>
        <v>16214576.787084365</v>
      </c>
      <c r="AA12" s="107">
        <f>U12*'Levy Proposition'!G$5/(1+Assumptions!$D$49)^('Incentive Relocation assumption'!$I12-2022)</f>
        <v>8998854.2964117806</v>
      </c>
      <c r="AB12" s="81">
        <f>P12*'Levy Proposition'!B$33/(1+Assumptions!$D$49)^('Incentive Relocation assumption'!$I12-2022)</f>
        <v>108561336.36528067</v>
      </c>
      <c r="AC12" s="81">
        <f>Q12*'Levy Proposition'!C$33/(1+Assumptions!$D$49)^('Incentive Relocation assumption'!$I12-2022)</f>
        <v>85027996.84882614</v>
      </c>
      <c r="AD12" s="81">
        <f>R12*'Levy Proposition'!D$33/(1+Assumptions!$D$49)^('Incentive Relocation assumption'!$I12-2022)</f>
        <v>63151990.952395812</v>
      </c>
      <c r="AE12" s="81">
        <f>S12*'Levy Proposition'!E$33/(1+Assumptions!$D$49)^('Incentive Relocation assumption'!$I12-2022)</f>
        <v>23304073.839064542</v>
      </c>
      <c r="AF12" s="81">
        <f>T12*'Levy Proposition'!F$33/(1+Assumptions!$D$49)^('Incentive Relocation assumption'!$I12-2022)</f>
        <v>16199683.416800344</v>
      </c>
      <c r="AG12" s="81">
        <f>U12*'Levy Proposition'!G$33/(1+Assumptions!$D$49)^('Incentive Relocation assumption'!$I12-2022)</f>
        <v>8990588.6925092991</v>
      </c>
      <c r="AH12" s="109">
        <f t="shared" si="4"/>
        <v>99807.146807536483</v>
      </c>
      <c r="AI12" s="109">
        <f t="shared" si="5"/>
        <v>78171.493170335889</v>
      </c>
      <c r="AJ12" s="109">
        <f t="shared" si="6"/>
        <v>58059.52877151221</v>
      </c>
      <c r="AK12" s="109">
        <f t="shared" si="7"/>
        <v>21424.87552882731</v>
      </c>
      <c r="AL12" s="109">
        <f t="shared" si="8"/>
        <v>14893.370284020901</v>
      </c>
      <c r="AM12" s="109">
        <f t="shared" si="9"/>
        <v>8265.6039024814963</v>
      </c>
      <c r="AN12" s="106">
        <f>'Levy Proposition'!B$11*'Incentive Relocation assumption'!J12/(1+Assumptions!$D$49)^('Incentive Relocation assumption'!$I12-2022)</f>
        <v>0</v>
      </c>
      <c r="AO12" s="106">
        <f>-'Levy Proposition'!C$11*'Incentive Relocation assumption'!K12/(1+Assumptions!$D$49)^('Incentive Relocation assumption'!$I12-2022)</f>
        <v>35008328.01483912</v>
      </c>
      <c r="AP12" s="106">
        <f>-'Levy Proposition'!D$11*'Incentive Relocation assumption'!L12/(1+Assumptions!$D$49)^('Incentive Relocation assumption'!$I12-2022)</f>
        <v>17081991.775995113</v>
      </c>
      <c r="AQ12" s="106">
        <f>-'Levy Proposition'!E$11*'Incentive Relocation assumption'!M12/(1+Assumptions!$D$49)^('Incentive Relocation assumption'!$I12-2022)</f>
        <v>10203488.848697741</v>
      </c>
      <c r="AR12" s="106">
        <f>-'Levy Proposition'!F$11*'Incentive Relocation assumption'!N12/(1+Assumptions!$D$49)^('Incentive Relocation assumption'!$I12-2022)</f>
        <v>4082773.9766957778</v>
      </c>
      <c r="AS12" s="106">
        <f>-'Levy Proposition'!G$11*'Incentive Relocation assumption'!O12/(1+Assumptions!$D$49)^('Incentive Relocation assumption'!$I12-2022)</f>
        <v>4561057.738506359</v>
      </c>
    </row>
    <row r="13" spans="1:45" x14ac:dyDescent="0.35">
      <c r="A13">
        <v>2031</v>
      </c>
      <c r="B13" s="84">
        <f>'Future Expected Cost'!V12</f>
        <v>51107182.584098957</v>
      </c>
      <c r="C13" s="84">
        <f>'Future Expected Cost'!W12</f>
        <v>90116428.8557062</v>
      </c>
      <c r="D13" s="84">
        <f>'Future Expected Cost'!X12</f>
        <v>66804933.509107761</v>
      </c>
      <c r="E13" s="84">
        <f>'Future Expected Cost'!Y12</f>
        <v>24480366.485851761</v>
      </c>
      <c r="F13" s="84">
        <f>'Future Expected Cost'!Z12</f>
        <v>17045383.582986124</v>
      </c>
      <c r="G13" s="84">
        <f>'Future Expected Cost'!AA12</f>
        <v>9470119.3911482729</v>
      </c>
      <c r="H13" s="84"/>
      <c r="I13">
        <v>2031</v>
      </c>
      <c r="J13" s="103">
        <f t="shared" si="1"/>
        <v>149747.65780282597</v>
      </c>
      <c r="K13" s="103">
        <f t="shared" si="10"/>
        <v>-54222.280637858879</v>
      </c>
      <c r="L13" s="103">
        <f t="shared" si="11"/>
        <v>-61888.36908957651</v>
      </c>
      <c r="M13" s="103">
        <f t="shared" si="12"/>
        <v>-13386.09941029193</v>
      </c>
      <c r="N13" s="103">
        <f t="shared" si="13"/>
        <v>-16600.371399887437</v>
      </c>
      <c r="O13" s="103">
        <f t="shared" si="14"/>
        <v>-3650.5372652111955</v>
      </c>
      <c r="P13" s="106">
        <f t="shared" si="15"/>
        <v>3895638.8439434799</v>
      </c>
      <c r="Q13" s="106">
        <f t="shared" si="16"/>
        <v>1084445.6127571776</v>
      </c>
      <c r="R13" s="106">
        <f t="shared" si="17"/>
        <v>1237767.3817915302</v>
      </c>
      <c r="S13" s="106">
        <f t="shared" si="18"/>
        <v>267721.9882058386</v>
      </c>
      <c r="T13" s="106">
        <f t="shared" si="19"/>
        <v>332007.42799774872</v>
      </c>
      <c r="U13" s="106">
        <f t="shared" si="20"/>
        <v>73010.745304223907</v>
      </c>
      <c r="V13" s="107">
        <f>P13*'Levy Proposition'!B$5/(1+Assumptions!$D$49)^('Incentive Relocation assumption'!$I13-2022)</f>
        <v>107282615.73273207</v>
      </c>
      <c r="W13" s="107">
        <f>Q13*'Levy Proposition'!C$5/(1+Assumptions!$D$49)^('Incentive Relocation assumption'!$I13-2022)</f>
        <v>76595184.407065049</v>
      </c>
      <c r="X13" s="107">
        <f>R13*'Levy Proposition'!D$5/(1+Assumptions!$D$49)^('Incentive Relocation assumption'!$I13-2022)</f>
        <v>56888772.780007452</v>
      </c>
      <c r="Y13" s="107">
        <f>S13*'Levy Proposition'!E$5/(1+Assumptions!$D$49)^('Incentive Relocation assumption'!$I13-2022)</f>
        <v>20992848.229890425</v>
      </c>
      <c r="Z13" s="107">
        <f>T13*'Levy Proposition'!F$5/(1+Assumptions!$D$49)^('Incentive Relocation assumption'!$I13-2022)</f>
        <v>14593049.167699238</v>
      </c>
      <c r="AA13" s="107">
        <f>U13*'Levy Proposition'!G$5/(1+Assumptions!$D$49)^('Incentive Relocation assumption'!$I13-2022)</f>
        <v>8098930.0507122381</v>
      </c>
      <c r="AB13" s="81">
        <f>P13*'Levy Proposition'!B$33/(1+Assumptions!$D$49)^('Incentive Relocation assumption'!$I13-2022)</f>
        <v>107184074.78762282</v>
      </c>
      <c r="AC13" s="81">
        <f>Q13*'Levy Proposition'!C$33/(1+Assumptions!$D$49)^('Incentive Relocation assumption'!$I13-2022)</f>
        <v>76524830.400400132</v>
      </c>
      <c r="AD13" s="81">
        <f>R13*'Levy Proposition'!D$33/(1+Assumptions!$D$49)^('Incentive Relocation assumption'!$I13-2022)</f>
        <v>56836519.45454964</v>
      </c>
      <c r="AE13" s="81">
        <f>S13*'Levy Proposition'!E$33/(1+Assumptions!$D$49)^('Incentive Relocation assumption'!$I13-2022)</f>
        <v>20973565.934329499</v>
      </c>
      <c r="AF13" s="81">
        <f>T13*'Levy Proposition'!F$33/(1+Assumptions!$D$49)^('Incentive Relocation assumption'!$I13-2022)</f>
        <v>14579645.198685348</v>
      </c>
      <c r="AG13" s="81">
        <f>U13*'Levy Proposition'!G$33/(1+Assumptions!$D$49)^('Incentive Relocation assumption'!$I13-2022)</f>
        <v>8091491.0428532287</v>
      </c>
      <c r="AH13" s="109">
        <f t="shared" si="4"/>
        <v>98540.945109248161</v>
      </c>
      <c r="AI13" s="109">
        <f t="shared" si="5"/>
        <v>70354.006664916873</v>
      </c>
      <c r="AJ13" s="109">
        <f t="shared" si="6"/>
        <v>52253.325457811356</v>
      </c>
      <c r="AK13" s="109">
        <f t="shared" si="7"/>
        <v>19282.295560926199</v>
      </c>
      <c r="AL13" s="109">
        <f t="shared" si="8"/>
        <v>13403.969013890252</v>
      </c>
      <c r="AM13" s="109">
        <f t="shared" si="9"/>
        <v>7439.0078590093181</v>
      </c>
      <c r="AN13" s="106">
        <f>'Levy Proposition'!B$11*'Incentive Relocation assumption'!J13/(1+Assumptions!$D$49)^('Incentive Relocation assumption'!$I13-2022)</f>
        <v>0</v>
      </c>
      <c r="AO13" s="106">
        <f>-'Levy Proposition'!C$11*'Incentive Relocation assumption'!K13/(1+Assumptions!$D$49)^('Incentive Relocation assumption'!$I13-2022)</f>
        <v>31507344.206876088</v>
      </c>
      <c r="AP13" s="106">
        <f>-'Levy Proposition'!D$11*'Incentive Relocation assumption'!L13/(1+Assumptions!$D$49)^('Incentive Relocation assumption'!$I13-2022)</f>
        <v>15373718.916172519</v>
      </c>
      <c r="AQ13" s="106">
        <f>-'Levy Proposition'!E$11*'Incentive Relocation assumption'!M13/(1+Assumptions!$D$49)^('Incentive Relocation assumption'!$I13-2022)</f>
        <v>9183095.9516453482</v>
      </c>
      <c r="AR13" s="106">
        <f>-'Levy Proposition'!F$11*'Incentive Relocation assumption'!N13/(1+Assumptions!$D$49)^('Incentive Relocation assumption'!$I13-2022)</f>
        <v>3674478.9682073398</v>
      </c>
      <c r="AS13" s="106">
        <f>-'Levy Proposition'!G$11*'Incentive Relocation assumption'!O13/(1+Assumptions!$D$49)^('Incentive Relocation assumption'!$I13-2022)</f>
        <v>4104932.2907864111</v>
      </c>
    </row>
    <row r="14" spans="1:45" x14ac:dyDescent="0.35">
      <c r="A14">
        <v>2032</v>
      </c>
      <c r="B14" s="84">
        <f>'Future Expected Cost'!V13</f>
        <v>48849711.486406788</v>
      </c>
      <c r="C14" s="84">
        <f>'Future Expected Cost'!W13</f>
        <v>86138359.457570702</v>
      </c>
      <c r="D14" s="84">
        <f>'Future Expected Cost'!X13</f>
        <v>63861545.010886259</v>
      </c>
      <c r="E14" s="84">
        <f>'Future Expected Cost'!Y13</f>
        <v>23409517.169521067</v>
      </c>
      <c r="F14" s="84">
        <f>'Future Expected Cost'!Z13</f>
        <v>16298463.169519305</v>
      </c>
      <c r="G14" s="84">
        <f>'Future Expected Cost'!AA13</f>
        <v>9054663.9571571574</v>
      </c>
      <c r="H14" s="84"/>
      <c r="I14">
        <v>2032</v>
      </c>
      <c r="J14" s="103">
        <f t="shared" si="1"/>
        <v>142260.27491268466</v>
      </c>
      <c r="K14" s="103">
        <f t="shared" si="10"/>
        <v>-51511.166605965933</v>
      </c>
      <c r="L14" s="103">
        <f t="shared" si="11"/>
        <v>-58793.950635097688</v>
      </c>
      <c r="M14" s="103">
        <f t="shared" si="12"/>
        <v>-12716.794439777334</v>
      </c>
      <c r="N14" s="103">
        <f t="shared" si="13"/>
        <v>-15770.352829893065</v>
      </c>
      <c r="O14" s="103">
        <f t="shared" si="14"/>
        <v>-3468.0104019506357</v>
      </c>
      <c r="P14" s="106">
        <f t="shared" si="15"/>
        <v>4045386.5017463057</v>
      </c>
      <c r="Q14" s="106">
        <f t="shared" si="16"/>
        <v>1030223.3321193187</v>
      </c>
      <c r="R14" s="106">
        <f t="shared" si="17"/>
        <v>1175879.0127019538</v>
      </c>
      <c r="S14" s="106">
        <f t="shared" si="18"/>
        <v>254335.88879554666</v>
      </c>
      <c r="T14" s="106">
        <f t="shared" si="19"/>
        <v>315407.05659786129</v>
      </c>
      <c r="U14" s="106">
        <f t="shared" si="20"/>
        <v>69360.208039012708</v>
      </c>
      <c r="V14" s="107">
        <f>P14*'Levy Proposition'!B$5/(1+Assumptions!$D$49)^('Incentive Relocation assumption'!$I14-2022)</f>
        <v>105542532.26700644</v>
      </c>
      <c r="W14" s="107">
        <f>Q14*'Levy Proposition'!C$5/(1+Assumptions!$D$49)^('Incentive Relocation assumption'!$I14-2022)</f>
        <v>68935335.577283397</v>
      </c>
      <c r="X14" s="107">
        <f>R14*'Levy Proposition'!D$5/(1+Assumptions!$D$49)^('Incentive Relocation assumption'!$I14-2022)</f>
        <v>51199650.11544396</v>
      </c>
      <c r="Y14" s="107">
        <f>S14*'Levy Proposition'!E$5/(1+Assumptions!$D$49)^('Incentive Relocation assumption'!$I14-2022)</f>
        <v>18893472.85541613</v>
      </c>
      <c r="Z14" s="107">
        <f>T14*'Levy Proposition'!F$5/(1+Assumptions!$D$49)^('Incentive Relocation assumption'!$I14-2022)</f>
        <v>13133681.30462198</v>
      </c>
      <c r="AA14" s="107">
        <f>U14*'Levy Proposition'!G$5/(1+Assumptions!$D$49)^('Incentive Relocation assumption'!$I14-2022)</f>
        <v>7289002.1113559166</v>
      </c>
      <c r="AB14" s="81">
        <f>P14*'Levy Proposition'!B$33/(1+Assumptions!$D$49)^('Incentive Relocation assumption'!$I14-2022)</f>
        <v>105445589.61877047</v>
      </c>
      <c r="AC14" s="81">
        <f>Q14*'Levy Proposition'!C$33/(1+Assumptions!$D$49)^('Incentive Relocation assumption'!$I14-2022)</f>
        <v>68872017.274753064</v>
      </c>
      <c r="AD14" s="81">
        <f>R14*'Levy Proposition'!D$33/(1+Assumptions!$D$49)^('Incentive Relocation assumption'!$I14-2022)</f>
        <v>51152622.347923741</v>
      </c>
      <c r="AE14" s="81">
        <f>S14*'Levy Proposition'!E$33/(1+Assumptions!$D$49)^('Incentive Relocation assumption'!$I14-2022)</f>
        <v>18876118.872584403</v>
      </c>
      <c r="AF14" s="81">
        <f>T14*'Levy Proposition'!F$33/(1+Assumptions!$D$49)^('Incentive Relocation assumption'!$I14-2022)</f>
        <v>13121617.790326754</v>
      </c>
      <c r="AG14" s="81">
        <f>U14*'Levy Proposition'!G$33/(1+Assumptions!$D$49)^('Incentive Relocation assumption'!$I14-2022)</f>
        <v>7282307.0363705559</v>
      </c>
      <c r="AH14" s="109">
        <f t="shared" si="4"/>
        <v>96942.648235976696</v>
      </c>
      <c r="AI14" s="109">
        <f t="shared" si="5"/>
        <v>63318.3025303334</v>
      </c>
      <c r="AJ14" s="109">
        <f t="shared" si="6"/>
        <v>47027.767520219088</v>
      </c>
      <c r="AK14" s="109">
        <f t="shared" si="7"/>
        <v>17353.982831727713</v>
      </c>
      <c r="AL14" s="109">
        <f t="shared" si="8"/>
        <v>12063.514295225963</v>
      </c>
      <c r="AM14" s="109">
        <f t="shared" si="9"/>
        <v>6695.0749853607267</v>
      </c>
      <c r="AN14" s="106">
        <f>'Levy Proposition'!B$11*'Incentive Relocation assumption'!J14/(1+Assumptions!$D$49)^('Incentive Relocation assumption'!$I14-2022)</f>
        <v>0</v>
      </c>
      <c r="AO14" s="106">
        <f>-'Levy Proposition'!C$11*'Incentive Relocation assumption'!K14/(1+Assumptions!$D$49)^('Incentive Relocation assumption'!$I14-2022)</f>
        <v>28356473.881008621</v>
      </c>
      <c r="AP14" s="106">
        <f>-'Levy Proposition'!D$11*'Incentive Relocation assumption'!L14/(1+Assumptions!$D$49)^('Incentive Relocation assumption'!$I14-2022)</f>
        <v>13836280.710872317</v>
      </c>
      <c r="AQ14" s="106">
        <f>-'Levy Proposition'!E$11*'Incentive Relocation assumption'!M14/(1+Assumptions!$D$49)^('Incentive Relocation assumption'!$I14-2022)</f>
        <v>8264746.7457062975</v>
      </c>
      <c r="AR14" s="106">
        <f>-'Levy Proposition'!F$11*'Incentive Relocation assumption'!N14/(1+Assumptions!$D$49)^('Incentive Relocation assumption'!$I14-2022)</f>
        <v>3307015.2217255938</v>
      </c>
      <c r="AS14" s="106">
        <f>-'Levy Proposition'!G$11*'Incentive Relocation assumption'!O14/(1+Assumptions!$D$49)^('Incentive Relocation assumption'!$I14-2022)</f>
        <v>3694421.3553102519</v>
      </c>
    </row>
    <row r="15" spans="1:45" x14ac:dyDescent="0.35">
      <c r="A15">
        <v>2033</v>
      </c>
      <c r="B15" s="84">
        <f>'Future Expected Cost'!V14</f>
        <v>46692193.835991539</v>
      </c>
      <c r="C15" s="84">
        <f>'Future Expected Cost'!W14</f>
        <v>82336324.727545694</v>
      </c>
      <c r="D15" s="84">
        <f>'Future Expected Cost'!X14</f>
        <v>61048181.884293847</v>
      </c>
      <c r="E15" s="84">
        <f>'Future Expected Cost'!Y14</f>
        <v>22385662.046668567</v>
      </c>
      <c r="F15" s="84">
        <f>'Future Expected Cost'!Z14</f>
        <v>15584374.869968275</v>
      </c>
      <c r="G15" s="84">
        <f>'Future Expected Cost'!AA14</f>
        <v>8657490.5495025106</v>
      </c>
      <c r="H15" s="84"/>
      <c r="I15">
        <v>2033</v>
      </c>
      <c r="J15" s="103">
        <f t="shared" si="1"/>
        <v>135147.26116705043</v>
      </c>
      <c r="K15" s="103">
        <f t="shared" si="10"/>
        <v>-48935.608275667641</v>
      </c>
      <c r="L15" s="103">
        <f t="shared" si="11"/>
        <v>-55854.253103342809</v>
      </c>
      <c r="M15" s="103">
        <f t="shared" si="12"/>
        <v>-12080.954717788467</v>
      </c>
      <c r="N15" s="103">
        <f t="shared" si="13"/>
        <v>-14981.835188398412</v>
      </c>
      <c r="O15" s="103">
        <f t="shared" si="14"/>
        <v>-3294.6098818531036</v>
      </c>
      <c r="P15" s="106">
        <f t="shared" si="15"/>
        <v>4187646.7766589904</v>
      </c>
      <c r="Q15" s="106">
        <f t="shared" si="16"/>
        <v>978712.16551335272</v>
      </c>
      <c r="R15" s="106">
        <f t="shared" si="17"/>
        <v>1117085.0620668561</v>
      </c>
      <c r="S15" s="106">
        <f t="shared" si="18"/>
        <v>241619.09435576934</v>
      </c>
      <c r="T15" s="106">
        <f t="shared" si="19"/>
        <v>299636.70376796823</v>
      </c>
      <c r="U15" s="106">
        <f t="shared" si="20"/>
        <v>65892.197637062069</v>
      </c>
      <c r="V15" s="107">
        <f>P15*'Levy Proposition'!B$5/(1+Assumptions!$D$49)^('Incentive Relocation assumption'!$I15-2022)</f>
        <v>103503337.47964787</v>
      </c>
      <c r="W15" s="107">
        <f>Q15*'Levy Proposition'!C$5/(1+Assumptions!$D$49)^('Incentive Relocation assumption'!$I15-2022)</f>
        <v>62041504.67081254</v>
      </c>
      <c r="X15" s="107">
        <f>R15*'Levy Proposition'!D$5/(1+Assumptions!$D$49)^('Incentive Relocation assumption'!$I15-2022)</f>
        <v>46079464.25705155</v>
      </c>
      <c r="Y15" s="107">
        <f>S15*'Levy Proposition'!E$5/(1+Assumptions!$D$49)^('Incentive Relocation assumption'!$I15-2022)</f>
        <v>17004044.073928379</v>
      </c>
      <c r="Z15" s="107">
        <f>T15*'Levy Proposition'!F$5/(1+Assumptions!$D$49)^('Incentive Relocation assumption'!$I15-2022)</f>
        <v>11820256.522754697</v>
      </c>
      <c r="AA15" s="107">
        <f>U15*'Levy Proposition'!G$5/(1+Assumptions!$D$49)^('Incentive Relocation assumption'!$I15-2022)</f>
        <v>6560070.4595144251</v>
      </c>
      <c r="AB15" s="81">
        <f>P15*'Levy Proposition'!B$33/(1+Assumptions!$D$49)^('Incentive Relocation assumption'!$I15-2022)</f>
        <v>103408267.867227</v>
      </c>
      <c r="AC15" s="81">
        <f>Q15*'Levy Proposition'!C$33/(1+Assumptions!$D$49)^('Incentive Relocation assumption'!$I15-2022)</f>
        <v>61984518.471655235</v>
      </c>
      <c r="AD15" s="81">
        <f>R15*'Levy Proposition'!D$33/(1+Assumptions!$D$49)^('Incentive Relocation assumption'!$I15-2022)</f>
        <v>46037139.469135024</v>
      </c>
      <c r="AE15" s="81">
        <f>S15*'Levy Proposition'!E$33/(1+Assumptions!$D$49)^('Incentive Relocation assumption'!$I15-2022)</f>
        <v>16988425.564235263</v>
      </c>
      <c r="AF15" s="81">
        <f>T15*'Levy Proposition'!F$33/(1+Assumptions!$D$49)^('Incentive Relocation assumption'!$I15-2022)</f>
        <v>11809399.411924291</v>
      </c>
      <c r="AG15" s="81">
        <f>U15*'Levy Proposition'!G$33/(1+Assumptions!$D$49)^('Incentive Relocation assumption'!$I15-2022)</f>
        <v>6554044.9209064348</v>
      </c>
      <c r="AH15" s="109">
        <f t="shared" si="4"/>
        <v>95069.612420871854</v>
      </c>
      <c r="AI15" s="109">
        <f t="shared" si="5"/>
        <v>56986.199157305062</v>
      </c>
      <c r="AJ15" s="109">
        <f t="shared" si="6"/>
        <v>42324.787916526198</v>
      </c>
      <c r="AK15" s="109">
        <f t="shared" si="7"/>
        <v>15618.50969311595</v>
      </c>
      <c r="AL15" s="109">
        <f t="shared" si="8"/>
        <v>10857.110830405727</v>
      </c>
      <c r="AM15" s="109">
        <f t="shared" si="9"/>
        <v>6025.5386079903692</v>
      </c>
      <c r="AN15" s="106">
        <f>'Levy Proposition'!B$11*'Incentive Relocation assumption'!J15/(1+Assumptions!$D$49)^('Incentive Relocation assumption'!$I15-2022)</f>
        <v>0</v>
      </c>
      <c r="AO15" s="106">
        <f>-'Levy Proposition'!C$11*'Incentive Relocation assumption'!K15/(1+Assumptions!$D$49)^('Incentive Relocation assumption'!$I15-2022)</f>
        <v>25520704.17883211</v>
      </c>
      <c r="AP15" s="106">
        <f>-'Levy Proposition'!D$11*'Incentive Relocation assumption'!L15/(1+Assumptions!$D$49)^('Incentive Relocation assumption'!$I15-2022)</f>
        <v>12452592.957756473</v>
      </c>
      <c r="AQ15" s="106">
        <f>-'Levy Proposition'!E$11*'Incentive Relocation assumption'!M15/(1+Assumptions!$D$49)^('Incentive Relocation assumption'!$I15-2022)</f>
        <v>7438236.4216094641</v>
      </c>
      <c r="AR15" s="106">
        <f>-'Levy Proposition'!F$11*'Incentive Relocation assumption'!N15/(1+Assumptions!$D$49)^('Incentive Relocation assumption'!$I15-2022)</f>
        <v>2976299.4349264912</v>
      </c>
      <c r="AS15" s="106">
        <f>-'Levy Proposition'!G$11*'Incentive Relocation assumption'!O15/(1+Assumptions!$D$49)^('Incentive Relocation assumption'!$I15-2022)</f>
        <v>3324963.2840978359</v>
      </c>
    </row>
    <row r="16" spans="1:45" x14ac:dyDescent="0.35">
      <c r="A16">
        <v>2034</v>
      </c>
      <c r="B16" s="84">
        <f>'Future Expected Cost'!V15</f>
        <v>44630194.476104483</v>
      </c>
      <c r="C16" s="84">
        <f>'Future Expected Cost'!W15</f>
        <v>78702517.695646703</v>
      </c>
      <c r="D16" s="84">
        <f>'Future Expected Cost'!X15</f>
        <v>58359086.476116426</v>
      </c>
      <c r="E16" s="84">
        <f>'Future Expected Cost'!Y15</f>
        <v>21406732.641188387</v>
      </c>
      <c r="F16" s="84">
        <f>'Future Expected Cost'!Z15</f>
        <v>14901671.369978096</v>
      </c>
      <c r="G16" s="84">
        <f>'Future Expected Cost'!AA15</f>
        <v>8277792.4232933568</v>
      </c>
      <c r="H16" s="84"/>
      <c r="I16">
        <v>2034</v>
      </c>
      <c r="J16" s="103">
        <f t="shared" si="1"/>
        <v>128389.89810869789</v>
      </c>
      <c r="K16" s="103">
        <f t="shared" si="10"/>
        <v>-46488.82786188426</v>
      </c>
      <c r="L16" s="103">
        <f t="shared" si="11"/>
        <v>-53061.540448175663</v>
      </c>
      <c r="M16" s="103">
        <f t="shared" si="12"/>
        <v>-11476.906981899045</v>
      </c>
      <c r="N16" s="103">
        <f t="shared" si="13"/>
        <v>-14232.743428978491</v>
      </c>
      <c r="O16" s="103">
        <f t="shared" si="14"/>
        <v>-3129.8793877604485</v>
      </c>
      <c r="P16" s="106">
        <f t="shared" si="15"/>
        <v>4322794.0378260408</v>
      </c>
      <c r="Q16" s="106">
        <f t="shared" si="16"/>
        <v>929776.55723768508</v>
      </c>
      <c r="R16" s="106">
        <f t="shared" si="17"/>
        <v>1061230.8089635132</v>
      </c>
      <c r="S16" s="106">
        <f t="shared" si="18"/>
        <v>229538.13963798087</v>
      </c>
      <c r="T16" s="106">
        <f t="shared" si="19"/>
        <v>284654.8685795698</v>
      </c>
      <c r="U16" s="106">
        <f t="shared" si="20"/>
        <v>62597.587755208966</v>
      </c>
      <c r="V16" s="107">
        <f>P16*'Levy Proposition'!B$5/(1+Assumptions!$D$49)^('Incentive Relocation assumption'!$I16-2022)</f>
        <v>101219847.3714468</v>
      </c>
      <c r="W16" s="107">
        <f>Q16*'Levy Proposition'!C$5/(1+Assumptions!$D$49)^('Incentive Relocation assumption'!$I16-2022)</f>
        <v>55837086.591145612</v>
      </c>
      <c r="X16" s="107">
        <f>R16*'Levy Proposition'!D$5/(1+Assumptions!$D$49)^('Incentive Relocation assumption'!$I16-2022)</f>
        <v>41471319.070135787</v>
      </c>
      <c r="Y16" s="107">
        <f>S16*'Levy Proposition'!E$5/(1+Assumptions!$D$49)^('Incentive Relocation assumption'!$I16-2022)</f>
        <v>15303566.320535544</v>
      </c>
      <c r="Z16" s="107">
        <f>T16*'Levy Proposition'!F$5/(1+Assumptions!$D$49)^('Incentive Relocation assumption'!$I16-2022)</f>
        <v>10638179.884459009</v>
      </c>
      <c r="AA16" s="107">
        <f>U16*'Levy Proposition'!G$5/(1+Assumptions!$D$49)^('Incentive Relocation assumption'!$I16-2022)</f>
        <v>5904035.1170632895</v>
      </c>
      <c r="AB16" s="81">
        <f>P16*'Levy Proposition'!B$33/(1+Assumptions!$D$49)^('Incentive Relocation assumption'!$I16-2022)</f>
        <v>101126875.18433453</v>
      </c>
      <c r="AC16" s="81">
        <f>Q16*'Levy Proposition'!C$33/(1+Assumptions!$D$49)^('Incentive Relocation assumption'!$I16-2022)</f>
        <v>55785799.257710844</v>
      </c>
      <c r="AD16" s="81">
        <f>R16*'Levy Proposition'!D$33/(1+Assumptions!$D$49)^('Incentive Relocation assumption'!$I16-2022)</f>
        <v>41433226.943576537</v>
      </c>
      <c r="AE16" s="81">
        <f>S16*'Levy Proposition'!E$33/(1+Assumptions!$D$49)^('Incentive Relocation assumption'!$I16-2022)</f>
        <v>15289509.729181316</v>
      </c>
      <c r="AF16" s="81">
        <f>T16*'Levy Proposition'!F$33/(1+Assumptions!$D$49)^('Incentive Relocation assumption'!$I16-2022)</f>
        <v>10628408.531543192</v>
      </c>
      <c r="AG16" s="81">
        <f>U16*'Levy Proposition'!G$33/(1+Assumptions!$D$49)^('Incentive Relocation assumption'!$I16-2022)</f>
        <v>5898612.1583069246</v>
      </c>
      <c r="AH16" s="109">
        <f t="shared" si="4"/>
        <v>92972.187112271786</v>
      </c>
      <c r="AI16" s="109">
        <f t="shared" si="5"/>
        <v>51287.333434768021</v>
      </c>
      <c r="AJ16" s="109">
        <f t="shared" si="6"/>
        <v>38092.126559250057</v>
      </c>
      <c r="AK16" s="109">
        <f t="shared" si="7"/>
        <v>14056.591354228556</v>
      </c>
      <c r="AL16" s="109">
        <f t="shared" si="8"/>
        <v>9771.3529158178717</v>
      </c>
      <c r="AM16" s="109">
        <f t="shared" si="9"/>
        <v>5422.958756364882</v>
      </c>
      <c r="AN16" s="106">
        <f>'Levy Proposition'!B$11*'Incentive Relocation assumption'!J16/(1+Assumptions!$D$49)^('Incentive Relocation assumption'!$I16-2022)</f>
        <v>0</v>
      </c>
      <c r="AO16" s="106">
        <f>-'Levy Proposition'!C$11*'Incentive Relocation assumption'!K16/(1+Assumptions!$D$49)^('Incentive Relocation assumption'!$I16-2022)</f>
        <v>22968523.678808413</v>
      </c>
      <c r="AP16" s="106">
        <f>-'Levy Proposition'!D$11*'Incentive Relocation assumption'!L16/(1+Assumptions!$D$49)^('Incentive Relocation assumption'!$I16-2022)</f>
        <v>11207279.948412508</v>
      </c>
      <c r="AQ16" s="106">
        <f>-'Levy Proposition'!E$11*'Incentive Relocation assumption'!M16/(1+Assumptions!$D$49)^('Incentive Relocation assumption'!$I16-2022)</f>
        <v>6694380.6950287065</v>
      </c>
      <c r="AR16" s="106">
        <f>-'Levy Proposition'!F$11*'Incentive Relocation assumption'!N16/(1+Assumptions!$D$49)^('Incentive Relocation assumption'!$I16-2022)</f>
        <v>2678656.6533314823</v>
      </c>
      <c r="AS16" s="106">
        <f>-'Levy Proposition'!G$11*'Incentive Relocation assumption'!O16/(1+Assumptions!$D$49)^('Incentive Relocation assumption'!$I16-2022)</f>
        <v>2992452.6136435382</v>
      </c>
    </row>
    <row r="17" spans="1:45" x14ac:dyDescent="0.35">
      <c r="A17">
        <v>2035</v>
      </c>
      <c r="B17" s="84">
        <f>'Future Expected Cost'!V16</f>
        <v>42659475.429744743</v>
      </c>
      <c r="C17" s="84">
        <f>'Future Expected Cost'!W16</f>
        <v>75229478.313923791</v>
      </c>
      <c r="D17" s="84">
        <f>'Future Expected Cost'!X16</f>
        <v>55788756.638820425</v>
      </c>
      <c r="E17" s="84">
        <f>'Future Expected Cost'!Y16</f>
        <v>20470751.769496478</v>
      </c>
      <c r="F17" s="84">
        <f>'Future Expected Cost'!Z16</f>
        <v>14248969.321781719</v>
      </c>
      <c r="G17" s="84">
        <f>'Future Expected Cost'!AA16</f>
        <v>7914798.5236142669</v>
      </c>
      <c r="H17" s="84"/>
      <c r="I17">
        <v>2035</v>
      </c>
      <c r="J17" s="103">
        <f t="shared" si="1"/>
        <v>121970.40320326301</v>
      </c>
      <c r="K17" s="103">
        <f t="shared" si="10"/>
        <v>-44164.386468790042</v>
      </c>
      <c r="L17" s="103">
        <f t="shared" si="11"/>
        <v>-50408.46342576688</v>
      </c>
      <c r="M17" s="103">
        <f t="shared" si="12"/>
        <v>-10903.061632804092</v>
      </c>
      <c r="N17" s="103">
        <f t="shared" si="13"/>
        <v>-13521.106257529565</v>
      </c>
      <c r="O17" s="103">
        <f t="shared" si="14"/>
        <v>-2973.3854183724261</v>
      </c>
      <c r="P17" s="106">
        <f t="shared" si="15"/>
        <v>4451183.9359347383</v>
      </c>
      <c r="Q17" s="106">
        <f t="shared" si="16"/>
        <v>883287.72937580082</v>
      </c>
      <c r="R17" s="106">
        <f t="shared" si="17"/>
        <v>1008169.2685153376</v>
      </c>
      <c r="S17" s="106">
        <f t="shared" si="18"/>
        <v>218061.23265608182</v>
      </c>
      <c r="T17" s="106">
        <f t="shared" si="19"/>
        <v>270422.12515059131</v>
      </c>
      <c r="U17" s="106">
        <f t="shared" si="20"/>
        <v>59467.708367448518</v>
      </c>
      <c r="V17" s="107">
        <f>P17*'Levy Proposition'!B$5/(1+Assumptions!$D$49)^('Incentive Relocation assumption'!$I17-2022)</f>
        <v>98740085.278940931</v>
      </c>
      <c r="W17" s="107">
        <f>Q17*'Levy Proposition'!C$5/(1+Assumptions!$D$49)^('Incentive Relocation assumption'!$I17-2022)</f>
        <v>50253137.081858285</v>
      </c>
      <c r="X17" s="107">
        <f>R17*'Levy Proposition'!D$5/(1+Assumptions!$D$49)^('Incentive Relocation assumption'!$I17-2022)</f>
        <v>37324008.278890014</v>
      </c>
      <c r="Y17" s="107">
        <f>S17*'Levy Proposition'!E$5/(1+Assumptions!$D$49)^('Incentive Relocation assumption'!$I17-2022)</f>
        <v>13773143.677398365</v>
      </c>
      <c r="Z17" s="107">
        <f>T17*'Levy Proposition'!F$5/(1+Assumptions!$D$49)^('Incentive Relocation assumption'!$I17-2022)</f>
        <v>9574316.0088148434</v>
      </c>
      <c r="AA17" s="107">
        <f>U17*'Levy Proposition'!G$5/(1+Assumptions!$D$49)^('Incentive Relocation assumption'!$I17-2022)</f>
        <v>5313606.138629294</v>
      </c>
      <c r="AB17" s="81">
        <f>P17*'Levy Proposition'!B$33/(1+Assumptions!$D$49)^('Incentive Relocation assumption'!$I17-2022)</f>
        <v>98649390.796362355</v>
      </c>
      <c r="AC17" s="81">
        <f>Q17*'Levy Proposition'!C$33/(1+Assumptions!$D$49)^('Incentive Relocation assumption'!$I17-2022)</f>
        <v>50206978.702992059</v>
      </c>
      <c r="AD17" s="81">
        <f>R17*'Levy Proposition'!D$33/(1+Assumptions!$D$49)^('Incentive Relocation assumption'!$I17-2022)</f>
        <v>37289725.52929496</v>
      </c>
      <c r="AE17" s="81">
        <f>S17*'Levy Proposition'!E$33/(1+Assumptions!$D$49)^('Incentive Relocation assumption'!$I17-2022)</f>
        <v>13760492.805811886</v>
      </c>
      <c r="AF17" s="81">
        <f>T17*'Levy Proposition'!F$33/(1+Assumptions!$D$49)^('Incentive Relocation assumption'!$I17-2022)</f>
        <v>9565521.8333387915</v>
      </c>
      <c r="AG17" s="81">
        <f>U17*'Levy Proposition'!G$33/(1+Assumptions!$D$49)^('Incentive Relocation assumption'!$I17-2022)</f>
        <v>5308725.4991401955</v>
      </c>
      <c r="AH17" s="109">
        <f t="shared" si="4"/>
        <v>90694.482578575611</v>
      </c>
      <c r="AI17" s="109">
        <f t="shared" si="5"/>
        <v>46158.378866225481</v>
      </c>
      <c r="AJ17" s="109">
        <f t="shared" si="6"/>
        <v>34282.749595053494</v>
      </c>
      <c r="AK17" s="109">
        <f t="shared" si="7"/>
        <v>12650.871586479247</v>
      </c>
      <c r="AL17" s="109">
        <f t="shared" si="8"/>
        <v>8794.175476051867</v>
      </c>
      <c r="AM17" s="109">
        <f t="shared" si="9"/>
        <v>4880.639489098452</v>
      </c>
      <c r="AN17" s="106">
        <f>'Levy Proposition'!B$11*'Incentive Relocation assumption'!J17/(1+Assumptions!$D$49)^('Incentive Relocation assumption'!$I17-2022)</f>
        <v>0</v>
      </c>
      <c r="AO17" s="106">
        <f>-'Levy Proposition'!C$11*'Incentive Relocation assumption'!K17/(1+Assumptions!$D$49)^('Incentive Relocation assumption'!$I17-2022)</f>
        <v>20671572.237475961</v>
      </c>
      <c r="AP17" s="106">
        <f>-'Levy Proposition'!D$11*'Incentive Relocation assumption'!L17/(1+Assumptions!$D$49)^('Incentive Relocation assumption'!$I17-2022)</f>
        <v>10086503.61159146</v>
      </c>
      <c r="AQ17" s="106">
        <f>-'Levy Proposition'!E$11*'Incentive Relocation assumption'!M17/(1+Assumptions!$D$49)^('Incentive Relocation assumption'!$I17-2022)</f>
        <v>6024913.7496863995</v>
      </c>
      <c r="AR17" s="106">
        <f>-'Levy Proposition'!F$11*'Incentive Relocation assumption'!N17/(1+Assumptions!$D$49)^('Incentive Relocation assumption'!$I17-2022)</f>
        <v>2410779.4337615869</v>
      </c>
      <c r="AS17" s="106">
        <f>-'Levy Proposition'!G$11*'Incentive Relocation assumption'!O17/(1+Assumptions!$D$49)^('Incentive Relocation assumption'!$I17-2022)</f>
        <v>2693194.4445009856</v>
      </c>
    </row>
    <row r="18" spans="1:45" x14ac:dyDescent="0.35">
      <c r="A18">
        <v>2036</v>
      </c>
      <c r="B18" s="84">
        <f>'Future Expected Cost'!V17</f>
        <v>40775987.118114375</v>
      </c>
      <c r="C18" s="84">
        <f>'Future Expected Cost'!W17</f>
        <v>71910078.012485862</v>
      </c>
      <c r="D18" s="84">
        <f>'Future Expected Cost'!X17</f>
        <v>53331934.369983211</v>
      </c>
      <c r="E18" s="84">
        <f>'Future Expected Cost'!Y17</f>
        <v>19575829.501375705</v>
      </c>
      <c r="F18" s="84">
        <f>'Future Expected Cost'!Z17</f>
        <v>13624946.510446416</v>
      </c>
      <c r="G18" s="84">
        <f>'Future Expected Cost'!AA17</f>
        <v>7567771.9030145742</v>
      </c>
      <c r="H18" s="84"/>
      <c r="I18">
        <v>2036</v>
      </c>
      <c r="J18" s="103">
        <f t="shared" si="1"/>
        <v>115871.88304309986</v>
      </c>
      <c r="K18" s="103">
        <f t="shared" si="10"/>
        <v>-41956.167145350541</v>
      </c>
      <c r="L18" s="103">
        <f t="shared" si="11"/>
        <v>-47888.040254478539</v>
      </c>
      <c r="M18" s="103">
        <f t="shared" si="12"/>
        <v>-10357.908551163888</v>
      </c>
      <c r="N18" s="103">
        <f t="shared" si="13"/>
        <v>-12845.050944653087</v>
      </c>
      <c r="O18" s="103">
        <f t="shared" si="14"/>
        <v>-2824.7161474538048</v>
      </c>
      <c r="P18" s="106">
        <f t="shared" si="15"/>
        <v>4573154.3391380012</v>
      </c>
      <c r="Q18" s="106">
        <f t="shared" si="16"/>
        <v>839123.34290701081</v>
      </c>
      <c r="R18" s="106">
        <f t="shared" si="17"/>
        <v>957760.8050895707</v>
      </c>
      <c r="S18" s="106">
        <f t="shared" si="18"/>
        <v>207158.17102327774</v>
      </c>
      <c r="T18" s="106">
        <f t="shared" si="19"/>
        <v>256901.01889306173</v>
      </c>
      <c r="U18" s="106">
        <f t="shared" si="20"/>
        <v>56494.322949076093</v>
      </c>
      <c r="V18" s="107">
        <f>P18*'Levy Proposition'!B$5/(1+Assumptions!$D$49)^('Incentive Relocation assumption'!$I18-2022)</f>
        <v>96106030.167025059</v>
      </c>
      <c r="W18" s="107">
        <f>Q18*'Levy Proposition'!C$5/(1+Assumptions!$D$49)^('Incentive Relocation assumption'!$I18-2022)</f>
        <v>45227606.609555863</v>
      </c>
      <c r="X18" s="107">
        <f>R18*'Levy Proposition'!D$5/(1+Assumptions!$D$49)^('Incentive Relocation assumption'!$I18-2022)</f>
        <v>33591446.455963641</v>
      </c>
      <c r="Y18" s="107">
        <f>S18*'Levy Proposition'!E$5/(1+Assumptions!$D$49)^('Incentive Relocation assumption'!$I18-2022)</f>
        <v>12395769.899968002</v>
      </c>
      <c r="Z18" s="107">
        <f>T18*'Levy Proposition'!F$5/(1+Assumptions!$D$49)^('Incentive Relocation assumption'!$I18-2022)</f>
        <v>8616843.1096528471</v>
      </c>
      <c r="AA18" s="107">
        <f>U18*'Levy Proposition'!G$5/(1+Assumptions!$D$49)^('Incentive Relocation assumption'!$I18-2022)</f>
        <v>4782222.6048213132</v>
      </c>
      <c r="AB18" s="81">
        <f>P18*'Levy Proposition'!B$33/(1+Assumptions!$D$49)^('Incentive Relocation assumption'!$I18-2022)</f>
        <v>96017755.109797239</v>
      </c>
      <c r="AC18" s="81">
        <f>Q18*'Levy Proposition'!C$33/(1+Assumptions!$D$49)^('Incentive Relocation assumption'!$I18-2022)</f>
        <v>45186064.267677858</v>
      </c>
      <c r="AD18" s="81">
        <f>R18*'Levy Proposition'!D$33/(1+Assumptions!$D$49)^('Incentive Relocation assumption'!$I18-2022)</f>
        <v>33560592.129204825</v>
      </c>
      <c r="AE18" s="81">
        <f>S18*'Levy Proposition'!E$33/(1+Assumptions!$D$49)^('Incentive Relocation assumption'!$I18-2022)</f>
        <v>12384384.170109004</v>
      </c>
      <c r="AF18" s="81">
        <f>T18*'Levy Proposition'!F$33/(1+Assumptions!$D$49)^('Incentive Relocation assumption'!$I18-2022)</f>
        <v>8608928.3896575905</v>
      </c>
      <c r="AG18" s="81">
        <f>U18*'Levy Proposition'!G$33/(1+Assumptions!$D$49)^('Incentive Relocation assumption'!$I18-2022)</f>
        <v>4777830.0503334915</v>
      </c>
      <c r="AH18" s="109">
        <f t="shared" si="4"/>
        <v>88275.057227820158</v>
      </c>
      <c r="AI18" s="109">
        <f t="shared" si="5"/>
        <v>41542.341878004372</v>
      </c>
      <c r="AJ18" s="109">
        <f t="shared" si="6"/>
        <v>30854.326758816838</v>
      </c>
      <c r="AK18" s="109">
        <f t="shared" si="7"/>
        <v>11385.729858998209</v>
      </c>
      <c r="AL18" s="109">
        <f t="shared" si="8"/>
        <v>7914.7199952565134</v>
      </c>
      <c r="AM18" s="109">
        <f t="shared" si="9"/>
        <v>4392.554487821646</v>
      </c>
      <c r="AN18" s="106">
        <f>'Levy Proposition'!B$11*'Incentive Relocation assumption'!J18/(1+Assumptions!$D$49)^('Incentive Relocation assumption'!$I18-2022)</f>
        <v>0</v>
      </c>
      <c r="AO18" s="106">
        <f>-'Levy Proposition'!C$11*'Incentive Relocation assumption'!K18/(1+Assumptions!$D$49)^('Incentive Relocation assumption'!$I18-2022)</f>
        <v>18604325.848049264</v>
      </c>
      <c r="AP18" s="106">
        <f>-'Levy Proposition'!D$11*'Incentive Relocation assumption'!L18/(1+Assumptions!$D$49)^('Incentive Relocation assumption'!$I18-2022)</f>
        <v>9077809.742859019</v>
      </c>
      <c r="AQ18" s="106">
        <f>-'Levy Proposition'!E$11*'Incentive Relocation assumption'!M18/(1+Assumptions!$D$49)^('Incentive Relocation assumption'!$I18-2022)</f>
        <v>5422396.3865868226</v>
      </c>
      <c r="AR18" s="106">
        <f>-'Levy Proposition'!F$11*'Incentive Relocation assumption'!N18/(1+Assumptions!$D$49)^('Incentive Relocation assumption'!$I18-2022)</f>
        <v>2169691.0916221943</v>
      </c>
      <c r="AS18" s="106">
        <f>-'Levy Proposition'!G$11*'Incentive Relocation assumption'!O18/(1+Assumptions!$D$49)^('Incentive Relocation assumption'!$I18-2022)</f>
        <v>2423863.3831061847</v>
      </c>
    </row>
    <row r="19" spans="1:45" x14ac:dyDescent="0.35">
      <c r="A19">
        <v>2037</v>
      </c>
      <c r="B19" s="84">
        <f>'Future Expected Cost'!V18</f>
        <v>38975859.970774755</v>
      </c>
      <c r="C19" s="84">
        <f>'Future Expected Cost'!W18</f>
        <v>68737504.944151238</v>
      </c>
      <c r="D19" s="84">
        <f>'Future Expected Cost'!X18</f>
        <v>50983594.957731619</v>
      </c>
      <c r="E19" s="84">
        <f>'Future Expected Cost'!Y18</f>
        <v>18720159.29992855</v>
      </c>
      <c r="F19" s="84">
        <f>'Future Expected Cost'!Z18</f>
        <v>13028339.145922486</v>
      </c>
      <c r="G19" s="84">
        <f>'Future Expected Cost'!AA18</f>
        <v>7236008.2093107477</v>
      </c>
      <c r="H19" s="84"/>
      <c r="I19">
        <v>2037</v>
      </c>
      <c r="J19" s="103">
        <f t="shared" si="1"/>
        <v>110078.28889094488</v>
      </c>
      <c r="K19" s="103">
        <f t="shared" si="10"/>
        <v>-39858.358788083016</v>
      </c>
      <c r="L19" s="103">
        <f t="shared" si="11"/>
        <v>-45493.638241754612</v>
      </c>
      <c r="M19" s="103">
        <f t="shared" si="12"/>
        <v>-9840.0131236056932</v>
      </c>
      <c r="N19" s="103">
        <f t="shared" si="13"/>
        <v>-12202.798397420433</v>
      </c>
      <c r="O19" s="103">
        <f t="shared" si="14"/>
        <v>-2683.4803400811143</v>
      </c>
      <c r="P19" s="106">
        <f t="shared" si="15"/>
        <v>4689026.2221811013</v>
      </c>
      <c r="Q19" s="106">
        <f t="shared" si="16"/>
        <v>797167.17576166033</v>
      </c>
      <c r="R19" s="106">
        <f t="shared" si="17"/>
        <v>909872.76483509212</v>
      </c>
      <c r="S19" s="106">
        <f t="shared" si="18"/>
        <v>196800.26247211386</v>
      </c>
      <c r="T19" s="106">
        <f t="shared" si="19"/>
        <v>244055.96794840865</v>
      </c>
      <c r="U19" s="106">
        <f t="shared" si="20"/>
        <v>53669.606801622285</v>
      </c>
      <c r="V19" s="107">
        <f>P19*'Levy Proposition'!B$5/(1+Assumptions!$D$49)^('Incentive Relocation assumption'!$I19-2022)</f>
        <v>93354286.457343981</v>
      </c>
      <c r="W19" s="107">
        <f>Q19*'Levy Proposition'!C$5/(1+Assumptions!$D$49)^('Incentive Relocation assumption'!$I19-2022)</f>
        <v>40704650.861830331</v>
      </c>
      <c r="X19" s="107">
        <f>R19*'Levy Proposition'!D$5/(1+Assumptions!$D$49)^('Incentive Relocation assumption'!$I19-2022)</f>
        <v>30232156.915528085</v>
      </c>
      <c r="Y19" s="107">
        <f>S19*'Levy Proposition'!E$5/(1+Assumptions!$D$49)^('Incentive Relocation assumption'!$I19-2022)</f>
        <v>11156139.441505989</v>
      </c>
      <c r="Z19" s="107">
        <f>T19*'Levy Proposition'!F$5/(1+Assumptions!$D$49)^('Incentive Relocation assumption'!$I19-2022)</f>
        <v>7755121.6304132408</v>
      </c>
      <c r="AA19" s="107">
        <f>U19*'Levy Proposition'!G$5/(1+Assumptions!$D$49)^('Incentive Relocation assumption'!$I19-2022)</f>
        <v>4303979.716487498</v>
      </c>
      <c r="AB19" s="81">
        <f>P19*'Levy Proposition'!B$33/(1+Assumptions!$D$49)^('Incentive Relocation assumption'!$I19-2022)</f>
        <v>93268538.924487174</v>
      </c>
      <c r="AC19" s="81">
        <f>Q19*'Levy Proposition'!C$33/(1+Assumptions!$D$49)^('Incentive Relocation assumption'!$I19-2022)</f>
        <v>40667262.933330715</v>
      </c>
      <c r="AD19" s="81">
        <f>R19*'Levy Proposition'!D$33/(1+Assumptions!$D$49)^('Incentive Relocation assumption'!$I19-2022)</f>
        <v>30204388.154533572</v>
      </c>
      <c r="AE19" s="81">
        <f>S19*'Levy Proposition'!E$33/(1+Assumptions!$D$49)^('Incentive Relocation assumption'!$I19-2022)</f>
        <v>11145892.333744602</v>
      </c>
      <c r="AF19" s="81">
        <f>T19*'Levy Proposition'!F$33/(1+Assumptions!$D$49)^('Incentive Relocation assumption'!$I19-2022)</f>
        <v>7747998.4165572161</v>
      </c>
      <c r="AG19" s="81">
        <f>U19*'Levy Proposition'!G$33/(1+Assumptions!$D$49)^('Incentive Relocation assumption'!$I19-2022)</f>
        <v>4300026.4363954999</v>
      </c>
      <c r="AH19" s="109">
        <f t="shared" si="4"/>
        <v>85747.532856807113</v>
      </c>
      <c r="AI19" s="109">
        <f t="shared" si="5"/>
        <v>37387.928499616683</v>
      </c>
      <c r="AJ19" s="109">
        <f t="shared" si="6"/>
        <v>27768.760994512588</v>
      </c>
      <c r="AK19" s="109">
        <f t="shared" si="7"/>
        <v>10247.107761386782</v>
      </c>
      <c r="AL19" s="109">
        <f t="shared" si="8"/>
        <v>7123.2138560246676</v>
      </c>
      <c r="AM19" s="109">
        <f t="shared" si="9"/>
        <v>3953.2800919981673</v>
      </c>
      <c r="AN19" s="106">
        <f>'Levy Proposition'!B$11*'Incentive Relocation assumption'!J19/(1+Assumptions!$D$49)^('Incentive Relocation assumption'!$I19-2022)</f>
        <v>0</v>
      </c>
      <c r="AO19" s="106">
        <f>-'Levy Proposition'!C$11*'Incentive Relocation assumption'!K19/(1+Assumptions!$D$49)^('Incentive Relocation assumption'!$I19-2022)</f>
        <v>16743813.014517764</v>
      </c>
      <c r="AP19" s="106">
        <f>-'Levy Proposition'!D$11*'Incentive Relocation assumption'!L19/(1+Assumptions!$D$49)^('Incentive Relocation assumption'!$I19-2022)</f>
        <v>8169989.611944817</v>
      </c>
      <c r="AQ19" s="106">
        <f>-'Levy Proposition'!E$11*'Incentive Relocation assumption'!M19/(1+Assumptions!$D$49)^('Incentive Relocation assumption'!$I19-2022)</f>
        <v>4880133.3587223934</v>
      </c>
      <c r="AR19" s="106">
        <f>-'Levy Proposition'!F$11*'Incentive Relocation assumption'!N19/(1+Assumptions!$D$49)^('Incentive Relocation assumption'!$I19-2022)</f>
        <v>1952712.6236179187</v>
      </c>
      <c r="AS19" s="106">
        <f>-'Levy Proposition'!G$11*'Incentive Relocation assumption'!O19/(1+Assumptions!$D$49)^('Incentive Relocation assumption'!$I19-2022)</f>
        <v>2181466.5895954431</v>
      </c>
    </row>
    <row r="20" spans="1:45" x14ac:dyDescent="0.35">
      <c r="A20">
        <v>2038</v>
      </c>
      <c r="B20" s="84">
        <f>'Future Expected Cost'!V19</f>
        <v>37255396.410007775</v>
      </c>
      <c r="C20" s="84">
        <f>'Future Expected Cost'!W19</f>
        <v>65705249.886975124</v>
      </c>
      <c r="D20" s="84">
        <f>'Future Expected Cost'!X19</f>
        <v>48738936.60961543</v>
      </c>
      <c r="E20" s="84">
        <f>'Future Expected Cost'!Y19</f>
        <v>17902014.332679383</v>
      </c>
      <c r="F20" s="84">
        <f>'Future Expected Cost'!Z19</f>
        <v>12457939.275298586</v>
      </c>
      <c r="G20" s="84">
        <f>'Future Expected Cost'!AA19</f>
        <v>6918834.2405721117</v>
      </c>
      <c r="H20" s="84"/>
      <c r="I20">
        <v>2038</v>
      </c>
      <c r="J20" s="103">
        <f t="shared" si="1"/>
        <v>104574.37444639762</v>
      </c>
      <c r="K20" s="103">
        <f t="shared" si="10"/>
        <v>-37865.440848678867</v>
      </c>
      <c r="L20" s="103">
        <f t="shared" si="11"/>
        <v>-43218.956329666878</v>
      </c>
      <c r="M20" s="103">
        <f t="shared" si="12"/>
        <v>-9348.0124674254093</v>
      </c>
      <c r="N20" s="103">
        <f t="shared" si="13"/>
        <v>-11592.658477549412</v>
      </c>
      <c r="O20" s="103">
        <f t="shared" si="14"/>
        <v>-2549.3063230770586</v>
      </c>
      <c r="P20" s="106">
        <f t="shared" si="15"/>
        <v>4799104.5110720461</v>
      </c>
      <c r="Q20" s="106">
        <f t="shared" si="16"/>
        <v>757308.81697357725</v>
      </c>
      <c r="R20" s="106">
        <f t="shared" si="17"/>
        <v>864379.12659333751</v>
      </c>
      <c r="S20" s="106">
        <f t="shared" si="18"/>
        <v>186960.24934850816</v>
      </c>
      <c r="T20" s="106">
        <f t="shared" si="19"/>
        <v>231853.16955098821</v>
      </c>
      <c r="U20" s="106">
        <f t="shared" si="20"/>
        <v>50986.126461541171</v>
      </c>
      <c r="V20" s="107">
        <f>P20*'Levy Proposition'!B$5/(1+Assumptions!$D$49)^('Incentive Relocation assumption'!$I20-2022)</f>
        <v>90516683.430388674</v>
      </c>
      <c r="W20" s="107">
        <f>Q20*'Levy Proposition'!C$5/(1+Assumptions!$D$49)^('Incentive Relocation assumption'!$I20-2022)</f>
        <v>36634010.198395848</v>
      </c>
      <c r="X20" s="107">
        <f>R20*'Levy Proposition'!D$5/(1+Assumptions!$D$49)^('Incentive Relocation assumption'!$I20-2022)</f>
        <v>27208810.819244999</v>
      </c>
      <c r="Y20" s="107">
        <f>S20*'Levy Proposition'!E$5/(1+Assumptions!$D$49)^('Incentive Relocation assumption'!$I20-2022)</f>
        <v>10040477.375967331</v>
      </c>
      <c r="Z20" s="107">
        <f>T20*'Levy Proposition'!F$5/(1+Assumptions!$D$49)^('Incentive Relocation assumption'!$I20-2022)</f>
        <v>6979576.0160853527</v>
      </c>
      <c r="AA20" s="107">
        <f>U20*'Levy Proposition'!G$5/(1+Assumptions!$D$49)^('Incentive Relocation assumption'!$I20-2022)</f>
        <v>3873563.1798612112</v>
      </c>
      <c r="AB20" s="81">
        <f>P20*'Levy Proposition'!B$33/(1+Assumptions!$D$49)^('Incentive Relocation assumption'!$I20-2022)</f>
        <v>90433542.285176426</v>
      </c>
      <c r="AC20" s="81">
        <f>Q20*'Levy Proposition'!C$33/(1+Assumptions!$D$49)^('Incentive Relocation assumption'!$I20-2022)</f>
        <v>36600361.22401695</v>
      </c>
      <c r="AD20" s="81">
        <f>R20*'Levy Proposition'!D$33/(1+Assumptions!$D$49)^('Incentive Relocation assumption'!$I20-2022)</f>
        <v>27183819.054128956</v>
      </c>
      <c r="AE20" s="81">
        <f>S20*'Levy Proposition'!E$33/(1+Assumptions!$D$49)^('Incentive Relocation assumption'!$I20-2022)</f>
        <v>10031255.023182414</v>
      </c>
      <c r="AF20" s="81">
        <f>T20*'Levy Proposition'!F$33/(1+Assumptions!$D$49)^('Incentive Relocation assumption'!$I20-2022)</f>
        <v>6973165.1543405168</v>
      </c>
      <c r="AG20" s="81">
        <f>U20*'Levy Proposition'!G$33/(1+Assumptions!$D$49)^('Incentive Relocation assumption'!$I20-2022)</f>
        <v>3870005.2448306666</v>
      </c>
      <c r="AH20" s="109">
        <f t="shared" si="4"/>
        <v>83141.145212247968</v>
      </c>
      <c r="AI20" s="109">
        <f t="shared" si="5"/>
        <v>33648.97437889874</v>
      </c>
      <c r="AJ20" s="109">
        <f t="shared" si="6"/>
        <v>24991.765116043389</v>
      </c>
      <c r="AK20" s="109">
        <f t="shared" si="7"/>
        <v>9222.3527849167585</v>
      </c>
      <c r="AL20" s="109">
        <f t="shared" si="8"/>
        <v>6410.8617448359728</v>
      </c>
      <c r="AM20" s="109">
        <f t="shared" si="9"/>
        <v>3557.9350305446424</v>
      </c>
      <c r="AN20" s="106">
        <f>'Levy Proposition'!B$11*'Incentive Relocation assumption'!J20/(1+Assumptions!$D$49)^('Incentive Relocation assumption'!$I20-2022)</f>
        <v>0</v>
      </c>
      <c r="AO20" s="106">
        <f>-'Levy Proposition'!C$11*'Incentive Relocation assumption'!K20/(1+Assumptions!$D$49)^('Incentive Relocation assumption'!$I20-2022)</f>
        <v>15069359.489558214</v>
      </c>
      <c r="AP20" s="106">
        <f>-'Levy Proposition'!D$11*'Incentive Relocation assumption'!L20/(1+Assumptions!$D$49)^('Incentive Relocation assumption'!$I20-2022)</f>
        <v>7352955.4099537674</v>
      </c>
      <c r="AQ20" s="106">
        <f>-'Levy Proposition'!E$11*'Incentive Relocation assumption'!M20/(1+Assumptions!$D$49)^('Incentive Relocation assumption'!$I20-2022)</f>
        <v>4392098.9726658715</v>
      </c>
      <c r="AR20" s="106">
        <f>-'Levy Proposition'!F$11*'Incentive Relocation assumption'!N20/(1+Assumptions!$D$49)^('Incentive Relocation assumption'!$I20-2022)</f>
        <v>1757432.9383386455</v>
      </c>
      <c r="AS20" s="106">
        <f>-'Levy Proposition'!G$11*'Incentive Relocation assumption'!O20/(1+Assumptions!$D$49)^('Incentive Relocation assumption'!$I20-2022)</f>
        <v>1963310.5210008861</v>
      </c>
    </row>
    <row r="21" spans="1:45" x14ac:dyDescent="0.35">
      <c r="A21">
        <v>2039</v>
      </c>
      <c r="B21" s="84">
        <f>'Future Expected Cost'!V20</f>
        <v>35611063.192668542</v>
      </c>
      <c r="C21" s="84">
        <f>'Future Expected Cost'!W20</f>
        <v>62807092.775279775</v>
      </c>
      <c r="D21" s="84">
        <f>'Future Expected Cost'!X20</f>
        <v>46593370.54335092</v>
      </c>
      <c r="E21" s="84">
        <f>'Future Expected Cost'!Y20</f>
        <v>17119743.946222283</v>
      </c>
      <c r="F21" s="84">
        <f>'Future Expected Cost'!Z20</f>
        <v>11912592.309917659</v>
      </c>
      <c r="G21" s="84">
        <f>'Future Expected Cost'!AA20</f>
        <v>6615606.5642995592</v>
      </c>
      <c r="H21" s="84"/>
      <c r="I21">
        <v>2039</v>
      </c>
      <c r="J21" s="103">
        <f t="shared" si="1"/>
        <v>99345.655724077747</v>
      </c>
      <c r="K21" s="103">
        <f t="shared" si="10"/>
        <v>-35972.168806244925</v>
      </c>
      <c r="L21" s="103">
        <f t="shared" si="11"/>
        <v>-41058.008513183537</v>
      </c>
      <c r="M21" s="103">
        <f t="shared" si="12"/>
        <v>-8880.6118440541377</v>
      </c>
      <c r="N21" s="103">
        <f t="shared" si="13"/>
        <v>-11013.025553671941</v>
      </c>
      <c r="O21" s="103">
        <f t="shared" si="14"/>
        <v>-2421.8410069232059</v>
      </c>
      <c r="P21" s="106">
        <f t="shared" si="15"/>
        <v>4903678.8855184438</v>
      </c>
      <c r="Q21" s="106">
        <f t="shared" si="16"/>
        <v>719443.37612489844</v>
      </c>
      <c r="R21" s="106">
        <f t="shared" si="17"/>
        <v>821160.17026367062</v>
      </c>
      <c r="S21" s="106">
        <f t="shared" si="18"/>
        <v>177612.23688108276</v>
      </c>
      <c r="T21" s="106">
        <f t="shared" si="19"/>
        <v>220260.5110734388</v>
      </c>
      <c r="U21" s="106">
        <f t="shared" si="20"/>
        <v>48436.820138464114</v>
      </c>
      <c r="V21" s="107">
        <f>P21*'Levy Proposition'!B$5/(1+Assumptions!$D$49)^('Incentive Relocation assumption'!$I21-2022)</f>
        <v>87620811.425327301</v>
      </c>
      <c r="W21" s="107">
        <f>Q21*'Levy Proposition'!C$5/(1+Assumptions!$D$49)^('Incentive Relocation assumption'!$I21-2022)</f>
        <v>32970451.159787308</v>
      </c>
      <c r="X21" s="107">
        <f>R21*'Levy Proposition'!D$5/(1+Assumptions!$D$49)^('Incentive Relocation assumption'!$I21-2022)</f>
        <v>24487812.373625748</v>
      </c>
      <c r="Y21" s="107">
        <f>S21*'Levy Proposition'!E$5/(1+Assumptions!$D$49)^('Incentive Relocation assumption'!$I21-2022)</f>
        <v>9036386.3293289151</v>
      </c>
      <c r="Z21" s="107">
        <f>T21*'Levy Proposition'!F$5/(1+Assumptions!$D$49)^('Incentive Relocation assumption'!$I21-2022)</f>
        <v>6281588.3084631991</v>
      </c>
      <c r="AA21" s="107">
        <f>U21*'Levy Proposition'!G$5/(1+Assumptions!$D$49)^('Incentive Relocation assumption'!$I21-2022)</f>
        <v>3486190.1534753861</v>
      </c>
      <c r="AB21" s="81">
        <f>P21*'Levy Proposition'!B$33/(1+Assumptions!$D$49)^('Incentive Relocation assumption'!$I21-2022)</f>
        <v>87540330.188827604</v>
      </c>
      <c r="AC21" s="81">
        <f>Q21*'Levy Proposition'!C$33/(1+Assumptions!$D$49)^('Incentive Relocation assumption'!$I21-2022)</f>
        <v>32940167.227989282</v>
      </c>
      <c r="AD21" s="81">
        <f>R21*'Levy Proposition'!D$33/(1+Assumptions!$D$49)^('Incentive Relocation assumption'!$I21-2022)</f>
        <v>24465319.892821901</v>
      </c>
      <c r="AE21" s="81">
        <f>S21*'Levy Proposition'!E$33/(1+Assumptions!$D$49)^('Incentive Relocation assumption'!$I21-2022)</f>
        <v>9028086.2516025975</v>
      </c>
      <c r="AF21" s="81">
        <f>T21*'Levy Proposition'!F$33/(1+Assumptions!$D$49)^('Incentive Relocation assumption'!$I21-2022)</f>
        <v>6275818.5605457434</v>
      </c>
      <c r="AG21" s="81">
        <f>U21*'Levy Proposition'!G$33/(1+Assumptions!$D$49)^('Incentive Relocation assumption'!$I21-2022)</f>
        <v>3482988.0272948509</v>
      </c>
      <c r="AH21" s="109">
        <f t="shared" si="4"/>
        <v>80481.23649969697</v>
      </c>
      <c r="AI21" s="109">
        <f t="shared" si="5"/>
        <v>30283.931798025966</v>
      </c>
      <c r="AJ21" s="109">
        <f t="shared" si="6"/>
        <v>22492.480803847313</v>
      </c>
      <c r="AK21" s="109">
        <f t="shared" si="7"/>
        <v>8300.0777263175696</v>
      </c>
      <c r="AL21" s="109">
        <f t="shared" si="8"/>
        <v>5769.7479174556211</v>
      </c>
      <c r="AM21" s="109">
        <f t="shared" si="9"/>
        <v>3202.1261805351824</v>
      </c>
      <c r="AN21" s="106">
        <f>'Levy Proposition'!B$11*'Incentive Relocation assumption'!J21/(1+Assumptions!$D$49)^('Incentive Relocation assumption'!$I21-2022)</f>
        <v>0</v>
      </c>
      <c r="AO21" s="106">
        <f>-'Levy Proposition'!C$11*'Incentive Relocation assumption'!K21/(1+Assumptions!$D$49)^('Incentive Relocation assumption'!$I21-2022)</f>
        <v>13562358.539756933</v>
      </c>
      <c r="AP21" s="106">
        <f>-'Levy Proposition'!D$11*'Incentive Relocation assumption'!L21/(1+Assumptions!$D$49)^('Incentive Relocation assumption'!$I21-2022)</f>
        <v>6617628.1523934891</v>
      </c>
      <c r="AQ21" s="106">
        <f>-'Levy Proposition'!E$11*'Incentive Relocation assumption'!M21/(1+Assumptions!$D$49)^('Incentive Relocation assumption'!$I21-2022)</f>
        <v>3952870.1303242282</v>
      </c>
      <c r="AR21" s="106">
        <f>-'Levy Proposition'!F$11*'Incentive Relocation assumption'!N21/(1+Assumptions!$D$49)^('Incentive Relocation assumption'!$I21-2022)</f>
        <v>1581682.0639153796</v>
      </c>
      <c r="AS21" s="106">
        <f>-'Levy Proposition'!G$11*'Incentive Relocation assumption'!O21/(1+Assumptions!$D$49)^('Incentive Relocation assumption'!$I21-2022)</f>
        <v>1766971.0002698745</v>
      </c>
    </row>
    <row r="22" spans="1:45" x14ac:dyDescent="0.35">
      <c r="A22">
        <v>2040</v>
      </c>
      <c r="B22" s="84">
        <f>'Future Expected Cost'!V21</f>
        <v>39082559.478747904</v>
      </c>
      <c r="C22" s="84">
        <f>'Future Expected Cost'!W21</f>
        <v>68931806.598668009</v>
      </c>
      <c r="D22" s="84">
        <f>'Future Expected Cost'!X21</f>
        <v>51141649.238355987</v>
      </c>
      <c r="E22" s="84">
        <f>'Future Expected Cost'!Y21</f>
        <v>18797308.580000576</v>
      </c>
      <c r="F22" s="84">
        <f>'Future Expected Cost'!Z21</f>
        <v>13078842.255584748</v>
      </c>
      <c r="G22" s="84">
        <f>'Future Expected Cost'!AA21</f>
        <v>7262887.544851942</v>
      </c>
      <c r="H22" s="84"/>
      <c r="I22">
        <v>2040</v>
      </c>
      <c r="J22" s="103">
        <f t="shared" si="1"/>
        <v>94378.372937873864</v>
      </c>
      <c r="K22" s="103">
        <f t="shared" si="10"/>
        <v>-34173.560365932673</v>
      </c>
      <c r="L22" s="103">
        <f t="shared" si="11"/>
        <v>-39005.108087524357</v>
      </c>
      <c r="M22" s="103">
        <f t="shared" si="12"/>
        <v>-8436.5812518514322</v>
      </c>
      <c r="N22" s="103">
        <f t="shared" si="13"/>
        <v>-10462.374275988344</v>
      </c>
      <c r="O22" s="103">
        <f t="shared" si="14"/>
        <v>-2300.7489565770456</v>
      </c>
      <c r="P22" s="106">
        <f t="shared" si="15"/>
        <v>5003024.5412425213</v>
      </c>
      <c r="Q22" s="106">
        <f t="shared" si="16"/>
        <v>683471.20731865347</v>
      </c>
      <c r="R22" s="106">
        <f t="shared" si="17"/>
        <v>780102.16175048705</v>
      </c>
      <c r="S22" s="106">
        <f t="shared" si="18"/>
        <v>168731.62503702863</v>
      </c>
      <c r="T22" s="106">
        <f t="shared" si="19"/>
        <v>209247.48551976687</v>
      </c>
      <c r="U22" s="106">
        <f t="shared" si="20"/>
        <v>46014.979131540909</v>
      </c>
      <c r="V22" s="107">
        <f>P22*'Levy Proposition'!B$5/(1+Assumptions!$D$49)^('Incentive Relocation assumption'!$I22-2022)</f>
        <v>84690501.329636052</v>
      </c>
      <c r="W22" s="107">
        <f>Q22*'Levy Proposition'!C$5/(1+Assumptions!$D$49)^('Incentive Relocation assumption'!$I22-2022)</f>
        <v>29673263.827598114</v>
      </c>
      <c r="X22" s="107">
        <f>R22*'Levy Proposition'!D$5/(1+Assumptions!$D$49)^('Incentive Relocation assumption'!$I22-2022)</f>
        <v>22038925.509444132</v>
      </c>
      <c r="Y22" s="107">
        <f>S22*'Levy Proposition'!E$5/(1+Assumptions!$D$49)^('Incentive Relocation assumption'!$I22-2022)</f>
        <v>8132708.7184453188</v>
      </c>
      <c r="Z22" s="107">
        <f>T22*'Levy Proposition'!F$5/(1+Assumptions!$D$49)^('Incentive Relocation assumption'!$I22-2022)</f>
        <v>5653402.3823344838</v>
      </c>
      <c r="AA22" s="107">
        <f>U22*'Levy Proposition'!G$5/(1+Assumptions!$D$49)^('Incentive Relocation assumption'!$I22-2022)</f>
        <v>3137556.1006401838</v>
      </c>
      <c r="AB22" s="81">
        <f>P22*'Levy Proposition'!B$33/(1+Assumptions!$D$49)^('Incentive Relocation assumption'!$I22-2022)</f>
        <v>84612711.633833051</v>
      </c>
      <c r="AC22" s="81">
        <f>Q22*'Levy Proposition'!C$33/(1+Assumptions!$D$49)^('Incentive Relocation assumption'!$I22-2022)</f>
        <v>29646008.419607949</v>
      </c>
      <c r="AD22" s="81">
        <f>R22*'Levy Proposition'!D$33/(1+Assumptions!$D$49)^('Incentive Relocation assumption'!$I22-2022)</f>
        <v>22018682.373740733</v>
      </c>
      <c r="AE22" s="81">
        <f>S22*'Levy Proposition'!E$33/(1+Assumptions!$D$49)^('Incentive Relocation assumption'!$I22-2022)</f>
        <v>8125238.684293557</v>
      </c>
      <c r="AF22" s="81">
        <f>T22*'Levy Proposition'!F$33/(1+Assumptions!$D$49)^('Incentive Relocation assumption'!$I22-2022)</f>
        <v>5648209.6340962602</v>
      </c>
      <c r="AG22" s="81">
        <f>U22*'Levy Proposition'!G$33/(1+Assumptions!$D$49)^('Incentive Relocation assumption'!$I22-2022)</f>
        <v>3134674.2008898957</v>
      </c>
      <c r="AH22" s="109">
        <f t="shared" si="4"/>
        <v>77789.695803001523</v>
      </c>
      <c r="AI22" s="109">
        <f t="shared" si="5"/>
        <v>27255.407990165055</v>
      </c>
      <c r="AJ22" s="109">
        <f t="shared" si="6"/>
        <v>20243.135703399777</v>
      </c>
      <c r="AK22" s="109">
        <f t="shared" si="7"/>
        <v>7470.0341517617926</v>
      </c>
      <c r="AL22" s="109">
        <f t="shared" si="8"/>
        <v>5192.7482382236049</v>
      </c>
      <c r="AM22" s="109">
        <f t="shared" si="9"/>
        <v>2881.8997502881102</v>
      </c>
      <c r="AN22" s="106">
        <f>'Levy Proposition'!B$11*'Incentive Relocation assumption'!J22/(1+Assumptions!$D$49)^('Incentive Relocation assumption'!$I22-2022)</f>
        <v>0</v>
      </c>
      <c r="AO22" s="106">
        <f>-'Levy Proposition'!C$11*'Incentive Relocation assumption'!K22/(1+Assumptions!$D$49)^('Incentive Relocation assumption'!$I22-2022)</f>
        <v>12206064.185300699</v>
      </c>
      <c r="AP22" s="106">
        <f>-'Levy Proposition'!D$11*'Incentive Relocation assumption'!L22/(1+Assumptions!$D$49)^('Incentive Relocation assumption'!$I22-2022)</f>
        <v>5955836.7923825337</v>
      </c>
      <c r="AQ22" s="106">
        <f>-'Levy Proposition'!E$11*'Incentive Relocation assumption'!M22/(1+Assumptions!$D$49)^('Incentive Relocation assumption'!$I22-2022)</f>
        <v>3557566.0668059732</v>
      </c>
      <c r="AR22" s="106">
        <f>-'Levy Proposition'!F$11*'Incentive Relocation assumption'!N22/(1+Assumptions!$D$49)^('Incentive Relocation assumption'!$I22-2022)</f>
        <v>1423507.0350260786</v>
      </c>
      <c r="AS22" s="106">
        <f>-'Levy Proposition'!G$11*'Incentive Relocation assumption'!O22/(1+Assumptions!$D$49)^('Incentive Relocation assumption'!$I22-2022)</f>
        <v>1590266.2785115847</v>
      </c>
    </row>
    <row r="23" spans="1:45" x14ac:dyDescent="0.35">
      <c r="A23">
        <v>2041</v>
      </c>
      <c r="B23" s="84">
        <f>'Future Expected Cost'!V22</f>
        <v>37357973.866314456</v>
      </c>
      <c r="C23" s="84">
        <f>'Future Expected Cost'!W22</f>
        <v>65892036.894754998</v>
      </c>
      <c r="D23" s="84">
        <f>'Future Expected Cost'!X22</f>
        <v>48890874.490421042</v>
      </c>
      <c r="E23" s="84">
        <f>'Future Expected Cost'!Y22</f>
        <v>17976166.089530166</v>
      </c>
      <c r="F23" s="84">
        <f>'Future Expected Cost'!Z22</f>
        <v>12506483.993060626</v>
      </c>
      <c r="G23" s="84">
        <f>'Future Expected Cost'!AA22</f>
        <v>6944673.4757914161</v>
      </c>
      <c r="H23" s="84"/>
      <c r="I23">
        <v>2041</v>
      </c>
      <c r="J23" s="103">
        <f t="shared" si="1"/>
        <v>89659.454290980168</v>
      </c>
      <c r="K23" s="103">
        <f t="shared" si="10"/>
        <v>-32464.882347636041</v>
      </c>
      <c r="L23" s="103">
        <f t="shared" si="11"/>
        <v>-37054.852683148136</v>
      </c>
      <c r="M23" s="103">
        <f t="shared" si="12"/>
        <v>-8014.7521892588602</v>
      </c>
      <c r="N23" s="103">
        <f t="shared" si="13"/>
        <v>-9939.255562188926</v>
      </c>
      <c r="O23" s="103">
        <f t="shared" si="14"/>
        <v>-2185.7115087481934</v>
      </c>
      <c r="P23" s="106">
        <f t="shared" si="15"/>
        <v>5097402.9141803952</v>
      </c>
      <c r="Q23" s="106">
        <f t="shared" si="16"/>
        <v>649297.64695272082</v>
      </c>
      <c r="R23" s="106">
        <f t="shared" si="17"/>
        <v>741097.05366296275</v>
      </c>
      <c r="S23" s="106">
        <f t="shared" si="18"/>
        <v>160295.0437851772</v>
      </c>
      <c r="T23" s="106">
        <f t="shared" si="19"/>
        <v>198785.11124377852</v>
      </c>
      <c r="U23" s="106">
        <f t="shared" si="20"/>
        <v>43714.230174963865</v>
      </c>
      <c r="V23" s="107">
        <f>P23*'Levy Proposition'!B$5/(1+Assumptions!$D$49)^('Incentive Relocation assumption'!$I23-2022)</f>
        <v>81746253.192329958</v>
      </c>
      <c r="W23" s="107">
        <f>Q23*'Levy Proposition'!C$5/(1+Assumptions!$D$49)^('Incentive Relocation assumption'!$I23-2022)</f>
        <v>26705809.450862333</v>
      </c>
      <c r="X23" s="107">
        <f>R23*'Levy Proposition'!D$5/(1+Assumptions!$D$49)^('Incentive Relocation assumption'!$I23-2022)</f>
        <v>19834937.894818202</v>
      </c>
      <c r="Y23" s="107">
        <f>S23*'Levy Proposition'!E$5/(1+Assumptions!$D$49)^('Incentive Relocation assumption'!$I23-2022)</f>
        <v>7319402.7666132823</v>
      </c>
      <c r="Z23" s="107">
        <f>T23*'Levy Proposition'!F$5/(1+Assumptions!$D$49)^('Incentive Relocation assumption'!$I23-2022)</f>
        <v>5088037.7584637525</v>
      </c>
      <c r="AA23" s="107">
        <f>U23*'Levy Proposition'!G$5/(1+Assumptions!$D$49)^('Incentive Relocation assumption'!$I23-2022)</f>
        <v>2823786.9569021319</v>
      </c>
      <c r="AB23" s="81">
        <f>P23*'Levy Proposition'!B$33/(1+Assumptions!$D$49)^('Incentive Relocation assumption'!$I23-2022)</f>
        <v>81671167.839556843</v>
      </c>
      <c r="AC23" s="81">
        <f>Q23*'Levy Proposition'!C$33/(1+Assumptions!$D$49)^('Incentive Relocation assumption'!$I23-2022)</f>
        <v>26681279.701235872</v>
      </c>
      <c r="AD23" s="81">
        <f>R23*'Levy Proposition'!D$33/(1+Assumptions!$D$49)^('Incentive Relocation assumption'!$I23-2022)</f>
        <v>19816719.160002787</v>
      </c>
      <c r="AE23" s="81">
        <f>S23*'Levy Proposition'!E$33/(1+Assumptions!$D$49)^('Incentive Relocation assumption'!$I23-2022)</f>
        <v>7312679.7680982733</v>
      </c>
      <c r="AF23" s="81">
        <f>T23*'Levy Proposition'!F$33/(1+Assumptions!$D$49)^('Incentive Relocation assumption'!$I23-2022)</f>
        <v>5083364.307447983</v>
      </c>
      <c r="AG23" s="81">
        <f>U23*'Levy Proposition'!G$33/(1+Assumptions!$D$49)^('Incentive Relocation assumption'!$I23-2022)</f>
        <v>2821193.2595577873</v>
      </c>
      <c r="AH23" s="109">
        <f t="shared" si="4"/>
        <v>75085.352773115039</v>
      </c>
      <c r="AI23" s="109">
        <f t="shared" si="5"/>
        <v>24529.749626461416</v>
      </c>
      <c r="AJ23" s="109">
        <f t="shared" si="6"/>
        <v>18218.734815414995</v>
      </c>
      <c r="AK23" s="109">
        <f t="shared" si="7"/>
        <v>6722.9985150089487</v>
      </c>
      <c r="AL23" s="109">
        <f t="shared" si="8"/>
        <v>4673.451015769504</v>
      </c>
      <c r="AM23" s="109">
        <f t="shared" si="9"/>
        <v>2593.697344344575</v>
      </c>
      <c r="AN23" s="106">
        <f>'Levy Proposition'!B$11*'Incentive Relocation assumption'!J23/(1+Assumptions!$D$49)^('Incentive Relocation assumption'!$I23-2022)</f>
        <v>0</v>
      </c>
      <c r="AO23" s="106">
        <f>-'Levy Proposition'!C$11*'Incentive Relocation assumption'!K23/(1+Assumptions!$D$49)^('Incentive Relocation assumption'!$I23-2022)</f>
        <v>10985405.116590483</v>
      </c>
      <c r="AP23" s="106">
        <f>-'Levy Proposition'!D$11*'Incentive Relocation assumption'!L23/(1+Assumptions!$D$49)^('Incentive Relocation assumption'!$I23-2022)</f>
        <v>5360227.4229729623</v>
      </c>
      <c r="AQ23" s="106">
        <f>-'Levy Proposition'!E$11*'Incentive Relocation assumption'!M23/(1+Assumptions!$D$49)^('Incentive Relocation assumption'!$I23-2022)</f>
        <v>3201794.1147616734</v>
      </c>
      <c r="AR23" s="106">
        <f>-'Levy Proposition'!F$11*'Incentive Relocation assumption'!N23/(1+Assumptions!$D$49)^('Incentive Relocation assumption'!$I23-2022)</f>
        <v>1281150.1913049123</v>
      </c>
      <c r="AS23" s="106">
        <f>-'Levy Proposition'!G$11*'Incentive Relocation assumption'!O23/(1+Assumptions!$D$49)^('Incentive Relocation assumption'!$I23-2022)</f>
        <v>1431232.7911351302</v>
      </c>
    </row>
    <row r="24" spans="1:45" x14ac:dyDescent="0.35">
      <c r="A24">
        <v>2042</v>
      </c>
      <c r="B24" s="84">
        <f>'Future Expected Cost'!V23</f>
        <v>35709677.408898436</v>
      </c>
      <c r="C24" s="84">
        <f>'Future Expected Cost'!W23</f>
        <v>62986654.956650637</v>
      </c>
      <c r="D24" s="84">
        <f>'Future Expected Cost'!X23</f>
        <v>46739428.132195145</v>
      </c>
      <c r="E24" s="84">
        <f>'Future Expected Cost'!Y23</f>
        <v>17191014.479427069</v>
      </c>
      <c r="F24" s="84">
        <f>'Future Expected Cost'!Z23</f>
        <v>11959254.46709395</v>
      </c>
      <c r="G24" s="84">
        <f>'Future Expected Cost'!AA23</f>
        <v>6640445.8787985342</v>
      </c>
      <c r="H24" s="84"/>
      <c r="I24">
        <v>2042</v>
      </c>
      <c r="J24" s="103">
        <f t="shared" si="1"/>
        <v>85176.48157643115</v>
      </c>
      <c r="K24" s="103">
        <f t="shared" si="10"/>
        <v>-30841.638230254241</v>
      </c>
      <c r="L24" s="103">
        <f t="shared" si="11"/>
        <v>-35202.110048990733</v>
      </c>
      <c r="M24" s="103">
        <f t="shared" si="12"/>
        <v>-7614.0145797959167</v>
      </c>
      <c r="N24" s="103">
        <f t="shared" si="13"/>
        <v>-9442.29278407948</v>
      </c>
      <c r="O24" s="103">
        <f t="shared" si="14"/>
        <v>-2076.4259333107834</v>
      </c>
      <c r="P24" s="106">
        <f t="shared" si="15"/>
        <v>5187062.3684713757</v>
      </c>
      <c r="Q24" s="106">
        <f t="shared" si="16"/>
        <v>616832.76460508478</v>
      </c>
      <c r="R24" s="106">
        <f t="shared" si="17"/>
        <v>704042.20097981463</v>
      </c>
      <c r="S24" s="106">
        <f t="shared" si="18"/>
        <v>152280.29159591833</v>
      </c>
      <c r="T24" s="106">
        <f t="shared" si="19"/>
        <v>188845.8556815896</v>
      </c>
      <c r="U24" s="106">
        <f t="shared" si="20"/>
        <v>41528.51866621567</v>
      </c>
      <c r="V24" s="107">
        <f>P24*'Levy Proposition'!B$5/(1+Assumptions!$D$49)^('Incentive Relocation assumption'!$I24-2022)</f>
        <v>78805619.202632666</v>
      </c>
      <c r="W24" s="107">
        <f>Q24*'Levy Proposition'!C$5/(1+Assumptions!$D$49)^('Incentive Relocation assumption'!$I24-2022)</f>
        <v>24035113.31174982</v>
      </c>
      <c r="X24" s="107">
        <f>R24*'Levy Proposition'!D$5/(1+Assumptions!$D$49)^('Incentive Relocation assumption'!$I24-2022)</f>
        <v>17851358.548433065</v>
      </c>
      <c r="Y24" s="107">
        <f>S24*'Levy Proposition'!E$5/(1+Assumptions!$D$49)^('Incentive Relocation assumption'!$I24-2022)</f>
        <v>6587430.9181145141</v>
      </c>
      <c r="Z24" s="107">
        <f>T24*'Levy Proposition'!F$5/(1+Assumptions!$D$49)^('Incentive Relocation assumption'!$I24-2022)</f>
        <v>4579212.035649009</v>
      </c>
      <c r="AA24" s="107">
        <f>U24*'Levy Proposition'!G$5/(1+Assumptions!$D$49)^('Incentive Relocation assumption'!$I24-2022)</f>
        <v>2541396.0809636652</v>
      </c>
      <c r="AB24" s="81">
        <f>P24*'Levy Proposition'!B$33/(1+Assumptions!$D$49)^('Incentive Relocation assumption'!$I24-2022)</f>
        <v>78733234.873232141</v>
      </c>
      <c r="AC24" s="81">
        <f>Q24*'Levy Proposition'!C$33/(1+Assumptions!$D$49)^('Incentive Relocation assumption'!$I24-2022)</f>
        <v>24013036.642893717</v>
      </c>
      <c r="AD24" s="81">
        <f>R24*'Levy Proposition'!D$33/(1+Assumptions!$D$49)^('Incentive Relocation assumption'!$I24-2022)</f>
        <v>17834961.765684694</v>
      </c>
      <c r="AE24" s="81">
        <f>S24*'Levy Proposition'!E$33/(1+Assumptions!$D$49)^('Incentive Relocation assumption'!$I24-2022)</f>
        <v>6581380.2484502876</v>
      </c>
      <c r="AF24" s="81">
        <f>T24*'Levy Proposition'!F$33/(1+Assumptions!$D$49)^('Incentive Relocation assumption'!$I24-2022)</f>
        <v>4575005.9498934876</v>
      </c>
      <c r="AG24" s="81">
        <f>U24*'Levy Proposition'!G$33/(1+Assumptions!$D$49)^('Incentive Relocation assumption'!$I24-2022)</f>
        <v>2539061.7645415245</v>
      </c>
      <c r="AH24" s="109">
        <f t="shared" si="4"/>
        <v>72384.329400524497</v>
      </c>
      <c r="AI24" s="109">
        <f t="shared" si="5"/>
        <v>22076.668856102973</v>
      </c>
      <c r="AJ24" s="109">
        <f t="shared" si="6"/>
        <v>16396.782748371363</v>
      </c>
      <c r="AK24" s="109">
        <f t="shared" si="7"/>
        <v>6050.6696642264724</v>
      </c>
      <c r="AL24" s="109">
        <f t="shared" si="8"/>
        <v>4206.0857555214316</v>
      </c>
      <c r="AM24" s="109">
        <f t="shared" si="9"/>
        <v>2334.3164221406914</v>
      </c>
      <c r="AN24" s="106">
        <f>'Levy Proposition'!B$11*'Incentive Relocation assumption'!J24/(1+Assumptions!$D$49)^('Incentive Relocation assumption'!$I24-2022)</f>
        <v>0</v>
      </c>
      <c r="AO24" s="106">
        <f>-'Levy Proposition'!C$11*'Incentive Relocation assumption'!K24/(1+Assumptions!$D$49)^('Incentive Relocation assumption'!$I24-2022)</f>
        <v>9886817.2199964076</v>
      </c>
      <c r="AP24" s="106">
        <f>-'Levy Proposition'!D$11*'Incentive Relocation assumption'!L24/(1+Assumptions!$D$49)^('Incentive Relocation assumption'!$I24-2022)</f>
        <v>4824181.5596322929</v>
      </c>
      <c r="AQ24" s="106">
        <f>-'Levy Proposition'!E$11*'Incentive Relocation assumption'!M24/(1+Assumptions!$D$49)^('Incentive Relocation assumption'!$I24-2022)</f>
        <v>2881600.8925243649</v>
      </c>
      <c r="AR24" s="106">
        <f>-'Levy Proposition'!F$11*'Incentive Relocation assumption'!N24/(1+Assumptions!$D$49)^('Incentive Relocation assumption'!$I24-2022)</f>
        <v>1153029.6460042042</v>
      </c>
      <c r="AS24" s="106">
        <f>-'Levy Proposition'!G$11*'Incentive Relocation assumption'!O24/(1+Assumptions!$D$49)^('Incentive Relocation assumption'!$I24-2022)</f>
        <v>1288103.3384784386</v>
      </c>
    </row>
    <row r="25" spans="1:45" x14ac:dyDescent="0.35">
      <c r="A25">
        <v>2043</v>
      </c>
      <c r="B25" s="84">
        <f>'Future Expected Cost'!V24</f>
        <v>34134287.782865532</v>
      </c>
      <c r="C25" s="84">
        <f>'Future Expected Cost'!W24</f>
        <v>60209705.866344213</v>
      </c>
      <c r="D25" s="84">
        <f>'Future Expected Cost'!X24</f>
        <v>44682915.836423218</v>
      </c>
      <c r="E25" s="84">
        <f>'Future Expected Cost'!Y24</f>
        <v>16440271.401770916</v>
      </c>
      <c r="F25" s="84">
        <f>'Future Expected Cost'!Z24</f>
        <v>11436047.159092888</v>
      </c>
      <c r="G25" s="84">
        <f>'Future Expected Cost'!AA24</f>
        <v>6349588.2223382378</v>
      </c>
      <c r="H25" s="84"/>
      <c r="I25">
        <v>2043</v>
      </c>
      <c r="J25" s="103">
        <f t="shared" si="1"/>
        <v>80917.657497609602</v>
      </c>
      <c r="K25" s="103">
        <f t="shared" si="10"/>
        <v>-29299.556318741525</v>
      </c>
      <c r="L25" s="103">
        <f t="shared" si="11"/>
        <v>-33442.004546541197</v>
      </c>
      <c r="M25" s="103">
        <f t="shared" si="12"/>
        <v>-7233.3138508061211</v>
      </c>
      <c r="N25" s="103">
        <f t="shared" si="13"/>
        <v>-8970.1781448755064</v>
      </c>
      <c r="O25" s="103">
        <f t="shared" si="14"/>
        <v>-1972.6046366452445</v>
      </c>
      <c r="P25" s="106">
        <f t="shared" si="15"/>
        <v>5272238.8500478072</v>
      </c>
      <c r="Q25" s="106">
        <f t="shared" si="16"/>
        <v>585991.12637483049</v>
      </c>
      <c r="R25" s="106">
        <f t="shared" si="17"/>
        <v>668840.09093082394</v>
      </c>
      <c r="S25" s="106">
        <f t="shared" si="18"/>
        <v>144666.27701612242</v>
      </c>
      <c r="T25" s="106">
        <f t="shared" si="19"/>
        <v>179403.56289751013</v>
      </c>
      <c r="U25" s="106">
        <f t="shared" si="20"/>
        <v>39452.092732904886</v>
      </c>
      <c r="V25" s="107">
        <f>P25*'Levy Proposition'!B$5/(1+Assumptions!$D$49)^('Incentive Relocation assumption'!$I25-2022)</f>
        <v>75883545.743613988</v>
      </c>
      <c r="W25" s="107">
        <f>Q25*'Levy Proposition'!C$5/(1+Assumptions!$D$49)^('Incentive Relocation assumption'!$I25-2022)</f>
        <v>21631498.306448068</v>
      </c>
      <c r="X25" s="107">
        <f>R25*'Levy Proposition'!D$5/(1+Assumptions!$D$49)^('Incentive Relocation assumption'!$I25-2022)</f>
        <v>16066145.692745825</v>
      </c>
      <c r="Y25" s="107">
        <f>S25*'Levy Proposition'!E$5/(1+Assumptions!$D$49)^('Incentive Relocation assumption'!$I25-2022)</f>
        <v>5928659.4117855532</v>
      </c>
      <c r="Z25" s="107">
        <f>T25*'Levy Proposition'!F$5/(1+Assumptions!$D$49)^('Incentive Relocation assumption'!$I25-2022)</f>
        <v>4121271.0799072445</v>
      </c>
      <c r="AA25" s="107">
        <f>U25*'Levy Proposition'!G$5/(1+Assumptions!$D$49)^('Incentive Relocation assumption'!$I25-2022)</f>
        <v>2287245.5106964097</v>
      </c>
      <c r="AB25" s="81">
        <f>P25*'Levy Proposition'!B$33/(1+Assumptions!$D$49)^('Incentive Relocation assumption'!$I25-2022)</f>
        <v>75813845.389416367</v>
      </c>
      <c r="AC25" s="81">
        <f>Q25*'Levy Proposition'!C$33/(1+Assumptions!$D$49)^('Incentive Relocation assumption'!$I25-2022)</f>
        <v>21611629.399704061</v>
      </c>
      <c r="AD25" s="81">
        <f>R25*'Levy Proposition'!D$33/(1+Assumptions!$D$49)^('Incentive Relocation assumption'!$I25-2022)</f>
        <v>16051388.658998903</v>
      </c>
      <c r="AE25" s="81">
        <f>S25*'Levy Proposition'!E$33/(1+Assumptions!$D$49)^('Incentive Relocation assumption'!$I25-2022)</f>
        <v>5923213.835186976</v>
      </c>
      <c r="AF25" s="81">
        <f>T25*'Levy Proposition'!F$33/(1+Assumptions!$D$49)^('Incentive Relocation assumption'!$I25-2022)</f>
        <v>4117485.6208699928</v>
      </c>
      <c r="AG25" s="81">
        <f>U25*'Levy Proposition'!G$33/(1+Assumptions!$D$49)^('Incentive Relocation assumption'!$I25-2022)</f>
        <v>2285144.6359854271</v>
      </c>
      <c r="AH25" s="109">
        <f t="shared" si="4"/>
        <v>69700.354197621346</v>
      </c>
      <c r="AI25" s="109">
        <f t="shared" si="5"/>
        <v>19868.906744007021</v>
      </c>
      <c r="AJ25" s="109">
        <f t="shared" si="6"/>
        <v>14757.033746922389</v>
      </c>
      <c r="AK25" s="109">
        <f t="shared" si="7"/>
        <v>5445.5765985772014</v>
      </c>
      <c r="AL25" s="109">
        <f t="shared" si="8"/>
        <v>3785.4590372517705</v>
      </c>
      <c r="AM25" s="109">
        <f t="shared" si="9"/>
        <v>2100.8747109826654</v>
      </c>
      <c r="AN25" s="106">
        <f>'Levy Proposition'!B$11*'Incentive Relocation assumption'!J25/(1+Assumptions!$D$49)^('Incentive Relocation assumption'!$I25-2022)</f>
        <v>0</v>
      </c>
      <c r="AO25" s="106">
        <f>-'Levy Proposition'!C$11*'Incentive Relocation assumption'!K25/(1+Assumptions!$D$49)^('Incentive Relocation assumption'!$I25-2022)</f>
        <v>8898092.851759633</v>
      </c>
      <c r="AP25" s="106">
        <f>-'Levy Proposition'!D$11*'Incentive Relocation assumption'!L25/(1+Assumptions!$D$49)^('Incentive Relocation assumption'!$I25-2022)</f>
        <v>4341742.5948297596</v>
      </c>
      <c r="AQ25" s="106">
        <f>-'Levy Proposition'!E$11*'Incentive Relocation assumption'!M25/(1+Assumptions!$D$49)^('Incentive Relocation assumption'!$I25-2022)</f>
        <v>2593428.373646474</v>
      </c>
      <c r="AR25" s="106">
        <f>-'Levy Proposition'!F$11*'Incentive Relocation assumption'!N25/(1+Assumptions!$D$49)^('Incentive Relocation assumption'!$I25-2022)</f>
        <v>1037721.7078744256</v>
      </c>
      <c r="AS25" s="106">
        <f>-'Levy Proposition'!G$11*'Incentive Relocation assumption'!O25/(1+Assumptions!$D$49)^('Incentive Relocation assumption'!$I25-2022)</f>
        <v>1159287.4484683638</v>
      </c>
    </row>
    <row r="26" spans="1:45" x14ac:dyDescent="0.35">
      <c r="A26">
        <v>2044</v>
      </c>
      <c r="B26" s="84">
        <f>'Future Expected Cost'!V25</f>
        <v>32628572.925428621</v>
      </c>
      <c r="C26" s="84">
        <f>'Future Expected Cost'!W25</f>
        <v>57555499.12512958</v>
      </c>
      <c r="D26" s="84">
        <f>'Future Expected Cost'!X25</f>
        <v>42717138.120105095</v>
      </c>
      <c r="E26" s="84">
        <f>'Future Expected Cost'!Y25</f>
        <v>15722424.273011716</v>
      </c>
      <c r="F26" s="84">
        <f>'Future Expected Cost'!Z25</f>
        <v>10935804.406375481</v>
      </c>
      <c r="G26" s="84">
        <f>'Future Expected Cost'!AA25</f>
        <v>6071511.2235092698</v>
      </c>
      <c r="H26" s="84"/>
      <c r="I26">
        <v>2044</v>
      </c>
      <c r="J26" s="103">
        <f t="shared" si="1"/>
        <v>76871.774622729121</v>
      </c>
      <c r="K26" s="103">
        <f t="shared" si="10"/>
        <v>-27834.578502804448</v>
      </c>
      <c r="L26" s="103">
        <f t="shared" si="11"/>
        <v>-31769.904319214136</v>
      </c>
      <c r="M26" s="103">
        <f t="shared" si="12"/>
        <v>-6871.6481582658153</v>
      </c>
      <c r="N26" s="103">
        <f t="shared" si="13"/>
        <v>-8521.6692376317314</v>
      </c>
      <c r="O26" s="103">
        <f t="shared" si="14"/>
        <v>-1873.9744048129824</v>
      </c>
      <c r="P26" s="106">
        <f t="shared" si="15"/>
        <v>5353156.5075454172</v>
      </c>
      <c r="Q26" s="106">
        <f t="shared" si="16"/>
        <v>556691.57005608897</v>
      </c>
      <c r="R26" s="106">
        <f t="shared" si="17"/>
        <v>635398.08638428268</v>
      </c>
      <c r="S26" s="106">
        <f t="shared" si="18"/>
        <v>137432.96316531629</v>
      </c>
      <c r="T26" s="106">
        <f t="shared" si="19"/>
        <v>170433.38475263462</v>
      </c>
      <c r="U26" s="106">
        <f t="shared" si="20"/>
        <v>37479.488096259643</v>
      </c>
      <c r="V26" s="107">
        <f>P26*'Levy Proposition'!B$5/(1+Assumptions!$D$49)^('Incentive Relocation assumption'!$I26-2022)</f>
        <v>72992678.751671106</v>
      </c>
      <c r="W26" s="107">
        <f>Q26*'Levy Proposition'!C$5/(1+Assumptions!$D$49)^('Incentive Relocation assumption'!$I26-2022)</f>
        <v>19468255.16953636</v>
      </c>
      <c r="X26" s="107">
        <f>R26*'Levy Proposition'!D$5/(1+Assumptions!$D$49)^('Incentive Relocation assumption'!$I26-2022)</f>
        <v>14459461.823043836</v>
      </c>
      <c r="Y26" s="107">
        <f>S26*'Levy Proposition'!E$5/(1+Assumptions!$D$49)^('Incentive Relocation assumption'!$I26-2022)</f>
        <v>5335767.897663801</v>
      </c>
      <c r="Z26" s="107">
        <f>T26*'Levy Proposition'!F$5/(1+Assumptions!$D$49)^('Incentive Relocation assumption'!$I26-2022)</f>
        <v>3709126.1950425422</v>
      </c>
      <c r="AA26" s="107">
        <f>U26*'Levy Proposition'!G$5/(1+Assumptions!$D$49)^('Incentive Relocation assumption'!$I26-2022)</f>
        <v>2058511.0937202529</v>
      </c>
      <c r="AB26" s="81">
        <f>P26*'Levy Proposition'!B$33/(1+Assumptions!$D$49)^('Incentive Relocation assumption'!$I26-2022)</f>
        <v>72925633.708994627</v>
      </c>
      <c r="AC26" s="81">
        <f>Q26*'Levy Proposition'!C$33/(1+Assumptions!$D$49)^('Incentive Relocation assumption'!$I26-2022)</f>
        <v>19450373.239170179</v>
      </c>
      <c r="AD26" s="81">
        <f>R26*'Levy Proposition'!D$33/(1+Assumptions!$D$49)^('Incentive Relocation assumption'!$I26-2022)</f>
        <v>14446180.556325248</v>
      </c>
      <c r="AE26" s="81">
        <f>S26*'Levy Proposition'!E$33/(1+Assumptions!$D$49)^('Incentive Relocation assumption'!$I26-2022)</f>
        <v>5330866.9022142747</v>
      </c>
      <c r="AF26" s="81">
        <f>T26*'Levy Proposition'!F$33/(1+Assumptions!$D$49)^('Incentive Relocation assumption'!$I26-2022)</f>
        <v>3705719.2982373829</v>
      </c>
      <c r="AG26" s="81">
        <f>U26*'Levy Proposition'!G$33/(1+Assumptions!$D$49)^('Incentive Relocation assumption'!$I26-2022)</f>
        <v>2056620.315542375</v>
      </c>
      <c r="AH26" s="109">
        <f t="shared" si="4"/>
        <v>67045.042676478624</v>
      </c>
      <c r="AI26" s="109">
        <f t="shared" si="5"/>
        <v>17881.930366180837</v>
      </c>
      <c r="AJ26" s="109">
        <f t="shared" si="6"/>
        <v>13281.266718588769</v>
      </c>
      <c r="AK26" s="109">
        <f t="shared" si="7"/>
        <v>4900.9954495262355</v>
      </c>
      <c r="AL26" s="109">
        <f t="shared" si="8"/>
        <v>3406.8968051592819</v>
      </c>
      <c r="AM26" s="109">
        <f t="shared" si="9"/>
        <v>1890.7781778778881</v>
      </c>
      <c r="AN26" s="106">
        <f>'Levy Proposition'!B$11*'Incentive Relocation assumption'!J26/(1+Assumptions!$D$49)^('Incentive Relocation assumption'!$I26-2022)</f>
        <v>0</v>
      </c>
      <c r="AO26" s="106">
        <f>-'Levy Proposition'!C$11*'Incentive Relocation assumption'!K26/(1+Assumptions!$D$49)^('Incentive Relocation assumption'!$I26-2022)</f>
        <v>8008245.1851542015</v>
      </c>
      <c r="AP26" s="106">
        <f>-'Levy Proposition'!D$11*'Incentive Relocation assumption'!L26/(1+Assumptions!$D$49)^('Incentive Relocation assumption'!$I26-2022)</f>
        <v>3907549.6074811667</v>
      </c>
      <c r="AQ26" s="106">
        <f>-'Levy Proposition'!E$11*'Incentive Relocation assumption'!M26/(1+Assumptions!$D$49)^('Incentive Relocation assumption'!$I26-2022)</f>
        <v>2334074.3496725317</v>
      </c>
      <c r="AR26" s="106">
        <f>-'Levy Proposition'!F$11*'Incentive Relocation assumption'!N26/(1+Assumptions!$D$49)^('Incentive Relocation assumption'!$I26-2022)</f>
        <v>933945.06093201356</v>
      </c>
      <c r="AS26" s="106">
        <f>-'Levy Proposition'!G$11*'Incentive Relocation assumption'!O26/(1+Assumptions!$D$49)^('Incentive Relocation assumption'!$I26-2022)</f>
        <v>1043353.7030994856</v>
      </c>
    </row>
    <row r="27" spans="1:45" x14ac:dyDescent="0.35">
      <c r="A27">
        <v>2045</v>
      </c>
      <c r="B27" s="84">
        <f>'Future Expected Cost'!V26</f>
        <v>31189444.347124226</v>
      </c>
      <c r="C27" s="84">
        <f>'Future Expected Cost'!W26</f>
        <v>55018596.890495516</v>
      </c>
      <c r="D27" s="84">
        <f>'Future Expected Cost'!X26</f>
        <v>40838081.687575772</v>
      </c>
      <c r="E27" s="84">
        <f>'Future Expected Cost'!Y26</f>
        <v>15036027.190228464</v>
      </c>
      <c r="F27" s="84">
        <f>'Future Expected Cost'!Z26</f>
        <v>10457515.239770643</v>
      </c>
      <c r="G27" s="84">
        <f>'Future Expected Cost'!AA26</f>
        <v>5805651.6408802411</v>
      </c>
      <c r="H27" s="84"/>
      <c r="I27">
        <v>2045</v>
      </c>
      <c r="J27" s="103">
        <f t="shared" si="1"/>
        <v>73028.185891592657</v>
      </c>
      <c r="K27" s="103">
        <f t="shared" si="10"/>
        <v>-26442.849577664223</v>
      </c>
      <c r="L27" s="103">
        <f t="shared" si="11"/>
        <v>-30181.409103253427</v>
      </c>
      <c r="M27" s="103">
        <f t="shared" si="12"/>
        <v>-6528.0657503525244</v>
      </c>
      <c r="N27" s="103">
        <f t="shared" si="13"/>
        <v>-8095.5857757501453</v>
      </c>
      <c r="O27" s="103">
        <f t="shared" si="14"/>
        <v>-1780.2756845723334</v>
      </c>
      <c r="P27" s="106">
        <f t="shared" si="15"/>
        <v>5430028.2821681462</v>
      </c>
      <c r="Q27" s="106">
        <f t="shared" si="16"/>
        <v>528856.99155328446</v>
      </c>
      <c r="R27" s="106">
        <f t="shared" si="17"/>
        <v>603628.18206506851</v>
      </c>
      <c r="S27" s="106">
        <f t="shared" si="18"/>
        <v>130561.31500705048</v>
      </c>
      <c r="T27" s="106">
        <f t="shared" si="19"/>
        <v>161911.7155150029</v>
      </c>
      <c r="U27" s="106">
        <f t="shared" si="20"/>
        <v>35605.513691446664</v>
      </c>
      <c r="V27" s="107">
        <f>P27*'Levy Proposition'!B$5/(1+Assumptions!$D$49)^('Incentive Relocation assumption'!$I27-2022)</f>
        <v>70143636.18235074</v>
      </c>
      <c r="W27" s="107">
        <f>Q27*'Levy Proposition'!C$5/(1+Assumptions!$D$49)^('Incentive Relocation assumption'!$I27-2022)</f>
        <v>17521345.677344982</v>
      </c>
      <c r="X27" s="107">
        <f>R27*'Levy Proposition'!D$5/(1+Assumptions!$D$49)^('Incentive Relocation assumption'!$I27-2022)</f>
        <v>13013453.270653708</v>
      </c>
      <c r="Y27" s="107">
        <f>S27*'Levy Proposition'!E$5/(1+Assumptions!$D$49)^('Incentive Relocation assumption'!$I27-2022)</f>
        <v>4802168.0923588518</v>
      </c>
      <c r="Z27" s="107">
        <f>T27*'Levy Proposition'!F$5/(1+Assumptions!$D$49)^('Incentive Relocation assumption'!$I27-2022)</f>
        <v>3338197.5764283868</v>
      </c>
      <c r="AA27" s="107">
        <f>U27*'Levy Proposition'!G$5/(1+Assumptions!$D$49)^('Incentive Relocation assumption'!$I27-2022)</f>
        <v>1852651.1050749193</v>
      </c>
      <c r="AB27" s="81">
        <f>P27*'Levy Proposition'!B$33/(1+Assumptions!$D$49)^('Incentive Relocation assumption'!$I27-2022)</f>
        <v>70079208.03473708</v>
      </c>
      <c r="AC27" s="81">
        <f>Q27*'Levy Proposition'!C$33/(1+Assumptions!$D$49)^('Incentive Relocation assumption'!$I27-2022)</f>
        <v>17505252.017148133</v>
      </c>
      <c r="AD27" s="81">
        <f>R27*'Levy Proposition'!D$33/(1+Assumptions!$D$49)^('Incentive Relocation assumption'!$I27-2022)</f>
        <v>13001500.187894989</v>
      </c>
      <c r="AE27" s="81">
        <f>S27*'Levy Proposition'!E$33/(1+Assumptions!$D$49)^('Incentive Relocation assumption'!$I27-2022)</f>
        <v>4797757.2175944494</v>
      </c>
      <c r="AF27" s="81">
        <f>T27*'Levy Proposition'!F$33/(1+Assumptions!$D$49)^('Incentive Relocation assumption'!$I27-2022)</f>
        <v>3335131.3839992043</v>
      </c>
      <c r="AG27" s="81">
        <f>U27*'Levy Proposition'!G$33/(1+Assumptions!$D$49)^('Incentive Relocation assumption'!$I27-2022)</f>
        <v>1850949.4128705962</v>
      </c>
      <c r="AH27" s="109">
        <f t="shared" si="4"/>
        <v>64428.147613659501</v>
      </c>
      <c r="AI27" s="109">
        <f t="shared" si="5"/>
        <v>16093.660196848214</v>
      </c>
      <c r="AJ27" s="109">
        <f t="shared" si="6"/>
        <v>11953.082758719102</v>
      </c>
      <c r="AK27" s="109">
        <f t="shared" si="7"/>
        <v>4410.874764402397</v>
      </c>
      <c r="AL27" s="109">
        <f t="shared" si="8"/>
        <v>3066.1924291825853</v>
      </c>
      <c r="AM27" s="109">
        <f t="shared" si="9"/>
        <v>1701.6922043231316</v>
      </c>
      <c r="AN27" s="106">
        <f>'Levy Proposition'!B$11*'Incentive Relocation assumption'!J27/(1+Assumptions!$D$49)^('Incentive Relocation assumption'!$I27-2022)</f>
        <v>0</v>
      </c>
      <c r="AO27" s="106">
        <f>-'Levy Proposition'!C$11*'Incentive Relocation assumption'!K27/(1+Assumptions!$D$49)^('Incentive Relocation assumption'!$I27-2022)</f>
        <v>7207386.123517816</v>
      </c>
      <c r="AP27" s="106">
        <f>-'Levy Proposition'!D$11*'Incentive Relocation assumption'!L27/(1+Assumptions!$D$49)^('Incentive Relocation assumption'!$I27-2022)</f>
        <v>3516777.7917347769</v>
      </c>
      <c r="AQ27" s="106">
        <f>-'Levy Proposition'!E$11*'Incentive Relocation assumption'!M27/(1+Assumptions!$D$49)^('Incentive Relocation assumption'!$I27-2022)</f>
        <v>2100656.846805166</v>
      </c>
      <c r="AR27" s="106">
        <f>-'Levy Proposition'!F$11*'Incentive Relocation assumption'!N27/(1+Assumptions!$D$49)^('Incentive Relocation assumption'!$I27-2022)</f>
        <v>840546.52631864708</v>
      </c>
      <c r="AS27" s="106">
        <f>-'Levy Proposition'!G$11*'Incentive Relocation assumption'!O27/(1+Assumptions!$D$49)^('Incentive Relocation assumption'!$I27-2022)</f>
        <v>939013.83234126889</v>
      </c>
    </row>
    <row r="28" spans="1:45" x14ac:dyDescent="0.35">
      <c r="A28">
        <v>2046</v>
      </c>
      <c r="B28" s="84">
        <f>'Future Expected Cost'!V27</f>
        <v>29813950.742408827</v>
      </c>
      <c r="C28" s="84">
        <f>'Future Expected Cost'!W27</f>
        <v>52593802.737194695</v>
      </c>
      <c r="D28" s="84">
        <f>'Future Expected Cost'!X27</f>
        <v>39041911.158913366</v>
      </c>
      <c r="E28" s="84">
        <f>'Future Expected Cost'!Y27</f>
        <v>14379697.984012725</v>
      </c>
      <c r="F28" s="84">
        <f>'Future Expected Cost'!Z27</f>
        <v>10000213.317139573</v>
      </c>
      <c r="G28" s="84">
        <f>'Future Expected Cost'!AA27</f>
        <v>5551471.1209197138</v>
      </c>
      <c r="H28" s="84"/>
      <c r="I28">
        <v>2046</v>
      </c>
      <c r="J28" s="103">
        <f t="shared" si="1"/>
        <v>69376.776597013028</v>
      </c>
      <c r="K28" s="103">
        <f t="shared" si="10"/>
        <v>-25120.707098781015</v>
      </c>
      <c r="L28" s="103">
        <f t="shared" si="11"/>
        <v>-28672.338648090757</v>
      </c>
      <c r="M28" s="103">
        <f t="shared" si="12"/>
        <v>-6201.6624628348982</v>
      </c>
      <c r="N28" s="103">
        <f t="shared" si="13"/>
        <v>-7690.8064869626387</v>
      </c>
      <c r="O28" s="103">
        <f t="shared" si="14"/>
        <v>-1691.2619003437167</v>
      </c>
      <c r="P28" s="106">
        <f t="shared" si="15"/>
        <v>5503056.4680597391</v>
      </c>
      <c r="Q28" s="106">
        <f t="shared" si="16"/>
        <v>502414.14197562024</v>
      </c>
      <c r="R28" s="106">
        <f t="shared" si="17"/>
        <v>573446.77296181512</v>
      </c>
      <c r="S28" s="106">
        <f t="shared" si="18"/>
        <v>124033.24925669795</v>
      </c>
      <c r="T28" s="106">
        <f t="shared" si="19"/>
        <v>153816.12973925276</v>
      </c>
      <c r="U28" s="106">
        <f t="shared" si="20"/>
        <v>33825.23800687433</v>
      </c>
      <c r="V28" s="107">
        <f>P28*'Levy Proposition'!B$5/(1+Assumptions!$D$49)^('Incentive Relocation assumption'!$I28-2022)</f>
        <v>67345250.996050894</v>
      </c>
      <c r="W28" s="107">
        <f>Q28*'Levy Proposition'!C$5/(1+Assumptions!$D$49)^('Incentive Relocation assumption'!$I28-2022)</f>
        <v>15769135.532258743</v>
      </c>
      <c r="X28" s="107">
        <f>R28*'Levy Proposition'!D$5/(1+Assumptions!$D$49)^('Incentive Relocation assumption'!$I28-2022)</f>
        <v>11712051.810780201</v>
      </c>
      <c r="Y28" s="107">
        <f>S28*'Levy Proposition'!E$5/(1+Assumptions!$D$49)^('Incentive Relocation assumption'!$I28-2022)</f>
        <v>4321930.5692375312</v>
      </c>
      <c r="Z28" s="107">
        <f>T28*'Levy Proposition'!F$5/(1+Assumptions!$D$49)^('Incentive Relocation assumption'!$I28-2022)</f>
        <v>3004363.4196556495</v>
      </c>
      <c r="AA28" s="107">
        <f>U28*'Levy Proposition'!G$5/(1+Assumptions!$D$49)^('Incentive Relocation assumption'!$I28-2022)</f>
        <v>1667378.0032597505</v>
      </c>
      <c r="AB28" s="81">
        <f>P28*'Levy Proposition'!B$33/(1+Assumptions!$D$49)^('Incentive Relocation assumption'!$I28-2022)</f>
        <v>67283393.213814273</v>
      </c>
      <c r="AC28" s="81">
        <f>Q28*'Levy Proposition'!C$33/(1+Assumptions!$D$49)^('Incentive Relocation assumption'!$I28-2022)</f>
        <v>15754651.30750069</v>
      </c>
      <c r="AD28" s="81">
        <f>R28*'Levy Proposition'!D$33/(1+Assumptions!$D$49)^('Incentive Relocation assumption'!$I28-2022)</f>
        <v>11701294.087856313</v>
      </c>
      <c r="AE28" s="81">
        <f>S28*'Levy Proposition'!E$33/(1+Assumptions!$D$49)^('Incentive Relocation assumption'!$I28-2022)</f>
        <v>4317960.8009756329</v>
      </c>
      <c r="AF28" s="81">
        <f>T28*'Levy Proposition'!F$33/(1+Assumptions!$D$49)^('Incentive Relocation assumption'!$I28-2022)</f>
        <v>3001603.8596952357</v>
      </c>
      <c r="AG28" s="81">
        <f>U28*'Levy Proposition'!G$33/(1+Assumptions!$D$49)^('Incentive Relocation assumption'!$I28-2022)</f>
        <v>1665846.4876160144</v>
      </c>
      <c r="AH28" s="109">
        <f t="shared" si="4"/>
        <v>61857.782236620784</v>
      </c>
      <c r="AI28" s="109">
        <f t="shared" si="5"/>
        <v>14484.224758053198</v>
      </c>
      <c r="AJ28" s="109">
        <f t="shared" si="6"/>
        <v>10757.722923887894</v>
      </c>
      <c r="AK28" s="109">
        <f t="shared" si="7"/>
        <v>3969.768261898309</v>
      </c>
      <c r="AL28" s="109">
        <f t="shared" si="8"/>
        <v>2759.5599604137242</v>
      </c>
      <c r="AM28" s="109">
        <f t="shared" si="9"/>
        <v>1531.5156437361147</v>
      </c>
      <c r="AN28" s="106">
        <f>'Levy Proposition'!B$11*'Incentive Relocation assumption'!J28/(1+Assumptions!$D$49)^('Incentive Relocation assumption'!$I28-2022)</f>
        <v>0</v>
      </c>
      <c r="AO28" s="106">
        <f>-'Levy Proposition'!C$11*'Incentive Relocation assumption'!K28/(1+Assumptions!$D$49)^('Incentive Relocation assumption'!$I28-2022)</f>
        <v>6486616.4225061676</v>
      </c>
      <c r="AP28" s="106">
        <f>-'Levy Proposition'!D$11*'Incentive Relocation assumption'!L28/(1+Assumptions!$D$49)^('Incentive Relocation assumption'!$I28-2022)</f>
        <v>3165084.8431355567</v>
      </c>
      <c r="AQ28" s="106">
        <f>-'Levy Proposition'!E$11*'Incentive Relocation assumption'!M28/(1+Assumptions!$D$49)^('Incentive Relocation assumption'!$I28-2022)</f>
        <v>1890582.1010579753</v>
      </c>
      <c r="AR28" s="106">
        <f>-'Levy Proposition'!F$11*'Incentive Relocation assumption'!N28/(1+Assumptions!$D$49)^('Incentive Relocation assumption'!$I28-2022)</f>
        <v>756488.24803601089</v>
      </c>
      <c r="AS28" s="106">
        <f>-'Levy Proposition'!G$11*'Incentive Relocation assumption'!O28/(1+Assumptions!$D$49)^('Incentive Relocation assumption'!$I28-2022)</f>
        <v>845108.398723113</v>
      </c>
    </row>
    <row r="29" spans="1:45" x14ac:dyDescent="0.35">
      <c r="A29">
        <v>2047</v>
      </c>
      <c r="B29" s="84">
        <f>'Future Expected Cost'!V28</f>
        <v>28499271.88506595</v>
      </c>
      <c r="C29" s="84">
        <f>'Future Expected Cost'!W28</f>
        <v>50276150.919098295</v>
      </c>
      <c r="D29" s="84">
        <f>'Future Expected Cost'!X28</f>
        <v>37324961.166495778</v>
      </c>
      <c r="E29" s="84">
        <f>'Future Expected Cost'!Y28</f>
        <v>13752115.401911398</v>
      </c>
      <c r="F29" s="84">
        <f>'Future Expected Cost'!Z28</f>
        <v>9562974.948554229</v>
      </c>
      <c r="G29" s="84">
        <f>'Future Expected Cost'!AA28</f>
        <v>5308455.0956363212</v>
      </c>
      <c r="H29" s="84"/>
      <c r="I29">
        <v>2047</v>
      </c>
      <c r="J29" s="103">
        <f t="shared" si="1"/>
        <v>65907.937767162381</v>
      </c>
      <c r="K29" s="103">
        <f t="shared" si="10"/>
        <v>-23864.671743841962</v>
      </c>
      <c r="L29" s="103">
        <f t="shared" si="11"/>
        <v>-27238.721715686221</v>
      </c>
      <c r="M29" s="103">
        <f t="shared" si="12"/>
        <v>-5891.5793396931531</v>
      </c>
      <c r="N29" s="103">
        <f t="shared" si="13"/>
        <v>-7306.2661626145073</v>
      </c>
      <c r="O29" s="103">
        <f t="shared" si="14"/>
        <v>-1606.6988053265306</v>
      </c>
      <c r="P29" s="106">
        <f t="shared" si="15"/>
        <v>5572433.2446567519</v>
      </c>
      <c r="Q29" s="106">
        <f t="shared" si="16"/>
        <v>477293.43487683922</v>
      </c>
      <c r="R29" s="106">
        <f t="shared" si="17"/>
        <v>544774.4343137244</v>
      </c>
      <c r="S29" s="106">
        <f t="shared" si="18"/>
        <v>117831.58679386305</v>
      </c>
      <c r="T29" s="106">
        <f t="shared" si="19"/>
        <v>146125.32325229014</v>
      </c>
      <c r="U29" s="106">
        <f t="shared" si="20"/>
        <v>32133.976106530612</v>
      </c>
      <c r="V29" s="107">
        <f>P29*'Levy Proposition'!B$5/(1+Assumptions!$D$49)^('Incentive Relocation assumption'!$I29-2022)</f>
        <v>64604787.729244657</v>
      </c>
      <c r="W29" s="107">
        <f>Q29*'Levy Proposition'!C$5/(1+Assumptions!$D$49)^('Incentive Relocation assumption'!$I29-2022)</f>
        <v>14192153.959742302</v>
      </c>
      <c r="X29" s="107">
        <f>R29*'Levy Proposition'!D$5/(1+Assumptions!$D$49)^('Incentive Relocation assumption'!$I29-2022)</f>
        <v>10540796.110416986</v>
      </c>
      <c r="Y29" s="107">
        <f>S29*'Levy Proposition'!E$5/(1+Assumptions!$D$49)^('Incentive Relocation assumption'!$I29-2022)</f>
        <v>3889718.8699062341</v>
      </c>
      <c r="Z29" s="107">
        <f>T29*'Levy Proposition'!F$5/(1+Assumptions!$D$49)^('Incentive Relocation assumption'!$I29-2022)</f>
        <v>2703914.1185352853</v>
      </c>
      <c r="AA29" s="107">
        <f>U29*'Levy Proposition'!G$5/(1+Assumptions!$D$49)^('Incentive Relocation assumption'!$I29-2022)</f>
        <v>1500633.0107913362</v>
      </c>
      <c r="AB29" s="81">
        <f>P29*'Levy Proposition'!B$33/(1+Assumptions!$D$49)^('Incentive Relocation assumption'!$I29-2022)</f>
        <v>64545447.110096417</v>
      </c>
      <c r="AC29" s="81">
        <f>Q29*'Levy Proposition'!C$33/(1+Assumptions!$D$49)^('Incentive Relocation assumption'!$I29-2022)</f>
        <v>14179118.219936954</v>
      </c>
      <c r="AD29" s="81">
        <f>R29*'Levy Proposition'!D$33/(1+Assumptions!$D$49)^('Incentive Relocation assumption'!$I29-2022)</f>
        <v>10531114.206188327</v>
      </c>
      <c r="AE29" s="81">
        <f>S29*'Levy Proposition'!E$33/(1+Assumptions!$D$49)^('Incentive Relocation assumption'!$I29-2022)</f>
        <v>3886146.0955939009</v>
      </c>
      <c r="AF29" s="81">
        <f>T29*'Levy Proposition'!F$33/(1+Assumptions!$D$49)^('Incentive Relocation assumption'!$I29-2022)</f>
        <v>2701430.5264741215</v>
      </c>
      <c r="AG29" s="81">
        <f>U29*'Levy Proposition'!G$33/(1+Assumptions!$D$49)^('Incentive Relocation assumption'!$I29-2022)</f>
        <v>1499254.6533180815</v>
      </c>
      <c r="AH29" s="109">
        <f t="shared" si="4"/>
        <v>59340.619148239493</v>
      </c>
      <c r="AI29" s="109">
        <f t="shared" si="5"/>
        <v>13035.739805348217</v>
      </c>
      <c r="AJ29" s="109">
        <f t="shared" si="6"/>
        <v>9681.9042286593467</v>
      </c>
      <c r="AK29" s="109">
        <f t="shared" si="7"/>
        <v>3572.7743123332039</v>
      </c>
      <c r="AL29" s="109">
        <f t="shared" si="8"/>
        <v>2483.5920611638576</v>
      </c>
      <c r="AM29" s="109">
        <f t="shared" si="9"/>
        <v>1378.3574732546695</v>
      </c>
      <c r="AN29" s="106">
        <f>'Levy Proposition'!B$11*'Incentive Relocation assumption'!J29/(1+Assumptions!$D$49)^('Incentive Relocation assumption'!$I29-2022)</f>
        <v>0</v>
      </c>
      <c r="AO29" s="106">
        <f>-'Levy Proposition'!C$11*'Incentive Relocation assumption'!K29/(1+Assumptions!$D$49)^('Incentive Relocation assumption'!$I29-2022)</f>
        <v>5837926.8005957687</v>
      </c>
      <c r="AP29" s="106">
        <f>-'Levy Proposition'!D$11*'Incentive Relocation assumption'!L29/(1+Assumptions!$D$49)^('Incentive Relocation assumption'!$I29-2022)</f>
        <v>2848562.7064042655</v>
      </c>
      <c r="AQ29" s="106">
        <f>-'Levy Proposition'!E$11*'Incentive Relocation assumption'!M29/(1+Assumptions!$D$49)^('Incentive Relocation assumption'!$I29-2022)</f>
        <v>1701515.7360312559</v>
      </c>
      <c r="AR29" s="106">
        <f>-'Levy Proposition'!F$11*'Incentive Relocation assumption'!N29/(1+Assumptions!$D$49)^('Incentive Relocation assumption'!$I29-2022)</f>
        <v>680836.16016235447</v>
      </c>
      <c r="AS29" s="106">
        <f>-'Levy Proposition'!G$11*'Incentive Relocation assumption'!O29/(1+Assumptions!$D$49)^('Incentive Relocation assumption'!$I29-2022)</f>
        <v>760593.91352264676</v>
      </c>
    </row>
    <row r="30" spans="1:45" x14ac:dyDescent="0.35">
      <c r="A30">
        <v>2048</v>
      </c>
      <c r="B30" s="84">
        <f>'Future Expected Cost'!V29</f>
        <v>27242712.795709994</v>
      </c>
      <c r="C30" s="84">
        <f>'Future Expected Cost'!W29</f>
        <v>48060896.109488554</v>
      </c>
      <c r="D30" s="84">
        <f>'Future Expected Cost'!X29</f>
        <v>35683728.803293712</v>
      </c>
      <c r="E30" s="84">
        <f>'Future Expected Cost'!Y29</f>
        <v>13152016.4166326</v>
      </c>
      <c r="F30" s="84">
        <f>'Future Expected Cost'!Z29</f>
        <v>9144917.2090594526</v>
      </c>
      <c r="G30" s="84">
        <f>'Future Expected Cost'!AA29</f>
        <v>5076111.7291512256</v>
      </c>
      <c r="H30" s="84"/>
      <c r="I30">
        <v>2048</v>
      </c>
      <c r="J30" s="103">
        <f t="shared" si="1"/>
        <v>62612.540878804255</v>
      </c>
      <c r="K30" s="103">
        <f t="shared" si="10"/>
        <v>-22671.438156649863</v>
      </c>
      <c r="L30" s="103">
        <f t="shared" si="11"/>
        <v>-25876.785629901911</v>
      </c>
      <c r="M30" s="103">
        <f t="shared" si="12"/>
        <v>-5597.000372708495</v>
      </c>
      <c r="N30" s="103">
        <f t="shared" si="13"/>
        <v>-6940.9528544837813</v>
      </c>
      <c r="O30" s="103">
        <f t="shared" si="14"/>
        <v>-1526.3638650602043</v>
      </c>
      <c r="P30" s="106">
        <f t="shared" si="15"/>
        <v>5638341.1824239139</v>
      </c>
      <c r="Q30" s="106">
        <f t="shared" si="16"/>
        <v>453428.76313299726</v>
      </c>
      <c r="R30" s="106">
        <f t="shared" si="17"/>
        <v>517535.7125980382</v>
      </c>
      <c r="S30" s="106">
        <f t="shared" si="18"/>
        <v>111940.0074541699</v>
      </c>
      <c r="T30" s="106">
        <f t="shared" si="19"/>
        <v>138819.05708967563</v>
      </c>
      <c r="U30" s="106">
        <f t="shared" si="20"/>
        <v>30527.277301204082</v>
      </c>
      <c r="V30" s="107">
        <f>P30*'Levy Proposition'!B$5/(1+Assumptions!$D$49)^('Incentive Relocation assumption'!$I30-2022)</f>
        <v>61928135.404105738</v>
      </c>
      <c r="W30" s="107">
        <f>Q30*'Levy Proposition'!C$5/(1+Assumptions!$D$49)^('Incentive Relocation assumption'!$I30-2022)</f>
        <v>12772877.346699955</v>
      </c>
      <c r="X30" s="107">
        <f>R30*'Levy Proposition'!D$5/(1+Assumptions!$D$49)^('Incentive Relocation assumption'!$I30-2022)</f>
        <v>9486671.0322365202</v>
      </c>
      <c r="Y30" s="107">
        <f>S30*'Levy Proposition'!E$5/(1+Assumptions!$D$49)^('Incentive Relocation assumption'!$I30-2022)</f>
        <v>3500730.2048292337</v>
      </c>
      <c r="Z30" s="107">
        <f>T30*'Levy Proposition'!F$5/(1+Assumptions!$D$49)^('Incentive Relocation assumption'!$I30-2022)</f>
        <v>2433511.0434983354</v>
      </c>
      <c r="AA30" s="107">
        <f>U30*'Levy Proposition'!G$5/(1+Assumptions!$D$49)^('Incentive Relocation assumption'!$I30-2022)</f>
        <v>1350563.23681503</v>
      </c>
      <c r="AB30" s="81">
        <f>P30*'Levy Proposition'!B$33/(1+Assumptions!$D$49)^('Incentive Relocation assumption'!$I30-2022)</f>
        <v>61871253.336588129</v>
      </c>
      <c r="AC30" s="81">
        <f>Q30*'Levy Proposition'!C$33/(1+Assumptions!$D$49)^('Incentive Relocation assumption'!$I30-2022)</f>
        <v>12761145.237104081</v>
      </c>
      <c r="AD30" s="81">
        <f>R30*'Levy Proposition'!D$33/(1+Assumptions!$D$49)^('Incentive Relocation assumption'!$I30-2022)</f>
        <v>9477957.3601930831</v>
      </c>
      <c r="AE30" s="81">
        <f>S30*'Levy Proposition'!E$33/(1+Assumptions!$D$49)^('Incentive Relocation assumption'!$I30-2022)</f>
        <v>3497514.7233590973</v>
      </c>
      <c r="AF30" s="81">
        <f>T30*'Levy Proposition'!F$33/(1+Assumptions!$D$49)^('Incentive Relocation assumption'!$I30-2022)</f>
        <v>2431275.8213561247</v>
      </c>
      <c r="AG30" s="81">
        <f>U30*'Levy Proposition'!G$33/(1+Assumptions!$D$49)^('Incentive Relocation assumption'!$I30-2022)</f>
        <v>1349322.7210345692</v>
      </c>
      <c r="AH30" s="109">
        <f t="shared" si="4"/>
        <v>56882.067517608404</v>
      </c>
      <c r="AI30" s="109">
        <f t="shared" si="5"/>
        <v>11732.109595874324</v>
      </c>
      <c r="AJ30" s="109">
        <f t="shared" si="6"/>
        <v>8713.6720434371382</v>
      </c>
      <c r="AK30" s="109">
        <f t="shared" si="7"/>
        <v>3215.4814701364376</v>
      </c>
      <c r="AL30" s="109">
        <f t="shared" si="8"/>
        <v>2235.2221422106959</v>
      </c>
      <c r="AM30" s="109">
        <f t="shared" si="9"/>
        <v>1240.5157804607879</v>
      </c>
      <c r="AN30" s="106">
        <f>'Levy Proposition'!B$11*'Incentive Relocation assumption'!J30/(1+Assumptions!$D$49)^('Incentive Relocation assumption'!$I30-2022)</f>
        <v>0</v>
      </c>
      <c r="AO30" s="106">
        <f>-'Levy Proposition'!C$11*'Incentive Relocation assumption'!K30/(1+Assumptions!$D$49)^('Incentive Relocation assumption'!$I30-2022)</f>
        <v>5254108.9389630752</v>
      </c>
      <c r="AP30" s="106">
        <f>-'Levy Proposition'!D$11*'Incentive Relocation assumption'!L30/(1+Assumptions!$D$49)^('Incentive Relocation assumption'!$I30-2022)</f>
        <v>2563694.1486467654</v>
      </c>
      <c r="AQ30" s="106">
        <f>-'Levy Proposition'!E$11*'Incentive Relocation assumption'!M30/(1+Assumptions!$D$49)^('Incentive Relocation assumption'!$I30-2022)</f>
        <v>1531356.8230344758</v>
      </c>
      <c r="AR30" s="106">
        <f>-'Levy Proposition'!F$11*'Incentive Relocation assumption'!N30/(1+Assumptions!$D$49)^('Incentive Relocation assumption'!$I30-2022)</f>
        <v>612749.60739714419</v>
      </c>
      <c r="AS30" s="106">
        <f>-'Levy Proposition'!G$11*'Incentive Relocation assumption'!O30/(1+Assumptions!$D$49)^('Incentive Relocation assumption'!$I30-2022)</f>
        <v>684531.24139076646</v>
      </c>
    </row>
    <row r="31" spans="1:45" x14ac:dyDescent="0.35">
      <c r="A31">
        <v>2049</v>
      </c>
      <c r="B31" s="84">
        <f>'Future Expected Cost'!V30</f>
        <v>26041698.169240952</v>
      </c>
      <c r="C31" s="84">
        <f>'Future Expected Cost'!W30</f>
        <v>45943503.598440118</v>
      </c>
      <c r="D31" s="84">
        <f>'Future Expected Cost'!X30</f>
        <v>34114866.407220408</v>
      </c>
      <c r="E31" s="84">
        <f>'Future Expected Cost'!Y30</f>
        <v>12578193.653476447</v>
      </c>
      <c r="F31" s="84">
        <f>'Future Expected Cost'!Z30</f>
        <v>8745196.1351266466</v>
      </c>
      <c r="G31" s="84">
        <f>'Future Expected Cost'!AA30</f>
        <v>4853970.9110266417</v>
      </c>
      <c r="H31" s="84"/>
      <c r="I31">
        <v>2049</v>
      </c>
      <c r="J31" s="103">
        <f t="shared" si="1"/>
        <v>59481.913834864041</v>
      </c>
      <c r="K31" s="103">
        <f t="shared" si="10"/>
        <v>-21537.866248817372</v>
      </c>
      <c r="L31" s="103">
        <f t="shared" si="11"/>
        <v>-24582.946348406815</v>
      </c>
      <c r="M31" s="103">
        <f t="shared" si="12"/>
        <v>-5317.15035407307</v>
      </c>
      <c r="N31" s="103">
        <f t="shared" si="13"/>
        <v>-6593.905211759592</v>
      </c>
      <c r="O31" s="103">
        <f t="shared" si="14"/>
        <v>-1450.0456718071939</v>
      </c>
      <c r="P31" s="106">
        <f t="shared" si="15"/>
        <v>5700953.7233027183</v>
      </c>
      <c r="Q31" s="106">
        <f t="shared" si="16"/>
        <v>430757.32497634739</v>
      </c>
      <c r="R31" s="106">
        <f t="shared" si="17"/>
        <v>491658.92696813628</v>
      </c>
      <c r="S31" s="106">
        <f t="shared" si="18"/>
        <v>106343.0070814614</v>
      </c>
      <c r="T31" s="106">
        <f t="shared" si="19"/>
        <v>131878.10423519183</v>
      </c>
      <c r="U31" s="106">
        <f t="shared" si="20"/>
        <v>29000.913436143877</v>
      </c>
      <c r="V31" s="107">
        <f>P31*'Levy Proposition'!B$5/(1+Assumptions!$D$49)^('Incentive Relocation assumption'!$I31-2022)</f>
        <v>59319979.248256303</v>
      </c>
      <c r="W31" s="107">
        <f>Q31*'Levy Proposition'!C$5/(1+Assumptions!$D$49)^('Incentive Relocation assumption'!$I31-2022)</f>
        <v>11495534.516932715</v>
      </c>
      <c r="X31" s="107">
        <f>R31*'Levy Proposition'!D$5/(1+Assumptions!$D$49)^('Incentive Relocation assumption'!$I31-2022)</f>
        <v>8537963.0087841004</v>
      </c>
      <c r="Y31" s="107">
        <f>S31*'Levy Proposition'!E$5/(1+Assumptions!$D$49)^('Incentive Relocation assumption'!$I31-2022)</f>
        <v>3150642.0841409429</v>
      </c>
      <c r="Z31" s="107">
        <f>T31*'Levy Proposition'!F$5/(1+Assumptions!$D$49)^('Incentive Relocation assumption'!$I31-2022)</f>
        <v>2190149.4423337318</v>
      </c>
      <c r="AA31" s="107">
        <f>U31*'Levy Proposition'!G$5/(1+Assumptions!$D$49)^('Incentive Relocation assumption'!$I31-2022)</f>
        <v>1215501.0875539924</v>
      </c>
      <c r="AB31" s="81">
        <f>P31*'Levy Proposition'!B$33/(1+Assumptions!$D$49)^('Incentive Relocation assumption'!$I31-2022)</f>
        <v>59265492.817448661</v>
      </c>
      <c r="AC31" s="81">
        <f>Q31*'Levy Proposition'!C$33/(1+Assumptions!$D$49)^('Incentive Relocation assumption'!$I31-2022)</f>
        <v>11484975.668902231</v>
      </c>
      <c r="AD31" s="81">
        <f>R31*'Levy Proposition'!D$33/(1+Assumptions!$D$49)^('Incentive Relocation assumption'!$I31-2022)</f>
        <v>8530120.7415309474</v>
      </c>
      <c r="AE31" s="81">
        <f>S31*'Levy Proposition'!E$33/(1+Assumptions!$D$49)^('Incentive Relocation assumption'!$I31-2022)</f>
        <v>3147748.1646876214</v>
      </c>
      <c r="AF31" s="81">
        <f>T31*'Levy Proposition'!F$33/(1+Assumptions!$D$49)^('Incentive Relocation assumption'!$I31-2022)</f>
        <v>2188137.7520472487</v>
      </c>
      <c r="AG31" s="81">
        <f>U31*'Levy Proposition'!G$33/(1+Assumptions!$D$49)^('Incentive Relocation assumption'!$I31-2022)</f>
        <v>1214384.6287024736</v>
      </c>
      <c r="AH31" s="109">
        <f t="shared" si="4"/>
        <v>54486.430807642639</v>
      </c>
      <c r="AI31" s="109">
        <f t="shared" si="5"/>
        <v>10558.84803048335</v>
      </c>
      <c r="AJ31" s="109">
        <f t="shared" si="6"/>
        <v>7842.2672531530261</v>
      </c>
      <c r="AK31" s="109">
        <f t="shared" si="7"/>
        <v>2893.9194533214904</v>
      </c>
      <c r="AL31" s="109">
        <f t="shared" si="8"/>
        <v>2011.69028648315</v>
      </c>
      <c r="AM31" s="109">
        <f t="shared" si="9"/>
        <v>1116.4588515188079</v>
      </c>
      <c r="AN31" s="106">
        <f>'Levy Proposition'!B$11*'Incentive Relocation assumption'!J31/(1+Assumptions!$D$49)^('Incentive Relocation assumption'!$I31-2022)</f>
        <v>0</v>
      </c>
      <c r="AO31" s="106">
        <f>-'Levy Proposition'!C$11*'Incentive Relocation assumption'!K31/(1+Assumptions!$D$49)^('Incentive Relocation assumption'!$I31-2022)</f>
        <v>4728675.381759584</v>
      </c>
      <c r="AP31" s="106">
        <f>-'Levy Proposition'!D$11*'Incentive Relocation assumption'!L31/(1+Assumptions!$D$49)^('Incentive Relocation assumption'!$I31-2022)</f>
        <v>2307313.6754297228</v>
      </c>
      <c r="AQ31" s="106">
        <f>-'Levy Proposition'!E$11*'Incentive Relocation assumption'!M31/(1+Assumptions!$D$49)^('Incentive Relocation assumption'!$I31-2022)</f>
        <v>1378214.5353083976</v>
      </c>
      <c r="AR31" s="106">
        <f>-'Levy Proposition'!F$11*'Incentive Relocation assumption'!N31/(1+Assumptions!$D$49)^('Incentive Relocation assumption'!$I31-2022)</f>
        <v>551472.00359601993</v>
      </c>
      <c r="AS31" s="106">
        <f>-'Levy Proposition'!G$11*'Incentive Relocation assumption'!O31/(1+Assumptions!$D$49)^('Incentive Relocation assumption'!$I31-2022)</f>
        <v>616075.16456418741</v>
      </c>
    </row>
    <row r="32" spans="1:45" x14ac:dyDescent="0.35">
      <c r="A32">
        <v>2050</v>
      </c>
      <c r="B32" s="84">
        <f>'Future Expected Cost'!V31</f>
        <v>28186507.711236697</v>
      </c>
      <c r="C32" s="84">
        <f>'Future Expected Cost'!W31</f>
        <v>49728964.963620715</v>
      </c>
      <c r="D32" s="84">
        <f>'Future Expected Cost'!X31</f>
        <v>36929238.96861124</v>
      </c>
      <c r="E32" s="84">
        <f>'Future Expected Cost'!Y31</f>
        <v>13620654.302410256</v>
      </c>
      <c r="F32" s="84">
        <f>'Future Expected Cost'!Z31</f>
        <v>9469193.8135545291</v>
      </c>
      <c r="G32" s="84">
        <f>'Future Expected Cost'!AA31</f>
        <v>5255533.3650445016</v>
      </c>
      <c r="H32" s="84"/>
      <c r="I32">
        <v>2050</v>
      </c>
      <c r="J32" s="103">
        <f t="shared" si="1"/>
        <v>56507.818143120843</v>
      </c>
      <c r="K32" s="103">
        <f t="shared" si="10"/>
        <v>-20460.972936376504</v>
      </c>
      <c r="L32" s="103">
        <f t="shared" si="11"/>
        <v>-23353.799030986473</v>
      </c>
      <c r="M32" s="103">
        <f t="shared" si="12"/>
        <v>-5051.2928363694173</v>
      </c>
      <c r="N32" s="103">
        <f t="shared" si="13"/>
        <v>-6264.2099511716124</v>
      </c>
      <c r="O32" s="103">
        <f t="shared" si="14"/>
        <v>-1377.5433882168343</v>
      </c>
      <c r="P32" s="106">
        <f t="shared" si="15"/>
        <v>5760435.6371375825</v>
      </c>
      <c r="Q32" s="106">
        <f t="shared" si="16"/>
        <v>409219.45872753003</v>
      </c>
      <c r="R32" s="106">
        <f t="shared" si="17"/>
        <v>467075.98061972944</v>
      </c>
      <c r="S32" s="106">
        <f t="shared" si="18"/>
        <v>101025.85672738834</v>
      </c>
      <c r="T32" s="106">
        <f t="shared" si="19"/>
        <v>125284.19902343224</v>
      </c>
      <c r="U32" s="106">
        <f t="shared" si="20"/>
        <v>27550.867764336683</v>
      </c>
      <c r="V32" s="107">
        <f>P32*'Levy Proposition'!B$5/(1+Assumptions!$D$49)^('Incentive Relocation assumption'!$I32-2022)</f>
        <v>56783953.443623774</v>
      </c>
      <c r="W32" s="107">
        <f>Q32*'Levy Proposition'!C$5/(1+Assumptions!$D$49)^('Incentive Relocation assumption'!$I32-2022)</f>
        <v>10345931.479889572</v>
      </c>
      <c r="X32" s="107">
        <f>R32*'Levy Proposition'!D$5/(1+Assumptions!$D$49)^('Incentive Relocation assumption'!$I32-2022)</f>
        <v>7684129.8798763053</v>
      </c>
      <c r="Y32" s="107">
        <f>S32*'Levy Proposition'!E$5/(1+Assumptions!$D$49)^('Incentive Relocation assumption'!$I32-2022)</f>
        <v>2835564.2856071522</v>
      </c>
      <c r="Z32" s="107">
        <f>T32*'Levy Proposition'!F$5/(1+Assumptions!$D$49)^('Incentive Relocation assumption'!$I32-2022)</f>
        <v>1971125.0510123428</v>
      </c>
      <c r="AA32" s="107">
        <f>U32*'Levy Proposition'!G$5/(1+Assumptions!$D$49)^('Incentive Relocation assumption'!$I32-2022)</f>
        <v>1093945.7358021403</v>
      </c>
      <c r="AB32" s="81">
        <f>P32*'Levy Proposition'!B$33/(1+Assumptions!$D$49)^('Incentive Relocation assumption'!$I32-2022)</f>
        <v>56731796.39654623</v>
      </c>
      <c r="AC32" s="81">
        <f>Q32*'Levy Proposition'!C$33/(1+Assumptions!$D$49)^('Incentive Relocation assumption'!$I32-2022)</f>
        <v>10336428.562207142</v>
      </c>
      <c r="AD32" s="81">
        <f>R32*'Levy Proposition'!D$33/(1+Assumptions!$D$49)^('Incentive Relocation assumption'!$I32-2022)</f>
        <v>7677071.8731756508</v>
      </c>
      <c r="AE32" s="81">
        <f>S32*'Levy Proposition'!E$33/(1+Assumptions!$D$49)^('Incentive Relocation assumption'!$I32-2022)</f>
        <v>2832959.7705819234</v>
      </c>
      <c r="AF32" s="81">
        <f>T32*'Levy Proposition'!F$33/(1+Assumptions!$D$49)^('Incentive Relocation assumption'!$I32-2022)</f>
        <v>1969314.5384318223</v>
      </c>
      <c r="AG32" s="81">
        <f>U32*'Levy Proposition'!G$33/(1+Assumptions!$D$49)^('Incentive Relocation assumption'!$I32-2022)</f>
        <v>1092940.9276515567</v>
      </c>
      <c r="AH32" s="109">
        <f t="shared" si="4"/>
        <v>52157.047077544034</v>
      </c>
      <c r="AI32" s="109">
        <f t="shared" si="5"/>
        <v>9502.9176824297756</v>
      </c>
      <c r="AJ32" s="109">
        <f t="shared" si="6"/>
        <v>7058.0067006545141</v>
      </c>
      <c r="AK32" s="109">
        <f t="shared" si="7"/>
        <v>2604.5150252287276</v>
      </c>
      <c r="AL32" s="109">
        <f t="shared" si="8"/>
        <v>1810.5125805204734</v>
      </c>
      <c r="AM32" s="109">
        <f t="shared" si="9"/>
        <v>1004.8081505836453</v>
      </c>
      <c r="AN32" s="106">
        <f>'Levy Proposition'!B$11*'Incentive Relocation assumption'!J32/(1+Assumptions!$D$49)^('Incentive Relocation assumption'!$I32-2022)</f>
        <v>0</v>
      </c>
      <c r="AO32" s="106">
        <f>-'Levy Proposition'!C$11*'Incentive Relocation assumption'!K32/(1+Assumptions!$D$49)^('Incentive Relocation assumption'!$I32-2022)</f>
        <v>4255787.4467049176</v>
      </c>
      <c r="AP32" s="106">
        <f>-'Levy Proposition'!D$11*'Incentive Relocation assumption'!L32/(1+Assumptions!$D$49)^('Incentive Relocation assumption'!$I32-2022)</f>
        <v>2076572.3554173205</v>
      </c>
      <c r="AQ32" s="106">
        <f>-'Levy Proposition'!E$11*'Incentive Relocation assumption'!M32/(1+Assumptions!$D$49)^('Incentive Relocation assumption'!$I32-2022)</f>
        <v>1240387.1369256827</v>
      </c>
      <c r="AR32" s="106">
        <f>-'Levy Proposition'!F$11*'Incentive Relocation assumption'!N32/(1+Assumptions!$D$49)^('Incentive Relocation assumption'!$I32-2022)</f>
        <v>496322.42449254985</v>
      </c>
      <c r="AS32" s="106">
        <f>-'Levy Proposition'!G$11*'Incentive Relocation assumption'!O32/(1+Assumptions!$D$49)^('Incentive Relocation assumption'!$I32-2022)</f>
        <v>554464.99070175271</v>
      </c>
    </row>
    <row r="33" spans="1:45" x14ac:dyDescent="0.35">
      <c r="A33">
        <v>2051</v>
      </c>
      <c r="B33" s="84">
        <f>'Future Expected Cost'!V32</f>
        <v>26944180.00165759</v>
      </c>
      <c r="C33" s="84">
        <f>'Future Expected Cost'!W32</f>
        <v>47538612.564614296</v>
      </c>
      <c r="D33" s="84">
        <f>'Future Expected Cost'!X32</f>
        <v>35306038.464199342</v>
      </c>
      <c r="E33" s="84">
        <f>'Future Expected Cost'!Y32</f>
        <v>13026571.707897613</v>
      </c>
      <c r="F33" s="84">
        <f>'Future Expected Cost'!Z32</f>
        <v>9055425.1323334724</v>
      </c>
      <c r="G33" s="84">
        <f>'Future Expected Cost'!AA32</f>
        <v>5025609.8389831111</v>
      </c>
      <c r="H33" s="84"/>
      <c r="I33">
        <v>2051</v>
      </c>
      <c r="J33" s="103">
        <f t="shared" si="1"/>
        <v>53682.427235964795</v>
      </c>
      <c r="K33" s="103">
        <f t="shared" si="10"/>
        <v>-19437.924289557675</v>
      </c>
      <c r="L33" s="103">
        <f t="shared" si="11"/>
        <v>-22186.109079437148</v>
      </c>
      <c r="M33" s="103">
        <f t="shared" si="12"/>
        <v>-4798.7281945509458</v>
      </c>
      <c r="N33" s="103">
        <f t="shared" si="13"/>
        <v>-5950.9994536130325</v>
      </c>
      <c r="O33" s="103">
        <f t="shared" si="14"/>
        <v>-1308.6662188059927</v>
      </c>
      <c r="P33" s="106">
        <f t="shared" si="15"/>
        <v>5816943.4552807035</v>
      </c>
      <c r="Q33" s="106">
        <f t="shared" si="16"/>
        <v>388758.48579115351</v>
      </c>
      <c r="R33" s="106">
        <f t="shared" si="17"/>
        <v>443722.18158874294</v>
      </c>
      <c r="S33" s="106">
        <f t="shared" si="18"/>
        <v>95974.563891018915</v>
      </c>
      <c r="T33" s="106">
        <f t="shared" si="19"/>
        <v>119019.98907226064</v>
      </c>
      <c r="U33" s="106">
        <f t="shared" si="20"/>
        <v>26173.32437611985</v>
      </c>
      <c r="V33" s="107">
        <f>P33*'Levy Proposition'!B$5/(1+Assumptions!$D$49)^('Incentive Relocation assumption'!$I33-2022)</f>
        <v>54322776.89622692</v>
      </c>
      <c r="W33" s="107">
        <f>Q33*'Levy Proposition'!C$5/(1+Assumptions!$D$49)^('Incentive Relocation assumption'!$I33-2022)</f>
        <v>9311293.7052996121</v>
      </c>
      <c r="X33" s="107">
        <f>R33*'Levy Proposition'!D$5/(1+Assumptions!$D$49)^('Incentive Relocation assumption'!$I33-2022)</f>
        <v>6915683.7468210831</v>
      </c>
      <c r="Y33" s="107">
        <f>S33*'Levy Proposition'!E$5/(1+Assumptions!$D$49)^('Incentive Relocation assumption'!$I33-2022)</f>
        <v>2551995.6259973296</v>
      </c>
      <c r="Z33" s="107">
        <f>T33*'Levy Proposition'!F$5/(1+Assumptions!$D$49)^('Incentive Relocation assumption'!$I33-2022)</f>
        <v>1774004.0435726438</v>
      </c>
      <c r="AA33" s="107">
        <f>U33*'Levy Proposition'!G$5/(1+Assumptions!$D$49)^('Incentive Relocation assumption'!$I33-2022)</f>
        <v>984546.44354773406</v>
      </c>
      <c r="AB33" s="81">
        <f>P33*'Levy Proposition'!B$33/(1+Assumptions!$D$49)^('Incentive Relocation assumption'!$I33-2022)</f>
        <v>54272880.48253721</v>
      </c>
      <c r="AC33" s="81">
        <f>Q33*'Levy Proposition'!C$33/(1+Assumptions!$D$49)^('Incentive Relocation assumption'!$I33-2022)</f>
        <v>9302741.120375732</v>
      </c>
      <c r="AD33" s="81">
        <f>R33*'Levy Proposition'!D$33/(1+Assumptions!$D$49)^('Incentive Relocation assumption'!$I33-2022)</f>
        <v>6909331.5712348139</v>
      </c>
      <c r="AE33" s="81">
        <f>S33*'Levy Proposition'!E$33/(1+Assumptions!$D$49)^('Incentive Relocation assumption'!$I33-2022)</f>
        <v>2549651.5737090544</v>
      </c>
      <c r="AF33" s="81">
        <f>T33*'Levy Proposition'!F$33/(1+Assumptions!$D$49)^('Incentive Relocation assumption'!$I33-2022)</f>
        <v>1772374.5900597209</v>
      </c>
      <c r="AG33" s="81">
        <f>U33*'Levy Proposition'!G$33/(1+Assumptions!$D$49)^('Incentive Relocation assumption'!$I33-2022)</f>
        <v>983642.12054639298</v>
      </c>
      <c r="AH33" s="109">
        <f t="shared" si="4"/>
        <v>49896.4136897102</v>
      </c>
      <c r="AI33" s="109">
        <f t="shared" si="5"/>
        <v>8552.5849238801748</v>
      </c>
      <c r="AJ33" s="109">
        <f t="shared" si="6"/>
        <v>6352.1755862692371</v>
      </c>
      <c r="AK33" s="109">
        <f t="shared" si="7"/>
        <v>2344.052288275212</v>
      </c>
      <c r="AL33" s="109">
        <f t="shared" si="8"/>
        <v>1629.4535129228607</v>
      </c>
      <c r="AM33" s="109">
        <f t="shared" si="9"/>
        <v>904.32300134107936</v>
      </c>
      <c r="AN33" s="106">
        <f>'Levy Proposition'!B$11*'Incentive Relocation assumption'!J33/(1+Assumptions!$D$49)^('Incentive Relocation assumption'!$I33-2022)</f>
        <v>0</v>
      </c>
      <c r="AO33" s="106">
        <f>-'Levy Proposition'!C$11*'Incentive Relocation assumption'!K33/(1+Assumptions!$D$49)^('Incentive Relocation assumption'!$I33-2022)</f>
        <v>3830190.3449315676</v>
      </c>
      <c r="AP33" s="106">
        <f>-'Levy Proposition'!D$11*'Incentive Relocation assumption'!L33/(1+Assumptions!$D$49)^('Incentive Relocation assumption'!$I33-2022)</f>
        <v>1868906.1626960307</v>
      </c>
      <c r="AQ33" s="106">
        <f>-'Levy Proposition'!E$11*'Incentive Relocation assumption'!M33/(1+Assumptions!$D$49)^('Incentive Relocation assumption'!$I33-2022)</f>
        <v>1116343.0728920689</v>
      </c>
      <c r="AR33" s="106">
        <f>-'Levy Proposition'!F$11*'Incentive Relocation assumption'!N33/(1+Assumptions!$D$49)^('Incentive Relocation assumption'!$I33-2022)</f>
        <v>446688.04118407413</v>
      </c>
      <c r="AS33" s="106">
        <f>-'Levy Proposition'!G$11*'Incentive Relocation assumption'!O33/(1+Assumptions!$D$49)^('Incentive Relocation assumption'!$I33-2022)</f>
        <v>499016.09997762559</v>
      </c>
    </row>
    <row r="34" spans="1:45" x14ac:dyDescent="0.35">
      <c r="A34">
        <v>2052</v>
      </c>
      <c r="B34" s="84">
        <f>'Future Expected Cost'!V33</f>
        <v>25756749.949510328</v>
      </c>
      <c r="C34" s="84">
        <f>'Future Expected Cost'!W33</f>
        <v>45444990.450619906</v>
      </c>
      <c r="D34" s="84">
        <f>'Future Expected Cost'!X33</f>
        <v>33754387.368459769</v>
      </c>
      <c r="E34" s="84">
        <f>'Future Expected Cost'!Y33</f>
        <v>12458490.562860534</v>
      </c>
      <c r="F34" s="84">
        <f>'Future Expected Cost'!Z33</f>
        <v>8659797.3531772047</v>
      </c>
      <c r="G34" s="84">
        <f>'Future Expected Cost'!AA33</f>
        <v>4805778.4331368478</v>
      </c>
      <c r="H34" s="84"/>
      <c r="I34">
        <v>2052</v>
      </c>
      <c r="J34" s="103">
        <f t="shared" si="1"/>
        <v>50998.305874166552</v>
      </c>
      <c r="K34" s="103">
        <f t="shared" si="10"/>
        <v>-18466.028075079794</v>
      </c>
      <c r="L34" s="103">
        <f t="shared" si="11"/>
        <v>-21076.803625465291</v>
      </c>
      <c r="M34" s="103">
        <f t="shared" si="12"/>
        <v>-4558.7917848233983</v>
      </c>
      <c r="N34" s="103">
        <f t="shared" si="13"/>
        <v>-5653.4494809323805</v>
      </c>
      <c r="O34" s="103">
        <f t="shared" si="14"/>
        <v>-1243.2329078656931</v>
      </c>
      <c r="P34" s="106">
        <f t="shared" si="15"/>
        <v>5870625.8825166682</v>
      </c>
      <c r="Q34" s="106">
        <f t="shared" si="16"/>
        <v>369320.56150159583</v>
      </c>
      <c r="R34" s="106">
        <f t="shared" si="17"/>
        <v>421536.07250930578</v>
      </c>
      <c r="S34" s="106">
        <f t="shared" si="18"/>
        <v>91175.83569646797</v>
      </c>
      <c r="T34" s="106">
        <f t="shared" si="19"/>
        <v>113068.98961864761</v>
      </c>
      <c r="U34" s="106">
        <f t="shared" si="20"/>
        <v>24864.658157313857</v>
      </c>
      <c r="V34" s="107">
        <f>P34*'Levy Proposition'!B$5/(1+Assumptions!$D$49)^('Incentive Relocation assumption'!$I34-2022)</f>
        <v>51938373.814538166</v>
      </c>
      <c r="W34" s="107">
        <f>Q34*'Levy Proposition'!C$5/(1+Assumptions!$D$49)^('Incentive Relocation assumption'!$I34-2022)</f>
        <v>8380124.1710212417</v>
      </c>
      <c r="X34" s="107">
        <f>R34*'Levy Proposition'!D$5/(1+Assumptions!$D$49)^('Incentive Relocation assumption'!$I34-2022)</f>
        <v>6224085.5417211112</v>
      </c>
      <c r="Y34" s="107">
        <f>S34*'Levy Proposition'!E$5/(1+Assumptions!$D$49)^('Incentive Relocation assumption'!$I34-2022)</f>
        <v>2296785.0555061582</v>
      </c>
      <c r="Z34" s="107">
        <f>T34*'Levy Proposition'!F$5/(1+Assumptions!$D$49)^('Incentive Relocation assumption'!$I34-2022)</f>
        <v>1596595.9871474353</v>
      </c>
      <c r="AA34" s="107">
        <f>U34*'Levy Proposition'!G$5/(1+Assumptions!$D$49)^('Incentive Relocation assumption'!$I34-2022)</f>
        <v>886087.5524065413</v>
      </c>
      <c r="AB34" s="81">
        <f>P34*'Levy Proposition'!B$33/(1+Assumptions!$D$49)^('Incentive Relocation assumption'!$I34-2022)</f>
        <v>51890667.516475178</v>
      </c>
      <c r="AC34" s="81">
        <f>Q34*'Levy Proposition'!C$33/(1+Assumptions!$D$49)^('Incentive Relocation assumption'!$I34-2022)</f>
        <v>8372426.8814808503</v>
      </c>
      <c r="AD34" s="81">
        <f>R34*'Levy Proposition'!D$33/(1+Assumptions!$D$49)^('Incentive Relocation assumption'!$I34-2022)</f>
        <v>6218368.6110932259</v>
      </c>
      <c r="AE34" s="81">
        <f>S34*'Levy Proposition'!E$33/(1+Assumptions!$D$49)^('Incentive Relocation assumption'!$I34-2022)</f>
        <v>2294675.4185576499</v>
      </c>
      <c r="AF34" s="81">
        <f>T34*'Levy Proposition'!F$33/(1+Assumptions!$D$49)^('Incentive Relocation assumption'!$I34-2022)</f>
        <v>1595129.4860143617</v>
      </c>
      <c r="AG34" s="81">
        <f>U34*'Levy Proposition'!G$33/(1+Assumptions!$D$49)^('Incentive Relocation assumption'!$I34-2022)</f>
        <v>885273.66560608137</v>
      </c>
      <c r="AH34" s="109">
        <f t="shared" si="4"/>
        <v>47706.298062987626</v>
      </c>
      <c r="AI34" s="109">
        <f t="shared" si="5"/>
        <v>7697.2895403914154</v>
      </c>
      <c r="AJ34" s="109">
        <f t="shared" si="6"/>
        <v>5716.9306278852746</v>
      </c>
      <c r="AK34" s="109">
        <f t="shared" si="7"/>
        <v>2109.6369485082105</v>
      </c>
      <c r="AL34" s="109">
        <f t="shared" si="8"/>
        <v>1466.501133073587</v>
      </c>
      <c r="AM34" s="109">
        <f t="shared" si="9"/>
        <v>813.88680045993533</v>
      </c>
      <c r="AN34" s="106">
        <f>'Levy Proposition'!B$11*'Incentive Relocation assumption'!J34/(1+Assumptions!$D$49)^('Incentive Relocation assumption'!$I34-2022)</f>
        <v>0</v>
      </c>
      <c r="AO34" s="106">
        <f>-'Levy Proposition'!C$11*'Incentive Relocation assumption'!K34/(1+Assumptions!$D$49)^('Incentive Relocation assumption'!$I34-2022)</f>
        <v>3447154.7891250211</v>
      </c>
      <c r="AP34" s="106">
        <f>-'Levy Proposition'!D$11*'Incentive Relocation assumption'!L34/(1+Assumptions!$D$49)^('Incentive Relocation assumption'!$I34-2022)</f>
        <v>1682007.4850034618</v>
      </c>
      <c r="AQ34" s="106">
        <f>-'Levy Proposition'!E$11*'Incentive Relocation assumption'!M34/(1+Assumptions!$D$49)^('Incentive Relocation assumption'!$I34-2022)</f>
        <v>1004703.9503189997</v>
      </c>
      <c r="AR34" s="106">
        <f>-'Levy Proposition'!F$11*'Incentive Relocation assumption'!N34/(1+Assumptions!$D$49)^('Incentive Relocation assumption'!$I34-2022)</f>
        <v>402017.31030160247</v>
      </c>
      <c r="AS34" s="106">
        <f>-'Levy Proposition'!G$11*'Incentive Relocation assumption'!O34/(1+Assumptions!$D$49)^('Incentive Relocation assumption'!$I34-2022)</f>
        <v>449112.33750162256</v>
      </c>
    </row>
    <row r="35" spans="1:45" x14ac:dyDescent="0.35">
      <c r="A35">
        <v>2053</v>
      </c>
      <c r="B35" s="84">
        <f>'Future Expected Cost'!V34</f>
        <v>24621785.967634518</v>
      </c>
      <c r="C35" s="84">
        <f>'Future Expected Cost'!W34</f>
        <v>43443816.571482703</v>
      </c>
      <c r="D35" s="84">
        <f>'Future Expected Cost'!X34</f>
        <v>32271123.66761281</v>
      </c>
      <c r="E35" s="84">
        <f>'Future Expected Cost'!Y34</f>
        <v>11915269.213746566</v>
      </c>
      <c r="F35" s="84">
        <f>'Future Expected Cost'!Z34</f>
        <v>8281512.6704435395</v>
      </c>
      <c r="G35" s="84">
        <f>'Future Expected Cost'!AA34</f>
        <v>4595594.8314968934</v>
      </c>
      <c r="H35" s="84"/>
      <c r="I35">
        <v>2053</v>
      </c>
      <c r="J35" s="103">
        <f t="shared" si="1"/>
        <v>48448.390580458232</v>
      </c>
      <c r="K35" s="103">
        <f t="shared" si="10"/>
        <v>-17542.726671325803</v>
      </c>
      <c r="L35" s="103">
        <f t="shared" si="11"/>
        <v>-20022.963444192024</v>
      </c>
      <c r="M35" s="103">
        <f t="shared" si="12"/>
        <v>-4330.8521955822289</v>
      </c>
      <c r="N35" s="103">
        <f t="shared" si="13"/>
        <v>-5370.7770068857617</v>
      </c>
      <c r="O35" s="103">
        <f t="shared" si="14"/>
        <v>-1181.0712624724081</v>
      </c>
      <c r="P35" s="106">
        <f t="shared" si="15"/>
        <v>5921624.1883908352</v>
      </c>
      <c r="Q35" s="106">
        <f t="shared" si="16"/>
        <v>350854.53342651605</v>
      </c>
      <c r="R35" s="106">
        <f t="shared" si="17"/>
        <v>400459.26888384047</v>
      </c>
      <c r="S35" s="106">
        <f t="shared" si="18"/>
        <v>86617.043911644578</v>
      </c>
      <c r="T35" s="106">
        <f t="shared" si="19"/>
        <v>107415.54013771523</v>
      </c>
      <c r="U35" s="106">
        <f t="shared" si="20"/>
        <v>23621.425249448163</v>
      </c>
      <c r="V35" s="107">
        <f>P35*'Levy Proposition'!B$5/(1+Assumptions!$D$49)^('Incentive Relocation assumption'!$I35-2022)</f>
        <v>49631980.700577646</v>
      </c>
      <c r="W35" s="107">
        <f>Q35*'Levy Proposition'!C$5/(1+Assumptions!$D$49)^('Incentive Relocation assumption'!$I35-2022)</f>
        <v>7542075.6067187963</v>
      </c>
      <c r="X35" s="107">
        <f>R35*'Levy Proposition'!D$5/(1+Assumptions!$D$49)^('Incentive Relocation assumption'!$I35-2022)</f>
        <v>5601650.1403015945</v>
      </c>
      <c r="Y35" s="107">
        <f>S35*'Levy Proposition'!E$5/(1+Assumptions!$D$49)^('Incentive Relocation assumption'!$I35-2022)</f>
        <v>2067096.64290073</v>
      </c>
      <c r="Z35" s="107">
        <f>T35*'Levy Proposition'!F$5/(1+Assumptions!$D$49)^('Incentive Relocation assumption'!$I35-2022)</f>
        <v>1436929.5016045491</v>
      </c>
      <c r="AA35" s="107">
        <f>U35*'Levy Proposition'!G$5/(1+Assumptions!$D$49)^('Incentive Relocation assumption'!$I35-2022)</f>
        <v>797474.97507642803</v>
      </c>
      <c r="AB35" s="81">
        <f>P35*'Levy Proposition'!B$33/(1+Assumptions!$D$49)^('Incentive Relocation assumption'!$I35-2022)</f>
        <v>49586392.86463166</v>
      </c>
      <c r="AC35" s="81">
        <f>Q35*'Levy Proposition'!C$33/(1+Assumptions!$D$49)^('Incentive Relocation assumption'!$I35-2022)</f>
        <v>7535148.0793342749</v>
      </c>
      <c r="AD35" s="81">
        <f>R35*'Levy Proposition'!D$33/(1+Assumptions!$D$49)^('Incentive Relocation assumption'!$I35-2022)</f>
        <v>5596504.9273961615</v>
      </c>
      <c r="AE35" s="81">
        <f>S35*'Levy Proposition'!E$33/(1+Assumptions!$D$49)^('Incentive Relocation assumption'!$I35-2022)</f>
        <v>2065197.9787468743</v>
      </c>
      <c r="AF35" s="81">
        <f>T35*'Levy Proposition'!F$33/(1+Assumptions!$D$49)^('Incentive Relocation assumption'!$I35-2022)</f>
        <v>1435609.6569104542</v>
      </c>
      <c r="AG35" s="81">
        <f>U35*'Levy Proposition'!G$33/(1+Assumptions!$D$49)^('Incentive Relocation assumption'!$I35-2022)</f>
        <v>796742.48046666954</v>
      </c>
      <c r="AH35" s="109">
        <f t="shared" si="4"/>
        <v>45587.835945986211</v>
      </c>
      <c r="AI35" s="109">
        <f t="shared" si="5"/>
        <v>6927.5273845214397</v>
      </c>
      <c r="AJ35" s="109">
        <f t="shared" si="6"/>
        <v>5145.2129054330289</v>
      </c>
      <c r="AK35" s="109">
        <f t="shared" si="7"/>
        <v>1898.6641538557597</v>
      </c>
      <c r="AL35" s="109">
        <f t="shared" si="8"/>
        <v>1319.8446940949652</v>
      </c>
      <c r="AM35" s="109">
        <f t="shared" si="9"/>
        <v>732.4946097584907</v>
      </c>
      <c r="AN35" s="106">
        <f>'Levy Proposition'!B$11*'Incentive Relocation assumption'!J35/(1+Assumptions!$D$49)^('Incentive Relocation assumption'!$I35-2022)</f>
        <v>0</v>
      </c>
      <c r="AO35" s="106">
        <f>-'Levy Proposition'!C$11*'Incentive Relocation assumption'!K35/(1+Assumptions!$D$49)^('Incentive Relocation assumption'!$I35-2022)</f>
        <v>3102424.4411017327</v>
      </c>
      <c r="AP35" s="106">
        <f>-'Levy Proposition'!D$11*'Incentive Relocation assumption'!L35/(1+Assumptions!$D$49)^('Incentive Relocation assumption'!$I35-2022)</f>
        <v>1513799.4812572191</v>
      </c>
      <c r="AQ35" s="106">
        <f>-'Levy Proposition'!E$11*'Incentive Relocation assumption'!M35/(1+Assumptions!$D$49)^('Incentive Relocation assumption'!$I35-2022)</f>
        <v>904229.22155239433</v>
      </c>
      <c r="AR35" s="106">
        <f>-'Levy Proposition'!F$11*'Incentive Relocation assumption'!N35/(1+Assumptions!$D$49)^('Incentive Relocation assumption'!$I35-2022)</f>
        <v>361813.84519209544</v>
      </c>
      <c r="AS35" s="106">
        <f>-'Levy Proposition'!G$11*'Incentive Relocation assumption'!O35/(1+Assumptions!$D$49)^('Incentive Relocation assumption'!$I35-2022)</f>
        <v>404199.16653032845</v>
      </c>
    </row>
    <row r="36" spans="1:45" x14ac:dyDescent="0.35">
      <c r="A36">
        <v>2054</v>
      </c>
      <c r="B36" s="84">
        <f>'Future Expected Cost'!V35</f>
        <v>23536964.39971327</v>
      </c>
      <c r="C36" s="84">
        <f>'Future Expected Cost'!W35</f>
        <v>41530998.846479028</v>
      </c>
      <c r="D36" s="84">
        <f>'Future Expected Cost'!X35</f>
        <v>30853225.416729882</v>
      </c>
      <c r="E36" s="84">
        <f>'Future Expected Cost'!Y35</f>
        <v>11395816.280909751</v>
      </c>
      <c r="F36" s="84">
        <f>'Future Expected Cost'!Z35</f>
        <v>7919808.4633228527</v>
      </c>
      <c r="G36" s="84">
        <f>'Future Expected Cost'!AA35</f>
        <v>4394634.3333095498</v>
      </c>
      <c r="H36" s="84"/>
      <c r="I36">
        <v>2054</v>
      </c>
      <c r="J36" s="103">
        <f t="shared" si="1"/>
        <v>46025.971051435321</v>
      </c>
      <c r="K36" s="103">
        <f t="shared" si="10"/>
        <v>-16665.590337759513</v>
      </c>
      <c r="L36" s="103">
        <f t="shared" si="11"/>
        <v>-19021.815271982425</v>
      </c>
      <c r="M36" s="103">
        <f t="shared" si="12"/>
        <v>-4114.3095858031174</v>
      </c>
      <c r="N36" s="103">
        <f t="shared" si="13"/>
        <v>-5102.2381565414735</v>
      </c>
      <c r="O36" s="103">
        <f t="shared" si="14"/>
        <v>-1122.0176993487878</v>
      </c>
      <c r="P36" s="106">
        <f t="shared" si="15"/>
        <v>5970072.5789712938</v>
      </c>
      <c r="Q36" s="106">
        <f t="shared" si="16"/>
        <v>333311.80675519025</v>
      </c>
      <c r="R36" s="106">
        <f t="shared" si="17"/>
        <v>380436.30543964845</v>
      </c>
      <c r="S36" s="106">
        <f t="shared" si="18"/>
        <v>82286.191716062342</v>
      </c>
      <c r="T36" s="106">
        <f t="shared" si="19"/>
        <v>102044.76313082947</v>
      </c>
      <c r="U36" s="106">
        <f t="shared" si="20"/>
        <v>22440.353986975755</v>
      </c>
      <c r="V36" s="107">
        <f>P36*'Levy Proposition'!B$5/(1+Assumptions!$D$49)^('Incentive Relocation assumption'!$I36-2022)</f>
        <v>47404241.193000101</v>
      </c>
      <c r="W36" s="107">
        <f>Q36*'Levy Proposition'!C$5/(1+Assumptions!$D$49)^('Incentive Relocation assumption'!$I36-2022)</f>
        <v>6787835.5137225445</v>
      </c>
      <c r="X36" s="107">
        <f>R36*'Levy Proposition'!D$5/(1+Assumptions!$D$49)^('Incentive Relocation assumption'!$I36-2022)</f>
        <v>5041460.9638645761</v>
      </c>
      <c r="Y36" s="107">
        <f>S36*'Levy Proposition'!E$5/(1+Assumptions!$D$49)^('Incentive Relocation assumption'!$I36-2022)</f>
        <v>1860378.0623040588</v>
      </c>
      <c r="Z36" s="107">
        <f>T36*'Levy Proposition'!F$5/(1+Assumptions!$D$49)^('Incentive Relocation assumption'!$I36-2022)</f>
        <v>1293230.3533284715</v>
      </c>
      <c r="AA36" s="107">
        <f>U36*'Levy Proposition'!G$5/(1+Assumptions!$D$49)^('Incentive Relocation assumption'!$I36-2022)</f>
        <v>717724.03770475835</v>
      </c>
      <c r="AB36" s="81">
        <f>P36*'Levy Proposition'!B$33/(1+Assumptions!$D$49)^('Incentive Relocation assumption'!$I36-2022)</f>
        <v>47360699.574468136</v>
      </c>
      <c r="AC36" s="81">
        <f>Q36*'Levy Proposition'!C$33/(1+Assumptions!$D$49)^('Incentive Relocation assumption'!$I36-2022)</f>
        <v>6781600.7689579809</v>
      </c>
      <c r="AD36" s="81">
        <f>R36*'Levy Proposition'!D$33/(1+Assumptions!$D$49)^('Incentive Relocation assumption'!$I36-2022)</f>
        <v>5036830.2944432758</v>
      </c>
      <c r="AE36" s="81">
        <f>S36*'Levy Proposition'!E$33/(1+Assumptions!$D$49)^('Incentive Relocation assumption'!$I36-2022)</f>
        <v>1858669.2727553714</v>
      </c>
      <c r="AF36" s="81">
        <f>T36*'Levy Proposition'!F$33/(1+Assumptions!$D$49)^('Incentive Relocation assumption'!$I36-2022)</f>
        <v>1292042.498796863</v>
      </c>
      <c r="AG36" s="81">
        <f>U36*'Levy Proposition'!G$33/(1+Assumptions!$D$49)^('Incentive Relocation assumption'!$I36-2022)</f>
        <v>717064.79571555066</v>
      </c>
      <c r="AH36" s="109">
        <f t="shared" si="4"/>
        <v>43541.618531964719</v>
      </c>
      <c r="AI36" s="109">
        <f t="shared" si="5"/>
        <v>6234.7447645636275</v>
      </c>
      <c r="AJ36" s="109">
        <f t="shared" si="6"/>
        <v>4630.669421300292</v>
      </c>
      <c r="AK36" s="109">
        <f t="shared" si="7"/>
        <v>1708.789548687404</v>
      </c>
      <c r="AL36" s="109">
        <f t="shared" si="8"/>
        <v>1187.8545316085219</v>
      </c>
      <c r="AM36" s="109">
        <f t="shared" si="9"/>
        <v>659.24198920768686</v>
      </c>
      <c r="AN36" s="106">
        <f>'Levy Proposition'!B$11*'Incentive Relocation assumption'!J36/(1+Assumptions!$D$49)^('Incentive Relocation assumption'!$I36-2022)</f>
        <v>0</v>
      </c>
      <c r="AO36" s="106">
        <f>-'Levy Proposition'!C$11*'Incentive Relocation assumption'!K36/(1+Assumptions!$D$49)^('Incentive Relocation assumption'!$I36-2022)</f>
        <v>2792168.614855988</v>
      </c>
      <c r="AP36" s="106">
        <f>-'Levy Proposition'!D$11*'Incentive Relocation assumption'!L36/(1+Assumptions!$D$49)^('Incentive Relocation assumption'!$I36-2022)</f>
        <v>1362413.0034414856</v>
      </c>
      <c r="AQ36" s="106">
        <f>-'Levy Proposition'!E$11*'Incentive Relocation assumption'!M36/(1+Assumptions!$D$49)^('Incentive Relocation assumption'!$I36-2022)</f>
        <v>813802.3990546132</v>
      </c>
      <c r="AR36" s="106">
        <f>-'Levy Proposition'!F$11*'Incentive Relocation assumption'!N36/(1+Assumptions!$D$49)^('Incentive Relocation assumption'!$I36-2022)</f>
        <v>325630.90000895364</v>
      </c>
      <c r="AS36" s="106">
        <f>-'Levy Proposition'!G$11*'Incentive Relocation assumption'!O36/(1+Assumptions!$D$49)^('Incentive Relocation assumption'!$I36-2022)</f>
        <v>363777.50638663315</v>
      </c>
    </row>
    <row r="37" spans="1:45" x14ac:dyDescent="0.35">
      <c r="A37">
        <v>2055</v>
      </c>
      <c r="B37" s="84">
        <f>'Future Expected Cost'!V36</f>
        <v>22500064.720412765</v>
      </c>
      <c r="C37" s="84">
        <f>'Future Expected Cost'!W36</f>
        <v>39702626.719970815</v>
      </c>
      <c r="D37" s="84">
        <f>'Future Expected Cost'!X36</f>
        <v>29497804.521869488</v>
      </c>
      <c r="E37" s="84">
        <f>'Future Expected Cost'!Y36</f>
        <v>10899088.438824955</v>
      </c>
      <c r="F37" s="84">
        <f>'Future Expected Cost'!Z36</f>
        <v>7573955.7401529485</v>
      </c>
      <c r="G37" s="84">
        <f>'Future Expected Cost'!AA36</f>
        <v>4202490.9849646678</v>
      </c>
      <c r="H37" s="84"/>
      <c r="I37">
        <v>2055</v>
      </c>
      <c r="J37" s="103">
        <f t="shared" si="1"/>
        <v>43724.672498863547</v>
      </c>
      <c r="K37" s="103">
        <f t="shared" si="10"/>
        <v>-15832.310820871537</v>
      </c>
      <c r="L37" s="103">
        <f t="shared" si="11"/>
        <v>-18070.724508383304</v>
      </c>
      <c r="M37" s="103">
        <f t="shared" si="12"/>
        <v>-3908.5941065129614</v>
      </c>
      <c r="N37" s="103">
        <f t="shared" si="13"/>
        <v>-4847.1262487144004</v>
      </c>
      <c r="O37" s="103">
        <f t="shared" si="14"/>
        <v>-1065.9168143813483</v>
      </c>
      <c r="P37" s="106">
        <f t="shared" si="15"/>
        <v>6016098.5500227287</v>
      </c>
      <c r="Q37" s="106">
        <f t="shared" si="16"/>
        <v>316646.21641743073</v>
      </c>
      <c r="R37" s="106">
        <f t="shared" si="17"/>
        <v>361414.49016766605</v>
      </c>
      <c r="S37" s="106">
        <f t="shared" si="18"/>
        <v>78171.882130259226</v>
      </c>
      <c r="T37" s="106">
        <f t="shared" si="19"/>
        <v>96942.524974287997</v>
      </c>
      <c r="U37" s="106">
        <f t="shared" si="20"/>
        <v>21318.336287626968</v>
      </c>
      <c r="V37" s="107">
        <f>P37*'Levy Proposition'!B$5/(1+Assumptions!$D$49)^('Incentive Relocation assumption'!$I37-2022)</f>
        <v>45255290.053268097</v>
      </c>
      <c r="W37" s="107">
        <f>Q37*'Levy Proposition'!C$5/(1+Assumptions!$D$49)^('Incentive Relocation assumption'!$I37-2022)</f>
        <v>6109022.6833986826</v>
      </c>
      <c r="X37" s="107">
        <f>R37*'Levy Proposition'!D$5/(1+Assumptions!$D$49)^('Incentive Relocation assumption'!$I37-2022)</f>
        <v>4537293.1214161674</v>
      </c>
      <c r="Y37" s="107">
        <f>S37*'Levy Proposition'!E$5/(1+Assumptions!$D$49)^('Incentive Relocation assumption'!$I37-2022)</f>
        <v>1674332.2314361751</v>
      </c>
      <c r="Z37" s="107">
        <f>T37*'Levy Proposition'!F$5/(1+Assumptions!$D$49)^('Incentive Relocation assumption'!$I37-2022)</f>
        <v>1163901.7397182994</v>
      </c>
      <c r="AA37" s="107">
        <f>U37*'Levy Proposition'!G$5/(1+Assumptions!$D$49)^('Incentive Relocation assumption'!$I37-2022)</f>
        <v>645948.53807149606</v>
      </c>
      <c r="AB37" s="81">
        <f>P37*'Levy Proposition'!B$33/(1+Assumptions!$D$49)^('Incentive Relocation assumption'!$I37-2022)</f>
        <v>45213722.283666424</v>
      </c>
      <c r="AC37" s="81">
        <f>Q37*'Levy Proposition'!C$33/(1+Assumptions!$D$49)^('Incentive Relocation assumption'!$I37-2022)</f>
        <v>6103411.4400038002</v>
      </c>
      <c r="AD37" s="81">
        <f>R37*'Levy Proposition'!D$33/(1+Assumptions!$D$49)^('Incentive Relocation assumption'!$I37-2022)</f>
        <v>4533125.5389111331</v>
      </c>
      <c r="AE37" s="81">
        <f>S37*'Levy Proposition'!E$33/(1+Assumptions!$D$49)^('Incentive Relocation assumption'!$I37-2022)</f>
        <v>1672794.328213125</v>
      </c>
      <c r="AF37" s="81">
        <f>T37*'Levy Proposition'!F$33/(1+Assumptions!$D$49)^('Incentive Relocation assumption'!$I37-2022)</f>
        <v>1162832.6757635961</v>
      </c>
      <c r="AG37" s="81">
        <f>U37*'Levy Proposition'!G$33/(1+Assumptions!$D$49)^('Incentive Relocation assumption'!$I37-2022)</f>
        <v>645355.22312481282</v>
      </c>
      <c r="AH37" s="109">
        <f t="shared" si="4"/>
        <v>41567.769601672888</v>
      </c>
      <c r="AI37" s="109">
        <f t="shared" si="5"/>
        <v>5611.2433948824182</v>
      </c>
      <c r="AJ37" s="109">
        <f t="shared" si="6"/>
        <v>4167.5825050342828</v>
      </c>
      <c r="AK37" s="109">
        <f t="shared" si="7"/>
        <v>1537.9032230500598</v>
      </c>
      <c r="AL37" s="109">
        <f t="shared" si="8"/>
        <v>1069.063954703277</v>
      </c>
      <c r="AM37" s="109">
        <f t="shared" si="9"/>
        <v>593.31494668324012</v>
      </c>
      <c r="AN37" s="106">
        <f>'Levy Proposition'!B$11*'Incentive Relocation assumption'!J37/(1+Assumptions!$D$49)^('Incentive Relocation assumption'!$I37-2022)</f>
        <v>0</v>
      </c>
      <c r="AO37" s="106">
        <f>-'Levy Proposition'!C$11*'Incentive Relocation assumption'!K37/(1+Assumptions!$D$49)^('Incentive Relocation assumption'!$I37-2022)</f>
        <v>2512939.7095060986</v>
      </c>
      <c r="AP37" s="106">
        <f>-'Levy Proposition'!D$11*'Incentive Relocation assumption'!L37/(1+Assumptions!$D$49)^('Incentive Relocation assumption'!$I37-2022)</f>
        <v>1226165.8264044919</v>
      </c>
      <c r="AQ37" s="106">
        <f>-'Levy Proposition'!E$11*'Incentive Relocation assumption'!M37/(1+Assumptions!$D$49)^('Incentive Relocation assumption'!$I37-2022)</f>
        <v>732418.6488576883</v>
      </c>
      <c r="AR37" s="106">
        <f>-'Levy Proposition'!F$11*'Incentive Relocation assumption'!N37/(1+Assumptions!$D$49)^('Incentive Relocation assumption'!$I37-2022)</f>
        <v>293066.40541725111</v>
      </c>
      <c r="AS37" s="106">
        <f>-'Levy Proposition'!G$11*'Incentive Relocation assumption'!O37/(1+Assumptions!$D$49)^('Incentive Relocation assumption'!$I37-2022)</f>
        <v>327398.18661389407</v>
      </c>
    </row>
    <row r="38" spans="1:45" x14ac:dyDescent="0.35">
      <c r="A38">
        <v>2056</v>
      </c>
      <c r="B38" s="84">
        <f>'Future Expected Cost'!V37</f>
        <v>21508964.949344158</v>
      </c>
      <c r="C38" s="84">
        <f>'Future Expected Cost'!W37</f>
        <v>37954963.093081258</v>
      </c>
      <c r="D38" s="84">
        <f>'Future Expected Cost'!X37</f>
        <v>28202100.798761129</v>
      </c>
      <c r="E38" s="84">
        <f>'Future Expected Cost'!Y37</f>
        <v>10424088.294552248</v>
      </c>
      <c r="F38" s="84">
        <f>'Future Expected Cost'!Z37</f>
        <v>7243257.6516767191</v>
      </c>
      <c r="G38" s="84">
        <f>'Future Expected Cost'!AA37</f>
        <v>4018776.7503902167</v>
      </c>
      <c r="H38" s="84"/>
      <c r="I38">
        <v>2056</v>
      </c>
      <c r="J38" s="103">
        <f t="shared" si="1"/>
        <v>41538.438873920371</v>
      </c>
      <c r="K38" s="103">
        <f t="shared" si="10"/>
        <v>-15040.69527982796</v>
      </c>
      <c r="L38" s="103">
        <f t="shared" si="11"/>
        <v>-17167.188282964136</v>
      </c>
      <c r="M38" s="103">
        <f t="shared" si="12"/>
        <v>-3713.1644011873136</v>
      </c>
      <c r="N38" s="103">
        <f t="shared" si="13"/>
        <v>-4604.7699362786798</v>
      </c>
      <c r="O38" s="103">
        <f t="shared" si="14"/>
        <v>-1012.620973662281</v>
      </c>
      <c r="P38" s="106">
        <f t="shared" si="15"/>
        <v>6059823.2225215919</v>
      </c>
      <c r="Q38" s="106">
        <f t="shared" si="16"/>
        <v>300813.90559655917</v>
      </c>
      <c r="R38" s="106">
        <f t="shared" si="17"/>
        <v>343343.76565928274</v>
      </c>
      <c r="S38" s="106">
        <f t="shared" si="18"/>
        <v>74263.288023746267</v>
      </c>
      <c r="T38" s="106">
        <f t="shared" si="19"/>
        <v>92095.398725573599</v>
      </c>
      <c r="U38" s="106">
        <f t="shared" si="20"/>
        <v>20252.41947324562</v>
      </c>
      <c r="V38" s="107">
        <f>P38*'Levy Proposition'!B$5/(1+Assumptions!$D$49)^('Incentive Relocation assumption'!$I38-2022)</f>
        <v>43184827.452876702</v>
      </c>
      <c r="W38" s="107">
        <f>Q38*'Levy Proposition'!C$5/(1+Assumptions!$D$49)^('Incentive Relocation assumption'!$I38-2022)</f>
        <v>5498094.0641286615</v>
      </c>
      <c r="X38" s="107">
        <f>R38*'Levy Proposition'!D$5/(1+Assumptions!$D$49)^('Incentive Relocation assumption'!$I38-2022)</f>
        <v>4083544.2379125953</v>
      </c>
      <c r="Y38" s="107">
        <f>S38*'Levy Proposition'!E$5/(1+Assumptions!$D$49)^('Incentive Relocation assumption'!$I38-2022)</f>
        <v>1506891.7861534415</v>
      </c>
      <c r="Z38" s="107">
        <f>T38*'Levy Proposition'!F$5/(1+Assumptions!$D$49)^('Incentive Relocation assumption'!$I38-2022)</f>
        <v>1047506.5453209385</v>
      </c>
      <c r="AA38" s="107">
        <f>U38*'Levy Proposition'!G$5/(1+Assumptions!$D$49)^('Incentive Relocation assumption'!$I38-2022)</f>
        <v>581350.89800119249</v>
      </c>
      <c r="AB38" s="81">
        <f>P38*'Levy Proposition'!B$33/(1+Assumptions!$D$49)^('Incentive Relocation assumption'!$I38-2022)</f>
        <v>43145161.439119279</v>
      </c>
      <c r="AC38" s="81">
        <f>Q38*'Levy Proposition'!C$33/(1+Assumptions!$D$49)^('Incentive Relocation assumption'!$I38-2022)</f>
        <v>5493043.9692770531</v>
      </c>
      <c r="AD38" s="81">
        <f>R38*'Levy Proposition'!D$33/(1+Assumptions!$D$49)^('Incentive Relocation assumption'!$I38-2022)</f>
        <v>4079793.4316347004</v>
      </c>
      <c r="AE38" s="81">
        <f>S38*'Levy Proposition'!E$33/(1+Assumptions!$D$49)^('Incentive Relocation assumption'!$I38-2022)</f>
        <v>1505507.6798863565</v>
      </c>
      <c r="AF38" s="81">
        <f>T38*'Levy Proposition'!F$33/(1+Assumptions!$D$49)^('Incentive Relocation assumption'!$I38-2022)</f>
        <v>1046544.3923730536</v>
      </c>
      <c r="AG38" s="81">
        <f>U38*'Levy Proposition'!G$33/(1+Assumptions!$D$49)^('Incentive Relocation assumption'!$I38-2022)</f>
        <v>580816.91710840864</v>
      </c>
      <c r="AH38" s="109">
        <f t="shared" si="4"/>
        <v>39666.013757422566</v>
      </c>
      <c r="AI38" s="109">
        <f t="shared" si="5"/>
        <v>5050.0948516083881</v>
      </c>
      <c r="AJ38" s="109">
        <f t="shared" si="6"/>
        <v>3750.8062778948806</v>
      </c>
      <c r="AK38" s="109">
        <f t="shared" si="7"/>
        <v>1384.1062670850661</v>
      </c>
      <c r="AL38" s="109">
        <f t="shared" si="8"/>
        <v>962.1529478848679</v>
      </c>
      <c r="AM38" s="109">
        <f t="shared" si="9"/>
        <v>533.98089278384577</v>
      </c>
      <c r="AN38" s="106">
        <f>'Levy Proposition'!B$11*'Incentive Relocation assumption'!J38/(1+Assumptions!$D$49)^('Incentive Relocation assumption'!$I38-2022)</f>
        <v>0</v>
      </c>
      <c r="AO38" s="106">
        <f>-'Levy Proposition'!C$11*'Incentive Relocation assumption'!K38/(1+Assumptions!$D$49)^('Incentive Relocation assumption'!$I38-2022)</f>
        <v>2261634.8991295779</v>
      </c>
      <c r="AP38" s="106">
        <f>-'Levy Proposition'!D$11*'Incentive Relocation assumption'!L38/(1+Assumptions!$D$49)^('Incentive Relocation assumption'!$I38-2022)</f>
        <v>1103543.9547658307</v>
      </c>
      <c r="AQ38" s="106">
        <f>-'Levy Proposition'!E$11*'Incentive Relocation assumption'!M38/(1+Assumptions!$D$49)^('Incentive Relocation assumption'!$I38-2022)</f>
        <v>659173.62472474377</v>
      </c>
      <c r="AR38" s="106">
        <f>-'Levy Proposition'!F$11*'Incentive Relocation assumption'!N38/(1+Assumptions!$D$49)^('Incentive Relocation assumption'!$I38-2022)</f>
        <v>263758.5007498581</v>
      </c>
      <c r="AS38" s="106">
        <f>-'Levy Proposition'!G$11*'Incentive Relocation assumption'!O38/(1+Assumptions!$D$49)^('Incentive Relocation assumption'!$I38-2022)</f>
        <v>294656.95573860483</v>
      </c>
    </row>
    <row r="39" spans="1:45" x14ac:dyDescent="0.35">
      <c r="A39">
        <v>2057</v>
      </c>
      <c r="B39" s="84">
        <f>'Future Expected Cost'!V38</f>
        <v>20561637.269308079</v>
      </c>
      <c r="C39" s="84">
        <f>'Future Expected Cost'!W38</f>
        <v>36284436.614621229</v>
      </c>
      <c r="D39" s="84">
        <f>'Future Expected Cost'!X38</f>
        <v>26963476.295716416</v>
      </c>
      <c r="E39" s="84">
        <f>'Future Expected Cost'!Y38</f>
        <v>9969862.3600930832</v>
      </c>
      <c r="F39" s="84">
        <f>'Future Expected Cost'!Z38</f>
        <v>6927048.0701809861</v>
      </c>
      <c r="G39" s="84">
        <f>'Future Expected Cost'!AA38</f>
        <v>3843120.7182415826</v>
      </c>
      <c r="H39" s="84"/>
      <c r="I39">
        <v>2057</v>
      </c>
      <c r="J39" s="103">
        <f t="shared" si="1"/>
        <v>39461.516930224345</v>
      </c>
      <c r="K39" s="103">
        <f t="shared" si="10"/>
        <v>-14288.66051583656</v>
      </c>
      <c r="L39" s="103">
        <f t="shared" si="11"/>
        <v>-16308.828868815932</v>
      </c>
      <c r="M39" s="103">
        <f t="shared" si="12"/>
        <v>-3527.5061811279479</v>
      </c>
      <c r="N39" s="103">
        <f t="shared" si="13"/>
        <v>-4374.5314394647457</v>
      </c>
      <c r="O39" s="103">
        <f t="shared" si="14"/>
        <v>-961.98992497916697</v>
      </c>
      <c r="P39" s="106">
        <f t="shared" si="15"/>
        <v>6101361.6613955125</v>
      </c>
      <c r="Q39" s="106">
        <f t="shared" si="16"/>
        <v>285773.21031673119</v>
      </c>
      <c r="R39" s="106">
        <f t="shared" si="17"/>
        <v>326176.57737631863</v>
      </c>
      <c r="S39" s="106">
        <f t="shared" si="18"/>
        <v>70550.123622558953</v>
      </c>
      <c r="T39" s="106">
        <f t="shared" si="19"/>
        <v>87490.628789294919</v>
      </c>
      <c r="U39" s="106">
        <f t="shared" si="20"/>
        <v>19239.798499583339</v>
      </c>
      <c r="V39" s="107">
        <f>P39*'Levy Proposition'!B$5/(1+Assumptions!$D$49)^('Incentive Relocation assumption'!$I39-2022)</f>
        <v>41192184.599991538</v>
      </c>
      <c r="W39" s="107">
        <f>Q39*'Levy Proposition'!C$5/(1+Assumptions!$D$49)^('Incentive Relocation assumption'!$I39-2022)</f>
        <v>4948260.9419923192</v>
      </c>
      <c r="X39" s="107">
        <f>R39*'Levy Proposition'!D$5/(1+Assumptions!$D$49)^('Incentive Relocation assumption'!$I39-2022)</f>
        <v>3675172.1999799963</v>
      </c>
      <c r="Y39" s="107">
        <f>S39*'Levy Proposition'!E$5/(1+Assumptions!$D$49)^('Incentive Relocation assumption'!$I39-2022)</f>
        <v>1356196.1076440446</v>
      </c>
      <c r="Z39" s="107">
        <f>T39*'Levy Proposition'!F$5/(1+Assumptions!$D$49)^('Incentive Relocation assumption'!$I39-2022)</f>
        <v>942751.37242752209</v>
      </c>
      <c r="AA39" s="107">
        <f>U39*'Levy Proposition'!G$5/(1+Assumptions!$D$49)^('Incentive Relocation assumption'!$I39-2022)</f>
        <v>523213.30057625304</v>
      </c>
      <c r="AB39" s="81">
        <f>P39*'Levy Proposition'!B$33/(1+Assumptions!$D$49)^('Incentive Relocation assumption'!$I39-2022)</f>
        <v>41154348.86328923</v>
      </c>
      <c r="AC39" s="81">
        <f>Q39*'Levy Proposition'!C$33/(1+Assumptions!$D$49)^('Incentive Relocation assumption'!$I39-2022)</f>
        <v>4943715.8784091761</v>
      </c>
      <c r="AD39" s="81">
        <f>R39*'Levy Proposition'!D$33/(1+Assumptions!$D$49)^('Incentive Relocation assumption'!$I39-2022)</f>
        <v>3671796.4905087855</v>
      </c>
      <c r="AE39" s="81">
        <f>S39*'Levy Proposition'!E$33/(1+Assumptions!$D$49)^('Incentive Relocation assumption'!$I39-2022)</f>
        <v>1354950.417973934</v>
      </c>
      <c r="AF39" s="81">
        <f>T39*'Levy Proposition'!F$33/(1+Assumptions!$D$49)^('Incentive Relocation assumption'!$I39-2022)</f>
        <v>941885.43892461888</v>
      </c>
      <c r="AG39" s="81">
        <f>U39*'Levy Proposition'!G$33/(1+Assumptions!$D$49)^('Incentive Relocation assumption'!$I39-2022)</f>
        <v>522732.72007604456</v>
      </c>
      <c r="AH39" s="109">
        <f t="shared" si="4"/>
        <v>37835.736702308059</v>
      </c>
      <c r="AI39" s="109">
        <f t="shared" si="5"/>
        <v>4545.0635831430554</v>
      </c>
      <c r="AJ39" s="109">
        <f t="shared" si="6"/>
        <v>3375.7094712108374</v>
      </c>
      <c r="AK39" s="109">
        <f t="shared" si="7"/>
        <v>1245.689670110587</v>
      </c>
      <c r="AL39" s="109">
        <f t="shared" si="8"/>
        <v>865.93350290320814</v>
      </c>
      <c r="AM39" s="109">
        <f t="shared" si="9"/>
        <v>480.58050020848168</v>
      </c>
      <c r="AN39" s="106">
        <f>'Levy Proposition'!B$11*'Incentive Relocation assumption'!J39/(1+Assumptions!$D$49)^('Incentive Relocation assumption'!$I39-2022)</f>
        <v>0</v>
      </c>
      <c r="AO39" s="106">
        <f>-'Levy Proposition'!C$11*'Incentive Relocation assumption'!K39/(1+Assumptions!$D$49)^('Incentive Relocation assumption'!$I39-2022)</f>
        <v>2035461.653780055</v>
      </c>
      <c r="AP39" s="106">
        <f>-'Levy Proposition'!D$11*'Incentive Relocation assumption'!L39/(1+Assumptions!$D$49)^('Incentive Relocation assumption'!$I39-2022)</f>
        <v>993184.79921367089</v>
      </c>
      <c r="AQ39" s="106">
        <f>-'Levy Proposition'!E$11*'Incentive Relocation assumption'!M39/(1+Assumptions!$D$49)^('Incentive Relocation assumption'!$I39-2022)</f>
        <v>593253.41894343845</v>
      </c>
      <c r="AR39" s="106">
        <f>-'Levy Proposition'!F$11*'Incentive Relocation assumption'!N39/(1+Assumptions!$D$49)^('Incentive Relocation assumption'!$I39-2022)</f>
        <v>237381.512967224</v>
      </c>
      <c r="AS39" s="106">
        <f>-'Levy Proposition'!G$11*'Incentive Relocation assumption'!O39/(1+Assumptions!$D$49)^('Incentive Relocation assumption'!$I39-2022)</f>
        <v>265189.98917832598</v>
      </c>
    </row>
    <row r="40" spans="1:45" x14ac:dyDescent="0.35">
      <c r="A40">
        <v>2058</v>
      </c>
      <c r="B40" s="84">
        <f>'Future Expected Cost'!V39</f>
        <v>19656143.839708161</v>
      </c>
      <c r="C40" s="84">
        <f>'Future Expected Cost'!W39</f>
        <v>34687634.315245368</v>
      </c>
      <c r="D40" s="84">
        <f>'Future Expected Cost'!X39</f>
        <v>25779409.868996032</v>
      </c>
      <c r="E40" s="84">
        <f>'Future Expected Cost'!Y39</f>
        <v>9535499.114473829</v>
      </c>
      <c r="F40" s="84">
        <f>'Future Expected Cost'!Z39</f>
        <v>6624690.2315910608</v>
      </c>
      <c r="G40" s="84">
        <f>'Future Expected Cost'!AA39</f>
        <v>3675168.3442503866</v>
      </c>
      <c r="H40" s="84"/>
      <c r="I40">
        <v>2058</v>
      </c>
      <c r="J40" s="103">
        <f t="shared" si="1"/>
        <v>37488.441083713136</v>
      </c>
      <c r="K40" s="103">
        <f t="shared" si="10"/>
        <v>-13574.227490044732</v>
      </c>
      <c r="L40" s="103">
        <f t="shared" si="11"/>
        <v>-15493.387425375136</v>
      </c>
      <c r="M40" s="103">
        <f t="shared" si="12"/>
        <v>-3351.1308720715506</v>
      </c>
      <c r="N40" s="103">
        <f t="shared" si="13"/>
        <v>-4155.804867491509</v>
      </c>
      <c r="O40" s="103">
        <f t="shared" si="14"/>
        <v>-913.89042873020867</v>
      </c>
      <c r="P40" s="106">
        <f t="shared" si="15"/>
        <v>6140823.1783257369</v>
      </c>
      <c r="Q40" s="106">
        <f t="shared" si="16"/>
        <v>271484.54980089463</v>
      </c>
      <c r="R40" s="106">
        <f t="shared" si="17"/>
        <v>309867.74850750272</v>
      </c>
      <c r="S40" s="106">
        <f t="shared" si="18"/>
        <v>67022.617441431008</v>
      </c>
      <c r="T40" s="106">
        <f t="shared" si="19"/>
        <v>83116.097349830176</v>
      </c>
      <c r="U40" s="106">
        <f t="shared" si="20"/>
        <v>18277.808574604172</v>
      </c>
      <c r="V40" s="107">
        <f>P40*'Levy Proposition'!B$5/(1+Assumptions!$D$49)^('Incentive Relocation assumption'!$I40-2022)</f>
        <v>39276381.636420123</v>
      </c>
      <c r="W40" s="107">
        <f>Q40*'Levy Proposition'!C$5/(1+Assumptions!$D$49)^('Incentive Relocation assumption'!$I40-2022)</f>
        <v>4453413.5037442558</v>
      </c>
      <c r="X40" s="107">
        <f>R40*'Levy Proposition'!D$5/(1+Assumptions!$D$49)^('Incentive Relocation assumption'!$I40-2022)</f>
        <v>3307639.1273307693</v>
      </c>
      <c r="Y40" s="107">
        <f>S40*'Levy Proposition'!E$5/(1+Assumptions!$D$49)^('Incentive Relocation assumption'!$I40-2022)</f>
        <v>1220570.6470030299</v>
      </c>
      <c r="Z40" s="107">
        <f>T40*'Levy Proposition'!F$5/(1+Assumptions!$D$49)^('Incentive Relocation assumption'!$I40-2022)</f>
        <v>848472.16867906926</v>
      </c>
      <c r="AA40" s="107">
        <f>U40*'Levy Proposition'!G$5/(1+Assumptions!$D$49)^('Incentive Relocation assumption'!$I40-2022)</f>
        <v>470889.71366710606</v>
      </c>
      <c r="AB40" s="81">
        <f>P40*'Levy Proposition'!B$33/(1+Assumptions!$D$49)^('Incentive Relocation assumption'!$I40-2022)</f>
        <v>39240305.598000564</v>
      </c>
      <c r="AC40" s="81">
        <f>Q40*'Levy Proposition'!C$33/(1+Assumptions!$D$49)^('Incentive Relocation assumption'!$I40-2022)</f>
        <v>4449322.9661243074</v>
      </c>
      <c r="AD40" s="81">
        <f>R40*'Levy Proposition'!D$33/(1+Assumptions!$D$49)^('Incentive Relocation assumption'!$I40-2022)</f>
        <v>3304601.0033676145</v>
      </c>
      <c r="AE40" s="81">
        <f>S40*'Levy Proposition'!E$33/(1+Assumptions!$D$49)^('Incentive Relocation assumption'!$I40-2022)</f>
        <v>1219449.5316731436</v>
      </c>
      <c r="AF40" s="81">
        <f>T40*'Levy Proposition'!F$33/(1+Assumptions!$D$49)^('Incentive Relocation assumption'!$I40-2022)</f>
        <v>847692.83226161252</v>
      </c>
      <c r="AG40" s="81">
        <f>U40*'Levy Proposition'!G$33/(1+Assumptions!$D$49)^('Incentive Relocation assumption'!$I40-2022)</f>
        <v>470457.19328987575</v>
      </c>
      <c r="AH40" s="109">
        <f t="shared" si="4"/>
        <v>36076.038419559598</v>
      </c>
      <c r="AI40" s="109">
        <f t="shared" si="5"/>
        <v>4090.5376199483871</v>
      </c>
      <c r="AJ40" s="109">
        <f t="shared" si="6"/>
        <v>3038.1239631548524</v>
      </c>
      <c r="AK40" s="109">
        <f t="shared" si="7"/>
        <v>1121.115329886321</v>
      </c>
      <c r="AL40" s="109">
        <f t="shared" si="8"/>
        <v>779.33641745673958</v>
      </c>
      <c r="AM40" s="109">
        <f t="shared" si="9"/>
        <v>432.52037723030662</v>
      </c>
      <c r="AN40" s="106">
        <f>'Levy Proposition'!B$11*'Incentive Relocation assumption'!J40/(1+Assumptions!$D$49)^('Incentive Relocation assumption'!$I40-2022)</f>
        <v>0</v>
      </c>
      <c r="AO40" s="106">
        <f>-'Levy Proposition'!C$11*'Incentive Relocation assumption'!K40/(1+Assumptions!$D$49)^('Incentive Relocation assumption'!$I40-2022)</f>
        <v>1831906.7085512208</v>
      </c>
      <c r="AP40" s="106">
        <f>-'Levy Proposition'!D$11*'Incentive Relocation assumption'!L40/(1+Assumptions!$D$49)^('Incentive Relocation assumption'!$I40-2022)</f>
        <v>893862.03524481703</v>
      </c>
      <c r="AQ40" s="106">
        <f>-'Levy Proposition'!E$11*'Incentive Relocation assumption'!M40/(1+Assumptions!$D$49)^('Incentive Relocation assumption'!$I40-2022)</f>
        <v>533925.51808341115</v>
      </c>
      <c r="AR40" s="106">
        <f>-'Levy Proposition'!F$11*'Incentive Relocation assumption'!N40/(1+Assumptions!$D$49)^('Incentive Relocation assumption'!$I40-2022)</f>
        <v>213642.33773852556</v>
      </c>
      <c r="AS40" s="106">
        <f>-'Levy Proposition'!G$11*'Incentive Relocation assumption'!O40/(1+Assumptions!$D$49)^('Incentive Relocation assumption'!$I40-2022)</f>
        <v>238669.84637819923</v>
      </c>
    </row>
    <row r="41" spans="1:45" x14ac:dyDescent="0.35">
      <c r="A41">
        <v>2059</v>
      </c>
      <c r="B41" s="84">
        <f>'Future Expected Cost'!V40</f>
        <v>18790632.796426985</v>
      </c>
      <c r="C41" s="84">
        <f>'Future Expected Cost'!W40</f>
        <v>33161294.569531694</v>
      </c>
      <c r="D41" s="84">
        <f>'Future Expected Cost'!X40</f>
        <v>24647491.999386825</v>
      </c>
      <c r="E41" s="84">
        <f>'Future Expected Cost'!Y40</f>
        <v>9120127.1515772585</v>
      </c>
      <c r="F41" s="84">
        <f>'Future Expected Cost'!Z40</f>
        <v>6335575.4377257098</v>
      </c>
      <c r="G41" s="84">
        <f>'Future Expected Cost'!AA40</f>
        <v>3514580.7271703682</v>
      </c>
      <c r="H41" s="84"/>
      <c r="I41">
        <v>2059</v>
      </c>
      <c r="J41" s="103">
        <f t="shared" si="1"/>
        <v>35614.019029527481</v>
      </c>
      <c r="K41" s="103">
        <f t="shared" si="10"/>
        <v>-12895.516115542496</v>
      </c>
      <c r="L41" s="103">
        <f t="shared" si="11"/>
        <v>-14718.718054106381</v>
      </c>
      <c r="M41" s="103">
        <f t="shared" si="12"/>
        <v>-3183.5743284679729</v>
      </c>
      <c r="N41" s="103">
        <f t="shared" si="13"/>
        <v>-3948.0146241169336</v>
      </c>
      <c r="O41" s="103">
        <f t="shared" si="14"/>
        <v>-868.19590729369816</v>
      </c>
      <c r="P41" s="106">
        <f t="shared" si="15"/>
        <v>6178311.6194094503</v>
      </c>
      <c r="Q41" s="106">
        <f t="shared" si="16"/>
        <v>257910.32231084991</v>
      </c>
      <c r="R41" s="106">
        <f t="shared" si="17"/>
        <v>294374.36108212761</v>
      </c>
      <c r="S41" s="106">
        <f t="shared" si="18"/>
        <v>63671.486569359455</v>
      </c>
      <c r="T41" s="106">
        <f t="shared" si="19"/>
        <v>78960.292482338671</v>
      </c>
      <c r="U41" s="106">
        <f t="shared" si="20"/>
        <v>17363.918145873962</v>
      </c>
      <c r="V41" s="107">
        <f>P41*'Levy Proposition'!B$5/(1+Assumptions!$D$49)^('Incentive Relocation assumption'!$I41-2022)</f>
        <v>37436178.639327921</v>
      </c>
      <c r="W41" s="107">
        <f>Q41*'Levy Proposition'!C$5/(1+Assumptions!$D$49)^('Incentive Relocation assumption'!$I41-2022)</f>
        <v>4008052.9438179494</v>
      </c>
      <c r="X41" s="107">
        <f>R41*'Levy Proposition'!D$5/(1+Assumptions!$D$49)^('Incentive Relocation assumption'!$I41-2022)</f>
        <v>2976860.9472799674</v>
      </c>
      <c r="Y41" s="107">
        <f>S41*'Levy Proposition'!E$5/(1+Assumptions!$D$49)^('Incentive Relocation assumption'!$I41-2022)</f>
        <v>1098508.3174390111</v>
      </c>
      <c r="Z41" s="107">
        <f>T41*'Levy Proposition'!F$5/(1+Assumptions!$D$49)^('Incentive Relocation assumption'!$I41-2022)</f>
        <v>763621.29197357257</v>
      </c>
      <c r="AA41" s="107">
        <f>U41*'Levy Proposition'!G$5/(1+Assumptions!$D$49)^('Incentive Relocation assumption'!$I41-2022)</f>
        <v>423798.71114376083</v>
      </c>
      <c r="AB41" s="81">
        <f>P41*'Levy Proposition'!B$33/(1+Assumptions!$D$49)^('Incentive Relocation assumption'!$I41-2022)</f>
        <v>37401792.85930939</v>
      </c>
      <c r="AC41" s="81">
        <f>Q41*'Levy Proposition'!C$33/(1+Assumptions!$D$49)^('Incentive Relocation assumption'!$I41-2022)</f>
        <v>4004371.4776043021</v>
      </c>
      <c r="AD41" s="81">
        <f>R41*'Levy Proposition'!D$33/(1+Assumptions!$D$49)^('Incentive Relocation assumption'!$I41-2022)</f>
        <v>2974126.6488179066</v>
      </c>
      <c r="AE41" s="81">
        <f>S41*'Levy Proposition'!E$33/(1+Assumptions!$D$49)^('Incentive Relocation assumption'!$I41-2022)</f>
        <v>1097499.318477982</v>
      </c>
      <c r="AF41" s="81">
        <f>T41*'Levy Proposition'!F$33/(1+Assumptions!$D$49)^('Incentive Relocation assumption'!$I41-2022)</f>
        <v>762919.89255948586</v>
      </c>
      <c r="AG41" s="81">
        <f>U41*'Levy Proposition'!G$33/(1+Assumptions!$D$49)^('Incentive Relocation assumption'!$I41-2022)</f>
        <v>423409.44466990611</v>
      </c>
      <c r="AH41" s="109">
        <f t="shared" si="4"/>
        <v>34385.780018530786</v>
      </c>
      <c r="AI41" s="109">
        <f t="shared" si="5"/>
        <v>3681.4662136472762</v>
      </c>
      <c r="AJ41" s="109">
        <f t="shared" si="6"/>
        <v>2734.2984620607458</v>
      </c>
      <c r="AK41" s="109">
        <f t="shared" si="7"/>
        <v>1008.9989610291086</v>
      </c>
      <c r="AL41" s="109">
        <f t="shared" si="8"/>
        <v>701.39941408671439</v>
      </c>
      <c r="AM41" s="109">
        <f t="shared" si="9"/>
        <v>389.26647385471733</v>
      </c>
      <c r="AN41" s="106">
        <f>'Levy Proposition'!B$11*'Incentive Relocation assumption'!J41/(1+Assumptions!$D$49)^('Incentive Relocation assumption'!$I41-2022)</f>
        <v>0</v>
      </c>
      <c r="AO41" s="106">
        <f>-'Levy Proposition'!C$11*'Incentive Relocation assumption'!K41/(1+Assumptions!$D$49)^('Incentive Relocation assumption'!$I41-2022)</f>
        <v>1648708.1358682245</v>
      </c>
      <c r="AP41" s="106">
        <f>-'Levy Proposition'!D$11*'Incentive Relocation assumption'!L41/(1+Assumptions!$D$49)^('Incentive Relocation assumption'!$I41-2022)</f>
        <v>804471.97609607643</v>
      </c>
      <c r="AQ41" s="106">
        <f>-'Levy Proposition'!E$11*'Incentive Relocation assumption'!M41/(1+Assumptions!$D$49)^('Incentive Relocation assumption'!$I41-2022)</f>
        <v>480530.66321699292</v>
      </c>
      <c r="AR41" s="106">
        <f>-'Levy Proposition'!F$11*'Incentive Relocation assumption'!N41/(1+Assumptions!$D$49)^('Incentive Relocation assumption'!$I41-2022)</f>
        <v>192277.18243031125</v>
      </c>
      <c r="AS41" s="106">
        <f>-'Levy Proposition'!G$11*'Incentive Relocation assumption'!O41/(1+Assumptions!$D$49)^('Incentive Relocation assumption'!$I41-2022)</f>
        <v>214801.83225124862</v>
      </c>
    </row>
    <row r="42" spans="1:45" x14ac:dyDescent="0.35">
      <c r="A42">
        <v>2060</v>
      </c>
      <c r="B42" s="84">
        <f>'Future Expected Cost'!V41</f>
        <v>20245766.832312785</v>
      </c>
      <c r="C42" s="84">
        <f>'Future Expected Cost'!W41</f>
        <v>35730414.298811927</v>
      </c>
      <c r="D42" s="84">
        <f>'Future Expected Cost'!X41</f>
        <v>26559656.684795335</v>
      </c>
      <c r="E42" s="84">
        <f>'Future Expected Cost'!Y41</f>
        <v>9831252.1923684776</v>
      </c>
      <c r="F42" s="84">
        <f>'Future Expected Cost'!Z41</f>
        <v>6828997.5881277677</v>
      </c>
      <c r="G42" s="84">
        <f>'Future Expected Cost'!AA41</f>
        <v>3788088.9687452046</v>
      </c>
      <c r="H42" s="84"/>
      <c r="I42">
        <v>2060</v>
      </c>
      <c r="J42" s="103">
        <f t="shared" si="1"/>
        <v>33833.318078051103</v>
      </c>
      <c r="K42" s="103">
        <f t="shared" si="10"/>
        <v>-12250.740309765371</v>
      </c>
      <c r="L42" s="103">
        <f t="shared" si="11"/>
        <v>-13982.782151401061</v>
      </c>
      <c r="M42" s="103">
        <f t="shared" si="12"/>
        <v>-3024.3956120445746</v>
      </c>
      <c r="N42" s="103">
        <f t="shared" si="13"/>
        <v>-3750.6138929110875</v>
      </c>
      <c r="O42" s="103">
        <f t="shared" si="14"/>
        <v>-824.78611192901326</v>
      </c>
      <c r="P42" s="106">
        <f t="shared" si="15"/>
        <v>6213925.6384389782</v>
      </c>
      <c r="Q42" s="106">
        <f t="shared" si="16"/>
        <v>245014.80619530741</v>
      </c>
      <c r="R42" s="106">
        <f t="shared" si="17"/>
        <v>279655.64302802121</v>
      </c>
      <c r="S42" s="106">
        <f t="shared" si="18"/>
        <v>60487.912240891485</v>
      </c>
      <c r="T42" s="106">
        <f t="shared" si="19"/>
        <v>75012.277858221743</v>
      </c>
      <c r="U42" s="106">
        <f t="shared" si="20"/>
        <v>16495.722238580263</v>
      </c>
      <c r="V42" s="107">
        <f>P42*'Levy Proposition'!B$5/(1+Assumptions!$D$49)^('Incentive Relocation assumption'!$I42-2022)</f>
        <v>35670120.475433633</v>
      </c>
      <c r="W42" s="107">
        <f>Q42*'Levy Proposition'!C$5/(1+Assumptions!$D$49)^('Incentive Relocation assumption'!$I42-2022)</f>
        <v>3607230.3609223203</v>
      </c>
      <c r="X42" s="107">
        <f>R42*'Levy Proposition'!D$5/(1+Assumptions!$D$49)^('Incentive Relocation assumption'!$I42-2022)</f>
        <v>2679162.0120275579</v>
      </c>
      <c r="Y42" s="107">
        <f>S42*'Levy Proposition'!E$5/(1+Assumptions!$D$49)^('Incentive Relocation assumption'!$I42-2022)</f>
        <v>988652.74734047509</v>
      </c>
      <c r="Z42" s="107">
        <f>T42*'Levy Proposition'!F$5/(1+Assumptions!$D$49)^('Incentive Relocation assumption'!$I42-2022)</f>
        <v>687255.86893817096</v>
      </c>
      <c r="AA42" s="107">
        <f>U42*'Levy Proposition'!G$5/(1+Assumptions!$D$49)^('Incentive Relocation assumption'!$I42-2022)</f>
        <v>381417.01199717476</v>
      </c>
      <c r="AB42" s="81">
        <f>P42*'Levy Proposition'!B$33/(1+Assumptions!$D$49)^('Incentive Relocation assumption'!$I42-2022)</f>
        <v>35637356.850499585</v>
      </c>
      <c r="AC42" s="81">
        <f>Q42*'Levy Proposition'!C$33/(1+Assumptions!$D$49)^('Incentive Relocation assumption'!$I42-2022)</f>
        <v>3603917.0572098377</v>
      </c>
      <c r="AD42" s="81">
        <f>R42*'Levy Proposition'!D$33/(1+Assumptions!$D$49)^('Incentive Relocation assumption'!$I42-2022)</f>
        <v>2676701.1552059487</v>
      </c>
      <c r="AE42" s="81">
        <f>S42*'Levy Proposition'!E$33/(1+Assumptions!$D$49)^('Incentive Relocation assumption'!$I42-2022)</f>
        <v>987744.6526278099</v>
      </c>
      <c r="AF42" s="81">
        <f>T42*'Levy Proposition'!F$33/(1+Assumptions!$D$49)^('Incentive Relocation assumption'!$I42-2022)</f>
        <v>686624.61249094037</v>
      </c>
      <c r="AG42" s="81">
        <f>U42*'Levy Proposition'!G$33/(1+Assumptions!$D$49)^('Incentive Relocation assumption'!$I42-2022)</f>
        <v>381066.67384978489</v>
      </c>
      <c r="AH42" s="109">
        <f t="shared" si="4"/>
        <v>32763.624934047461</v>
      </c>
      <c r="AI42" s="109">
        <f t="shared" si="5"/>
        <v>3313.3037124825642</v>
      </c>
      <c r="AJ42" s="109">
        <f t="shared" si="6"/>
        <v>2460.8568216091953</v>
      </c>
      <c r="AK42" s="109">
        <f t="shared" si="7"/>
        <v>908.09471266518813</v>
      </c>
      <c r="AL42" s="109">
        <f t="shared" si="8"/>
        <v>631.25644723058213</v>
      </c>
      <c r="AM42" s="109">
        <f t="shared" si="9"/>
        <v>350.33814738987712</v>
      </c>
      <c r="AN42" s="106">
        <f>'Levy Proposition'!B$11*'Incentive Relocation assumption'!J42/(1+Assumptions!$D$49)^('Incentive Relocation assumption'!$I42-2022)</f>
        <v>0</v>
      </c>
      <c r="AO42" s="106">
        <f>-'Levy Proposition'!C$11*'Incentive Relocation assumption'!K42/(1+Assumptions!$D$49)^('Incentive Relocation assumption'!$I42-2022)</f>
        <v>1483830.2106703992</v>
      </c>
      <c r="AP42" s="106">
        <f>-'Levy Proposition'!D$11*'Incentive Relocation assumption'!L42/(1+Assumptions!$D$49)^('Incentive Relocation assumption'!$I42-2022)</f>
        <v>724021.30844126653</v>
      </c>
      <c r="AQ42" s="106">
        <f>-'Levy Proposition'!E$11*'Incentive Relocation assumption'!M42/(1+Assumptions!$D$49)^('Incentive Relocation assumption'!$I42-2022)</f>
        <v>432475.52415295842</v>
      </c>
      <c r="AR42" s="106">
        <f>-'Levy Proposition'!F$11*'Incentive Relocation assumption'!N42/(1+Assumptions!$D$49)^('Incentive Relocation assumption'!$I42-2022)</f>
        <v>173048.63481032956</v>
      </c>
      <c r="AS42" s="106">
        <f>-'Levy Proposition'!G$11*'Incentive Relocation assumption'!O42/(1+Assumptions!$D$49)^('Incentive Relocation assumption'!$I42-2022)</f>
        <v>193320.72249034679</v>
      </c>
    </row>
    <row r="43" spans="1:45" x14ac:dyDescent="0.35">
      <c r="A43">
        <v>2061</v>
      </c>
      <c r="B43" s="84">
        <f>'Future Expected Cost'!V42</f>
        <v>19354513.33307847</v>
      </c>
      <c r="C43" s="84">
        <f>'Future Expected Cost'!W42</f>
        <v>34158584.606582358</v>
      </c>
      <c r="D43" s="84">
        <f>'Future Expected Cost'!X42</f>
        <v>25393794.344073374</v>
      </c>
      <c r="E43" s="84">
        <f>'Future Expected Cost'!Y42</f>
        <v>9403136.0417147893</v>
      </c>
      <c r="F43" s="84">
        <f>'Future Expected Cost'!Z42</f>
        <v>6531060.5991146341</v>
      </c>
      <c r="G43" s="84">
        <f>'Future Expected Cost'!AA42</f>
        <v>3622618.815535604</v>
      </c>
      <c r="H43" s="84"/>
      <c r="I43">
        <v>2061</v>
      </c>
      <c r="J43" s="103">
        <f t="shared" si="1"/>
        <v>32141.652174148556</v>
      </c>
      <c r="K43" s="103">
        <f t="shared" si="10"/>
        <v>-11638.203294277104</v>
      </c>
      <c r="L43" s="103">
        <f t="shared" si="11"/>
        <v>-13283.643043831009</v>
      </c>
      <c r="M43" s="103">
        <f t="shared" si="12"/>
        <v>-2873.175831442346</v>
      </c>
      <c r="N43" s="103">
        <f t="shared" si="13"/>
        <v>-3563.0831982655327</v>
      </c>
      <c r="O43" s="103">
        <f t="shared" si="14"/>
        <v>-783.54680633256248</v>
      </c>
      <c r="P43" s="106">
        <f t="shared" si="15"/>
        <v>6247758.9565170296</v>
      </c>
      <c r="Q43" s="106">
        <f t="shared" si="16"/>
        <v>232764.06588554205</v>
      </c>
      <c r="R43" s="106">
        <f t="shared" si="17"/>
        <v>265672.86087662017</v>
      </c>
      <c r="S43" s="106">
        <f t="shared" si="18"/>
        <v>57463.516628846912</v>
      </c>
      <c r="T43" s="106">
        <f t="shared" si="19"/>
        <v>71261.663965310654</v>
      </c>
      <c r="U43" s="106">
        <f t="shared" si="20"/>
        <v>15670.93612665125</v>
      </c>
      <c r="V43" s="107">
        <f>P43*'Levy Proposition'!B$5/(1+Assumptions!$D$49)^('Incentive Relocation assumption'!$I43-2022)</f>
        <v>33976576.177579105</v>
      </c>
      <c r="W43" s="107">
        <f>Q43*'Levy Proposition'!C$5/(1+Assumptions!$D$49)^('Incentive Relocation assumption'!$I43-2022)</f>
        <v>3246491.7652422101</v>
      </c>
      <c r="X43" s="107">
        <f>R43*'Levy Proposition'!D$5/(1+Assumptions!$D$49)^('Incentive Relocation assumption'!$I43-2022)</f>
        <v>2411234.2544082184</v>
      </c>
      <c r="Y43" s="107">
        <f>S43*'Levy Proposition'!E$5/(1+Assumptions!$D$49)^('Incentive Relocation assumption'!$I43-2022)</f>
        <v>889783.20810769475</v>
      </c>
      <c r="Z43" s="107">
        <f>T43*'Levy Proposition'!F$5/(1+Assumptions!$D$49)^('Incentive Relocation assumption'!$I43-2022)</f>
        <v>618527.31760432164</v>
      </c>
      <c r="AA43" s="107">
        <f>U43*'Levy Proposition'!G$5/(1+Assumptions!$D$49)^('Incentive Relocation assumption'!$I43-2022)</f>
        <v>343273.66557635332</v>
      </c>
      <c r="AB43" s="81">
        <f>P43*'Levy Proposition'!B$33/(1+Assumptions!$D$49)^('Incentive Relocation assumption'!$I43-2022)</f>
        <v>33945368.102484658</v>
      </c>
      <c r="AC43" s="81">
        <f>Q43*'Levy Proposition'!C$33/(1+Assumptions!$D$49)^('Incentive Relocation assumption'!$I43-2022)</f>
        <v>3243509.8061927278</v>
      </c>
      <c r="AD43" s="81">
        <f>R43*'Levy Proposition'!D$33/(1+Assumptions!$D$49)^('Incentive Relocation assumption'!$I43-2022)</f>
        <v>2409019.493883539</v>
      </c>
      <c r="AE43" s="81">
        <f>S43*'Levy Proposition'!E$33/(1+Assumptions!$D$49)^('Incentive Relocation assumption'!$I43-2022)</f>
        <v>888965.92678331223</v>
      </c>
      <c r="AF43" s="81">
        <f>T43*'Levy Proposition'!F$33/(1+Assumptions!$D$49)^('Incentive Relocation assumption'!$I43-2022)</f>
        <v>617959.18952470366</v>
      </c>
      <c r="AG43" s="81">
        <f>U43*'Levy Proposition'!G$33/(1+Assumptions!$D$49)^('Incentive Relocation assumption'!$I43-2022)</f>
        <v>342958.3627548666</v>
      </c>
      <c r="AH43" s="109">
        <f t="shared" si="4"/>
        <v>31208.07509444654</v>
      </c>
      <c r="AI43" s="109">
        <f t="shared" si="5"/>
        <v>2981.9590494823642</v>
      </c>
      <c r="AJ43" s="109">
        <f t="shared" si="6"/>
        <v>2214.760524679441</v>
      </c>
      <c r="AK43" s="109">
        <f t="shared" si="7"/>
        <v>817.28132438252214</v>
      </c>
      <c r="AL43" s="109">
        <f t="shared" si="8"/>
        <v>568.12807961797807</v>
      </c>
      <c r="AM43" s="109">
        <f t="shared" si="9"/>
        <v>315.30282148672268</v>
      </c>
      <c r="AN43" s="106">
        <f>'Levy Proposition'!B$11*'Incentive Relocation assumption'!J43/(1+Assumptions!$D$49)^('Incentive Relocation assumption'!$I43-2022)</f>
        <v>0</v>
      </c>
      <c r="AO43" s="106">
        <f>-'Levy Proposition'!C$11*'Incentive Relocation assumption'!K43/(1+Assumptions!$D$49)^('Incentive Relocation assumption'!$I43-2022)</f>
        <v>1335440.7891841324</v>
      </c>
      <c r="AP43" s="106">
        <f>-'Levy Proposition'!D$11*'Incentive Relocation assumption'!L43/(1+Assumptions!$D$49)^('Incentive Relocation assumption'!$I43-2022)</f>
        <v>651616.05457142566</v>
      </c>
      <c r="AQ43" s="106">
        <f>-'Levy Proposition'!E$11*'Incentive Relocation assumption'!M43/(1+Assumptions!$D$49)^('Incentive Relocation assumption'!$I43-2022)</f>
        <v>389226.10627850139</v>
      </c>
      <c r="AR43" s="106">
        <f>-'Levy Proposition'!F$11*'Incentive Relocation assumption'!N43/(1+Assumptions!$D$49)^('Incentive Relocation assumption'!$I43-2022)</f>
        <v>155743.02489361848</v>
      </c>
      <c r="AS43" s="106">
        <f>-'Levy Proposition'!G$11*'Incentive Relocation assumption'!O43/(1+Assumptions!$D$49)^('Incentive Relocation assumption'!$I43-2022)</f>
        <v>173987.81636310933</v>
      </c>
    </row>
    <row r="44" spans="1:45" x14ac:dyDescent="0.35">
      <c r="A44">
        <v>2062</v>
      </c>
      <c r="B44" s="84">
        <f>'Future Expected Cost'!V43</f>
        <v>18502600.19635009</v>
      </c>
      <c r="C44" s="84">
        <f>'Future Expected Cost'!W43</f>
        <v>32656091.658940542</v>
      </c>
      <c r="D44" s="84">
        <f>'Future Expected Cost'!X43</f>
        <v>24279259.818447635</v>
      </c>
      <c r="E44" s="84">
        <f>'Future Expected Cost'!Y43</f>
        <v>8993729.5925364643</v>
      </c>
      <c r="F44" s="84">
        <f>'Future Expected Cost'!Z43</f>
        <v>6246167.3252337808</v>
      </c>
      <c r="G44" s="84">
        <f>'Future Expected Cost'!AA43</f>
        <v>3464401.4595208517</v>
      </c>
      <c r="H44" s="84"/>
      <c r="I44">
        <v>2062</v>
      </c>
      <c r="J44" s="103">
        <f t="shared" si="1"/>
        <v>30534.569565441125</v>
      </c>
      <c r="K44" s="103">
        <f t="shared" si="10"/>
        <v>-11056.293129563248</v>
      </c>
      <c r="L44" s="103">
        <f t="shared" si="11"/>
        <v>-12619.460891639457</v>
      </c>
      <c r="M44" s="103">
        <f t="shared" si="12"/>
        <v>-2729.5170398702285</v>
      </c>
      <c r="N44" s="103">
        <f t="shared" si="13"/>
        <v>-3384.9290383522562</v>
      </c>
      <c r="O44" s="103">
        <f t="shared" si="14"/>
        <v>-744.36946601593445</v>
      </c>
      <c r="P44" s="106">
        <f t="shared" si="15"/>
        <v>6279900.6086911783</v>
      </c>
      <c r="Q44" s="106">
        <f t="shared" si="16"/>
        <v>221125.86259126494</v>
      </c>
      <c r="R44" s="106">
        <f t="shared" si="17"/>
        <v>252389.21783278915</v>
      </c>
      <c r="S44" s="106">
        <f t="shared" si="18"/>
        <v>54590.340797404569</v>
      </c>
      <c r="T44" s="106">
        <f t="shared" si="19"/>
        <v>67698.580767045118</v>
      </c>
      <c r="U44" s="106">
        <f t="shared" si="20"/>
        <v>14887.389320318687</v>
      </c>
      <c r="V44" s="107">
        <f>P44*'Levy Proposition'!B$5/(1+Assumptions!$D$49)^('Incentive Relocation assumption'!$I44-2022)</f>
        <v>32353773.443675719</v>
      </c>
      <c r="W44" s="107">
        <f>Q44*'Levy Proposition'!C$5/(1+Assumptions!$D$49)^('Incentive Relocation assumption'!$I44-2022)</f>
        <v>2921828.5851560151</v>
      </c>
      <c r="X44" s="107">
        <f>R44*'Levy Proposition'!D$5/(1+Assumptions!$D$49)^('Incentive Relocation assumption'!$I44-2022)</f>
        <v>2170100.4282423193</v>
      </c>
      <c r="Y44" s="107">
        <f>S44*'Levy Proposition'!E$5/(1+Assumptions!$D$49)^('Incentive Relocation assumption'!$I44-2022)</f>
        <v>800801.0492664607</v>
      </c>
      <c r="Z44" s="107">
        <f>T44*'Levy Proposition'!F$5/(1+Assumptions!$D$49)^('Incentive Relocation assumption'!$I44-2022)</f>
        <v>556671.91786064743</v>
      </c>
      <c r="AA44" s="107">
        <f>U44*'Levy Proposition'!G$5/(1+Assumptions!$D$49)^('Incentive Relocation assumption'!$I44-2022)</f>
        <v>308944.8183268212</v>
      </c>
      <c r="AB44" s="81">
        <f>P44*'Levy Proposition'!B$33/(1+Assumptions!$D$49)^('Incentive Relocation assumption'!$I44-2022)</f>
        <v>32324055.941066224</v>
      </c>
      <c r="AC44" s="81">
        <f>Q44*'Levy Proposition'!C$33/(1+Assumptions!$D$49)^('Incentive Relocation assumption'!$I44-2022)</f>
        <v>2919144.8348739957</v>
      </c>
      <c r="AD44" s="81">
        <f>R44*'Levy Proposition'!D$33/(1+Assumptions!$D$49)^('Incentive Relocation assumption'!$I44-2022)</f>
        <v>2168107.1533233547</v>
      </c>
      <c r="AE44" s="81">
        <f>S44*'Levy Proposition'!E$33/(1+Assumptions!$D$49)^('Incentive Relocation assumption'!$I44-2022)</f>
        <v>800065.49959981407</v>
      </c>
      <c r="AF44" s="81">
        <f>T44*'Levy Proposition'!F$33/(1+Assumptions!$D$49)^('Incentive Relocation assumption'!$I44-2022)</f>
        <v>556160.60503958026</v>
      </c>
      <c r="AG44" s="81">
        <f>U44*'Levy Proposition'!G$33/(1+Assumptions!$D$49)^('Incentive Relocation assumption'!$I44-2022)</f>
        <v>308661.04714752431</v>
      </c>
      <c r="AH44" s="109">
        <f t="shared" si="4"/>
        <v>29717.502609495074</v>
      </c>
      <c r="AI44" s="109">
        <f t="shared" si="5"/>
        <v>2683.7502820193768</v>
      </c>
      <c r="AJ44" s="109">
        <f t="shared" si="6"/>
        <v>1993.2749189645983</v>
      </c>
      <c r="AK44" s="109">
        <f t="shared" si="7"/>
        <v>735.54966664663516</v>
      </c>
      <c r="AL44" s="109">
        <f t="shared" si="8"/>
        <v>511.31282106717117</v>
      </c>
      <c r="AM44" s="109">
        <f t="shared" si="9"/>
        <v>283.77117929689121</v>
      </c>
      <c r="AN44" s="106">
        <f>'Levy Proposition'!B$11*'Incentive Relocation assumption'!J44/(1+Assumptions!$D$49)^('Incentive Relocation assumption'!$I44-2022)</f>
        <v>0</v>
      </c>
      <c r="AO44" s="106">
        <f>-'Levy Proposition'!C$11*'Incentive Relocation assumption'!K44/(1+Assumptions!$D$49)^('Incentive Relocation assumption'!$I44-2022)</f>
        <v>1201890.9499160226</v>
      </c>
      <c r="AP44" s="106">
        <f>-'Levy Proposition'!D$11*'Incentive Relocation assumption'!L44/(1+Assumptions!$D$49)^('Incentive Relocation assumption'!$I44-2022)</f>
        <v>586451.63840461138</v>
      </c>
      <c r="AQ44" s="106">
        <f>-'Levy Proposition'!E$11*'Incentive Relocation assumption'!M44/(1+Assumptions!$D$49)^('Incentive Relocation assumption'!$I44-2022)</f>
        <v>350301.81674545282</v>
      </c>
      <c r="AR44" s="106">
        <f>-'Levy Proposition'!F$11*'Incentive Relocation assumption'!N44/(1+Assumptions!$D$49)^('Incentive Relocation assumption'!$I44-2022)</f>
        <v>140168.05061536608</v>
      </c>
      <c r="AS44" s="106">
        <f>-'Levy Proposition'!G$11*'Incentive Relocation assumption'!O44/(1+Assumptions!$D$49)^('Incentive Relocation assumption'!$I44-2022)</f>
        <v>156588.28424001287</v>
      </c>
    </row>
    <row r="45" spans="1:45" x14ac:dyDescent="0.35">
      <c r="A45">
        <v>2063</v>
      </c>
      <c r="B45" s="84">
        <f>'Future Expected Cost'!V44</f>
        <v>17688286.661650594</v>
      </c>
      <c r="C45" s="84">
        <f>'Future Expected Cost'!W44</f>
        <v>31219869.210003942</v>
      </c>
      <c r="D45" s="84">
        <f>'Future Expected Cost'!X44</f>
        <v>23213787.268324889</v>
      </c>
      <c r="E45" s="84">
        <f>'Future Expected Cost'!Y44</f>
        <v>8602212.4765547812</v>
      </c>
      <c r="F45" s="84">
        <f>'Future Expected Cost'!Z44</f>
        <v>5973744.8817138039</v>
      </c>
      <c r="G45" s="84">
        <f>'Future Expected Cost'!AA44</f>
        <v>3313118.0004399559</v>
      </c>
      <c r="H45" s="84"/>
      <c r="I45">
        <v>2063</v>
      </c>
      <c r="J45" s="103">
        <f t="shared" si="1"/>
        <v>29007.841087169072</v>
      </c>
      <c r="K45" s="103">
        <f t="shared" si="10"/>
        <v>-10503.478473085086</v>
      </c>
      <c r="L45" s="103">
        <f t="shared" si="11"/>
        <v>-11988.487847057484</v>
      </c>
      <c r="M45" s="103">
        <f t="shared" si="12"/>
        <v>-2593.0411878767172</v>
      </c>
      <c r="N45" s="103">
        <f t="shared" si="13"/>
        <v>-3215.6825864346433</v>
      </c>
      <c r="O45" s="103">
        <f t="shared" si="14"/>
        <v>-707.1509927151377</v>
      </c>
      <c r="P45" s="106">
        <f t="shared" si="15"/>
        <v>6310435.1782566197</v>
      </c>
      <c r="Q45" s="106">
        <f t="shared" si="16"/>
        <v>210069.5694617017</v>
      </c>
      <c r="R45" s="106">
        <f t="shared" si="17"/>
        <v>239769.75694114968</v>
      </c>
      <c r="S45" s="106">
        <f t="shared" si="18"/>
        <v>51860.823757534337</v>
      </c>
      <c r="T45" s="106">
        <f t="shared" si="19"/>
        <v>64313.651728692865</v>
      </c>
      <c r="U45" s="106">
        <f t="shared" si="20"/>
        <v>14143.019854302753</v>
      </c>
      <c r="V45" s="107">
        <f>P45*'Levy Proposition'!B$5/(1+Assumptions!$D$49)^('Incentive Relocation assumption'!$I45-2022)</f>
        <v>30799828.795277812</v>
      </c>
      <c r="W45" s="107">
        <f>Q45*'Levy Proposition'!C$5/(1+Assumptions!$D$49)^('Incentive Relocation assumption'!$I45-2022)</f>
        <v>2629633.1234950405</v>
      </c>
      <c r="X45" s="107">
        <f>R45*'Levy Proposition'!D$5/(1+Assumptions!$D$49)^('Incentive Relocation assumption'!$I45-2022)</f>
        <v>1953081.0248103805</v>
      </c>
      <c r="Y45" s="107">
        <f>S45*'Levy Proposition'!E$5/(1+Assumptions!$D$49)^('Incentive Relocation assumption'!$I45-2022)</f>
        <v>720717.4901289515</v>
      </c>
      <c r="Z45" s="107">
        <f>T45*'Levy Proposition'!F$5/(1+Assumptions!$D$49)^('Incentive Relocation assumption'!$I45-2022)</f>
        <v>501002.32490117318</v>
      </c>
      <c r="AA45" s="107">
        <f>U45*'Levy Proposition'!G$5/(1+Assumptions!$D$49)^('Incentive Relocation assumption'!$I45-2022)</f>
        <v>278049.00387781876</v>
      </c>
      <c r="AB45" s="81">
        <f>P45*'Levy Proposition'!B$33/(1+Assumptions!$D$49)^('Incentive Relocation assumption'!$I45-2022)</f>
        <v>30771538.617806271</v>
      </c>
      <c r="AC45" s="81">
        <f>Q45*'Levy Proposition'!C$33/(1+Assumptions!$D$49)^('Incentive Relocation assumption'!$I45-2022)</f>
        <v>2627217.7598174307</v>
      </c>
      <c r="AD45" s="81">
        <f>R45*'Levy Proposition'!D$33/(1+Assumptions!$D$49)^('Incentive Relocation assumption'!$I45-2022)</f>
        <v>1951287.085981193</v>
      </c>
      <c r="AE45" s="81">
        <f>S45*'Levy Proposition'!E$33/(1+Assumptions!$D$49)^('Incentive Relocation assumption'!$I45-2022)</f>
        <v>720055.49860172218</v>
      </c>
      <c r="AF45" s="81">
        <f>T45*'Levy Proposition'!F$33/(1+Assumptions!$D$49)^('Incentive Relocation assumption'!$I45-2022)</f>
        <v>500542.14556773216</v>
      </c>
      <c r="AG45" s="81">
        <f>U45*'Levy Proposition'!G$33/(1+Assumptions!$D$49)^('Incentive Relocation assumption'!$I45-2022)</f>
        <v>277793.61104048276</v>
      </c>
      <c r="AH45" s="109">
        <f t="shared" si="4"/>
        <v>28290.177471540868</v>
      </c>
      <c r="AI45" s="109">
        <f t="shared" si="5"/>
        <v>2415.3636776097119</v>
      </c>
      <c r="AJ45" s="109">
        <f t="shared" si="6"/>
        <v>1793.9388291875366</v>
      </c>
      <c r="AK45" s="109">
        <f t="shared" si="7"/>
        <v>661.99152722931467</v>
      </c>
      <c r="AL45" s="109">
        <f t="shared" si="8"/>
        <v>460.17933344101766</v>
      </c>
      <c r="AM45" s="109">
        <f t="shared" si="9"/>
        <v>255.39283733599586</v>
      </c>
      <c r="AN45" s="106">
        <f>'Levy Proposition'!B$11*'Incentive Relocation assumption'!J45/(1+Assumptions!$D$49)^('Incentive Relocation assumption'!$I45-2022)</f>
        <v>0</v>
      </c>
      <c r="AO45" s="106">
        <f>-'Levy Proposition'!C$11*'Incentive Relocation assumption'!K45/(1+Assumptions!$D$49)^('Incentive Relocation assumption'!$I45-2022)</f>
        <v>1081696.6706345407</v>
      </c>
      <c r="AP45" s="106">
        <f>-'Levy Proposition'!D$11*'Incentive Relocation assumption'!L45/(1+Assumptions!$D$49)^('Incentive Relocation assumption'!$I45-2022)</f>
        <v>527803.94493756967</v>
      </c>
      <c r="AQ45" s="106">
        <f>-'Levy Proposition'!E$11*'Incentive Relocation assumption'!M45/(1+Assumptions!$D$49)^('Incentive Relocation assumption'!$I45-2022)</f>
        <v>315270.12406347092</v>
      </c>
      <c r="AR45" s="106">
        <f>-'Levy Proposition'!F$11*'Incentive Relocation assumption'!N45/(1+Assumptions!$D$49)^('Incentive Relocation assumption'!$I45-2022)</f>
        <v>126150.64094672569</v>
      </c>
      <c r="AS45" s="106">
        <f>-'Levy Proposition'!G$11*'Incentive Relocation assumption'!O45/(1+Assumptions!$D$49)^('Incentive Relocation assumption'!$I45-2022)</f>
        <v>140928.78038114178</v>
      </c>
    </row>
    <row r="46" spans="1:45" x14ac:dyDescent="0.35">
      <c r="A46">
        <v>2064</v>
      </c>
      <c r="B46" s="84">
        <f>'Future Expected Cost'!V45</f>
        <v>16909909.165778283</v>
      </c>
      <c r="C46" s="84">
        <f>'Future Expected Cost'!W45</f>
        <v>29846986.91896493</v>
      </c>
      <c r="D46" s="84">
        <f>'Future Expected Cost'!X45</f>
        <v>22195211.124013498</v>
      </c>
      <c r="E46" s="84">
        <f>'Future Expected Cost'!Y45</f>
        <v>8227800.4059711117</v>
      </c>
      <c r="F46" s="84">
        <f>'Future Expected Cost'!Z45</f>
        <v>5713245.618828414</v>
      </c>
      <c r="G46" s="84">
        <f>'Future Expected Cost'!AA45</f>
        <v>3168463.6000542613</v>
      </c>
      <c r="H46" s="84"/>
      <c r="I46">
        <v>2064</v>
      </c>
      <c r="J46" s="103">
        <f t="shared" si="1"/>
        <v>27557.449032810615</v>
      </c>
      <c r="K46" s="103">
        <f t="shared" si="10"/>
        <v>-9978.3045494308317</v>
      </c>
      <c r="L46" s="103">
        <f t="shared" si="11"/>
        <v>-11389.06345470461</v>
      </c>
      <c r="M46" s="103">
        <f t="shared" si="12"/>
        <v>-2463.389128482881</v>
      </c>
      <c r="N46" s="103">
        <f t="shared" si="13"/>
        <v>-3054.8984571129113</v>
      </c>
      <c r="O46" s="103">
        <f t="shared" si="14"/>
        <v>-671.79344307938072</v>
      </c>
      <c r="P46" s="106">
        <f t="shared" si="15"/>
        <v>6339443.0193437887</v>
      </c>
      <c r="Q46" s="106">
        <f t="shared" si="16"/>
        <v>199566.0909886166</v>
      </c>
      <c r="R46" s="106">
        <f t="shared" si="17"/>
        <v>227781.26909409219</v>
      </c>
      <c r="S46" s="106">
        <f t="shared" si="18"/>
        <v>49267.782569657618</v>
      </c>
      <c r="T46" s="106">
        <f t="shared" si="19"/>
        <v>61097.969142258218</v>
      </c>
      <c r="U46" s="106">
        <f t="shared" si="20"/>
        <v>13435.868861587614</v>
      </c>
      <c r="V46" s="107">
        <f>P46*'Levy Proposition'!B$5/(1+Assumptions!$D$49)^('Incentive Relocation assumption'!$I46-2022)</f>
        <v>29312773.876702812</v>
      </c>
      <c r="W46" s="107">
        <f>Q46*'Levy Proposition'!C$5/(1+Assumptions!$D$49)^('Incentive Relocation assumption'!$I46-2022)</f>
        <v>2366658.468369063</v>
      </c>
      <c r="X46" s="107">
        <f>R46*'Levy Proposition'!D$5/(1+Assumptions!$D$49)^('Incentive Relocation assumption'!$I46-2022)</f>
        <v>1757764.4978227827</v>
      </c>
      <c r="Y46" s="107">
        <f>S46*'Levy Proposition'!E$5/(1+Assumptions!$D$49)^('Incentive Relocation assumption'!$I46-2022)</f>
        <v>648642.63234117895</v>
      </c>
      <c r="Z46" s="107">
        <f>T46*'Levy Proposition'!F$5/(1+Assumptions!$D$49)^('Incentive Relocation assumption'!$I46-2022)</f>
        <v>450899.9313653445</v>
      </c>
      <c r="AA46" s="107">
        <f>U46*'Levy Proposition'!G$5/(1+Assumptions!$D$49)^('Incentive Relocation assumption'!$I46-2022)</f>
        <v>250242.90414109675</v>
      </c>
      <c r="AB46" s="81">
        <f>P46*'Levy Proposition'!B$33/(1+Assumptions!$D$49)^('Incentive Relocation assumption'!$I46-2022)</f>
        <v>29285849.584991094</v>
      </c>
      <c r="AC46" s="81">
        <f>Q46*'Levy Proposition'!C$33/(1+Assumptions!$D$49)^('Incentive Relocation assumption'!$I46-2022)</f>
        <v>2364484.6514777513</v>
      </c>
      <c r="AD46" s="81">
        <f>R46*'Levy Proposition'!D$33/(1+Assumptions!$D$49)^('Incentive Relocation assumption'!$I46-2022)</f>
        <v>1756149.9606145693</v>
      </c>
      <c r="AE46" s="81">
        <f>S46*'Levy Proposition'!E$33/(1+Assumptions!$D$49)^('Incentive Relocation assumption'!$I46-2022)</f>
        <v>648046.84282213624</v>
      </c>
      <c r="AF46" s="81">
        <f>T46*'Levy Proposition'!F$33/(1+Assumptions!$D$49)^('Incentive Relocation assumption'!$I46-2022)</f>
        <v>450485.77195020561</v>
      </c>
      <c r="AG46" s="81">
        <f>U46*'Levy Proposition'!G$33/(1+Assumptions!$D$49)^('Incentive Relocation assumption'!$I46-2022)</f>
        <v>250013.05168911722</v>
      </c>
      <c r="AH46" s="109">
        <f t="shared" si="4"/>
        <v>26924.291711717844</v>
      </c>
      <c r="AI46" s="109">
        <f t="shared" si="5"/>
        <v>2173.8168913116679</v>
      </c>
      <c r="AJ46" s="109">
        <f t="shared" si="6"/>
        <v>1614.5372082134709</v>
      </c>
      <c r="AK46" s="109">
        <f t="shared" si="7"/>
        <v>595.78951904270798</v>
      </c>
      <c r="AL46" s="109">
        <f t="shared" si="8"/>
        <v>414.15941513888538</v>
      </c>
      <c r="AM46" s="109">
        <f t="shared" si="9"/>
        <v>229.85245197953191</v>
      </c>
      <c r="AN46" s="106">
        <f>'Levy Proposition'!B$11*'Incentive Relocation assumption'!J46/(1+Assumptions!$D$49)^('Incentive Relocation assumption'!$I46-2022)</f>
        <v>0</v>
      </c>
      <c r="AO46" s="106">
        <f>-'Levy Proposition'!C$11*'Incentive Relocation assumption'!K46/(1+Assumptions!$D$49)^('Incentive Relocation assumption'!$I46-2022)</f>
        <v>973522.33773255674</v>
      </c>
      <c r="AP46" s="106">
        <f>-'Levy Proposition'!D$11*'Incentive Relocation assumption'!L46/(1+Assumptions!$D$49)^('Incentive Relocation assumption'!$I46-2022)</f>
        <v>475021.27379080135</v>
      </c>
      <c r="AQ46" s="106">
        <f>-'Levy Proposition'!E$11*'Incentive Relocation assumption'!M46/(1+Assumptions!$D$49)^('Incentive Relocation assumption'!$I46-2022)</f>
        <v>283741.7517569483</v>
      </c>
      <c r="AR46" s="106">
        <f>-'Levy Proposition'!F$11*'Incentive Relocation assumption'!N46/(1+Assumptions!$D$49)^('Incentive Relocation assumption'!$I46-2022)</f>
        <v>113535.03270826765</v>
      </c>
      <c r="AS46" s="106">
        <f>-'Levy Proposition'!G$11*'Incentive Relocation assumption'!O46/(1+Assumptions!$D$49)^('Incentive Relocation assumption'!$I46-2022)</f>
        <v>126835.29445455818</v>
      </c>
    </row>
    <row r="47" spans="1:45" x14ac:dyDescent="0.35">
      <c r="A47">
        <v>2065</v>
      </c>
      <c r="B47" s="84">
        <f>'Future Expected Cost'!V46</f>
        <v>16165877.912507482</v>
      </c>
      <c r="C47" s="84">
        <f>'Future Expected Cost'!W46</f>
        <v>28534644.314016648</v>
      </c>
      <c r="D47" s="84">
        <f>'Future Expected Cost'!X46</f>
        <v>21221461.638629314</v>
      </c>
      <c r="E47" s="84">
        <f>'Future Expected Cost'!Y46</f>
        <v>7869743.5821955437</v>
      </c>
      <c r="F47" s="84">
        <f>'Future Expected Cost'!Z46</f>
        <v>5464146.0073522348</v>
      </c>
      <c r="G47" s="84">
        <f>'Future Expected Cost'!AA46</f>
        <v>3030146.8604644579</v>
      </c>
      <c r="H47" s="84"/>
      <c r="I47">
        <v>2065</v>
      </c>
      <c r="J47" s="103">
        <f t="shared" si="1"/>
        <v>26179.576581170084</v>
      </c>
      <c r="K47" s="103">
        <f t="shared" si="10"/>
        <v>-9479.3893219592901</v>
      </c>
      <c r="L47" s="103">
        <f t="shared" si="11"/>
        <v>-10819.610281969379</v>
      </c>
      <c r="M47" s="103">
        <f t="shared" si="12"/>
        <v>-2340.2196720587372</v>
      </c>
      <c r="N47" s="103">
        <f t="shared" si="13"/>
        <v>-2902.1535342572656</v>
      </c>
      <c r="O47" s="103">
        <f t="shared" si="14"/>
        <v>-638.20377092541173</v>
      </c>
      <c r="P47" s="106">
        <f t="shared" si="15"/>
        <v>6367000.4683765993</v>
      </c>
      <c r="Q47" s="106">
        <f t="shared" si="16"/>
        <v>189587.78643918579</v>
      </c>
      <c r="R47" s="106">
        <f t="shared" si="17"/>
        <v>216392.20563938757</v>
      </c>
      <c r="S47" s="106">
        <f t="shared" si="18"/>
        <v>46804.39344117474</v>
      </c>
      <c r="T47" s="106">
        <f t="shared" si="19"/>
        <v>58043.070685145307</v>
      </c>
      <c r="U47" s="106">
        <f t="shared" si="20"/>
        <v>12764.075418508233</v>
      </c>
      <c r="V47" s="107">
        <f>P47*'Levy Proposition'!B$5/(1+Assumptions!$D$49)^('Incentive Relocation assumption'!$I47-2022)</f>
        <v>27890578.325056694</v>
      </c>
      <c r="W47" s="107">
        <f>Q47*'Levy Proposition'!C$5/(1+Assumptions!$D$49)^('Incentive Relocation assumption'!$I47-2022)</f>
        <v>2129982.4130822574</v>
      </c>
      <c r="X47" s="107">
        <f>R47*'Levy Proposition'!D$5/(1+Assumptions!$D$49)^('Incentive Relocation assumption'!$I47-2022)</f>
        <v>1581980.4660209394</v>
      </c>
      <c r="Y47" s="107">
        <f>S47*'Levy Proposition'!E$5/(1+Assumptions!$D$49)^('Incentive Relocation assumption'!$I47-2022)</f>
        <v>583775.57122308109</v>
      </c>
      <c r="Z47" s="107">
        <f>T47*'Levy Proposition'!F$5/(1+Assumptions!$D$49)^('Incentive Relocation assumption'!$I47-2022)</f>
        <v>405807.99329699139</v>
      </c>
      <c r="AA47" s="107">
        <f>U47*'Levy Proposition'!G$5/(1+Assumptions!$D$49)^('Incentive Relocation assumption'!$I47-2022)</f>
        <v>225217.53431811428</v>
      </c>
      <c r="AB47" s="81">
        <f>P47*'Levy Proposition'!B$33/(1+Assumptions!$D$49)^('Incentive Relocation assumption'!$I47-2022)</f>
        <v>27864960.344650231</v>
      </c>
      <c r="AC47" s="81">
        <f>Q47*'Levy Proposition'!C$33/(1+Assumptions!$D$49)^('Incentive Relocation assumption'!$I47-2022)</f>
        <v>2128025.9872567155</v>
      </c>
      <c r="AD47" s="81">
        <f>R47*'Levy Proposition'!D$33/(1+Assumptions!$D$49)^('Incentive Relocation assumption'!$I47-2022)</f>
        <v>1580527.3894977639</v>
      </c>
      <c r="AE47" s="81">
        <f>S47*'Levy Proposition'!E$33/(1+Assumptions!$D$49)^('Incentive Relocation assumption'!$I47-2022)</f>
        <v>583239.3632258476</v>
      </c>
      <c r="AF47" s="81">
        <f>T47*'Levy Proposition'!F$33/(1+Assumptions!$D$49)^('Incentive Relocation assumption'!$I47-2022)</f>
        <v>405435.25160982006</v>
      </c>
      <c r="AG47" s="81">
        <f>U47*'Levy Proposition'!G$33/(1+Assumptions!$D$49)^('Incentive Relocation assumption'!$I47-2022)</f>
        <v>225010.66810278851</v>
      </c>
      <c r="AH47" s="109">
        <f t="shared" si="4"/>
        <v>25617.980406463146</v>
      </c>
      <c r="AI47" s="109">
        <f t="shared" si="5"/>
        <v>1956.425825541839</v>
      </c>
      <c r="AJ47" s="109">
        <f t="shared" si="6"/>
        <v>1453.0765231754631</v>
      </c>
      <c r="AK47" s="109">
        <f t="shared" si="7"/>
        <v>536.20799723349046</v>
      </c>
      <c r="AL47" s="109">
        <f t="shared" si="8"/>
        <v>372.7416871713358</v>
      </c>
      <c r="AM47" s="109">
        <f t="shared" si="9"/>
        <v>206.86621532577556</v>
      </c>
      <c r="AN47" s="106">
        <f>'Levy Proposition'!B$11*'Incentive Relocation assumption'!J47/(1+Assumptions!$D$49)^('Incentive Relocation assumption'!$I47-2022)</f>
        <v>0</v>
      </c>
      <c r="AO47" s="106">
        <f>-'Levy Proposition'!C$11*'Incentive Relocation assumption'!K47/(1+Assumptions!$D$49)^('Incentive Relocation assumption'!$I47-2022)</f>
        <v>876165.90472475009</v>
      </c>
      <c r="AP47" s="106">
        <f>-'Levy Proposition'!D$11*'Incentive Relocation assumption'!L47/(1+Assumptions!$D$49)^('Incentive Relocation assumption'!$I47-2022)</f>
        <v>427517.09743383125</v>
      </c>
      <c r="AQ47" s="106">
        <f>-'Levy Proposition'!E$11*'Incentive Relocation assumption'!M47/(1+Assumptions!$D$49)^('Incentive Relocation assumption'!$I47-2022)</f>
        <v>255366.35267696151</v>
      </c>
      <c r="AR47" s="106">
        <f>-'Levy Proposition'!F$11*'Incentive Relocation assumption'!N47/(1+Assumptions!$D$49)^('Incentive Relocation assumption'!$I47-2022)</f>
        <v>102181.03971038111</v>
      </c>
      <c r="AS47" s="106">
        <f>-'Levy Proposition'!G$11*'Incentive Relocation assumption'!O47/(1+Assumptions!$D$49)^('Incentive Relocation assumption'!$I47-2022)</f>
        <v>114151.21791210203</v>
      </c>
    </row>
    <row r="48" spans="1:45" x14ac:dyDescent="0.35">
      <c r="A48">
        <v>2066</v>
      </c>
      <c r="B48" s="84">
        <f>'Future Expected Cost'!V47</f>
        <v>15454673.594989695</v>
      </c>
      <c r="C48" s="84">
        <f>'Future Expected Cost'!W47</f>
        <v>27280165.024859481</v>
      </c>
      <c r="D48" s="84">
        <f>'Future Expected Cost'!X47</f>
        <v>20290560.638631023</v>
      </c>
      <c r="E48" s="84">
        <f>'Future Expected Cost'!Y47</f>
        <v>7527325.1749338359</v>
      </c>
      <c r="F48" s="84">
        <f>'Future Expected Cost'!Z47</f>
        <v>5225945.5733609777</v>
      </c>
      <c r="G48" s="84">
        <f>'Future Expected Cost'!AA47</f>
        <v>2897889.2299768073</v>
      </c>
      <c r="H48" s="84"/>
      <c r="I48">
        <v>2066</v>
      </c>
      <c r="J48" s="103">
        <f t="shared" si="1"/>
        <v>24870.597752111582</v>
      </c>
      <c r="K48" s="103">
        <f t="shared" si="10"/>
        <v>-9005.4198558613261</v>
      </c>
      <c r="L48" s="103">
        <f t="shared" si="11"/>
        <v>-10278.629767870909</v>
      </c>
      <c r="M48" s="103">
        <f t="shared" si="12"/>
        <v>-2223.2086884558003</v>
      </c>
      <c r="N48" s="103">
        <f t="shared" si="13"/>
        <v>-2757.0458575444022</v>
      </c>
      <c r="O48" s="103">
        <f t="shared" si="14"/>
        <v>-606.29358237914118</v>
      </c>
      <c r="P48" s="106">
        <f t="shared" si="15"/>
        <v>6393180.0449577691</v>
      </c>
      <c r="Q48" s="106">
        <f t="shared" si="16"/>
        <v>180108.3971172265</v>
      </c>
      <c r="R48" s="106">
        <f t="shared" si="17"/>
        <v>205572.59535741818</v>
      </c>
      <c r="S48" s="106">
        <f t="shared" si="18"/>
        <v>44464.173769116001</v>
      </c>
      <c r="T48" s="106">
        <f t="shared" si="19"/>
        <v>55140.917150888039</v>
      </c>
      <c r="U48" s="106">
        <f t="shared" si="20"/>
        <v>12125.871647582822</v>
      </c>
      <c r="V48" s="107">
        <f>P48*'Levy Proposition'!B$5/(1+Assumptions!$D$49)^('Incentive Relocation assumption'!$I48-2022)</f>
        <v>26531169.596148901</v>
      </c>
      <c r="W48" s="107">
        <f>Q48*'Levy Proposition'!C$5/(1+Assumptions!$D$49)^('Incentive Relocation assumption'!$I48-2022)</f>
        <v>1916974.9842131557</v>
      </c>
      <c r="X48" s="107">
        <f>R48*'Levy Proposition'!D$5/(1+Assumptions!$D$49)^('Incentive Relocation assumption'!$I48-2022)</f>
        <v>1423775.5956339415</v>
      </c>
      <c r="Y48" s="107">
        <f>S48*'Levy Proposition'!E$5/(1+Assumptions!$D$49)^('Incentive Relocation assumption'!$I48-2022)</f>
        <v>525395.49601725943</v>
      </c>
      <c r="Z48" s="107">
        <f>T48*'Levy Proposition'!F$5/(1+Assumptions!$D$49)^('Incentive Relocation assumption'!$I48-2022)</f>
        <v>365225.44353704486</v>
      </c>
      <c r="AA48" s="107">
        <f>U48*'Levy Proposition'!G$5/(1+Assumptions!$D$49)^('Incentive Relocation assumption'!$I48-2022)</f>
        <v>202694.80942297334</v>
      </c>
      <c r="AB48" s="81">
        <f>P48*'Levy Proposition'!B$33/(1+Assumptions!$D$49)^('Incentive Relocation assumption'!$I48-2022)</f>
        <v>26506800.256260954</v>
      </c>
      <c r="AC48" s="81">
        <f>Q48*'Levy Proposition'!C$33/(1+Assumptions!$D$49)^('Incentive Relocation assumption'!$I48-2022)</f>
        <v>1915214.2094091021</v>
      </c>
      <c r="AD48" s="81">
        <f>R48*'Levy Proposition'!D$33/(1+Assumptions!$D$49)^('Incentive Relocation assumption'!$I48-2022)</f>
        <v>1422467.8330308485</v>
      </c>
      <c r="AE48" s="81">
        <f>S48*'Levy Proposition'!E$33/(1+Assumptions!$D$49)^('Incentive Relocation assumption'!$I48-2022)</f>
        <v>524912.91113265278</v>
      </c>
      <c r="AF48" s="81">
        <f>T48*'Levy Proposition'!F$33/(1+Assumptions!$D$49)^('Incentive Relocation assumption'!$I48-2022)</f>
        <v>364889.97762639116</v>
      </c>
      <c r="AG48" s="81">
        <f>U48*'Levy Proposition'!G$33/(1+Assumptions!$D$49)^('Incentive Relocation assumption'!$I48-2022)</f>
        <v>202508.63072148603</v>
      </c>
      <c r="AH48" s="109">
        <f t="shared" si="4"/>
        <v>24369.339887946844</v>
      </c>
      <c r="AI48" s="109">
        <f t="shared" si="5"/>
        <v>1760.7748040535953</v>
      </c>
      <c r="AJ48" s="109">
        <f t="shared" si="6"/>
        <v>1307.7626030929387</v>
      </c>
      <c r="AK48" s="109">
        <f t="shared" si="7"/>
        <v>482.58488460665103</v>
      </c>
      <c r="AL48" s="109">
        <f t="shared" si="8"/>
        <v>335.46591065370012</v>
      </c>
      <c r="AM48" s="109">
        <f t="shared" si="9"/>
        <v>186.17870148731163</v>
      </c>
      <c r="AN48" s="106">
        <f>'Levy Proposition'!B$11*'Incentive Relocation assumption'!J48/(1+Assumptions!$D$49)^('Incentive Relocation assumption'!$I48-2022)</f>
        <v>0</v>
      </c>
      <c r="AO48" s="106">
        <f>-'Levy Proposition'!C$11*'Incentive Relocation assumption'!K48/(1+Assumptions!$D$49)^('Incentive Relocation assumption'!$I48-2022)</f>
        <v>788545.53495929239</v>
      </c>
      <c r="AP48" s="106">
        <f>-'Levy Proposition'!D$11*'Incentive Relocation assumption'!L48/(1+Assumptions!$D$49)^('Incentive Relocation assumption'!$I48-2022)</f>
        <v>384763.54361918534</v>
      </c>
      <c r="AQ48" s="106">
        <f>-'Levy Proposition'!E$11*'Incentive Relocation assumption'!M48/(1+Assumptions!$D$49)^('Incentive Relocation assumption'!$I48-2022)</f>
        <v>229828.61590068179</v>
      </c>
      <c r="AR48" s="106">
        <f>-'Levy Proposition'!F$11*'Incentive Relocation assumption'!N48/(1+Assumptions!$D$49)^('Incentive Relocation assumption'!$I48-2022)</f>
        <v>91962.4949871016</v>
      </c>
      <c r="AS48" s="106">
        <f>-'Levy Proposition'!G$11*'Incentive Relocation assumption'!O48/(1+Assumptions!$D$49)^('Incentive Relocation assumption'!$I48-2022)</f>
        <v>102735.60373595137</v>
      </c>
    </row>
    <row r="49" spans="1:45" x14ac:dyDescent="0.35">
      <c r="A49">
        <v>2067</v>
      </c>
      <c r="B49" s="84">
        <f>'Future Expected Cost'!V48</f>
        <v>14774844.264046904</v>
      </c>
      <c r="C49" s="84">
        <f>'Future Expected Cost'!W48</f>
        <v>26080991.271817733</v>
      </c>
      <c r="D49" s="84">
        <f>'Future Expected Cost'!X48</f>
        <v>19400617.463186286</v>
      </c>
      <c r="E49" s="84">
        <f>'Future Expected Cost'!Y48</f>
        <v>7199859.8685147176</v>
      </c>
      <c r="F49" s="84">
        <f>'Future Expected Cost'!Z48</f>
        <v>4998165.8801866025</v>
      </c>
      <c r="G49" s="84">
        <f>'Future Expected Cost'!AA48</f>
        <v>2771424.4352951739</v>
      </c>
      <c r="H49" s="84"/>
      <c r="I49">
        <v>2067</v>
      </c>
      <c r="J49" s="103">
        <f t="shared" si="1"/>
        <v>23627.067864505996</v>
      </c>
      <c r="K49" s="103">
        <f t="shared" si="10"/>
        <v>-8555.1488630682597</v>
      </c>
      <c r="L49" s="103">
        <f t="shared" si="11"/>
        <v>-9764.698279477363</v>
      </c>
      <c r="M49" s="103">
        <f t="shared" si="12"/>
        <v>-2112.0482540330099</v>
      </c>
      <c r="N49" s="103">
        <f t="shared" si="13"/>
        <v>-2619.1935646671823</v>
      </c>
      <c r="O49" s="103">
        <f t="shared" si="14"/>
        <v>-575.9789032601841</v>
      </c>
      <c r="P49" s="106">
        <f t="shared" si="15"/>
        <v>6418050.6427098811</v>
      </c>
      <c r="Q49" s="106">
        <f t="shared" si="16"/>
        <v>171102.97726136519</v>
      </c>
      <c r="R49" s="106">
        <f t="shared" si="17"/>
        <v>195293.96558954727</v>
      </c>
      <c r="S49" s="106">
        <f t="shared" si="18"/>
        <v>42240.9650806602</v>
      </c>
      <c r="T49" s="106">
        <f t="shared" si="19"/>
        <v>52383.87129334364</v>
      </c>
      <c r="U49" s="106">
        <f t="shared" si="20"/>
        <v>11519.578065203681</v>
      </c>
      <c r="V49" s="107">
        <f>P49*'Levy Proposition'!B$5/(1+Assumptions!$D$49)^('Incentive Relocation assumption'!$I49-2022)</f>
        <v>25232450.090567119</v>
      </c>
      <c r="W49" s="107">
        <f>Q49*'Levy Proposition'!C$5/(1+Assumptions!$D$49)^('Incentive Relocation assumption'!$I49-2022)</f>
        <v>1725269.2170266821</v>
      </c>
      <c r="X49" s="107">
        <f>R49*'Levy Proposition'!D$5/(1+Assumptions!$D$49)^('Incentive Relocation assumption'!$I49-2022)</f>
        <v>1281391.8946935679</v>
      </c>
      <c r="Y49" s="107">
        <f>S49*'Levy Proposition'!E$5/(1+Assumptions!$D$49)^('Incentive Relocation assumption'!$I49-2022)</f>
        <v>472853.68015123293</v>
      </c>
      <c r="Z49" s="107">
        <f>T49*'Levy Proposition'!F$5/(1+Assumptions!$D$49)^('Incentive Relocation assumption'!$I49-2022)</f>
        <v>328701.32380366809</v>
      </c>
      <c r="AA49" s="107">
        <f>U49*'Levy Proposition'!G$5/(1+Assumptions!$D$49)^('Incentive Relocation assumption'!$I49-2022)</f>
        <v>182424.45416786976</v>
      </c>
      <c r="AB49" s="81">
        <f>P49*'Levy Proposition'!B$33/(1+Assumptions!$D$49)^('Incentive Relocation assumption'!$I49-2022)</f>
        <v>25209273.647092428</v>
      </c>
      <c r="AC49" s="81">
        <f>Q49*'Levy Proposition'!C$33/(1+Assumptions!$D$49)^('Incentive Relocation assumption'!$I49-2022)</f>
        <v>1723684.5272980381</v>
      </c>
      <c r="AD49" s="81">
        <f>R49*'Levy Proposition'!D$33/(1+Assumptions!$D$49)^('Incentive Relocation assumption'!$I49-2022)</f>
        <v>1280214.9139917456</v>
      </c>
      <c r="AE49" s="81">
        <f>S49*'Levy Proposition'!E$33/(1+Assumptions!$D$49)^('Incentive Relocation assumption'!$I49-2022)</f>
        <v>472419.35583669</v>
      </c>
      <c r="AF49" s="81">
        <f>T49*'Levy Proposition'!F$33/(1+Assumptions!$D$49)^('Incentive Relocation assumption'!$I49-2022)</f>
        <v>328399.40593109338</v>
      </c>
      <c r="AG49" s="81">
        <f>U49*'Levy Proposition'!G$33/(1+Assumptions!$D$49)^('Incentive Relocation assumption'!$I49-2022)</f>
        <v>182256.89413960269</v>
      </c>
      <c r="AH49" s="109">
        <f t="shared" si="4"/>
        <v>23176.443474691361</v>
      </c>
      <c r="AI49" s="109">
        <f t="shared" si="5"/>
        <v>1584.689728643978</v>
      </c>
      <c r="AJ49" s="109">
        <f t="shared" si="6"/>
        <v>1176.9807018223219</v>
      </c>
      <c r="AK49" s="109">
        <f t="shared" si="7"/>
        <v>434.32431454292964</v>
      </c>
      <c r="AL49" s="109">
        <f t="shared" si="8"/>
        <v>301.91787257470423</v>
      </c>
      <c r="AM49" s="109">
        <f t="shared" si="9"/>
        <v>167.5600282670639</v>
      </c>
      <c r="AN49" s="106">
        <f>'Levy Proposition'!B$11*'Incentive Relocation assumption'!J49/(1+Assumptions!$D$49)^('Incentive Relocation assumption'!$I49-2022)</f>
        <v>0</v>
      </c>
      <c r="AO49" s="106">
        <f>-'Levy Proposition'!C$11*'Incentive Relocation assumption'!K49/(1+Assumptions!$D$49)^('Incentive Relocation assumption'!$I49-2022)</f>
        <v>709687.58011598059</v>
      </c>
      <c r="AP49" s="106">
        <f>-'Levy Proposition'!D$11*'Incentive Relocation assumption'!L49/(1+Assumptions!$D$49)^('Incentive Relocation assumption'!$I49-2022)</f>
        <v>346285.52960108459</v>
      </c>
      <c r="AQ49" s="106">
        <f>-'Levy Proposition'!E$11*'Incentive Relocation assumption'!M49/(1+Assumptions!$D$49)^('Incentive Relocation assumption'!$I49-2022)</f>
        <v>206844.76295763964</v>
      </c>
      <c r="AR49" s="106">
        <f>-'Levy Proposition'!F$11*'Incentive Relocation assumption'!N49/(1+Assumptions!$D$49)^('Incentive Relocation assumption'!$I49-2022)</f>
        <v>82765.848813275355</v>
      </c>
      <c r="AS49" s="106">
        <f>-'Levy Proposition'!G$11*'Incentive Relocation assumption'!O49/(1+Assumptions!$D$49)^('Incentive Relocation assumption'!$I49-2022)</f>
        <v>92461.600218033709</v>
      </c>
    </row>
    <row r="50" spans="1:45" x14ac:dyDescent="0.35">
      <c r="A50">
        <v>2068</v>
      </c>
      <c r="B50" s="84">
        <f>'Future Expected Cost'!V49</f>
        <v>14125002.33585253</v>
      </c>
      <c r="C50" s="84">
        <f>'Future Expected Cost'!W49</f>
        <v>24934678.600130092</v>
      </c>
      <c r="D50" s="84">
        <f>'Future Expected Cost'!X49</f>
        <v>18549825.083962739</v>
      </c>
      <c r="E50" s="84">
        <f>'Future Expected Cost'!Y49</f>
        <v>6886692.4724778738</v>
      </c>
      <c r="F50" s="84">
        <f>'Future Expected Cost'!Z49</f>
        <v>4780349.5554354219</v>
      </c>
      <c r="G50" s="84">
        <f>'Future Expected Cost'!AA49</f>
        <v>2650497.9388699136</v>
      </c>
      <c r="H50" s="84"/>
      <c r="I50">
        <v>2068</v>
      </c>
      <c r="J50" s="103">
        <f t="shared" si="1"/>
        <v>22445.714471280698</v>
      </c>
      <c r="K50" s="103">
        <f t="shared" si="10"/>
        <v>-8127.3914199148467</v>
      </c>
      <c r="L50" s="103">
        <f t="shared" si="11"/>
        <v>-9276.4633655034959</v>
      </c>
      <c r="M50" s="103">
        <f t="shared" si="12"/>
        <v>-2006.4458413313596</v>
      </c>
      <c r="N50" s="103">
        <f t="shared" si="13"/>
        <v>-2488.233886433823</v>
      </c>
      <c r="O50" s="103">
        <f t="shared" si="14"/>
        <v>-547.1799580971749</v>
      </c>
      <c r="P50" s="106">
        <f t="shared" si="15"/>
        <v>6441677.7105743866</v>
      </c>
      <c r="Q50" s="106">
        <f t="shared" si="16"/>
        <v>162547.82839829693</v>
      </c>
      <c r="R50" s="106">
        <f t="shared" si="17"/>
        <v>185529.2673100699</v>
      </c>
      <c r="S50" s="106">
        <f t="shared" si="18"/>
        <v>40128.916826627188</v>
      </c>
      <c r="T50" s="106">
        <f t="shared" si="19"/>
        <v>49764.677728676455</v>
      </c>
      <c r="U50" s="106">
        <f t="shared" si="20"/>
        <v>10943.599161943497</v>
      </c>
      <c r="V50" s="107">
        <f>P50*'Levy Proposition'!B$5/(1+Assumptions!$D$49)^('Incentive Relocation assumption'!$I50-2022)</f>
        <v>23992311.887656044</v>
      </c>
      <c r="W50" s="107">
        <f>Q50*'Levy Proposition'!C$5/(1+Assumptions!$D$49)^('Incentive Relocation assumption'!$I50-2022)</f>
        <v>1552734.8534710384</v>
      </c>
      <c r="X50" s="107">
        <f>R50*'Levy Proposition'!D$5/(1+Assumptions!$D$49)^('Incentive Relocation assumption'!$I50-2022)</f>
        <v>1153247.17801142</v>
      </c>
      <c r="Y50" s="107">
        <f>S50*'Levy Proposition'!E$5/(1+Assumptions!$D$49)^('Incentive Relocation assumption'!$I50-2022)</f>
        <v>425566.27250801458</v>
      </c>
      <c r="Z50" s="107">
        <f>T50*'Levy Proposition'!F$5/(1+Assumptions!$D$49)^('Incentive Relocation assumption'!$I50-2022)</f>
        <v>295829.77358839149</v>
      </c>
      <c r="AA50" s="107">
        <f>U50*'Levy Proposition'!G$5/(1+Assumptions!$D$49)^('Incentive Relocation assumption'!$I50-2022)</f>
        <v>164181.2218733285</v>
      </c>
      <c r="AB50" s="81">
        <f>P50*'Levy Proposition'!B$33/(1+Assumptions!$D$49)^('Incentive Relocation assumption'!$I50-2022)</f>
        <v>23970274.532651056</v>
      </c>
      <c r="AC50" s="81">
        <f>Q50*'Levy Proposition'!C$33/(1+Assumptions!$D$49)^('Incentive Relocation assumption'!$I50-2022)</f>
        <v>1551308.6395507299</v>
      </c>
      <c r="AD50" s="81">
        <f>R50*'Levy Proposition'!D$33/(1+Assumptions!$D$49)^('Incentive Relocation assumption'!$I50-2022)</f>
        <v>1152187.9004566208</v>
      </c>
      <c r="AE50" s="81">
        <f>S50*'Levy Proposition'!E$33/(1+Assumptions!$D$49)^('Incentive Relocation assumption'!$I50-2022)</f>
        <v>425175.38249835977</v>
      </c>
      <c r="AF50" s="81">
        <f>T50*'Levy Proposition'!F$33/(1+Assumptions!$D$49)^('Incentive Relocation assumption'!$I50-2022)</f>
        <v>295558.04880538024</v>
      </c>
      <c r="AG50" s="81">
        <f>U50*'Levy Proposition'!G$33/(1+Assumptions!$D$49)^('Incentive Relocation assumption'!$I50-2022)</f>
        <v>164030.41857064902</v>
      </c>
      <c r="AH50" s="109">
        <f t="shared" si="4"/>
        <v>22037.355004988611</v>
      </c>
      <c r="AI50" s="109">
        <f t="shared" si="5"/>
        <v>1426.2139203085098</v>
      </c>
      <c r="AJ50" s="109">
        <f t="shared" si="6"/>
        <v>1059.2775547991041</v>
      </c>
      <c r="AK50" s="109">
        <f t="shared" si="7"/>
        <v>390.89000965480227</v>
      </c>
      <c r="AL50" s="109">
        <f t="shared" si="8"/>
        <v>271.72478301124647</v>
      </c>
      <c r="AM50" s="109">
        <f t="shared" si="9"/>
        <v>150.80330267947284</v>
      </c>
      <c r="AN50" s="106">
        <f>'Levy Proposition'!B$11*'Incentive Relocation assumption'!J50/(1+Assumptions!$D$49)^('Incentive Relocation assumption'!$I50-2022)</f>
        <v>0</v>
      </c>
      <c r="AO50" s="106">
        <f>-'Levy Proposition'!C$11*'Incentive Relocation assumption'!K50/(1+Assumptions!$D$49)^('Incentive Relocation assumption'!$I50-2022)</f>
        <v>638715.76090640971</v>
      </c>
      <c r="AP50" s="106">
        <f>-'Levy Proposition'!D$11*'Incentive Relocation assumption'!L50/(1+Assumptions!$D$49)^('Incentive Relocation assumption'!$I50-2022)</f>
        <v>311655.4829575711</v>
      </c>
      <c r="AQ50" s="106">
        <f>-'Levy Proposition'!E$11*'Incentive Relocation assumption'!M50/(1+Assumptions!$D$49)^('Incentive Relocation assumption'!$I50-2022)</f>
        <v>186159.39444847533</v>
      </c>
      <c r="AR50" s="106">
        <f>-'Levy Proposition'!F$11*'Incentive Relocation assumption'!N50/(1+Assumptions!$D$49)^('Incentive Relocation assumption'!$I50-2022)</f>
        <v>74488.906926054362</v>
      </c>
      <c r="AS50" s="106">
        <f>-'Levy Proposition'!G$11*'Incentive Relocation assumption'!O50/(1+Assumptions!$D$49)^('Incentive Relocation assumption'!$I50-2022)</f>
        <v>83215.04136825155</v>
      </c>
    </row>
    <row r="51" spans="1:45" x14ac:dyDescent="0.35">
      <c r="A51">
        <v>2069</v>
      </c>
      <c r="B51" s="84">
        <f>'Future Expected Cost'!V50</f>
        <v>13503821.732786121</v>
      </c>
      <c r="C51" s="84">
        <f>'Future Expected Cost'!W50</f>
        <v>23838890.848488286</v>
      </c>
      <c r="D51" s="84">
        <f>'Future Expected Cost'!X50</f>
        <v>17736456.397312328</v>
      </c>
      <c r="E51" s="84">
        <f>'Future Expected Cost'!Y50</f>
        <v>6587196.593575418</v>
      </c>
      <c r="F51" s="84">
        <f>'Future Expected Cost'!Z50</f>
        <v>4572059.361070089</v>
      </c>
      <c r="G51" s="84">
        <f>'Future Expected Cost'!AA50</f>
        <v>2534866.4202866536</v>
      </c>
      <c r="H51" s="84"/>
      <c r="I51">
        <v>2069</v>
      </c>
      <c r="J51" s="103">
        <f t="shared" si="1"/>
        <v>21323.428747716662</v>
      </c>
      <c r="K51" s="103">
        <f t="shared" si="10"/>
        <v>-7721.0218489191047</v>
      </c>
      <c r="L51" s="103">
        <f t="shared" si="11"/>
        <v>-8812.6401972283202</v>
      </c>
      <c r="M51" s="103">
        <f t="shared" si="12"/>
        <v>-1906.1235492647913</v>
      </c>
      <c r="N51" s="103">
        <f t="shared" si="13"/>
        <v>-2363.8221921121317</v>
      </c>
      <c r="O51" s="103">
        <f t="shared" si="14"/>
        <v>-519.82096019231619</v>
      </c>
      <c r="P51" s="106">
        <f t="shared" si="15"/>
        <v>6464123.4250456672</v>
      </c>
      <c r="Q51" s="106">
        <f t="shared" si="16"/>
        <v>154420.43697838209</v>
      </c>
      <c r="R51" s="106">
        <f t="shared" si="17"/>
        <v>176252.8039445664</v>
      </c>
      <c r="S51" s="106">
        <f t="shared" si="18"/>
        <v>38122.470985295826</v>
      </c>
      <c r="T51" s="106">
        <f t="shared" si="19"/>
        <v>47276.443842242632</v>
      </c>
      <c r="U51" s="106">
        <f t="shared" si="20"/>
        <v>10396.419203846322</v>
      </c>
      <c r="V51" s="107">
        <f>P51*'Levy Proposition'!B$5/(1+Assumptions!$D$49)^('Incentive Relocation assumption'!$I51-2022)</f>
        <v>22808649.362381935</v>
      </c>
      <c r="W51" s="107">
        <f>Q51*'Levy Proposition'!C$5/(1+Assumptions!$D$49)^('Incentive Relocation assumption'!$I51-2022)</f>
        <v>1397454.6704883566</v>
      </c>
      <c r="X51" s="107">
        <f>R51*'Levy Proposition'!D$5/(1+Assumptions!$D$49)^('Incentive Relocation assumption'!$I51-2022)</f>
        <v>1037917.4857426073</v>
      </c>
      <c r="Y51" s="107">
        <f>S51*'Levy Proposition'!E$5/(1+Assumptions!$D$49)^('Incentive Relocation assumption'!$I51-2022)</f>
        <v>383007.80960072525</v>
      </c>
      <c r="Z51" s="107">
        <f>T51*'Levy Proposition'!F$5/(1+Assumptions!$D$49)^('Incentive Relocation assumption'!$I51-2022)</f>
        <v>266245.52018424927</v>
      </c>
      <c r="AA51" s="107">
        <f>U51*'Levy Proposition'!G$5/(1+Assumptions!$D$49)^('Incentive Relocation assumption'!$I51-2022)</f>
        <v>147762.39149941091</v>
      </c>
      <c r="AB51" s="81">
        <f>P51*'Levy Proposition'!B$33/(1+Assumptions!$D$49)^('Incentive Relocation assumption'!$I51-2022)</f>
        <v>22787699.221956257</v>
      </c>
      <c r="AC51" s="81">
        <f>Q51*'Levy Proposition'!C$33/(1+Assumptions!$D$49)^('Incentive Relocation assumption'!$I51-2022)</f>
        <v>1396171.0841119734</v>
      </c>
      <c r="AD51" s="81">
        <f>R51*'Levy Proposition'!D$33/(1+Assumptions!$D$49)^('Incentive Relocation assumption'!$I51-2022)</f>
        <v>1036964.1405124229</v>
      </c>
      <c r="AE51" s="81">
        <f>S51*'Levy Proposition'!E$33/(1+Assumptions!$D$49)^('Incentive Relocation assumption'!$I51-2022)</f>
        <v>382656.01027811831</v>
      </c>
      <c r="AF51" s="81">
        <f>T51*'Levy Proposition'!F$33/(1+Assumptions!$D$49)^('Incentive Relocation assumption'!$I51-2022)</f>
        <v>266000.96905160893</v>
      </c>
      <c r="AG51" s="81">
        <f>U51*'Levy Proposition'!G$33/(1+Assumptions!$D$49)^('Incentive Relocation assumption'!$I51-2022)</f>
        <v>147626.66917748106</v>
      </c>
      <c r="AH51" s="109">
        <f t="shared" si="4"/>
        <v>20950.140425678343</v>
      </c>
      <c r="AI51" s="109">
        <f t="shared" si="5"/>
        <v>1283.5863763832022</v>
      </c>
      <c r="AJ51" s="109">
        <f t="shared" si="6"/>
        <v>953.34523018437903</v>
      </c>
      <c r="AK51" s="109">
        <f t="shared" si="7"/>
        <v>351.79932260693749</v>
      </c>
      <c r="AL51" s="109">
        <f t="shared" si="8"/>
        <v>244.55113264033571</v>
      </c>
      <c r="AM51" s="109">
        <f t="shared" si="9"/>
        <v>135.72232192984666</v>
      </c>
      <c r="AN51" s="106">
        <f>'Levy Proposition'!B$11*'Incentive Relocation assumption'!J51/(1+Assumptions!$D$49)^('Incentive Relocation assumption'!$I51-2022)</f>
        <v>0</v>
      </c>
      <c r="AO51" s="106">
        <f>-'Levy Proposition'!C$11*'Incentive Relocation assumption'!K51/(1+Assumptions!$D$49)^('Incentive Relocation assumption'!$I51-2022)</f>
        <v>574841.42975079734</v>
      </c>
      <c r="AP51" s="106">
        <f>-'Levy Proposition'!D$11*'Incentive Relocation assumption'!L51/(1+Assumptions!$D$49)^('Incentive Relocation assumption'!$I51-2022)</f>
        <v>280488.59035319224</v>
      </c>
      <c r="AQ51" s="106">
        <f>-'Levy Proposition'!E$11*'Incentive Relocation assumption'!M51/(1+Assumptions!$D$49)^('Incentive Relocation assumption'!$I51-2022)</f>
        <v>167542.65201541592</v>
      </c>
      <c r="AR51" s="106">
        <f>-'Levy Proposition'!F$11*'Incentive Relocation assumption'!N51/(1+Assumptions!$D$49)^('Incentive Relocation assumption'!$I51-2022)</f>
        <v>67039.694929684745</v>
      </c>
      <c r="AS51" s="106">
        <f>-'Levy Proposition'!G$11*'Incentive Relocation assumption'!O51/(1+Assumptions!$D$49)^('Incentive Relocation assumption'!$I51-2022)</f>
        <v>74893.178287965784</v>
      </c>
    </row>
    <row r="52" spans="1:45" x14ac:dyDescent="0.35">
      <c r="A52">
        <v>2070</v>
      </c>
      <c r="B52" s="84">
        <f>'Future Expected Cost'!V51</f>
        <v>14403717.478321055</v>
      </c>
      <c r="C52" s="84">
        <f>'Future Expected Cost'!W51</f>
        <v>25428344.352359008</v>
      </c>
      <c r="D52" s="84">
        <f>'Future Expected Cost'!X51</f>
        <v>18920989.380653106</v>
      </c>
      <c r="E52" s="84">
        <f>'Future Expected Cost'!Y51</f>
        <v>7029768.5792733189</v>
      </c>
      <c r="F52" s="84">
        <f>'Future Expected Cost'!Z51</f>
        <v>4878816.2483067783</v>
      </c>
      <c r="G52" s="84">
        <f>'Future Expected Cost'!AA51</f>
        <v>2704786.8347204514</v>
      </c>
      <c r="H52" s="84"/>
      <c r="I52">
        <v>2070</v>
      </c>
      <c r="J52" s="103">
        <f t="shared" si="1"/>
        <v>20257.257310330835</v>
      </c>
      <c r="K52" s="103">
        <f t="shared" si="10"/>
        <v>-7334.9707564731498</v>
      </c>
      <c r="L52" s="103">
        <f t="shared" si="11"/>
        <v>-8372.0081873669042</v>
      </c>
      <c r="M52" s="103">
        <f t="shared" si="12"/>
        <v>-1810.8173718015519</v>
      </c>
      <c r="N52" s="103">
        <f t="shared" si="13"/>
        <v>-2245.6310825065252</v>
      </c>
      <c r="O52" s="103">
        <f t="shared" si="14"/>
        <v>-493.82991218270035</v>
      </c>
      <c r="P52" s="106">
        <f t="shared" si="15"/>
        <v>6485446.8537933836</v>
      </c>
      <c r="Q52" s="106">
        <f t="shared" si="16"/>
        <v>146699.41512946298</v>
      </c>
      <c r="R52" s="106">
        <f t="shared" si="17"/>
        <v>167440.16374733808</v>
      </c>
      <c r="S52" s="106">
        <f t="shared" si="18"/>
        <v>36216.347436031036</v>
      </c>
      <c r="T52" s="106">
        <f t="shared" si="19"/>
        <v>44912.621650130503</v>
      </c>
      <c r="U52" s="106">
        <f t="shared" si="20"/>
        <v>9876.5982436540071</v>
      </c>
      <c r="V52" s="107">
        <f>P52*'Levy Proposition'!B$5/(1+Assumptions!$D$49)^('Incentive Relocation assumption'!$I52-2022)</f>
        <v>21679369.930682912</v>
      </c>
      <c r="W52" s="107">
        <f>Q52*'Levy Proposition'!C$5/(1+Assumptions!$D$49)^('Incentive Relocation assumption'!$I52-2022)</f>
        <v>1257703.1755963906</v>
      </c>
      <c r="X52" s="107">
        <f>R52*'Levy Proposition'!D$5/(1+Assumptions!$D$49)^('Incentive Relocation assumption'!$I52-2022)</f>
        <v>934121.26016890001</v>
      </c>
      <c r="Y52" s="107">
        <f>S52*'Levy Proposition'!E$5/(1+Assumptions!$D$49)^('Incentive Relocation assumption'!$I52-2022)</f>
        <v>344705.37655773177</v>
      </c>
      <c r="Z52" s="107">
        <f>T52*'Levy Proposition'!F$5/(1+Assumptions!$D$49)^('Incentive Relocation assumption'!$I52-2022)</f>
        <v>239619.81973055581</v>
      </c>
      <c r="AA52" s="107">
        <f>U52*'Levy Proposition'!G$5/(1+Assumptions!$D$49)^('Incentive Relocation assumption'!$I52-2022)</f>
        <v>132985.51498459833</v>
      </c>
      <c r="AB52" s="81">
        <f>P52*'Levy Proposition'!B$33/(1+Assumptions!$D$49)^('Incentive Relocation assumption'!$I52-2022)</f>
        <v>21659457.053020932</v>
      </c>
      <c r="AC52" s="81">
        <f>Q52*'Levy Proposition'!C$33/(1+Assumptions!$D$49)^('Incentive Relocation assumption'!$I52-2022)</f>
        <v>1256547.9533943243</v>
      </c>
      <c r="AD52" s="81">
        <f>R52*'Levy Proposition'!D$33/(1+Assumptions!$D$49)^('Incentive Relocation assumption'!$I52-2022)</f>
        <v>933263.25357393583</v>
      </c>
      <c r="AE52" s="81">
        <f>S52*'Levy Proposition'!E$33/(1+Assumptions!$D$49)^('Incentive Relocation assumption'!$I52-2022)</f>
        <v>344388.75868485234</v>
      </c>
      <c r="AF52" s="81">
        <f>T52*'Levy Proposition'!F$33/(1+Assumptions!$D$49)^('Incentive Relocation assumption'!$I52-2022)</f>
        <v>239399.72476603722</v>
      </c>
      <c r="AG52" s="81">
        <f>U52*'Levy Proposition'!G$33/(1+Assumptions!$D$49)^('Incentive Relocation assumption'!$I52-2022)</f>
        <v>132863.36548029212</v>
      </c>
      <c r="AH52" s="109">
        <f t="shared" si="4"/>
        <v>19912.877661980689</v>
      </c>
      <c r="AI52" s="109">
        <f t="shared" si="5"/>
        <v>1155.2222020663321</v>
      </c>
      <c r="AJ52" s="109">
        <f t="shared" si="6"/>
        <v>858.00659496418666</v>
      </c>
      <c r="AK52" s="109">
        <f t="shared" si="7"/>
        <v>316.61787287943298</v>
      </c>
      <c r="AL52" s="109">
        <f t="shared" si="8"/>
        <v>220.09496451859013</v>
      </c>
      <c r="AM52" s="109">
        <f t="shared" si="9"/>
        <v>122.14950430620229</v>
      </c>
      <c r="AN52" s="106">
        <f>'Levy Proposition'!B$11*'Incentive Relocation assumption'!J52/(1+Assumptions!$D$49)^('Incentive Relocation assumption'!$I52-2022)</f>
        <v>0</v>
      </c>
      <c r="AO52" s="106">
        <f>-'Levy Proposition'!C$11*'Incentive Relocation assumption'!K52/(1+Assumptions!$D$49)^('Incentive Relocation assumption'!$I52-2022)</f>
        <v>517354.80722912733</v>
      </c>
      <c r="AP52" s="106">
        <f>-'Levy Proposition'!D$11*'Incentive Relocation assumption'!L52/(1+Assumptions!$D$49)^('Incentive Relocation assumption'!$I52-2022)</f>
        <v>252438.52144591208</v>
      </c>
      <c r="AQ52" s="106">
        <f>-'Levy Proposition'!E$11*'Incentive Relocation assumption'!M52/(1+Assumptions!$D$49)^('Incentive Relocation assumption'!$I52-2022)</f>
        <v>150787.66412794736</v>
      </c>
      <c r="AR52" s="106">
        <f>-'Levy Proposition'!F$11*'Incentive Relocation assumption'!N52/(1+Assumptions!$D$49)^('Incentive Relocation assumption'!$I52-2022)</f>
        <v>60335.43626471443</v>
      </c>
      <c r="AS52" s="106">
        <f>-'Levy Proposition'!G$11*'Incentive Relocation assumption'!O52/(1+Assumptions!$D$49)^('Incentive Relocation assumption'!$I52-2022)</f>
        <v>67403.537411602956</v>
      </c>
    </row>
    <row r="53" spans="1:45" x14ac:dyDescent="0.35">
      <c r="A53">
        <v>2071</v>
      </c>
      <c r="B53" s="84">
        <f>'Future Expected Cost'!V52</f>
        <v>13770442.41581835</v>
      </c>
      <c r="C53" s="84">
        <f>'Future Expected Cost'!W52</f>
        <v>24311153.287960697</v>
      </c>
      <c r="D53" s="84">
        <f>'Future Expected Cost'!X52</f>
        <v>18091577.977557205</v>
      </c>
      <c r="E53" s="84">
        <f>'Future Expected Cost'!Y52</f>
        <v>6724152.7330833776</v>
      </c>
      <c r="F53" s="84">
        <f>'Future Expected Cost'!Z52</f>
        <v>4666305.0768265408</v>
      </c>
      <c r="G53" s="84">
        <f>'Future Expected Cost'!AA52</f>
        <v>2586824.9362187558</v>
      </c>
      <c r="H53" s="84"/>
      <c r="I53">
        <v>2071</v>
      </c>
      <c r="J53" s="103">
        <f t="shared" si="1"/>
        <v>19244.394444814287</v>
      </c>
      <c r="K53" s="103">
        <f t="shared" si="10"/>
        <v>-6968.2222186494928</v>
      </c>
      <c r="L53" s="103">
        <f t="shared" si="11"/>
        <v>-7953.4077779985591</v>
      </c>
      <c r="M53" s="103">
        <f t="shared" si="12"/>
        <v>-1720.2765032114742</v>
      </c>
      <c r="N53" s="103">
        <f t="shared" si="13"/>
        <v>-2133.349528381199</v>
      </c>
      <c r="O53" s="103">
        <f t="shared" si="14"/>
        <v>-469.13841657356534</v>
      </c>
      <c r="P53" s="106">
        <f t="shared" si="15"/>
        <v>6505704.1111037144</v>
      </c>
      <c r="Q53" s="106">
        <f t="shared" si="16"/>
        <v>139364.44437298985</v>
      </c>
      <c r="R53" s="106">
        <f t="shared" si="17"/>
        <v>159068.15555997117</v>
      </c>
      <c r="S53" s="106">
        <f t="shared" si="18"/>
        <v>34405.530064229482</v>
      </c>
      <c r="T53" s="106">
        <f t="shared" si="19"/>
        <v>42666.99056762398</v>
      </c>
      <c r="U53" s="106">
        <f t="shared" si="20"/>
        <v>9382.7683314713067</v>
      </c>
      <c r="V53" s="107">
        <f>P53*'Levy Proposition'!B$5/(1+Assumptions!$D$49)^('Incentive Relocation assumption'!$I53-2022)</f>
        <v>20602403.142560452</v>
      </c>
      <c r="W53" s="107">
        <f>Q53*'Levy Proposition'!C$5/(1+Assumptions!$D$49)^('Incentive Relocation assumption'!$I53-2022)</f>
        <v>1131927.4330039355</v>
      </c>
      <c r="X53" s="107">
        <f>R53*'Levy Proposition'!D$5/(1+Assumptions!$D$49)^('Incentive Relocation assumption'!$I53-2022)</f>
        <v>840705.10487181961</v>
      </c>
      <c r="Y53" s="107">
        <f>S53*'Levy Proposition'!E$5/(1+Assumptions!$D$49)^('Incentive Relocation assumption'!$I53-2022)</f>
        <v>310233.35203445598</v>
      </c>
      <c r="Z53" s="107">
        <f>T53*'Levy Proposition'!F$5/(1+Assumptions!$D$49)^('Incentive Relocation assumption'!$I53-2022)</f>
        <v>215656.8041707123</v>
      </c>
      <c r="AA53" s="107">
        <f>U53*'Levy Proposition'!G$5/(1+Assumptions!$D$49)^('Incentive Relocation assumption'!$I53-2022)</f>
        <v>119686.38986050339</v>
      </c>
      <c r="AB53" s="81">
        <f>P53*'Levy Proposition'!B$33/(1+Assumptions!$D$49)^('Incentive Relocation assumption'!$I53-2022)</f>
        <v>20583479.47759084</v>
      </c>
      <c r="AC53" s="81">
        <f>Q53*'Levy Proposition'!C$33/(1+Assumptions!$D$49)^('Incentive Relocation assumption'!$I53-2022)</f>
        <v>1130887.7380050628</v>
      </c>
      <c r="AD53" s="81">
        <f>R53*'Levy Proposition'!D$33/(1+Assumptions!$D$49)^('Incentive Relocation assumption'!$I53-2022)</f>
        <v>839932.90263731568</v>
      </c>
      <c r="AE53" s="81">
        <f>S53*'Levy Proposition'!E$33/(1+Assumptions!$D$49)^('Incentive Relocation assumption'!$I53-2022)</f>
        <v>309948.39731457806</v>
      </c>
      <c r="AF53" s="81">
        <f>T53*'Levy Proposition'!F$33/(1+Assumptions!$D$49)^('Incentive Relocation assumption'!$I53-2022)</f>
        <v>215458.71965201298</v>
      </c>
      <c r="AG53" s="81">
        <f>U53*'Levy Proposition'!G$33/(1+Assumptions!$D$49)^('Incentive Relocation assumption'!$I53-2022)</f>
        <v>119576.45583351293</v>
      </c>
      <c r="AH53" s="109">
        <f t="shared" si="4"/>
        <v>18923.664969611913</v>
      </c>
      <c r="AI53" s="109">
        <f t="shared" si="5"/>
        <v>1039.6949988726992</v>
      </c>
      <c r="AJ53" s="109">
        <f t="shared" si="6"/>
        <v>772.2022345039295</v>
      </c>
      <c r="AK53" s="109">
        <f t="shared" si="7"/>
        <v>284.95471987791825</v>
      </c>
      <c r="AL53" s="109">
        <f t="shared" si="8"/>
        <v>198.08451869932469</v>
      </c>
      <c r="AM53" s="109">
        <f t="shared" si="9"/>
        <v>109.93402699046419</v>
      </c>
      <c r="AN53" s="106">
        <f>'Levy Proposition'!B$11*'Incentive Relocation assumption'!J53/(1+Assumptions!$D$49)^('Incentive Relocation assumption'!$I53-2022)</f>
        <v>0</v>
      </c>
      <c r="AO53" s="106">
        <f>-'Levy Proposition'!C$11*'Incentive Relocation assumption'!K53/(1+Assumptions!$D$49)^('Incentive Relocation assumption'!$I53-2022)</f>
        <v>465617.09492497885</v>
      </c>
      <c r="AP53" s="106">
        <f>-'Levy Proposition'!D$11*'Incentive Relocation assumption'!L53/(1+Assumptions!$D$49)^('Incentive Relocation assumption'!$I53-2022)</f>
        <v>227193.58042177479</v>
      </c>
      <c r="AQ53" s="106">
        <f>-'Levy Proposition'!E$11*'Incentive Relocation assumption'!M53/(1+Assumptions!$D$49)^('Incentive Relocation assumption'!$I53-2022)</f>
        <v>135708.24730093559</v>
      </c>
      <c r="AR53" s="106">
        <f>-'Levy Proposition'!F$11*'Incentive Relocation assumption'!N53/(1+Assumptions!$D$49)^('Incentive Relocation assumption'!$I53-2022)</f>
        <v>54301.632384688681</v>
      </c>
      <c r="AS53" s="106">
        <f>-'Levy Proposition'!G$11*'Incentive Relocation assumption'!O53/(1+Assumptions!$D$49)^('Incentive Relocation assumption'!$I53-2022)</f>
        <v>60662.892929026493</v>
      </c>
    </row>
    <row r="54" spans="1:45" x14ac:dyDescent="0.35">
      <c r="A54">
        <v>2072</v>
      </c>
      <c r="B54" s="84">
        <f>'Future Expected Cost'!V53</f>
        <v>13165088.189468384</v>
      </c>
      <c r="C54" s="84">
        <f>'Future Expected Cost'!W53</f>
        <v>23243185.962802365</v>
      </c>
      <c r="D54" s="84">
        <f>'Future Expected Cost'!X53</f>
        <v>17298635.749201387</v>
      </c>
      <c r="E54" s="84">
        <f>'Future Expected Cost'!Y53</f>
        <v>6431872.512421391</v>
      </c>
      <c r="F54" s="84">
        <f>'Future Expected Cost'!Z53</f>
        <v>4463083.8088577921</v>
      </c>
      <c r="G54" s="84">
        <f>'Future Expected Cost'!AA53</f>
        <v>2474025.9048874518</v>
      </c>
      <c r="H54" s="84"/>
      <c r="I54">
        <v>2072</v>
      </c>
      <c r="J54" s="103">
        <f t="shared" si="1"/>
        <v>18282.174722573574</v>
      </c>
      <c r="K54" s="103">
        <f t="shared" si="10"/>
        <v>-6619.8111077170179</v>
      </c>
      <c r="L54" s="103">
        <f t="shared" si="11"/>
        <v>-7555.737389098631</v>
      </c>
      <c r="M54" s="103">
        <f t="shared" si="12"/>
        <v>-1634.2626780509006</v>
      </c>
      <c r="N54" s="103">
        <f t="shared" si="13"/>
        <v>-2026.682051962139</v>
      </c>
      <c r="O54" s="103">
        <f t="shared" si="14"/>
        <v>-445.68149574488712</v>
      </c>
      <c r="P54" s="106">
        <f t="shared" si="15"/>
        <v>6524948.5055485284</v>
      </c>
      <c r="Q54" s="106">
        <f t="shared" si="16"/>
        <v>132396.22215434036</v>
      </c>
      <c r="R54" s="106">
        <f t="shared" si="17"/>
        <v>151114.7477819726</v>
      </c>
      <c r="S54" s="106">
        <f t="shared" si="18"/>
        <v>32685.253561018009</v>
      </c>
      <c r="T54" s="106">
        <f t="shared" si="19"/>
        <v>40533.641039242779</v>
      </c>
      <c r="U54" s="106">
        <f t="shared" si="20"/>
        <v>8913.6299148977414</v>
      </c>
      <c r="V54" s="107">
        <f>P54*'Levy Proposition'!B$5/(1+Assumptions!$D$49)^('Incentive Relocation assumption'!$I54-2022)</f>
        <v>19575708.318551958</v>
      </c>
      <c r="W54" s="107">
        <f>Q54*'Levy Proposition'!C$5/(1+Assumptions!$D$49)^('Incentive Relocation assumption'!$I54-2022)</f>
        <v>1018729.8071974075</v>
      </c>
      <c r="X54" s="107">
        <f>R54*'Levy Proposition'!D$5/(1+Assumptions!$D$49)^('Incentive Relocation assumption'!$I54-2022)</f>
        <v>756630.96804984612</v>
      </c>
      <c r="Y54" s="107">
        <f>S54*'Levy Proposition'!E$5/(1+Assumptions!$D$49)^('Incentive Relocation assumption'!$I54-2022)</f>
        <v>279208.67865667143</v>
      </c>
      <c r="Z54" s="107">
        <f>T54*'Levy Proposition'!F$5/(1+Assumptions!$D$49)^('Incentive Relocation assumption'!$I54-2022)</f>
        <v>194090.19352999015</v>
      </c>
      <c r="AA54" s="107">
        <f>U54*'Levy Proposition'!G$5/(1+Assumptions!$D$49)^('Incentive Relocation assumption'!$I54-2022)</f>
        <v>107717.2346138557</v>
      </c>
      <c r="AB54" s="81">
        <f>P54*'Levy Proposition'!B$33/(1+Assumptions!$D$49)^('Incentive Relocation assumption'!$I54-2022)</f>
        <v>19557727.690602884</v>
      </c>
      <c r="AC54" s="81">
        <f>Q54*'Levy Proposition'!C$33/(1+Assumptions!$D$49)^('Incentive Relocation assumption'!$I54-2022)</f>
        <v>1017794.0861830888</v>
      </c>
      <c r="AD54" s="81">
        <f>R54*'Levy Proposition'!D$33/(1+Assumptions!$D$49)^('Incentive Relocation assumption'!$I54-2022)</f>
        <v>755935.98936964397</v>
      </c>
      <c r="AE54" s="81">
        <f>S54*'Levy Proposition'!E$33/(1+Assumptions!$D$49)^('Incentive Relocation assumption'!$I54-2022)</f>
        <v>278952.22063791769</v>
      </c>
      <c r="AF54" s="81">
        <f>T54*'Levy Proposition'!F$33/(1+Assumptions!$D$49)^('Incentive Relocation assumption'!$I54-2022)</f>
        <v>193911.91831758732</v>
      </c>
      <c r="AG54" s="81">
        <f>U54*'Levy Proposition'!G$33/(1+Assumptions!$D$49)^('Incentive Relocation assumption'!$I54-2022)</f>
        <v>107618.29446375862</v>
      </c>
      <c r="AH54" s="109">
        <f t="shared" si="4"/>
        <v>17980.627949073911</v>
      </c>
      <c r="AI54" s="109">
        <f t="shared" si="5"/>
        <v>935.72101431863848</v>
      </c>
      <c r="AJ54" s="109">
        <f t="shared" si="6"/>
        <v>694.97868020215537</v>
      </c>
      <c r="AK54" s="109">
        <f t="shared" si="7"/>
        <v>256.45801875373581</v>
      </c>
      <c r="AL54" s="109">
        <f t="shared" si="8"/>
        <v>178.27521240283386</v>
      </c>
      <c r="AM54" s="109">
        <f t="shared" si="9"/>
        <v>98.940150097085279</v>
      </c>
      <c r="AN54" s="106">
        <f>'Levy Proposition'!B$11*'Incentive Relocation assumption'!J54/(1+Assumptions!$D$49)^('Incentive Relocation assumption'!$I54-2022)</f>
        <v>0</v>
      </c>
      <c r="AO54" s="106">
        <f>-'Levy Proposition'!C$11*'Incentive Relocation assumption'!K54/(1+Assumptions!$D$49)^('Incentive Relocation assumption'!$I54-2022)</f>
        <v>419053.37701899436</v>
      </c>
      <c r="AP54" s="106">
        <f>-'Levy Proposition'!D$11*'Incentive Relocation assumption'!L54/(1+Assumptions!$D$49)^('Incentive Relocation assumption'!$I54-2022)</f>
        <v>204473.24239270261</v>
      </c>
      <c r="AQ54" s="106">
        <f>-'Levy Proposition'!E$11*'Incentive Relocation assumption'!M54/(1+Assumptions!$D$49)^('Incentive Relocation assumption'!$I54-2022)</f>
        <v>122136.83720085223</v>
      </c>
      <c r="AR54" s="106">
        <f>-'Levy Proposition'!F$11*'Incentive Relocation assumption'!N54/(1+Assumptions!$D$49)^('Incentive Relocation assumption'!$I54-2022)</f>
        <v>48871.234919143506</v>
      </c>
      <c r="AS54" s="106">
        <f>-'Levy Proposition'!G$11*'Incentive Relocation assumption'!O54/(1+Assumptions!$D$49)^('Incentive Relocation assumption'!$I54-2022)</f>
        <v>54596.341970103378</v>
      </c>
    </row>
    <row r="55" spans="1:45" x14ac:dyDescent="0.35">
      <c r="A55">
        <v>2073</v>
      </c>
      <c r="B55" s="84">
        <f>'Future Expected Cost'!V54</f>
        <v>12586420.631566221</v>
      </c>
      <c r="C55" s="84">
        <f>'Future Expected Cost'!W54</f>
        <v>22222267.909198448</v>
      </c>
      <c r="D55" s="84">
        <f>'Future Expected Cost'!X54</f>
        <v>16540554.641851272</v>
      </c>
      <c r="E55" s="84">
        <f>'Future Expected Cost'!Y54</f>
        <v>6152344.0173353497</v>
      </c>
      <c r="F55" s="84">
        <f>'Future Expected Cost'!Z54</f>
        <v>4268744.9869746501</v>
      </c>
      <c r="G55" s="84">
        <f>'Future Expected Cost'!AA54</f>
        <v>2366163.0378095177</v>
      </c>
      <c r="H55" s="84"/>
      <c r="I55">
        <v>2073</v>
      </c>
      <c r="J55" s="103">
        <f t="shared" si="1"/>
        <v>17368.065986444897</v>
      </c>
      <c r="K55" s="103">
        <f t="shared" si="10"/>
        <v>-6288.8205523311672</v>
      </c>
      <c r="L55" s="103">
        <f t="shared" si="11"/>
        <v>-7177.9505196436994</v>
      </c>
      <c r="M55" s="103">
        <f t="shared" si="12"/>
        <v>-1552.5495441483554</v>
      </c>
      <c r="N55" s="103">
        <f t="shared" si="13"/>
        <v>-1925.347949364032</v>
      </c>
      <c r="O55" s="103">
        <f t="shared" si="14"/>
        <v>-423.39742095764268</v>
      </c>
      <c r="P55" s="106">
        <f t="shared" si="15"/>
        <v>6543230.6802711021</v>
      </c>
      <c r="Q55" s="106">
        <f t="shared" si="16"/>
        <v>125776.41104662334</v>
      </c>
      <c r="R55" s="106">
        <f t="shared" si="17"/>
        <v>143559.01039287398</v>
      </c>
      <c r="S55" s="106">
        <f t="shared" si="18"/>
        <v>31050.990882967108</v>
      </c>
      <c r="T55" s="106">
        <f t="shared" si="19"/>
        <v>38506.958987280639</v>
      </c>
      <c r="U55" s="106">
        <f t="shared" si="20"/>
        <v>8467.9484191528536</v>
      </c>
      <c r="V55" s="107">
        <f>P55*'Levy Proposition'!B$5/(1+Assumptions!$D$49)^('Incentive Relocation assumption'!$I55-2022)</f>
        <v>18597280.904058702</v>
      </c>
      <c r="W55" s="107">
        <f>Q55*'Levy Proposition'!C$5/(1+Assumptions!$D$49)^('Incentive Relocation assumption'!$I55-2022)</f>
        <v>916852.43224320631</v>
      </c>
      <c r="X55" s="107">
        <f>R55*'Levy Proposition'!D$5/(1+Assumptions!$D$49)^('Incentive Relocation assumption'!$I55-2022)</f>
        <v>680964.6075591913</v>
      </c>
      <c r="Y55" s="107">
        <f>S55*'Levy Proposition'!E$5/(1+Assumptions!$D$49)^('Incentive Relocation assumption'!$I55-2022)</f>
        <v>251286.60643987136</v>
      </c>
      <c r="Z55" s="107">
        <f>T55*'Levy Proposition'!F$5/(1+Assumptions!$D$49)^('Incentive Relocation assumption'!$I55-2022)</f>
        <v>174680.33697971783</v>
      </c>
      <c r="AA55" s="107">
        <f>U55*'Levy Proposition'!G$5/(1+Assumptions!$D$49)^('Incentive Relocation assumption'!$I55-2022)</f>
        <v>96945.046520159405</v>
      </c>
      <c r="AB55" s="81">
        <f>P55*'Levy Proposition'!B$33/(1+Assumptions!$D$49)^('Incentive Relocation assumption'!$I55-2022)</f>
        <v>18580198.978676554</v>
      </c>
      <c r="AC55" s="81">
        <f>Q55*'Levy Proposition'!C$33/(1+Assumptions!$D$49)^('Incentive Relocation assumption'!$I55-2022)</f>
        <v>916010.28736650001</v>
      </c>
      <c r="AD55" s="81">
        <f>R55*'Levy Proposition'!D$33/(1+Assumptions!$D$49)^('Incentive Relocation assumption'!$I55-2022)</f>
        <v>680339.12974476127</v>
      </c>
      <c r="AE55" s="81">
        <f>S55*'Levy Proposition'!E$33/(1+Assumptions!$D$49)^('Incentive Relocation assumption'!$I55-2022)</f>
        <v>251055.79532921046</v>
      </c>
      <c r="AF55" s="81">
        <f>T55*'Levy Proposition'!F$33/(1+Assumptions!$D$49)^('Incentive Relocation assumption'!$I55-2022)</f>
        <v>174519.89005753552</v>
      </c>
      <c r="AG55" s="81">
        <f>U55*'Levy Proposition'!G$33/(1+Assumptions!$D$49)^('Incentive Relocation assumption'!$I55-2022)</f>
        <v>96856.00081184486</v>
      </c>
      <c r="AH55" s="109">
        <f t="shared" si="4"/>
        <v>17081.925382148474</v>
      </c>
      <c r="AI55" s="109">
        <f t="shared" si="5"/>
        <v>842.14487670629751</v>
      </c>
      <c r="AJ55" s="109">
        <f t="shared" si="6"/>
        <v>625.47781443002168</v>
      </c>
      <c r="AK55" s="109">
        <f t="shared" si="7"/>
        <v>230.81111066089943</v>
      </c>
      <c r="AL55" s="109">
        <f t="shared" si="8"/>
        <v>160.44692218230921</v>
      </c>
      <c r="AM55" s="109">
        <f t="shared" si="9"/>
        <v>89.045708314544754</v>
      </c>
      <c r="AN55" s="106">
        <f>'Levy Proposition'!B$11*'Incentive Relocation assumption'!J55/(1+Assumptions!$D$49)^('Incentive Relocation assumption'!$I55-2022)</f>
        <v>0</v>
      </c>
      <c r="AO55" s="106">
        <f>-'Levy Proposition'!C$11*'Incentive Relocation assumption'!K55/(1+Assumptions!$D$49)^('Incentive Relocation assumption'!$I55-2022)</f>
        <v>377146.23175362032</v>
      </c>
      <c r="AP55" s="106">
        <f>-'Levy Proposition'!D$11*'Incentive Relocation assumption'!L55/(1+Assumptions!$D$49)^('Incentive Relocation assumption'!$I55-2022)</f>
        <v>184025.03616945425</v>
      </c>
      <c r="AQ55" s="106">
        <f>-'Levy Proposition'!E$11*'Incentive Relocation assumption'!M55/(1+Assumptions!$D$49)^('Incentive Relocation assumption'!$I55-2022)</f>
        <v>109922.62665030113</v>
      </c>
      <c r="AR55" s="106">
        <f>-'Levy Proposition'!F$11*'Incentive Relocation assumption'!N55/(1+Assumptions!$D$49)^('Incentive Relocation assumption'!$I55-2022)</f>
        <v>43983.900623870803</v>
      </c>
      <c r="AS55" s="106">
        <f>-'Levy Proposition'!G$11*'Incentive Relocation assumption'!O55/(1+Assumptions!$D$49)^('Incentive Relocation assumption'!$I55-2022)</f>
        <v>49136.472274803302</v>
      </c>
    </row>
    <row r="56" spans="1:45" x14ac:dyDescent="0.35">
      <c r="A56">
        <v>2074</v>
      </c>
      <c r="B56" s="84">
        <f>'Future Expected Cost'!V55</f>
        <v>12033260.254089413</v>
      </c>
      <c r="C56" s="84">
        <f>'Future Expected Cost'!W55</f>
        <v>21246320.944766499</v>
      </c>
      <c r="D56" s="84">
        <f>'Future Expected Cost'!X55</f>
        <v>15815797.688110486</v>
      </c>
      <c r="E56" s="84">
        <f>'Future Expected Cost'!Y55</f>
        <v>5885008.9947977103</v>
      </c>
      <c r="F56" s="84">
        <f>'Future Expected Cost'!Z55</f>
        <v>4082899.0794253536</v>
      </c>
      <c r="G56" s="84">
        <f>'Future Expected Cost'!AA55</f>
        <v>2263019.6163953603</v>
      </c>
      <c r="H56" s="84"/>
      <c r="I56">
        <v>2074</v>
      </c>
      <c r="J56" s="103">
        <f t="shared" si="1"/>
        <v>16499.662687122651</v>
      </c>
      <c r="K56" s="103">
        <f t="shared" si="10"/>
        <v>-5974.379524714609</v>
      </c>
      <c r="L56" s="103">
        <f t="shared" si="11"/>
        <v>-6819.0529936615148</v>
      </c>
      <c r="M56" s="103">
        <f t="shared" si="12"/>
        <v>-1474.9220669409378</v>
      </c>
      <c r="N56" s="103">
        <f t="shared" si="13"/>
        <v>-1829.0805518958305</v>
      </c>
      <c r="O56" s="103">
        <f t="shared" si="14"/>
        <v>-402.22754990976057</v>
      </c>
      <c r="P56" s="106">
        <f t="shared" si="15"/>
        <v>6560598.7462575473</v>
      </c>
      <c r="Q56" s="106">
        <f t="shared" si="16"/>
        <v>119487.59049429218</v>
      </c>
      <c r="R56" s="106">
        <f t="shared" si="17"/>
        <v>136381.05987323029</v>
      </c>
      <c r="S56" s="106">
        <f t="shared" si="18"/>
        <v>29498.441338818753</v>
      </c>
      <c r="T56" s="106">
        <f t="shared" si="19"/>
        <v>36581.611037916606</v>
      </c>
      <c r="U56" s="106">
        <f t="shared" si="20"/>
        <v>8044.5509981952109</v>
      </c>
      <c r="V56" s="107">
        <f>P56*'Levy Proposition'!B$5/(1+Assumptions!$D$49)^('Incentive Relocation assumption'!$I56-2022)</f>
        <v>17665157.697039071</v>
      </c>
      <c r="W56" s="107">
        <f>Q56*'Levy Proposition'!C$5/(1+Assumptions!$D$49)^('Incentive Relocation assumption'!$I56-2022)</f>
        <v>825163.23422682565</v>
      </c>
      <c r="X56" s="107">
        <f>R56*'Levy Proposition'!D$5/(1+Assumptions!$D$49)^('Incentive Relocation assumption'!$I56-2022)</f>
        <v>612865.20950024668</v>
      </c>
      <c r="Y56" s="107">
        <f>S56*'Levy Proposition'!E$5/(1+Assumptions!$D$49)^('Incentive Relocation assumption'!$I56-2022)</f>
        <v>226156.86188505957</v>
      </c>
      <c r="Z56" s="107">
        <f>T56*'Levy Proposition'!F$5/(1+Assumptions!$D$49)^('Incentive Relocation assumption'!$I56-2022)</f>
        <v>157211.54980781124</v>
      </c>
      <c r="AA56" s="107">
        <f>U56*'Levy Proposition'!G$5/(1+Assumptions!$D$49)^('Incentive Relocation assumption'!$I56-2022)</f>
        <v>87250.123701067976</v>
      </c>
      <c r="AB56" s="81">
        <f>P56*'Levy Proposition'!B$33/(1+Assumptions!$D$49)^('Incentive Relocation assumption'!$I56-2022)</f>
        <v>17648931.943005379</v>
      </c>
      <c r="AC56" s="81">
        <f>Q56*'Levy Proposition'!C$33/(1+Assumptions!$D$49)^('Incentive Relocation assumption'!$I56-2022)</f>
        <v>824405.30747033528</v>
      </c>
      <c r="AD56" s="81">
        <f>R56*'Levy Proposition'!D$33/(1+Assumptions!$D$49)^('Incentive Relocation assumption'!$I56-2022)</f>
        <v>612302.28216522362</v>
      </c>
      <c r="AE56" s="81">
        <f>S56*'Levy Proposition'!E$33/(1+Assumptions!$D$49)^('Incentive Relocation assumption'!$I56-2022)</f>
        <v>225949.13288105564</v>
      </c>
      <c r="AF56" s="81">
        <f>T56*'Levy Proposition'!F$33/(1+Assumptions!$D$49)^('Incentive Relocation assumption'!$I56-2022)</f>
        <v>157067.14826992605</v>
      </c>
      <c r="AG56" s="81">
        <f>U56*'Levy Proposition'!G$33/(1+Assumptions!$D$49)^('Incentive Relocation assumption'!$I56-2022)</f>
        <v>87169.982947678625</v>
      </c>
      <c r="AH56" s="109">
        <f t="shared" si="4"/>
        <v>16225.754033692181</v>
      </c>
      <c r="AI56" s="109">
        <f t="shared" si="5"/>
        <v>757.92675649037119</v>
      </c>
      <c r="AJ56" s="109">
        <f t="shared" si="6"/>
        <v>562.9273350230651</v>
      </c>
      <c r="AK56" s="109">
        <f t="shared" si="7"/>
        <v>207.72900400392246</v>
      </c>
      <c r="AL56" s="109">
        <f t="shared" si="8"/>
        <v>144.40153788519092</v>
      </c>
      <c r="AM56" s="109">
        <f t="shared" si="9"/>
        <v>80.140753389350721</v>
      </c>
      <c r="AN56" s="106">
        <f>'Levy Proposition'!B$11*'Incentive Relocation assumption'!J56/(1+Assumptions!$D$49)^('Incentive Relocation assumption'!$I56-2022)</f>
        <v>0</v>
      </c>
      <c r="AO56" s="106">
        <f>-'Levy Proposition'!C$11*'Incentive Relocation assumption'!K56/(1+Assumptions!$D$49)^('Incentive Relocation assumption'!$I56-2022)</f>
        <v>339429.9817789279</v>
      </c>
      <c r="AP56" s="106">
        <f>-'Levy Proposition'!D$11*'Incentive Relocation assumption'!L56/(1+Assumptions!$D$49)^('Incentive Relocation assumption'!$I56-2022)</f>
        <v>165621.73877073295</v>
      </c>
      <c r="AQ56" s="106">
        <f>-'Levy Proposition'!E$11*'Incentive Relocation assumption'!M56/(1+Assumptions!$D$49)^('Incentive Relocation assumption'!$I56-2022)</f>
        <v>98929.889840124204</v>
      </c>
      <c r="AR56" s="106">
        <f>-'Levy Proposition'!F$11*'Incentive Relocation assumption'!N56/(1+Assumptions!$D$49)^('Incentive Relocation assumption'!$I56-2022)</f>
        <v>39585.320839370506</v>
      </c>
      <c r="AS56" s="106">
        <f>-'Levy Proposition'!G$11*'Incentive Relocation assumption'!O56/(1+Assumptions!$D$49)^('Incentive Relocation assumption'!$I56-2022)</f>
        <v>44222.613099878014</v>
      </c>
    </row>
    <row r="57" spans="1:45" x14ac:dyDescent="0.35">
      <c r="A57">
        <v>2075</v>
      </c>
      <c r="B57" s="84">
        <f>'Future Expected Cost'!V56</f>
        <v>11504479.821048858</v>
      </c>
      <c r="C57" s="84">
        <f>'Future Expected Cost'!W56</f>
        <v>20313358.899767634</v>
      </c>
      <c r="D57" s="84">
        <f>'Future Expected Cost'!X56</f>
        <v>15122895.857145108</v>
      </c>
      <c r="E57" s="84">
        <f>'Future Expected Cost'!Y56</f>
        <v>5629333.7089360738</v>
      </c>
      <c r="F57" s="84">
        <f>'Future Expected Cost'!Z56</f>
        <v>3905173.6893175943</v>
      </c>
      <c r="G57" s="84">
        <f>'Future Expected Cost'!AA56</f>
        <v>2164388.4654640169</v>
      </c>
      <c r="H57" s="84"/>
      <c r="I57">
        <v>2075</v>
      </c>
      <c r="J57" s="103">
        <f t="shared" si="1"/>
        <v>15674.67955276652</v>
      </c>
      <c r="K57" s="103">
        <f t="shared" si="10"/>
        <v>-5675.6605484788788</v>
      </c>
      <c r="L57" s="103">
        <f t="shared" si="11"/>
        <v>-6478.100343978439</v>
      </c>
      <c r="M57" s="103">
        <f t="shared" si="12"/>
        <v>-1401.1759635938909</v>
      </c>
      <c r="N57" s="103">
        <f t="shared" si="13"/>
        <v>-1737.6265243010389</v>
      </c>
      <c r="O57" s="103">
        <f t="shared" si="14"/>
        <v>-382.11617241427257</v>
      </c>
      <c r="P57" s="106">
        <f t="shared" si="15"/>
        <v>6577098.4089446701</v>
      </c>
      <c r="Q57" s="106">
        <f t="shared" si="16"/>
        <v>113513.21096957757</v>
      </c>
      <c r="R57" s="106">
        <f t="shared" si="17"/>
        <v>129562.00687956877</v>
      </c>
      <c r="S57" s="106">
        <f t="shared" si="18"/>
        <v>28023.519271877816</v>
      </c>
      <c r="T57" s="106">
        <f t="shared" si="19"/>
        <v>34752.530486020776</v>
      </c>
      <c r="U57" s="106">
        <f t="shared" si="20"/>
        <v>7642.3234482854505</v>
      </c>
      <c r="V57" s="107">
        <f>P57*'Levy Proposition'!B$5/(1+Assumptions!$D$49)^('Incentive Relocation assumption'!$I57-2022)</f>
        <v>16777421.087588977</v>
      </c>
      <c r="W57" s="107">
        <f>Q57*'Levy Proposition'!C$5/(1+Assumptions!$D$49)^('Incentive Relocation assumption'!$I57-2022)</f>
        <v>742643.3515083479</v>
      </c>
      <c r="X57" s="107">
        <f>R57*'Levy Proposition'!D$5/(1+Assumptions!$D$49)^('Incentive Relocation assumption'!$I57-2022)</f>
        <v>551576.044990169</v>
      </c>
      <c r="Y57" s="107">
        <f>S57*'Levy Proposition'!E$5/(1+Assumptions!$D$49)^('Incentive Relocation assumption'!$I57-2022)</f>
        <v>203540.20018148678</v>
      </c>
      <c r="Z57" s="107">
        <f>T57*'Levy Proposition'!F$5/(1+Assumptions!$D$49)^('Incentive Relocation assumption'!$I57-2022)</f>
        <v>141489.71670373887</v>
      </c>
      <c r="AA57" s="107">
        <f>U57*'Levy Proposition'!G$5/(1+Assumptions!$D$49)^('Incentive Relocation assumption'!$I57-2022)</f>
        <v>78524.734982396985</v>
      </c>
      <c r="AB57" s="81">
        <f>P57*'Levy Proposition'!B$33/(1+Assumptions!$D$49)^('Incentive Relocation assumption'!$I57-2022)</f>
        <v>16762010.735043269</v>
      </c>
      <c r="AC57" s="81">
        <f>Q57*'Levy Proposition'!C$33/(1+Assumptions!$D$49)^('Incentive Relocation assumption'!$I57-2022)</f>
        <v>741961.22069678141</v>
      </c>
      <c r="AD57" s="81">
        <f>R57*'Levy Proposition'!D$33/(1+Assumptions!$D$49)^('Incentive Relocation assumption'!$I57-2022)</f>
        <v>551069.4128168039</v>
      </c>
      <c r="AE57" s="81">
        <f>S57*'Levy Proposition'!E$33/(1+Assumptions!$D$49)^('Incentive Relocation assumption'!$I57-2022)</f>
        <v>203353.24497391077</v>
      </c>
      <c r="AF57" s="81">
        <f>T57*'Levy Proposition'!F$33/(1+Assumptions!$D$49)^('Incentive Relocation assumption'!$I57-2022)</f>
        <v>141359.75594251024</v>
      </c>
      <c r="AG57" s="81">
        <f>U57*'Levy Proposition'!G$33/(1+Assumptions!$D$49)^('Incentive Relocation assumption'!$I57-2022)</f>
        <v>78452.608650029259</v>
      </c>
      <c r="AH57" s="109">
        <f t="shared" si="4"/>
        <v>15410.352545708418</v>
      </c>
      <c r="AI57" s="109">
        <f t="shared" si="5"/>
        <v>682.13081156648695</v>
      </c>
      <c r="AJ57" s="109">
        <f t="shared" si="6"/>
        <v>506.63217336509842</v>
      </c>
      <c r="AK57" s="109">
        <f t="shared" si="7"/>
        <v>186.9552075760148</v>
      </c>
      <c r="AL57" s="109">
        <f t="shared" si="8"/>
        <v>129.96076122863451</v>
      </c>
      <c r="AM57" s="109">
        <f t="shared" si="9"/>
        <v>72.126332367726718</v>
      </c>
      <c r="AN57" s="106">
        <f>'Levy Proposition'!B$11*'Incentive Relocation assumption'!J57/(1+Assumptions!$D$49)^('Incentive Relocation assumption'!$I57-2022)</f>
        <v>0</v>
      </c>
      <c r="AO57" s="106">
        <f>-'Levy Proposition'!C$11*'Incentive Relocation assumption'!K57/(1+Assumptions!$D$49)^('Incentive Relocation assumption'!$I57-2022)</f>
        <v>305485.51948865491</v>
      </c>
      <c r="AP57" s="106">
        <f>-'Levy Proposition'!D$11*'Incentive Relocation assumption'!L57/(1+Assumptions!$D$49)^('Incentive Relocation assumption'!$I57-2022)</f>
        <v>149058.85049348531</v>
      </c>
      <c r="AQ57" s="106">
        <f>-'Levy Proposition'!E$11*'Incentive Relocation assumption'!M57/(1+Assumptions!$D$49)^('Incentive Relocation assumption'!$I57-2022)</f>
        <v>89036.474127524853</v>
      </c>
      <c r="AR57" s="106">
        <f>-'Levy Proposition'!F$11*'Incentive Relocation assumption'!N57/(1+Assumptions!$D$49)^('Incentive Relocation assumption'!$I57-2022)</f>
        <v>35626.618006349905</v>
      </c>
      <c r="AS57" s="106">
        <f>-'Levy Proposition'!G$11*'Incentive Relocation assumption'!O57/(1+Assumptions!$D$49)^('Incentive Relocation assumption'!$I57-2022)</f>
        <v>39800.161038103986</v>
      </c>
    </row>
    <row r="58" spans="1:45" x14ac:dyDescent="0.35">
      <c r="A58">
        <v>2076</v>
      </c>
      <c r="B58" s="84">
        <f>'Future Expected Cost'!V57</f>
        <v>10999002.028824458</v>
      </c>
      <c r="C58" s="84">
        <f>'Future Expected Cost'!W57</f>
        <v>19421483.53441311</v>
      </c>
      <c r="D58" s="84">
        <f>'Future Expected Cost'!X57</f>
        <v>14460445.044764891</v>
      </c>
      <c r="E58" s="84">
        <f>'Future Expected Cost'!Y57</f>
        <v>5384807.8611627836</v>
      </c>
      <c r="F58" s="84">
        <f>'Future Expected Cost'!Z57</f>
        <v>3735212.7987797079</v>
      </c>
      <c r="G58" s="84">
        <f>'Future Expected Cost'!AA57</f>
        <v>2070071.5318436646</v>
      </c>
      <c r="H58" s="84"/>
      <c r="I58">
        <v>2076</v>
      </c>
      <c r="J58" s="103">
        <f t="shared" si="1"/>
        <v>14890.945575128195</v>
      </c>
      <c r="K58" s="103">
        <f t="shared" si="10"/>
        <v>-5391.8775210549356</v>
      </c>
      <c r="L58" s="103">
        <f t="shared" si="11"/>
        <v>-6154.195326779517</v>
      </c>
      <c r="M58" s="103">
        <f t="shared" si="12"/>
        <v>-1331.1171654141963</v>
      </c>
      <c r="N58" s="103">
        <f t="shared" si="13"/>
        <v>-1650.7451980859869</v>
      </c>
      <c r="O58" s="103">
        <f t="shared" si="14"/>
        <v>-363.01036379355895</v>
      </c>
      <c r="P58" s="106">
        <f t="shared" si="15"/>
        <v>6592773.0884974366</v>
      </c>
      <c r="Q58" s="106">
        <f t="shared" si="16"/>
        <v>107837.5504210987</v>
      </c>
      <c r="R58" s="106">
        <f t="shared" si="17"/>
        <v>123083.90653559033</v>
      </c>
      <c r="S58" s="106">
        <f t="shared" si="18"/>
        <v>26622.343308283926</v>
      </c>
      <c r="T58" s="106">
        <f t="shared" si="19"/>
        <v>33014.903961719734</v>
      </c>
      <c r="U58" s="106">
        <f t="shared" si="20"/>
        <v>7260.2072758711784</v>
      </c>
      <c r="V58" s="107">
        <f>P58*'Levy Proposition'!B$5/(1+Assumptions!$D$49)^('Incentive Relocation assumption'!$I58-2022)</f>
        <v>15932202.432717698</v>
      </c>
      <c r="W58" s="107">
        <f>Q58*'Levy Proposition'!C$5/(1+Assumptions!$D$49)^('Incentive Relocation assumption'!$I58-2022)</f>
        <v>668375.81300665007</v>
      </c>
      <c r="X58" s="107">
        <f>R58*'Levy Proposition'!D$5/(1+Assumptions!$D$49)^('Incentive Relocation assumption'!$I58-2022)</f>
        <v>496416.06129850709</v>
      </c>
      <c r="Y58" s="107">
        <f>S58*'Levy Proposition'!E$5/(1+Assumptions!$D$49)^('Incentive Relocation assumption'!$I58-2022)</f>
        <v>183185.30220398575</v>
      </c>
      <c r="Z58" s="107">
        <f>T58*'Levy Proposition'!F$5/(1+Assumptions!$D$49)^('Incentive Relocation assumption'!$I58-2022)</f>
        <v>127340.13472532791</v>
      </c>
      <c r="AA58" s="107">
        <f>U58*'Levy Proposition'!G$5/(1+Assumptions!$D$49)^('Incentive Relocation assumption'!$I58-2022)</f>
        <v>70671.922772072881</v>
      </c>
      <c r="AB58" s="81">
        <f>P58*'Levy Proposition'!B$33/(1+Assumptions!$D$49)^('Incentive Relocation assumption'!$I58-2022)</f>
        <v>15917568.428180531</v>
      </c>
      <c r="AC58" s="81">
        <f>Q58*'Levy Proposition'!C$33/(1+Assumptions!$D$49)^('Incentive Relocation assumption'!$I58-2022)</f>
        <v>667761.89821857365</v>
      </c>
      <c r="AD58" s="81">
        <f>R58*'Levy Proposition'!D$33/(1+Assumptions!$D$49)^('Incentive Relocation assumption'!$I58-2022)</f>
        <v>495960.09452780837</v>
      </c>
      <c r="AE58" s="81">
        <f>S58*'Levy Proposition'!E$33/(1+Assumptions!$D$49)^('Incentive Relocation assumption'!$I58-2022)</f>
        <v>183017.04332358827</v>
      </c>
      <c r="AF58" s="81">
        <f>T58*'Levy Proposition'!F$33/(1+Assumptions!$D$49)^('Incentive Relocation assumption'!$I58-2022)</f>
        <v>127223.17060080066</v>
      </c>
      <c r="AG58" s="81">
        <f>U58*'Levy Proposition'!G$33/(1+Assumptions!$D$49)^('Incentive Relocation assumption'!$I58-2022)</f>
        <v>70607.009384054851</v>
      </c>
      <c r="AH58" s="109">
        <f t="shared" si="4"/>
        <v>14634.004537167028</v>
      </c>
      <c r="AI58" s="109">
        <f t="shared" si="5"/>
        <v>613.91478807642125</v>
      </c>
      <c r="AJ58" s="109">
        <f t="shared" si="6"/>
        <v>455.96677069872385</v>
      </c>
      <c r="AK58" s="109">
        <f t="shared" si="7"/>
        <v>168.25888039747952</v>
      </c>
      <c r="AL58" s="109">
        <f t="shared" si="8"/>
        <v>116.96412452725053</v>
      </c>
      <c r="AM58" s="109">
        <f t="shared" si="9"/>
        <v>64.913388018030673</v>
      </c>
      <c r="AN58" s="106">
        <f>'Levy Proposition'!B$11*'Incentive Relocation assumption'!J58/(1+Assumptions!$D$49)^('Incentive Relocation assumption'!$I58-2022)</f>
        <v>0</v>
      </c>
      <c r="AO58" s="106">
        <f>-'Levy Proposition'!C$11*'Incentive Relocation assumption'!K58/(1+Assumptions!$D$49)^('Incentive Relocation assumption'!$I58-2022)</f>
        <v>274935.64984496264</v>
      </c>
      <c r="AP58" s="106">
        <f>-'Levy Proposition'!D$11*'Incentive Relocation assumption'!L58/(1+Assumptions!$D$49)^('Incentive Relocation assumption'!$I58-2022)</f>
        <v>134152.32248706135</v>
      </c>
      <c r="AQ58" s="106">
        <f>-'Levy Proposition'!E$11*'Incentive Relocation assumption'!M58/(1+Assumptions!$D$49)^('Incentive Relocation assumption'!$I58-2022)</f>
        <v>80132.442660884772</v>
      </c>
      <c r="AR58" s="106">
        <f>-'Levy Proposition'!F$11*'Incentive Relocation assumption'!N58/(1+Assumptions!$D$49)^('Incentive Relocation assumption'!$I58-2022)</f>
        <v>32063.802532276241</v>
      </c>
      <c r="AS58" s="106">
        <f>-'Levy Proposition'!G$11*'Incentive Relocation assumption'!O58/(1+Assumptions!$D$49)^('Incentive Relocation assumption'!$I58-2022)</f>
        <v>35819.973258508777</v>
      </c>
    </row>
    <row r="59" spans="1:45" x14ac:dyDescent="0.35">
      <c r="A59">
        <v>2077</v>
      </c>
      <c r="B59" s="84">
        <f>'Future Expected Cost'!V58</f>
        <v>10515797.289674103</v>
      </c>
      <c r="C59" s="84">
        <f>'Future Expected Cost'!W58</f>
        <v>18568880.637676269</v>
      </c>
      <c r="D59" s="84">
        <f>'Future Expected Cost'!X58</f>
        <v>13827103.197139552</v>
      </c>
      <c r="E59" s="84">
        <f>'Future Expected Cost'!Y58</f>
        <v>5150943.5579942213</v>
      </c>
      <c r="F59" s="84">
        <f>'Future Expected Cost'!Z58</f>
        <v>3572676.0465472881</v>
      </c>
      <c r="G59" s="84">
        <f>'Future Expected Cost'!AA58</f>
        <v>1979879.4816254093</v>
      </c>
      <c r="H59" s="84"/>
      <c r="I59">
        <v>2077</v>
      </c>
      <c r="J59" s="103">
        <f t="shared" si="1"/>
        <v>14146.398296371786</v>
      </c>
      <c r="K59" s="103">
        <f t="shared" si="10"/>
        <v>-5122.2836450021887</v>
      </c>
      <c r="L59" s="103">
        <f t="shared" si="11"/>
        <v>-5846.4855604405411</v>
      </c>
      <c r="M59" s="103">
        <f t="shared" si="12"/>
        <v>-1264.5613071434866</v>
      </c>
      <c r="N59" s="103">
        <f t="shared" si="13"/>
        <v>-1568.2079381816875</v>
      </c>
      <c r="O59" s="103">
        <f t="shared" si="14"/>
        <v>-344.85984560388101</v>
      </c>
      <c r="P59" s="106">
        <f t="shared" si="15"/>
        <v>6607664.0340725649</v>
      </c>
      <c r="Q59" s="106">
        <f t="shared" si="16"/>
        <v>102445.67290004376</v>
      </c>
      <c r="R59" s="106">
        <f t="shared" si="17"/>
        <v>116929.71120881081</v>
      </c>
      <c r="S59" s="106">
        <f t="shared" si="18"/>
        <v>25291.226142869731</v>
      </c>
      <c r="T59" s="106">
        <f t="shared" si="19"/>
        <v>31364.158763633746</v>
      </c>
      <c r="U59" s="106">
        <f t="shared" si="20"/>
        <v>6897.1969120776193</v>
      </c>
      <c r="V59" s="107">
        <f>P59*'Levy Proposition'!B$5/(1+Assumptions!$D$49)^('Incentive Relocation assumption'!$I59-2022)</f>
        <v>15127684.676006814</v>
      </c>
      <c r="W59" s="107">
        <f>Q59*'Levy Proposition'!C$5/(1+Assumptions!$D$49)^('Incentive Relocation assumption'!$I59-2022)</f>
        <v>601535.34870402585</v>
      </c>
      <c r="X59" s="107">
        <f>R59*'Levy Proposition'!D$5/(1+Assumptions!$D$49)^('Incentive Relocation assumption'!$I59-2022)</f>
        <v>446772.31390553835</v>
      </c>
      <c r="Y59" s="107">
        <f>S59*'Levy Proposition'!E$5/(1+Assumptions!$D$49)^('Incentive Relocation assumption'!$I59-2022)</f>
        <v>164865.98182395712</v>
      </c>
      <c r="Z59" s="107">
        <f>T59*'Levy Proposition'!F$5/(1+Assumptions!$D$49)^('Incentive Relocation assumption'!$I59-2022)</f>
        <v>114605.57197819426</v>
      </c>
      <c r="AA59" s="107">
        <f>U59*'Levy Proposition'!G$5/(1+Assumptions!$D$49)^('Incentive Relocation assumption'!$I59-2022)</f>
        <v>63604.425655450614</v>
      </c>
      <c r="AB59" s="81">
        <f>P59*'Levy Proposition'!B$33/(1+Assumptions!$D$49)^('Incentive Relocation assumption'!$I59-2022)</f>
        <v>15113789.634996606</v>
      </c>
      <c r="AC59" s="81">
        <f>Q59*'Levy Proposition'!C$33/(1+Assumptions!$D$49)^('Incentive Relocation assumption'!$I59-2022)</f>
        <v>600982.82804284443</v>
      </c>
      <c r="AD59" s="81">
        <f>R59*'Levy Proposition'!D$33/(1+Assumptions!$D$49)^('Incentive Relocation assumption'!$I59-2022)</f>
        <v>446361.94577869691</v>
      </c>
      <c r="AE59" s="81">
        <f>S59*'Levy Proposition'!E$33/(1+Assumptions!$D$49)^('Incentive Relocation assumption'!$I59-2022)</f>
        <v>164714.5495573747</v>
      </c>
      <c r="AF59" s="81">
        <f>T59*'Levy Proposition'!F$33/(1+Assumptions!$D$49)^('Incentive Relocation assumption'!$I59-2022)</f>
        <v>114500.30477063799</v>
      </c>
      <c r="AG59" s="81">
        <f>U59*'Levy Proposition'!G$33/(1+Assumptions!$D$49)^('Incentive Relocation assumption'!$I59-2022)</f>
        <v>63546.003886234677</v>
      </c>
      <c r="AH59" s="109">
        <f t="shared" si="4"/>
        <v>13895.041010208428</v>
      </c>
      <c r="AI59" s="109">
        <f t="shared" si="5"/>
        <v>552.52066118142102</v>
      </c>
      <c r="AJ59" s="109">
        <f t="shared" si="6"/>
        <v>410.36812684143661</v>
      </c>
      <c r="AK59" s="109">
        <f t="shared" si="7"/>
        <v>151.43226658241474</v>
      </c>
      <c r="AL59" s="109">
        <f t="shared" si="8"/>
        <v>105.26720755627321</v>
      </c>
      <c r="AM59" s="109">
        <f t="shared" si="9"/>
        <v>58.421769215936365</v>
      </c>
      <c r="AN59" s="106">
        <f>'Levy Proposition'!B$11*'Incentive Relocation assumption'!J59/(1+Assumptions!$D$49)^('Incentive Relocation assumption'!$I59-2022)</f>
        <v>0</v>
      </c>
      <c r="AO59" s="106">
        <f>-'Levy Proposition'!C$11*'Incentive Relocation assumption'!K59/(1+Assumptions!$D$49)^('Incentive Relocation assumption'!$I59-2022)</f>
        <v>247440.89894080593</v>
      </c>
      <c r="AP59" s="106">
        <f>-'Levy Proposition'!D$11*'Incentive Relocation assumption'!L59/(1+Assumptions!$D$49)^('Incentive Relocation assumption'!$I59-2022)</f>
        <v>120736.51157976067</v>
      </c>
      <c r="AQ59" s="106">
        <f>-'Levy Proposition'!E$11*'Incentive Relocation assumption'!M59/(1+Assumptions!$D$49)^('Incentive Relocation assumption'!$I59-2022)</f>
        <v>72118.852747954064</v>
      </c>
      <c r="AR59" s="106">
        <f>-'Levy Proposition'!F$11*'Incentive Relocation assumption'!N59/(1+Assumptions!$D$49)^('Incentive Relocation assumption'!$I59-2022)</f>
        <v>28857.283973616668</v>
      </c>
      <c r="AS59" s="106">
        <f>-'Levy Proposition'!G$11*'Incentive Relocation assumption'!O59/(1+Assumptions!$D$49)^('Incentive Relocation assumption'!$I59-2022)</f>
        <v>32237.821425192069</v>
      </c>
    </row>
    <row r="60" spans="1:45" x14ac:dyDescent="0.35">
      <c r="A60">
        <v>2078</v>
      </c>
      <c r="B60" s="84">
        <f>'Future Expected Cost'!V59</f>
        <v>10053881.613819316</v>
      </c>
      <c r="C60" s="84">
        <f>'Future Expected Cost'!W59</f>
        <v>17753816.299526561</v>
      </c>
      <c r="D60" s="84">
        <f>'Future Expected Cost'!X59</f>
        <v>13221587.562205749</v>
      </c>
      <c r="E60" s="84">
        <f>'Future Expected Cost'!Y59</f>
        <v>4927274.3244486563</v>
      </c>
      <c r="F60" s="84">
        <f>'Future Expected Cost'!Z59</f>
        <v>3417238.037493661</v>
      </c>
      <c r="G60" s="84">
        <f>'Future Expected Cost'!AA59</f>
        <v>1893631.3152428372</v>
      </c>
      <c r="H60" s="84"/>
      <c r="I60">
        <v>2078</v>
      </c>
      <c r="J60" s="103">
        <f t="shared" si="1"/>
        <v>13439.078381553196</v>
      </c>
      <c r="K60" s="103">
        <f t="shared" si="10"/>
        <v>-4866.1694627520792</v>
      </c>
      <c r="L60" s="103">
        <f t="shared" si="11"/>
        <v>-5554.161282418514</v>
      </c>
      <c r="M60" s="103">
        <f t="shared" si="12"/>
        <v>-1201.3332417863123</v>
      </c>
      <c r="N60" s="103">
        <f t="shared" si="13"/>
        <v>-1489.797541272603</v>
      </c>
      <c r="O60" s="103">
        <f t="shared" si="14"/>
        <v>-327.61685332368694</v>
      </c>
      <c r="P60" s="106">
        <f t="shared" si="15"/>
        <v>6621810.4323689369</v>
      </c>
      <c r="Q60" s="106">
        <f t="shared" si="16"/>
        <v>97323.389255041577</v>
      </c>
      <c r="R60" s="106">
        <f t="shared" si="17"/>
        <v>111083.22564837027</v>
      </c>
      <c r="S60" s="106">
        <f t="shared" si="18"/>
        <v>24026.664835726246</v>
      </c>
      <c r="T60" s="106">
        <f t="shared" si="19"/>
        <v>29795.950825452059</v>
      </c>
      <c r="U60" s="106">
        <f t="shared" si="20"/>
        <v>6552.3370664737386</v>
      </c>
      <c r="V60" s="107">
        <f>P60*'Levy Proposition'!B$5/(1+Assumptions!$D$49)^('Incentive Relocation assumption'!$I60-2022)</f>
        <v>14362104.309649285</v>
      </c>
      <c r="W60" s="107">
        <f>Q60*'Levy Proposition'!C$5/(1+Assumptions!$D$49)^('Incentive Relocation assumption'!$I60-2022)</f>
        <v>541379.21914429555</v>
      </c>
      <c r="X60" s="107">
        <f>R60*'Levy Proposition'!D$5/(1+Assumptions!$D$49)^('Incentive Relocation assumption'!$I60-2022)</f>
        <v>402093.15538741468</v>
      </c>
      <c r="Y60" s="107">
        <f>S60*'Levy Proposition'!E$5/(1+Assumptions!$D$49)^('Incentive Relocation assumption'!$I60-2022)</f>
        <v>148378.67250130267</v>
      </c>
      <c r="Z60" s="107">
        <f>T60*'Levy Proposition'!F$5/(1+Assumptions!$D$49)^('Incentive Relocation assumption'!$I60-2022)</f>
        <v>103144.52043560335</v>
      </c>
      <c r="AA60" s="107">
        <f>U60*'Levy Proposition'!G$5/(1+Assumptions!$D$49)^('Incentive Relocation assumption'!$I60-2022)</f>
        <v>57243.708735746994</v>
      </c>
      <c r="AB60" s="81">
        <f>P60*'Levy Proposition'!B$33/(1+Assumptions!$D$49)^('Incentive Relocation assumption'!$I60-2022)</f>
        <v>14348912.467496997</v>
      </c>
      <c r="AC60" s="81">
        <f>Q60*'Levy Proposition'!C$33/(1+Assumptions!$D$49)^('Incentive Relocation assumption'!$I60-2022)</f>
        <v>540881.95293249958</v>
      </c>
      <c r="AD60" s="81">
        <f>R60*'Levy Proposition'!D$33/(1+Assumptions!$D$49)^('Incentive Relocation assumption'!$I60-2022)</f>
        <v>401723.82584335736</v>
      </c>
      <c r="AE60" s="81">
        <f>S60*'Levy Proposition'!E$33/(1+Assumptions!$D$49)^('Incentive Relocation assumption'!$I60-2022)</f>
        <v>148242.38411457316</v>
      </c>
      <c r="AF60" s="81">
        <f>T60*'Levy Proposition'!F$33/(1+Assumptions!$D$49)^('Incentive Relocation assumption'!$I60-2022)</f>
        <v>103049.78040286695</v>
      </c>
      <c r="AG60" s="81">
        <f>U60*'Levy Proposition'!G$33/(1+Assumptions!$D$49)^('Incentive Relocation assumption'!$I60-2022)</f>
        <v>57191.12939545171</v>
      </c>
      <c r="AH60" s="109">
        <f t="shared" si="4"/>
        <v>13191.842152288184</v>
      </c>
      <c r="AI60" s="109">
        <f t="shared" si="5"/>
        <v>497.26621179596987</v>
      </c>
      <c r="AJ60" s="109">
        <f t="shared" si="6"/>
        <v>369.32954405731289</v>
      </c>
      <c r="AK60" s="109">
        <f t="shared" si="7"/>
        <v>136.28838672951679</v>
      </c>
      <c r="AL60" s="109">
        <f t="shared" si="8"/>
        <v>94.74003273640119</v>
      </c>
      <c r="AM60" s="109">
        <f t="shared" si="9"/>
        <v>52.579340295284055</v>
      </c>
      <c r="AN60" s="106">
        <f>'Levy Proposition'!B$11*'Incentive Relocation assumption'!J60/(1+Assumptions!$D$49)^('Incentive Relocation assumption'!$I60-2022)</f>
        <v>0</v>
      </c>
      <c r="AO60" s="106">
        <f>-'Levy Proposition'!C$11*'Incentive Relocation assumption'!K60/(1+Assumptions!$D$49)^('Incentive Relocation assumption'!$I60-2022)</f>
        <v>222695.74172414638</v>
      </c>
      <c r="AP60" s="106">
        <f>-'Levy Proposition'!D$11*'Incentive Relocation assumption'!L60/(1+Assumptions!$D$49)^('Incentive Relocation assumption'!$I60-2022)</f>
        <v>108662.33963154556</v>
      </c>
      <c r="AQ60" s="106">
        <f>-'Levy Proposition'!E$11*'Incentive Relocation assumption'!M60/(1+Assumptions!$D$49)^('Incentive Relocation assumption'!$I60-2022)</f>
        <v>64906.65639249159</v>
      </c>
      <c r="AR60" s="106">
        <f>-'Levy Proposition'!F$11*'Incentive Relocation assumption'!N60/(1+Assumptions!$D$49)^('Incentive Relocation assumption'!$I60-2022)</f>
        <v>25971.431101962819</v>
      </c>
      <c r="AS60" s="106">
        <f>-'Levy Proposition'!G$11*'Incentive Relocation assumption'!O60/(1+Assumptions!$D$49)^('Incentive Relocation assumption'!$I60-2022)</f>
        <v>29013.900226620084</v>
      </c>
    </row>
    <row r="61" spans="1:45" x14ac:dyDescent="0.35">
      <c r="A61">
        <v>2079</v>
      </c>
      <c r="B61" s="84">
        <f>'Future Expected Cost'!V60</f>
        <v>9612314.5857159831</v>
      </c>
      <c r="C61" s="84">
        <f>'Future Expected Cost'!W60</f>
        <v>16974633.348862875</v>
      </c>
      <c r="D61" s="84">
        <f>'Future Expected Cost'!X60</f>
        <v>12642672.063085176</v>
      </c>
      <c r="E61" s="84">
        <f>'Future Expected Cost'!Y60</f>
        <v>4713354.1610051384</v>
      </c>
      <c r="F61" s="84">
        <f>'Future Expected Cost'!Z60</f>
        <v>3268587.6826884886</v>
      </c>
      <c r="G61" s="84">
        <f>'Future Expected Cost'!AA60</f>
        <v>1811153.9995865794</v>
      </c>
      <c r="H61" s="84"/>
      <c r="I61">
        <v>2079</v>
      </c>
      <c r="J61" s="103">
        <f t="shared" si="1"/>
        <v>12767.124462475535</v>
      </c>
      <c r="K61" s="103">
        <f t="shared" si="10"/>
        <v>-4622.8609896144753</v>
      </c>
      <c r="L61" s="103">
        <f t="shared" si="11"/>
        <v>-5276.4532182975881</v>
      </c>
      <c r="M61" s="103">
        <f t="shared" si="12"/>
        <v>-1141.2665796969966</v>
      </c>
      <c r="N61" s="103">
        <f t="shared" si="13"/>
        <v>-1415.3076642089727</v>
      </c>
      <c r="O61" s="103">
        <f t="shared" si="14"/>
        <v>-311.23601065750262</v>
      </c>
      <c r="P61" s="106">
        <f t="shared" si="15"/>
        <v>6635249.5107504902</v>
      </c>
      <c r="Q61" s="106">
        <f t="shared" si="16"/>
        <v>92457.219792289499</v>
      </c>
      <c r="R61" s="106">
        <f t="shared" si="17"/>
        <v>105529.06436595175</v>
      </c>
      <c r="S61" s="106">
        <f t="shared" si="18"/>
        <v>22825.331593939933</v>
      </c>
      <c r="T61" s="106">
        <f t="shared" si="19"/>
        <v>28306.153284179454</v>
      </c>
      <c r="U61" s="106">
        <f t="shared" si="20"/>
        <v>6224.7202131500517</v>
      </c>
      <c r="V61" s="107">
        <f>P61*'Levy Proposition'!B$5/(1+Assumptions!$D$49)^('Incentive Relocation assumption'!$I61-2022)</f>
        <v>13633752.765458643</v>
      </c>
      <c r="W61" s="107">
        <f>Q61*'Levy Proposition'!C$5/(1+Assumptions!$D$49)^('Incentive Relocation assumption'!$I61-2022)</f>
        <v>487238.96202066337</v>
      </c>
      <c r="X61" s="107">
        <f>R61*'Levy Proposition'!D$5/(1+Assumptions!$D$49)^('Incentive Relocation assumption'!$I61-2022)</f>
        <v>361882.10544217291</v>
      </c>
      <c r="Y61" s="107">
        <f>S61*'Levy Proposition'!E$5/(1+Assumptions!$D$49)^('Incentive Relocation assumption'!$I61-2022)</f>
        <v>133540.16522800701</v>
      </c>
      <c r="Z61" s="107">
        <f>T61*'Levy Proposition'!F$5/(1+Assumptions!$D$49)^('Incentive Relocation assumption'!$I61-2022)</f>
        <v>92829.62348388102</v>
      </c>
      <c r="AA61" s="107">
        <f>U61*'Levy Proposition'!G$5/(1+Assumptions!$D$49)^('Incentive Relocation assumption'!$I61-2022)</f>
        <v>51519.090944613017</v>
      </c>
      <c r="AB61" s="81">
        <f>P61*'Levy Proposition'!B$33/(1+Assumptions!$D$49)^('Incentive Relocation assumption'!$I61-2022)</f>
        <v>13621229.926844776</v>
      </c>
      <c r="AC61" s="81">
        <f>Q61*'Levy Proposition'!C$33/(1+Assumptions!$D$49)^('Incentive Relocation assumption'!$I61-2022)</f>
        <v>486791.42457497708</v>
      </c>
      <c r="AD61" s="81">
        <f>R61*'Levy Proposition'!D$33/(1+Assumptions!$D$49)^('Incentive Relocation assumption'!$I61-2022)</f>
        <v>361549.71044560382</v>
      </c>
      <c r="AE61" s="81">
        <f>S61*'Levy Proposition'!E$33/(1+Assumptions!$D$49)^('Incentive Relocation assumption'!$I61-2022)</f>
        <v>133417.50626782284</v>
      </c>
      <c r="AF61" s="81">
        <f>T61*'Levy Proposition'!F$33/(1+Assumptions!$D$49)^('Incentive Relocation assumption'!$I61-2022)</f>
        <v>92744.357863074125</v>
      </c>
      <c r="AG61" s="81">
        <f>U61*'Levy Proposition'!G$33/(1+Assumptions!$D$49)^('Incentive Relocation assumption'!$I61-2022)</f>
        <v>51471.76976514532</v>
      </c>
      <c r="AH61" s="109">
        <f t="shared" si="4"/>
        <v>12522.83861386776</v>
      </c>
      <c r="AI61" s="109">
        <f t="shared" si="5"/>
        <v>447.5374456862919</v>
      </c>
      <c r="AJ61" s="109">
        <f t="shared" si="6"/>
        <v>332.39499656908447</v>
      </c>
      <c r="AK61" s="109">
        <f t="shared" si="7"/>
        <v>122.6589601841697</v>
      </c>
      <c r="AL61" s="109">
        <f t="shared" si="8"/>
        <v>85.265620806894731</v>
      </c>
      <c r="AM61" s="109">
        <f t="shared" si="9"/>
        <v>47.32117946769722</v>
      </c>
      <c r="AN61" s="106">
        <f>'Levy Proposition'!B$11*'Incentive Relocation assumption'!J61/(1+Assumptions!$D$49)^('Incentive Relocation assumption'!$I61-2022)</f>
        <v>0</v>
      </c>
      <c r="AO61" s="106">
        <f>-'Levy Proposition'!C$11*'Incentive Relocation assumption'!K61/(1+Assumptions!$D$49)^('Incentive Relocation assumption'!$I61-2022)</f>
        <v>200425.20696601461</v>
      </c>
      <c r="AP61" s="106">
        <f>-'Levy Proposition'!D$11*'Incentive Relocation assumption'!L61/(1+Assumptions!$D$49)^('Incentive Relocation assumption'!$I61-2022)</f>
        <v>97795.636959422263</v>
      </c>
      <c r="AQ61" s="106">
        <f>-'Levy Proposition'!E$11*'Incentive Relocation assumption'!M61/(1+Assumptions!$D$49)^('Incentive Relocation assumption'!$I61-2022)</f>
        <v>58415.710781983893</v>
      </c>
      <c r="AR61" s="106">
        <f>-'Levy Proposition'!F$11*'Incentive Relocation assumption'!N61/(1+Assumptions!$D$49)^('Incentive Relocation assumption'!$I61-2022)</f>
        <v>23374.175965440492</v>
      </c>
      <c r="AS61" s="106">
        <f>-'Levy Proposition'!G$11*'Incentive Relocation assumption'!O61/(1+Assumptions!$D$49)^('Incentive Relocation assumption'!$I61-2022)</f>
        <v>26112.385054110393</v>
      </c>
    </row>
    <row r="62" spans="1:45" x14ac:dyDescent="0.35">
      <c r="A62">
        <v>2080</v>
      </c>
      <c r="B62" s="84">
        <f>'Future Expected Cost'!V61</f>
        <v>10057120.052486569</v>
      </c>
      <c r="C62" s="84">
        <f>'Future Expected Cost'!W61</f>
        <v>17760720.026971914</v>
      </c>
      <c r="D62" s="84">
        <f>'Future Expected Cost'!X61</f>
        <v>13229572.451777866</v>
      </c>
      <c r="E62" s="84">
        <f>'Future Expected Cost'!Y61</f>
        <v>4934073.1993886717</v>
      </c>
      <c r="F62" s="84">
        <f>'Future Expected Cost'!Z61</f>
        <v>3421347.3248589137</v>
      </c>
      <c r="G62" s="84">
        <f>'Future Expected Cost'!AA61</f>
        <v>1895690.4181325133</v>
      </c>
      <c r="H62" s="84"/>
      <c r="I62">
        <v>2080</v>
      </c>
      <c r="J62" s="103">
        <f t="shared" si="1"/>
        <v>12128.768239351761</v>
      </c>
      <c r="K62" s="103">
        <f t="shared" si="10"/>
        <v>-4391.7179401337517</v>
      </c>
      <c r="L62" s="103">
        <f t="shared" si="11"/>
        <v>-5012.6305573827085</v>
      </c>
      <c r="M62" s="103">
        <f t="shared" si="12"/>
        <v>-1084.2032507121469</v>
      </c>
      <c r="N62" s="103">
        <f t="shared" si="13"/>
        <v>-1344.5422809985241</v>
      </c>
      <c r="O62" s="103">
        <f t="shared" si="14"/>
        <v>-295.67421012462745</v>
      </c>
      <c r="P62" s="106">
        <f t="shared" si="15"/>
        <v>6648016.6352129653</v>
      </c>
      <c r="Q62" s="106">
        <f t="shared" si="16"/>
        <v>87834.358802675022</v>
      </c>
      <c r="R62" s="106">
        <f t="shared" si="17"/>
        <v>100252.61114765417</v>
      </c>
      <c r="S62" s="106">
        <f t="shared" si="18"/>
        <v>21684.065014242937</v>
      </c>
      <c r="T62" s="106">
        <f t="shared" si="19"/>
        <v>26890.845619970481</v>
      </c>
      <c r="U62" s="106">
        <f t="shared" si="20"/>
        <v>5913.4842024925492</v>
      </c>
      <c r="V62" s="107">
        <f>P62*'Levy Proposition'!B$5/(1+Assumptions!$D$49)^('Incentive Relocation assumption'!$I62-2022)</f>
        <v>12940977.311682679</v>
      </c>
      <c r="W62" s="107">
        <f>Q62*'Levy Proposition'!C$5/(1+Assumptions!$D$49)^('Incentive Relocation assumption'!$I62-2022)</f>
        <v>438512.96414038725</v>
      </c>
      <c r="X62" s="107">
        <f>R62*'Levy Proposition'!D$5/(1+Assumptions!$D$49)^('Incentive Relocation assumption'!$I62-2022)</f>
        <v>325692.33393958653</v>
      </c>
      <c r="Y62" s="107">
        <f>S62*'Levy Proposition'!E$5/(1+Assumptions!$D$49)^('Incentive Relocation assumption'!$I62-2022)</f>
        <v>120185.57268711813</v>
      </c>
      <c r="Z62" s="107">
        <f>T62*'Levy Proposition'!F$5/(1+Assumptions!$D$49)^('Incentive Relocation assumption'!$I62-2022)</f>
        <v>83546.260720066188</v>
      </c>
      <c r="AA62" s="107">
        <f>U62*'Levy Proposition'!G$5/(1+Assumptions!$D$49)^('Incentive Relocation assumption'!$I62-2022)</f>
        <v>46366.959625413416</v>
      </c>
      <c r="AB62" s="81">
        <f>P62*'Levy Proposition'!B$33/(1+Assumptions!$D$49)^('Incentive Relocation assumption'!$I62-2022)</f>
        <v>12929090.799350545</v>
      </c>
      <c r="AC62" s="81">
        <f>Q62*'Levy Proposition'!C$33/(1+Assumptions!$D$49)^('Incentive Relocation assumption'!$I62-2022)</f>
        <v>438110.18236969755</v>
      </c>
      <c r="AD62" s="81">
        <f>R62*'Levy Proposition'!D$33/(1+Assumptions!$D$49)^('Incentive Relocation assumption'!$I62-2022)</f>
        <v>325393.17987644178</v>
      </c>
      <c r="AE62" s="81">
        <f>S62*'Levy Proposition'!E$33/(1+Assumptions!$D$49)^('Incentive Relocation assumption'!$I62-2022)</f>
        <v>120075.180152035</v>
      </c>
      <c r="AF62" s="81">
        <f>T62*'Levy Proposition'!F$33/(1+Assumptions!$D$49)^('Incentive Relocation assumption'!$I62-2022)</f>
        <v>83469.522029128522</v>
      </c>
      <c r="AG62" s="81">
        <f>U62*'Levy Proposition'!G$33/(1+Assumptions!$D$49)^('Incentive Relocation assumption'!$I62-2022)</f>
        <v>46324.370768009772</v>
      </c>
      <c r="AH62" s="109">
        <f t="shared" si="4"/>
        <v>11886.512332133949</v>
      </c>
      <c r="AI62" s="109">
        <f t="shared" si="5"/>
        <v>402.78177068970399</v>
      </c>
      <c r="AJ62" s="109">
        <f t="shared" si="6"/>
        <v>299.15406314475695</v>
      </c>
      <c r="AK62" s="109">
        <f t="shared" si="7"/>
        <v>110.39253508312686</v>
      </c>
      <c r="AL62" s="109">
        <f t="shared" si="8"/>
        <v>76.738690937665524</v>
      </c>
      <c r="AM62" s="109">
        <f t="shared" si="9"/>
        <v>42.588857403643487</v>
      </c>
      <c r="AN62" s="106">
        <f>'Levy Proposition'!B$11*'Incentive Relocation assumption'!J62/(1+Assumptions!$D$49)^('Incentive Relocation assumption'!$I62-2022)</f>
        <v>0</v>
      </c>
      <c r="AO62" s="106">
        <f>-'Levy Proposition'!C$11*'Incentive Relocation assumption'!K62/(1+Assumptions!$D$49)^('Incentive Relocation assumption'!$I62-2022)</f>
        <v>180381.82174641109</v>
      </c>
      <c r="AP62" s="106">
        <f>-'Levy Proposition'!D$11*'Incentive Relocation assumption'!L62/(1+Assumptions!$D$49)^('Incentive Relocation assumption'!$I62-2022)</f>
        <v>88015.651427429912</v>
      </c>
      <c r="AQ62" s="106">
        <f>-'Levy Proposition'!E$11*'Incentive Relocation assumption'!M62/(1+Assumptions!$D$49)^('Incentive Relocation assumption'!$I62-2022)</f>
        <v>52573.887730860464</v>
      </c>
      <c r="AR62" s="106">
        <f>-'Levy Proposition'!F$11*'Incentive Relocation assumption'!N62/(1+Assumptions!$D$49)^('Incentive Relocation assumption'!$I62-2022)</f>
        <v>21036.657545686216</v>
      </c>
      <c r="AS62" s="106">
        <f>-'Levy Proposition'!G$11*'Incentive Relocation assumption'!O62/(1+Assumptions!$D$49)^('Incentive Relocation assumption'!$I62-2022)</f>
        <v>23501.033914376258</v>
      </c>
    </row>
    <row r="63" spans="1:45" x14ac:dyDescent="0.35">
      <c r="A63">
        <v>2081</v>
      </c>
      <c r="B63" s="84">
        <f>'Future Expected Cost'!V62</f>
        <v>9615528.6587929111</v>
      </c>
      <c r="C63" s="84">
        <f>'Future Expected Cost'!W62</f>
        <v>16981445.006771855</v>
      </c>
      <c r="D63" s="84">
        <f>'Future Expected Cost'!X62</f>
        <v>12650475.131665235</v>
      </c>
      <c r="E63" s="84">
        <f>'Future Expected Cost'!Y62</f>
        <v>4719931.633153013</v>
      </c>
      <c r="F63" s="84">
        <f>'Future Expected Cost'!Z62</f>
        <v>3272568.3824210698</v>
      </c>
      <c r="G63" s="84">
        <f>'Future Expected Cost'!AA62</f>
        <v>1813150.9336368551</v>
      </c>
      <c r="H63" s="84"/>
      <c r="I63">
        <v>2081</v>
      </c>
      <c r="J63" s="103">
        <f t="shared" si="1"/>
        <v>11522.32982738417</v>
      </c>
      <c r="K63" s="103">
        <f t="shared" si="10"/>
        <v>-4172.1320431270642</v>
      </c>
      <c r="L63" s="103">
        <f t="shared" si="11"/>
        <v>-4761.9990295135731</v>
      </c>
      <c r="M63" s="103">
        <f t="shared" si="12"/>
        <v>-1029.9930881765395</v>
      </c>
      <c r="N63" s="103">
        <f t="shared" si="13"/>
        <v>-1277.3151669485978</v>
      </c>
      <c r="O63" s="103">
        <f t="shared" si="14"/>
        <v>-280.89049961839612</v>
      </c>
      <c r="P63" s="106">
        <f t="shared" si="15"/>
        <v>6660145.4034523172</v>
      </c>
      <c r="Q63" s="106">
        <f t="shared" si="16"/>
        <v>83442.640862541273</v>
      </c>
      <c r="R63" s="106">
        <f t="shared" si="17"/>
        <v>95239.980590271458</v>
      </c>
      <c r="S63" s="106">
        <f t="shared" si="18"/>
        <v>20599.861763530789</v>
      </c>
      <c r="T63" s="106">
        <f t="shared" si="19"/>
        <v>25546.303338971957</v>
      </c>
      <c r="U63" s="106">
        <f t="shared" si="20"/>
        <v>5617.809992367922</v>
      </c>
      <c r="V63" s="107">
        <f>P63*'Levy Proposition'!B$5/(1+Assumptions!$D$49)^('Incentive Relocation assumption'!$I63-2022)</f>
        <v>12282181.523733776</v>
      </c>
      <c r="W63" s="107">
        <f>Q63*'Levy Proposition'!C$5/(1+Assumptions!$D$49)^('Incentive Relocation assumption'!$I63-2022)</f>
        <v>394659.77622502536</v>
      </c>
      <c r="X63" s="107">
        <f>R63*'Levy Proposition'!D$5/(1+Assumptions!$D$49)^('Incentive Relocation assumption'!$I63-2022)</f>
        <v>293121.69568982889</v>
      </c>
      <c r="Y63" s="107">
        <f>S63*'Levy Proposition'!E$5/(1+Assumptions!$D$49)^('Incentive Relocation assumption'!$I63-2022)</f>
        <v>108166.49700461161</v>
      </c>
      <c r="Z63" s="107">
        <f>T63*'Levy Proposition'!F$5/(1+Assumptions!$D$49)^('Incentive Relocation assumption'!$I63-2022)</f>
        <v>75191.274275902702</v>
      </c>
      <c r="AA63" s="107">
        <f>U63*'Levy Proposition'!G$5/(1+Assumptions!$D$49)^('Incentive Relocation assumption'!$I63-2022)</f>
        <v>41730.063661566164</v>
      </c>
      <c r="AB63" s="81">
        <f>P63*'Levy Proposition'!B$33/(1+Assumptions!$D$49)^('Incentive Relocation assumption'!$I63-2022)</f>
        <v>12270900.126770383</v>
      </c>
      <c r="AC63" s="81">
        <f>Q63*'Levy Proposition'!C$33/(1+Assumptions!$D$49)^('Incentive Relocation assumption'!$I63-2022)</f>
        <v>394297.27436878136</v>
      </c>
      <c r="AD63" s="81">
        <f>R63*'Levy Proposition'!D$33/(1+Assumptions!$D$49)^('Incentive Relocation assumption'!$I63-2022)</f>
        <v>292852.45832338301</v>
      </c>
      <c r="AE63" s="81">
        <f>S63*'Levy Proposition'!E$33/(1+Assumptions!$D$49)^('Incentive Relocation assumption'!$I63-2022)</f>
        <v>108067.14419920885</v>
      </c>
      <c r="AF63" s="81">
        <f>T63*'Levy Proposition'!F$33/(1+Assumptions!$D$49)^('Incentive Relocation assumption'!$I63-2022)</f>
        <v>75122.20978506688</v>
      </c>
      <c r="AG63" s="81">
        <f>U63*'Levy Proposition'!G$33/(1+Assumptions!$D$49)^('Incentive Relocation assumption'!$I63-2022)</f>
        <v>41691.733873607562</v>
      </c>
      <c r="AH63" s="109">
        <f t="shared" si="4"/>
        <v>11281.396963393316</v>
      </c>
      <c r="AI63" s="109">
        <f t="shared" si="5"/>
        <v>362.50185624399455</v>
      </c>
      <c r="AJ63" s="109">
        <f t="shared" si="6"/>
        <v>269.23736644588644</v>
      </c>
      <c r="AK63" s="109">
        <f t="shared" si="7"/>
        <v>99.352805402755621</v>
      </c>
      <c r="AL63" s="109">
        <f t="shared" si="8"/>
        <v>69.064490835822653</v>
      </c>
      <c r="AM63" s="109">
        <f t="shared" si="9"/>
        <v>38.329787958602537</v>
      </c>
      <c r="AN63" s="106">
        <f>'Levy Proposition'!B$11*'Incentive Relocation assumption'!J63/(1+Assumptions!$D$49)^('Incentive Relocation assumption'!$I63-2022)</f>
        <v>0</v>
      </c>
      <c r="AO63" s="106">
        <f>-'Levy Proposition'!C$11*'Incentive Relocation assumption'!K63/(1+Assumptions!$D$49)^('Incentive Relocation assumption'!$I63-2022)</f>
        <v>162342.86150479724</v>
      </c>
      <c r="AP63" s="106">
        <f>-'Levy Proposition'!D$11*'Incentive Relocation assumption'!L63/(1+Assumptions!$D$49)^('Incentive Relocation assumption'!$I63-2022)</f>
        <v>79213.706634061382</v>
      </c>
      <c r="AQ63" s="106">
        <f>-'Levy Proposition'!E$11*'Incentive Relocation assumption'!M63/(1+Assumptions!$D$49)^('Incentive Relocation assumption'!$I63-2022)</f>
        <v>47316.27218322875</v>
      </c>
      <c r="AR63" s="106">
        <f>-'Levy Proposition'!F$11*'Incentive Relocation assumption'!N63/(1+Assumptions!$D$49)^('Incentive Relocation assumption'!$I63-2022)</f>
        <v>18932.901050663291</v>
      </c>
      <c r="AS63" s="106">
        <f>-'Levy Proposition'!G$11*'Incentive Relocation assumption'!O63/(1+Assumptions!$D$49)^('Incentive Relocation assumption'!$I63-2022)</f>
        <v>21150.829152533694</v>
      </c>
    </row>
    <row r="64" spans="1:45" x14ac:dyDescent="0.35">
      <c r="A64">
        <v>2082</v>
      </c>
      <c r="B64" s="84">
        <f>'Future Expected Cost'!V63</f>
        <v>9193383.4601357598</v>
      </c>
      <c r="C64" s="84">
        <f>'Future Expected Cost'!W63</f>
        <v>16236463.066113429</v>
      </c>
      <c r="D64" s="84">
        <f>'Future Expected Cost'!X63</f>
        <v>12096807.2332136</v>
      </c>
      <c r="E64" s="84">
        <f>'Future Expected Cost'!Y63</f>
        <v>4515119.358195724</v>
      </c>
      <c r="F64" s="84">
        <f>'Future Expected Cost'!Z63</f>
        <v>3130283.2618517471</v>
      </c>
      <c r="G64" s="84">
        <f>'Future Expected Cost'!AA63</f>
        <v>1734218.486538399</v>
      </c>
      <c r="H64" s="84"/>
      <c r="I64">
        <v>2082</v>
      </c>
      <c r="J64" s="103">
        <f t="shared" si="1"/>
        <v>10946.213336014962</v>
      </c>
      <c r="K64" s="103">
        <f t="shared" si="10"/>
        <v>-3963.5254409707109</v>
      </c>
      <c r="L64" s="103">
        <f t="shared" si="11"/>
        <v>-4523.8990780378945</v>
      </c>
      <c r="M64" s="103">
        <f t="shared" si="12"/>
        <v>-978.49343376771253</v>
      </c>
      <c r="N64" s="103">
        <f t="shared" si="13"/>
        <v>-1213.449408601168</v>
      </c>
      <c r="O64" s="103">
        <f t="shared" si="14"/>
        <v>-266.84597463747627</v>
      </c>
      <c r="P64" s="106">
        <f t="shared" si="15"/>
        <v>6671667.7332797013</v>
      </c>
      <c r="Q64" s="106">
        <f t="shared" si="16"/>
        <v>79270.508819414215</v>
      </c>
      <c r="R64" s="106">
        <f t="shared" si="17"/>
        <v>90477.981560757878</v>
      </c>
      <c r="S64" s="106">
        <f t="shared" si="18"/>
        <v>19569.86867535425</v>
      </c>
      <c r="T64" s="106">
        <f t="shared" si="19"/>
        <v>24268.988172023361</v>
      </c>
      <c r="U64" s="106">
        <f t="shared" si="20"/>
        <v>5336.9194927495255</v>
      </c>
      <c r="V64" s="107">
        <f>P64*'Levy Proposition'!B$5/(1+Assumptions!$D$49)^('Incentive Relocation assumption'!$I64-2022)</f>
        <v>11655825.389152752</v>
      </c>
      <c r="W64" s="107">
        <f>Q64*'Levy Proposition'!C$5/(1+Assumptions!$D$49)^('Incentive Relocation assumption'!$I64-2022)</f>
        <v>355192.09625949082</v>
      </c>
      <c r="X64" s="107">
        <f>R64*'Levy Proposition'!D$5/(1+Assumptions!$D$49)^('Incentive Relocation assumption'!$I64-2022)</f>
        <v>263808.26175668661</v>
      </c>
      <c r="Y64" s="107">
        <f>S64*'Levy Proposition'!E$5/(1+Assumptions!$D$49)^('Incentive Relocation assumption'!$I64-2022)</f>
        <v>97349.380733971353</v>
      </c>
      <c r="Z64" s="107">
        <f>T64*'Levy Proposition'!F$5/(1+Assumptions!$D$49)^('Incentive Relocation assumption'!$I64-2022)</f>
        <v>67671.82251492569</v>
      </c>
      <c r="AA64" s="107">
        <f>U64*'Levy Proposition'!G$5/(1+Assumptions!$D$49)^('Incentive Relocation assumption'!$I64-2022)</f>
        <v>37556.877295096921</v>
      </c>
      <c r="AB64" s="81">
        <f>P64*'Levy Proposition'!B$33/(1+Assumptions!$D$49)^('Incentive Relocation assumption'!$I64-2022)</f>
        <v>11645119.311173288</v>
      </c>
      <c r="AC64" s="81">
        <f>Q64*'Levy Proposition'!C$33/(1+Assumptions!$D$49)^('Incentive Relocation assumption'!$I64-2022)</f>
        <v>354865.84615250287</v>
      </c>
      <c r="AD64" s="81">
        <f>R64*'Levy Proposition'!D$33/(1+Assumptions!$D$49)^('Incentive Relocation assumption'!$I64-2022)</f>
        <v>263565.94928822579</v>
      </c>
      <c r="AE64" s="81">
        <f>S64*'Levy Proposition'!E$33/(1+Assumptions!$D$49)^('Incentive Relocation assumption'!$I64-2022)</f>
        <v>97259.963637661698</v>
      </c>
      <c r="AF64" s="81">
        <f>T64*'Levy Proposition'!F$33/(1+Assumptions!$D$49)^('Incentive Relocation assumption'!$I64-2022)</f>
        <v>67609.664771079289</v>
      </c>
      <c r="AG64" s="81">
        <f>U64*'Levy Proposition'!G$33/(1+Assumptions!$D$49)^('Incentive Relocation assumption'!$I64-2022)</f>
        <v>37522.380651267595</v>
      </c>
      <c r="AH64" s="109">
        <f t="shared" si="4"/>
        <v>10706.077979464084</v>
      </c>
      <c r="AI64" s="109">
        <f t="shared" si="5"/>
        <v>326.25010698795086</v>
      </c>
      <c r="AJ64" s="109">
        <f t="shared" si="6"/>
        <v>242.31246846081922</v>
      </c>
      <c r="AK64" s="109">
        <f t="shared" si="7"/>
        <v>89.41709630965488</v>
      </c>
      <c r="AL64" s="109">
        <f t="shared" si="8"/>
        <v>62.15774384640099</v>
      </c>
      <c r="AM64" s="109">
        <f t="shared" si="9"/>
        <v>34.496643829326786</v>
      </c>
      <c r="AN64" s="106">
        <f>'Levy Proposition'!B$11*'Incentive Relocation assumption'!J64/(1+Assumptions!$D$49)^('Incentive Relocation assumption'!$I64-2022)</f>
        <v>0</v>
      </c>
      <c r="AO64" s="106">
        <f>-'Levy Proposition'!C$11*'Incentive Relocation assumption'!K64/(1+Assumptions!$D$49)^('Incentive Relocation assumption'!$I64-2022)</f>
        <v>146107.87509739818</v>
      </c>
      <c r="AP64" s="106">
        <f>-'Levy Proposition'!D$11*'Incentive Relocation assumption'!L64/(1+Assumptions!$D$49)^('Incentive Relocation assumption'!$I64-2022)</f>
        <v>71291.994286729867</v>
      </c>
      <c r="AQ64" s="106">
        <f>-'Levy Proposition'!E$11*'Incentive Relocation assumption'!M64/(1+Assumptions!$D$49)^('Incentive Relocation assumption'!$I64-2022)</f>
        <v>42584.440868792961</v>
      </c>
      <c r="AR64" s="106">
        <f>-'Levy Proposition'!F$11*'Incentive Relocation assumption'!N64/(1+Assumptions!$D$49)^('Incentive Relocation assumption'!$I64-2022)</f>
        <v>17039.529279579492</v>
      </c>
      <c r="AS64" s="106">
        <f>-'Levy Proposition'!G$11*'Incentive Relocation assumption'!O64/(1+Assumptions!$D$49)^('Incentive Relocation assumption'!$I64-2022)</f>
        <v>19035.655004353132</v>
      </c>
    </row>
    <row r="65" spans="1:45" x14ac:dyDescent="0.35">
      <c r="A65">
        <v>2083</v>
      </c>
      <c r="B65" s="84">
        <f>'Future Expected Cost'!V64</f>
        <v>8789825.8276288435</v>
      </c>
      <c r="C65" s="84">
        <f>'Future Expected Cost'!W64</f>
        <v>15524260.992775053</v>
      </c>
      <c r="D65" s="84">
        <f>'Future Expected Cost'!X64</f>
        <v>11567448.832441412</v>
      </c>
      <c r="E65" s="84">
        <f>'Future Expected Cost'!Y64</f>
        <v>4319228.4925587839</v>
      </c>
      <c r="F65" s="84">
        <f>'Future Expected Cost'!Z64</f>
        <v>2994207.5474447301</v>
      </c>
      <c r="G65" s="84">
        <f>'Future Expected Cost'!AA64</f>
        <v>1658734.911846566</v>
      </c>
      <c r="H65" s="84"/>
      <c r="I65">
        <v>2083</v>
      </c>
      <c r="J65" s="103">
        <f t="shared" si="1"/>
        <v>10398.902669214212</v>
      </c>
      <c r="K65" s="103">
        <f t="shared" si="10"/>
        <v>-3765.3491689221755</v>
      </c>
      <c r="L65" s="103">
        <f t="shared" si="11"/>
        <v>-4297.7041241359993</v>
      </c>
      <c r="M65" s="103">
        <f t="shared" si="12"/>
        <v>-929.56876207932692</v>
      </c>
      <c r="N65" s="103">
        <f t="shared" si="13"/>
        <v>-1152.7769381711096</v>
      </c>
      <c r="O65" s="103">
        <f t="shared" si="14"/>
        <v>-253.50367590560245</v>
      </c>
      <c r="P65" s="106">
        <f t="shared" si="15"/>
        <v>6682613.9466157164</v>
      </c>
      <c r="Q65" s="106">
        <f t="shared" si="16"/>
        <v>75306.983378443503</v>
      </c>
      <c r="R65" s="106">
        <f t="shared" si="17"/>
        <v>85954.082482719983</v>
      </c>
      <c r="S65" s="106">
        <f t="shared" si="18"/>
        <v>18591.375241586538</v>
      </c>
      <c r="T65" s="106">
        <f t="shared" si="19"/>
        <v>23055.538763422192</v>
      </c>
      <c r="U65" s="106">
        <f t="shared" si="20"/>
        <v>5070.073518112049</v>
      </c>
      <c r="V65" s="107">
        <f>P65*'Levy Proposition'!B$5/(1+Assumptions!$D$49)^('Incentive Relocation assumption'!$I65-2022)</f>
        <v>11060425.10015915</v>
      </c>
      <c r="W65" s="107">
        <f>Q65*'Levy Proposition'!C$5/(1+Assumptions!$D$49)^('Incentive Relocation assumption'!$I65-2022)</f>
        <v>319671.35453215579</v>
      </c>
      <c r="X65" s="107">
        <f>R65*'Levy Proposition'!D$5/(1+Assumptions!$D$49)^('Incentive Relocation assumption'!$I65-2022)</f>
        <v>237426.29765872826</v>
      </c>
      <c r="Y65" s="107">
        <f>S65*'Levy Proposition'!E$5/(1+Assumptions!$D$49)^('Incentive Relocation assumption'!$I65-2022)</f>
        <v>87614.022749425538</v>
      </c>
      <c r="Z65" s="107">
        <f>T65*'Levy Proposition'!F$5/(1+Assumptions!$D$49)^('Incentive Relocation assumption'!$I65-2022)</f>
        <v>60904.34836478404</v>
      </c>
      <c r="AA65" s="107">
        <f>U65*'Levy Proposition'!G$5/(1+Assumptions!$D$49)^('Incentive Relocation assumption'!$I65-2022)</f>
        <v>33801.027566082288</v>
      </c>
      <c r="AB65" s="81">
        <f>P65*'Levy Proposition'!B$33/(1+Assumptions!$D$49)^('Incentive Relocation assumption'!$I65-2022)</f>
        <v>11050265.907682009</v>
      </c>
      <c r="AC65" s="81">
        <f>Q65*'Levy Proposition'!C$33/(1+Assumptions!$D$49)^('Incentive Relocation assumption'!$I65-2022)</f>
        <v>319377.73084312835</v>
      </c>
      <c r="AD65" s="81">
        <f>R65*'Levy Proposition'!D$33/(1+Assumptions!$D$49)^('Incentive Relocation assumption'!$I65-2022)</f>
        <v>237208.21748231488</v>
      </c>
      <c r="AE65" s="81">
        <f>S65*'Levy Proposition'!E$33/(1+Assumptions!$D$49)^('Incentive Relocation assumption'!$I65-2022)</f>
        <v>87533.547748442536</v>
      </c>
      <c r="AF65" s="81">
        <f>T65*'Levy Proposition'!F$33/(1+Assumptions!$D$49)^('Incentive Relocation assumption'!$I65-2022)</f>
        <v>60848.406663436253</v>
      </c>
      <c r="AG65" s="81">
        <f>U65*'Levy Proposition'!G$33/(1+Assumptions!$D$49)^('Incentive Relocation assumption'!$I65-2022)</f>
        <v>33769.980735435245</v>
      </c>
      <c r="AH65" s="109">
        <f t="shared" si="4"/>
        <v>10159.192477140576</v>
      </c>
      <c r="AI65" s="109">
        <f t="shared" si="5"/>
        <v>293.62368902744493</v>
      </c>
      <c r="AJ65" s="109">
        <f t="shared" si="6"/>
        <v>218.08017641337938</v>
      </c>
      <c r="AK65" s="109">
        <f t="shared" si="7"/>
        <v>80.475000983002246</v>
      </c>
      <c r="AL65" s="109">
        <f t="shared" si="8"/>
        <v>55.941701347786875</v>
      </c>
      <c r="AM65" s="109">
        <f t="shared" si="9"/>
        <v>31.046830647042952</v>
      </c>
      <c r="AN65" s="106">
        <f>'Levy Proposition'!B$11*'Incentive Relocation assumption'!J65/(1+Assumptions!$D$49)^('Incentive Relocation assumption'!$I65-2022)</f>
        <v>0</v>
      </c>
      <c r="AO65" s="106">
        <f>-'Levy Proposition'!C$11*'Incentive Relocation assumption'!K65/(1+Assumptions!$D$49)^('Incentive Relocation assumption'!$I65-2022)</f>
        <v>131496.45735945145</v>
      </c>
      <c r="AP65" s="106">
        <f>-'Levy Proposition'!D$11*'Incentive Relocation assumption'!L65/(1+Assumptions!$D$49)^('Incentive Relocation assumption'!$I65-2022)</f>
        <v>64162.487343997862</v>
      </c>
      <c r="AQ65" s="106">
        <f>-'Levy Proposition'!E$11*'Incentive Relocation assumption'!M65/(1+Assumptions!$D$49)^('Incentive Relocation assumption'!$I65-2022)</f>
        <v>38325.81309629239</v>
      </c>
      <c r="AR65" s="106">
        <f>-'Levy Proposition'!F$11*'Incentive Relocation assumption'!N65/(1+Assumptions!$D$49)^('Incentive Relocation assumption'!$I65-2022)</f>
        <v>15335.50285255808</v>
      </c>
      <c r="AS65" s="106">
        <f>-'Levy Proposition'!G$11*'Incentive Relocation assumption'!O65/(1+Assumptions!$D$49)^('Incentive Relocation assumption'!$I65-2022)</f>
        <v>17132.007394676868</v>
      </c>
    </row>
    <row r="66" spans="1:45" x14ac:dyDescent="0.35">
      <c r="A66">
        <v>2084</v>
      </c>
      <c r="B66" s="84">
        <f>'Future Expected Cost'!V65</f>
        <v>8404035.1362063028</v>
      </c>
      <c r="C66" s="84">
        <f>'Future Expected Cost'!W65</f>
        <v>14843392.511556126</v>
      </c>
      <c r="D66" s="84">
        <f>'Future Expected Cost'!X65</f>
        <v>11061329.459020225</v>
      </c>
      <c r="E66" s="84">
        <f>'Future Expected Cost'!Y65</f>
        <v>4131869.0456205215</v>
      </c>
      <c r="F66" s="84">
        <f>'Future Expected Cost'!Z65</f>
        <v>2864069.3197802384</v>
      </c>
      <c r="G66" s="84">
        <f>'Future Expected Cost'!AA65</f>
        <v>1586549.0015121656</v>
      </c>
      <c r="H66" s="84"/>
      <c r="I66">
        <v>2084</v>
      </c>
      <c r="J66" s="103">
        <f t="shared" si="1"/>
        <v>9878.9575357535032</v>
      </c>
      <c r="K66" s="103">
        <f t="shared" si="10"/>
        <v>-3577.0817104760667</v>
      </c>
      <c r="L66" s="103">
        <f t="shared" si="11"/>
        <v>-4082.8189179291994</v>
      </c>
      <c r="M66" s="103">
        <f t="shared" si="12"/>
        <v>-883.09032397536066</v>
      </c>
      <c r="N66" s="103">
        <f t="shared" si="13"/>
        <v>-1095.1380912625541</v>
      </c>
      <c r="O66" s="103">
        <f t="shared" si="14"/>
        <v>-240.82849211032237</v>
      </c>
      <c r="P66" s="106">
        <f t="shared" si="15"/>
        <v>6693012.8492849311</v>
      </c>
      <c r="Q66" s="106">
        <f t="shared" si="16"/>
        <v>71541.634209521333</v>
      </c>
      <c r="R66" s="106">
        <f t="shared" si="17"/>
        <v>81656.378358583985</v>
      </c>
      <c r="S66" s="106">
        <f t="shared" si="18"/>
        <v>17661.806479507213</v>
      </c>
      <c r="T66" s="106">
        <f t="shared" si="19"/>
        <v>21902.76182525108</v>
      </c>
      <c r="U66" s="106">
        <f t="shared" si="20"/>
        <v>4816.569842206447</v>
      </c>
      <c r="V66" s="107">
        <f>P66*'Levy Proposition'!B$5/(1+Assumptions!$D$49)^('Incentive Relocation assumption'!$I66-2022)</f>
        <v>10494552.580922354</v>
      </c>
      <c r="W66" s="107">
        <f>Q66*'Levy Proposition'!C$5/(1+Assumptions!$D$49)^('Incentive Relocation assumption'!$I66-2022)</f>
        <v>287702.84019430151</v>
      </c>
      <c r="X66" s="107">
        <f>R66*'Levy Proposition'!D$5/(1+Assumptions!$D$49)^('Incentive Relocation assumption'!$I66-2022)</f>
        <v>213682.64376770306</v>
      </c>
      <c r="Y66" s="107">
        <f>S66*'Levy Proposition'!E$5/(1+Assumptions!$D$49)^('Incentive Relocation assumption'!$I66-2022)</f>
        <v>78852.242556260462</v>
      </c>
      <c r="Z66" s="107">
        <f>T66*'Levy Proposition'!F$5/(1+Assumptions!$D$49)^('Incentive Relocation assumption'!$I66-2022)</f>
        <v>54813.650820780538</v>
      </c>
      <c r="AA66" s="107">
        <f>U66*'Levy Proposition'!G$5/(1+Assumptions!$D$49)^('Incentive Relocation assumption'!$I66-2022)</f>
        <v>30420.779010618382</v>
      </c>
      <c r="AB66" s="81">
        <f>P66*'Levy Proposition'!B$33/(1+Assumptions!$D$49)^('Incentive Relocation assumption'!$I66-2022)</f>
        <v>10484913.152178379</v>
      </c>
      <c r="AC66" s="81">
        <f>Q66*'Levy Proposition'!C$33/(1+Assumptions!$D$49)^('Incentive Relocation assumption'!$I66-2022)</f>
        <v>287438.58014070633</v>
      </c>
      <c r="AD66" s="81">
        <f>R66*'Levy Proposition'!D$33/(1+Assumptions!$D$49)^('Incentive Relocation assumption'!$I66-2022)</f>
        <v>213486.37254960777</v>
      </c>
      <c r="AE66" s="81">
        <f>S66*'Levy Proposition'!E$33/(1+Assumptions!$D$49)^('Incentive Relocation assumption'!$I66-2022)</f>
        <v>78779.815402500186</v>
      </c>
      <c r="AF66" s="81">
        <f>T66*'Levy Proposition'!F$33/(1+Assumptions!$D$49)^('Incentive Relocation assumption'!$I66-2022)</f>
        <v>54763.303530868965</v>
      </c>
      <c r="AG66" s="81">
        <f>U66*'Levy Proposition'!G$33/(1+Assumptions!$D$49)^('Incentive Relocation assumption'!$I66-2022)</f>
        <v>30392.836996954826</v>
      </c>
      <c r="AH66" s="109">
        <f t="shared" si="4"/>
        <v>9639.428743975237</v>
      </c>
      <c r="AI66" s="109">
        <f t="shared" si="5"/>
        <v>264.26005359517876</v>
      </c>
      <c r="AJ66" s="109">
        <f t="shared" si="6"/>
        <v>196.2712180952949</v>
      </c>
      <c r="AK66" s="109">
        <f t="shared" si="7"/>
        <v>72.427153760276269</v>
      </c>
      <c r="AL66" s="109">
        <f t="shared" si="8"/>
        <v>50.347289911573171</v>
      </c>
      <c r="AM66" s="109">
        <f t="shared" si="9"/>
        <v>27.942013663556281</v>
      </c>
      <c r="AN66" s="106">
        <f>'Levy Proposition'!B$11*'Incentive Relocation assumption'!J66/(1+Assumptions!$D$49)^('Incentive Relocation assumption'!$I66-2022)</f>
        <v>0</v>
      </c>
      <c r="AO66" s="106">
        <f>-'Levy Proposition'!C$11*'Incentive Relocation assumption'!K66/(1+Assumptions!$D$49)^('Incentive Relocation assumption'!$I66-2022)</f>
        <v>118346.24442083856</v>
      </c>
      <c r="AP66" s="106">
        <f>-'Levy Proposition'!D$11*'Incentive Relocation assumption'!L66/(1+Assumptions!$D$49)^('Incentive Relocation assumption'!$I66-2022)</f>
        <v>57745.961848271407</v>
      </c>
      <c r="AQ66" s="106">
        <f>-'Levy Proposition'!E$11*'Incentive Relocation assumption'!M66/(1+Assumptions!$D$49)^('Incentive Relocation assumption'!$I66-2022)</f>
        <v>34493.066470396319</v>
      </c>
      <c r="AR66" s="106">
        <f>-'Levy Proposition'!F$11*'Incentive Relocation assumption'!N66/(1+Assumptions!$D$49)^('Incentive Relocation assumption'!$I66-2022)</f>
        <v>13801.886418462187</v>
      </c>
      <c r="AS66" s="106">
        <f>-'Levy Proposition'!G$11*'Incentive Relocation assumption'!O66/(1+Assumptions!$D$49)^('Incentive Relocation assumption'!$I66-2022)</f>
        <v>15418.732757246507</v>
      </c>
    </row>
    <row r="67" spans="1:45" x14ac:dyDescent="0.35">
      <c r="A67">
        <v>2085</v>
      </c>
      <c r="B67" s="84">
        <f>'Future Expected Cost'!V66</f>
        <v>8035227.078848511</v>
      </c>
      <c r="C67" s="84">
        <f>'Future Expected Cost'!W66</f>
        <v>14192475.316670362</v>
      </c>
      <c r="D67" s="84">
        <f>'Future Expected Cost'!X66</f>
        <v>10577425.907199165</v>
      </c>
      <c r="E67" s="84">
        <f>'Future Expected Cost'!Y66</f>
        <v>3952668.1309439032</v>
      </c>
      <c r="F67" s="84">
        <f>'Future Expected Cost'!Z66</f>
        <v>2739608.6050887322</v>
      </c>
      <c r="G67" s="84">
        <f>'Future Expected Cost'!AA66</f>
        <v>1517516.1975568219</v>
      </c>
      <c r="H67" s="84"/>
      <c r="I67">
        <v>2085</v>
      </c>
      <c r="J67" s="103">
        <f t="shared" si="1"/>
        <v>9385.0096589658297</v>
      </c>
      <c r="K67" s="103">
        <f t="shared" si="10"/>
        <v>-3398.2276249522638</v>
      </c>
      <c r="L67" s="103">
        <f t="shared" si="11"/>
        <v>-3878.6779720327395</v>
      </c>
      <c r="M67" s="103">
        <f t="shared" si="12"/>
        <v>-838.9358077765927</v>
      </c>
      <c r="N67" s="103">
        <f t="shared" si="13"/>
        <v>-1040.3811866994263</v>
      </c>
      <c r="O67" s="103">
        <f t="shared" si="14"/>
        <v>-228.78706750480626</v>
      </c>
      <c r="P67" s="106">
        <f t="shared" si="15"/>
        <v>6702891.806820685</v>
      </c>
      <c r="Q67" s="106">
        <f t="shared" si="16"/>
        <v>67964.552499045269</v>
      </c>
      <c r="R67" s="106">
        <f t="shared" si="17"/>
        <v>77573.55944065479</v>
      </c>
      <c r="S67" s="106">
        <f t="shared" si="18"/>
        <v>16778.716155531853</v>
      </c>
      <c r="T67" s="106">
        <f t="shared" si="19"/>
        <v>20807.623733988527</v>
      </c>
      <c r="U67" s="106">
        <f t="shared" si="20"/>
        <v>4575.7413500961247</v>
      </c>
      <c r="V67" s="107">
        <f>P67*'Levy Proposition'!B$5/(1+Assumptions!$D$49)^('Incentive Relocation assumption'!$I67-2022)</f>
        <v>9956834.7911378946</v>
      </c>
      <c r="W67" s="107">
        <f>Q67*'Levy Proposition'!C$5/(1+Assumptions!$D$49)^('Incentive Relocation assumption'!$I67-2022)</f>
        <v>258931.31518464431</v>
      </c>
      <c r="X67" s="107">
        <f>R67*'Levy Proposition'!D$5/(1+Assumptions!$D$49)^('Incentive Relocation assumption'!$I67-2022)</f>
        <v>192313.45768271317</v>
      </c>
      <c r="Y67" s="107">
        <f>S67*'Levy Proposition'!E$5/(1+Assumptions!$D$49)^('Incentive Relocation assumption'!$I67-2022)</f>
        <v>70966.678175864246</v>
      </c>
      <c r="Z67" s="107">
        <f>T67*'Levy Proposition'!F$5/(1+Assumptions!$D$49)^('Incentive Relocation assumption'!$I67-2022)</f>
        <v>49332.04930306309</v>
      </c>
      <c r="AA67" s="107">
        <f>U67*'Levy Proposition'!G$5/(1+Assumptions!$D$49)^('Incentive Relocation assumption'!$I67-2022)</f>
        <v>27378.569891215338</v>
      </c>
      <c r="AB67" s="81">
        <f>P67*'Levy Proposition'!B$33/(1+Assumptions!$D$49)^('Incentive Relocation assumption'!$I67-2022)</f>
        <v>9947689.26551928</v>
      </c>
      <c r="AC67" s="81">
        <f>Q67*'Levy Proposition'!C$33/(1+Assumptions!$D$49)^('Incentive Relocation assumption'!$I67-2022)</f>
        <v>258693.48227627971</v>
      </c>
      <c r="AD67" s="81">
        <f>R67*'Levy Proposition'!D$33/(1+Assumptions!$D$49)^('Incentive Relocation assumption'!$I67-2022)</f>
        <v>192136.81443303241</v>
      </c>
      <c r="AE67" s="81">
        <f>S67*'Levy Proposition'!E$33/(1+Assumptions!$D$49)^('Incentive Relocation assumption'!$I67-2022)</f>
        <v>70901.49404989052</v>
      </c>
      <c r="AF67" s="81">
        <f>T67*'Levy Proposition'!F$33/(1+Assumptions!$D$49)^('Incentive Relocation assumption'!$I67-2022)</f>
        <v>49286.736959312911</v>
      </c>
      <c r="AG67" s="81">
        <f>U67*'Levy Proposition'!G$33/(1+Assumptions!$D$49)^('Incentive Relocation assumption'!$I67-2022)</f>
        <v>27353.42219944446</v>
      </c>
      <c r="AH67" s="109">
        <f t="shared" si="4"/>
        <v>9145.5256186146289</v>
      </c>
      <c r="AI67" s="109">
        <f t="shared" si="5"/>
        <v>237.83290836459491</v>
      </c>
      <c r="AJ67" s="109">
        <f t="shared" si="6"/>
        <v>176.6432496807538</v>
      </c>
      <c r="AK67" s="109">
        <f t="shared" si="7"/>
        <v>65.184125973726623</v>
      </c>
      <c r="AL67" s="109">
        <f t="shared" si="8"/>
        <v>45.312343750178115</v>
      </c>
      <c r="AM67" s="109">
        <f t="shared" si="9"/>
        <v>25.147691770878737</v>
      </c>
      <c r="AN67" s="106">
        <f>'Levy Proposition'!B$11*'Incentive Relocation assumption'!J67/(1+Assumptions!$D$49)^('Incentive Relocation assumption'!$I67-2022)</f>
        <v>0</v>
      </c>
      <c r="AO67" s="106">
        <f>-'Levy Proposition'!C$11*'Incentive Relocation assumption'!K67/(1+Assumptions!$D$49)^('Incentive Relocation assumption'!$I67-2022)</f>
        <v>106511.10949880035</v>
      </c>
      <c r="AP67" s="106">
        <f>-'Levy Proposition'!D$11*'Incentive Relocation assumption'!L67/(1+Assumptions!$D$49)^('Incentive Relocation assumption'!$I67-2022)</f>
        <v>51971.11657944406</v>
      </c>
      <c r="AQ67" s="106">
        <f>-'Levy Proposition'!E$11*'Incentive Relocation assumption'!M67/(1+Assumptions!$D$49)^('Incentive Relocation assumption'!$I67-2022)</f>
        <v>31043.61103942963</v>
      </c>
      <c r="AR67" s="106">
        <f>-'Levy Proposition'!F$11*'Incentive Relocation assumption'!N67/(1+Assumptions!$D$49)^('Incentive Relocation assumption'!$I67-2022)</f>
        <v>12421.638242945224</v>
      </c>
      <c r="AS67" s="106">
        <f>-'Levy Proposition'!G$11*'Incentive Relocation assumption'!O67/(1+Assumptions!$D$49)^('Incentive Relocation assumption'!$I67-2022)</f>
        <v>13876.792973674203</v>
      </c>
    </row>
    <row r="68" spans="1:45" x14ac:dyDescent="0.35">
      <c r="A68">
        <v>2086</v>
      </c>
      <c r="B68" s="84">
        <f>'Future Expected Cost'!V67</f>
        <v>7682652.0557330213</v>
      </c>
      <c r="C68" s="84">
        <f>'Future Expected Cost'!W67</f>
        <v>13570188.235972542</v>
      </c>
      <c r="D68" s="84">
        <f>'Future Expected Cost'!X67</f>
        <v>10114760.143842025</v>
      </c>
      <c r="E68" s="84">
        <f>'Future Expected Cost'!Y67</f>
        <v>3781269.2138519501</v>
      </c>
      <c r="F68" s="84">
        <f>'Future Expected Cost'!Z67</f>
        <v>2620576.8489418728</v>
      </c>
      <c r="G68" s="84">
        <f>'Future Expected Cost'!AA67</f>
        <v>1451498.298773231</v>
      </c>
      <c r="H68" s="84"/>
      <c r="I68">
        <v>2086</v>
      </c>
      <c r="J68" s="103">
        <f t="shared" si="1"/>
        <v>8915.7591760175364</v>
      </c>
      <c r="K68" s="103">
        <f t="shared" si="10"/>
        <v>-3228.3162437046503</v>
      </c>
      <c r="L68" s="103">
        <f t="shared" si="11"/>
        <v>-3684.7440734311022</v>
      </c>
      <c r="M68" s="103">
        <f t="shared" si="12"/>
        <v>-796.98901738776306</v>
      </c>
      <c r="N68" s="103">
        <f t="shared" si="13"/>
        <v>-988.36212736445509</v>
      </c>
      <c r="O68" s="103">
        <f t="shared" si="14"/>
        <v>-217.34771412956593</v>
      </c>
      <c r="P68" s="106">
        <f t="shared" si="15"/>
        <v>6712276.8164796513</v>
      </c>
      <c r="Q68" s="106">
        <f t="shared" si="16"/>
        <v>64566.324874093007</v>
      </c>
      <c r="R68" s="106">
        <f t="shared" si="17"/>
        <v>73694.881468622043</v>
      </c>
      <c r="S68" s="106">
        <f t="shared" si="18"/>
        <v>15939.780347755261</v>
      </c>
      <c r="T68" s="106">
        <f t="shared" si="19"/>
        <v>19767.242547289101</v>
      </c>
      <c r="U68" s="106">
        <f t="shared" si="20"/>
        <v>4346.9542825913186</v>
      </c>
      <c r="V68" s="107">
        <f>P68*'Levy Proposition'!B$5/(1+Assumptions!$D$49)^('Incentive Relocation assumption'!$I68-2022)</f>
        <v>9445952.8425421342</v>
      </c>
      <c r="W68" s="107">
        <f>Q68*'Levy Proposition'!C$5/(1+Assumptions!$D$49)^('Incentive Relocation assumption'!$I68-2022)</f>
        <v>233037.06678032849</v>
      </c>
      <c r="X68" s="107">
        <f>R68*'Levy Proposition'!D$5/(1+Assumptions!$D$49)^('Incentive Relocation assumption'!$I68-2022)</f>
        <v>173081.28238101996</v>
      </c>
      <c r="Y68" s="107">
        <f>S68*'Levy Proposition'!E$5/(1+Assumptions!$D$49)^('Incentive Relocation assumption'!$I68-2022)</f>
        <v>63869.704247451802</v>
      </c>
      <c r="Z68" s="107">
        <f>T68*'Levy Proposition'!F$5/(1+Assumptions!$D$49)^('Incentive Relocation assumption'!$I68-2022)</f>
        <v>44398.631581701178</v>
      </c>
      <c r="AA68" s="107">
        <f>U68*'Levy Proposition'!G$5/(1+Assumptions!$D$49)^('Incentive Relocation assumption'!$I68-2022)</f>
        <v>24640.594806152712</v>
      </c>
      <c r="AB68" s="81">
        <f>P68*'Levy Proposition'!B$33/(1+Assumptions!$D$49)^('Incentive Relocation assumption'!$I68-2022)</f>
        <v>9437276.5708628483</v>
      </c>
      <c r="AC68" s="81">
        <f>Q68*'Levy Proposition'!C$33/(1+Assumptions!$D$49)^('Incentive Relocation assumption'!$I68-2022)</f>
        <v>232823.01818867936</v>
      </c>
      <c r="AD68" s="81">
        <f>R68*'Levy Proposition'!D$33/(1+Assumptions!$D$49)^('Incentive Relocation assumption'!$I68-2022)</f>
        <v>172922.30421824811</v>
      </c>
      <c r="AE68" s="81">
        <f>S68*'Levy Proposition'!E$33/(1+Assumptions!$D$49)^('Incentive Relocation assumption'!$I68-2022)</f>
        <v>63811.038815243548</v>
      </c>
      <c r="AF68" s="81">
        <f>T68*'Levy Proposition'!F$33/(1+Assumptions!$D$49)^('Incentive Relocation assumption'!$I68-2022)</f>
        <v>44357.850667778293</v>
      </c>
      <c r="AG68" s="81">
        <f>U68*'Levy Proposition'!G$33/(1+Assumptions!$D$49)^('Incentive Relocation assumption'!$I68-2022)</f>
        <v>24617.961992032098</v>
      </c>
      <c r="AH68" s="109">
        <f t="shared" si="4"/>
        <v>8676.2716792859137</v>
      </c>
      <c r="AI68" s="109">
        <f t="shared" si="5"/>
        <v>214.04859164913069</v>
      </c>
      <c r="AJ68" s="109">
        <f t="shared" si="6"/>
        <v>158.97816277184756</v>
      </c>
      <c r="AK68" s="109">
        <f t="shared" si="7"/>
        <v>58.66543220825406</v>
      </c>
      <c r="AL68" s="109">
        <f t="shared" si="8"/>
        <v>40.780913922884793</v>
      </c>
      <c r="AM68" s="109">
        <f t="shared" si="9"/>
        <v>22.632814120614057</v>
      </c>
      <c r="AN68" s="106">
        <f>'Levy Proposition'!B$11*'Incentive Relocation assumption'!J68/(1+Assumptions!$D$49)^('Incentive Relocation assumption'!$I68-2022)</f>
        <v>0</v>
      </c>
      <c r="AO68" s="106">
        <f>-'Levy Proposition'!C$11*'Incentive Relocation assumption'!K68/(1+Assumptions!$D$49)^('Incentive Relocation assumption'!$I68-2022)</f>
        <v>95859.539119163295</v>
      </c>
      <c r="AP68" s="106">
        <f>-'Levy Proposition'!D$11*'Incentive Relocation assumption'!L68/(1+Assumptions!$D$49)^('Incentive Relocation assumption'!$I68-2022)</f>
        <v>46773.780746973869</v>
      </c>
      <c r="AQ68" s="106">
        <f>-'Levy Proposition'!E$11*'Incentive Relocation assumption'!M68/(1+Assumptions!$D$49)^('Incentive Relocation assumption'!$I68-2022)</f>
        <v>27939.116030594079</v>
      </c>
      <c r="AR68" s="106">
        <f>-'Levy Proposition'!F$11*'Incentive Relocation assumption'!N68/(1+Assumptions!$D$49)^('Incentive Relocation assumption'!$I68-2022)</f>
        <v>11179.420838603828</v>
      </c>
      <c r="AS68" s="106">
        <f>-'Levy Proposition'!G$11*'Incentive Relocation assumption'!O68/(1+Assumptions!$D$49)^('Incentive Relocation assumption'!$I68-2022)</f>
        <v>12489.053819530769</v>
      </c>
    </row>
    <row r="69" spans="1:45" x14ac:dyDescent="0.35">
      <c r="A69">
        <v>2087</v>
      </c>
      <c r="B69" s="84">
        <f>'Future Expected Cost'!V68</f>
        <v>7345593.6349746948</v>
      </c>
      <c r="C69" s="84">
        <f>'Future Expected Cost'!W68</f>
        <v>12975268.521151423</v>
      </c>
      <c r="D69" s="84">
        <f>'Future Expected Cost'!X68</f>
        <v>9672397.3092603199</v>
      </c>
      <c r="E69" s="84">
        <f>'Future Expected Cost'!Y68</f>
        <v>3617331.3921944024</v>
      </c>
      <c r="F69" s="84">
        <f>'Future Expected Cost'!Z68</f>
        <v>2506736.4131932915</v>
      </c>
      <c r="G69" s="84">
        <f>'Future Expected Cost'!AA68</f>
        <v>1388363.1803947184</v>
      </c>
      <c r="H69" s="84"/>
      <c r="I69">
        <v>2087</v>
      </c>
      <c r="J69" s="103">
        <f t="shared" si="1"/>
        <v>8469.9712172166601</v>
      </c>
      <c r="K69" s="103">
        <f t="shared" si="10"/>
        <v>-3066.9004315194179</v>
      </c>
      <c r="L69" s="103">
        <f t="shared" si="11"/>
        <v>-3500.5068697595475</v>
      </c>
      <c r="M69" s="103">
        <f t="shared" si="12"/>
        <v>-757.13956651837498</v>
      </c>
      <c r="N69" s="103">
        <f t="shared" si="13"/>
        <v>-938.94402099623221</v>
      </c>
      <c r="O69" s="103">
        <f t="shared" si="14"/>
        <v>-206.48032842308763</v>
      </c>
      <c r="P69" s="106">
        <f t="shared" si="15"/>
        <v>6721192.575655669</v>
      </c>
      <c r="Q69" s="106">
        <f t="shared" si="16"/>
        <v>61338.008630388358</v>
      </c>
      <c r="R69" s="106">
        <f t="shared" si="17"/>
        <v>70010.137395190948</v>
      </c>
      <c r="S69" s="106">
        <f t="shared" si="18"/>
        <v>15142.791330367498</v>
      </c>
      <c r="T69" s="106">
        <f t="shared" si="19"/>
        <v>18778.880419924644</v>
      </c>
      <c r="U69" s="106">
        <f t="shared" si="20"/>
        <v>4129.6065684617524</v>
      </c>
      <c r="V69" s="107">
        <f>P69*'Levy Proposition'!B$5/(1+Assumptions!$D$49)^('Incentive Relocation assumption'!$I69-2022)</f>
        <v>8960640.9605844021</v>
      </c>
      <c r="W69" s="107">
        <f>Q69*'Levy Proposition'!C$5/(1+Assumptions!$D$49)^('Incentive Relocation assumption'!$I69-2022)</f>
        <v>209732.35490984697</v>
      </c>
      <c r="X69" s="107">
        <f>R69*'Levy Proposition'!D$5/(1+Assumptions!$D$49)^('Incentive Relocation assumption'!$I69-2022)</f>
        <v>155772.4075664164</v>
      </c>
      <c r="Y69" s="107">
        <f>S69*'Levy Proposition'!E$5/(1+Assumptions!$D$49)^('Incentive Relocation assumption'!$I69-2022)</f>
        <v>57482.458324283587</v>
      </c>
      <c r="Z69" s="107">
        <f>T69*'Levy Proposition'!F$5/(1+Assumptions!$D$49)^('Incentive Relocation assumption'!$I69-2022)</f>
        <v>39958.576912498873</v>
      </c>
      <c r="AA69" s="107">
        <f>U69*'Levy Proposition'!G$5/(1+Assumptions!$D$49)^('Incentive Relocation assumption'!$I69-2022)</f>
        <v>22176.429039699866</v>
      </c>
      <c r="AB69" s="81">
        <f>P69*'Levy Proposition'!B$33/(1+Assumptions!$D$49)^('Incentive Relocation assumption'!$I69-2022)</f>
        <v>8952410.4562943093</v>
      </c>
      <c r="AC69" s="81">
        <f>Q69*'Levy Proposition'!C$33/(1+Assumptions!$D$49)^('Incentive Relocation assumption'!$I69-2022)</f>
        <v>209539.71210064951</v>
      </c>
      <c r="AD69" s="81">
        <f>R69*'Levy Proposition'!D$33/(1+Assumptions!$D$49)^('Incentive Relocation assumption'!$I69-2022)</f>
        <v>155629.32790566524</v>
      </c>
      <c r="AE69" s="81">
        <f>S69*'Levy Proposition'!E$33/(1+Assumptions!$D$49)^('Incentive Relocation assumption'!$I69-2022)</f>
        <v>57429.659688346241</v>
      </c>
      <c r="AF69" s="81">
        <f>T69*'Levy Proposition'!F$33/(1+Assumptions!$D$49)^('Incentive Relocation assumption'!$I69-2022)</f>
        <v>39921.874265874489</v>
      </c>
      <c r="AG69" s="81">
        <f>U69*'Levy Proposition'!G$33/(1+Assumptions!$D$49)^('Incentive Relocation assumption'!$I69-2022)</f>
        <v>22156.059604616697</v>
      </c>
      <c r="AH69" s="109">
        <f t="shared" si="4"/>
        <v>8230.5042900927365</v>
      </c>
      <c r="AI69" s="109">
        <f t="shared" si="5"/>
        <v>192.64280919745215</v>
      </c>
      <c r="AJ69" s="109">
        <f t="shared" si="6"/>
        <v>143.07966075115837</v>
      </c>
      <c r="AK69" s="109">
        <f t="shared" si="7"/>
        <v>52.798635937346262</v>
      </c>
      <c r="AL69" s="109">
        <f t="shared" si="8"/>
        <v>36.702646624384215</v>
      </c>
      <c r="AM69" s="109">
        <f t="shared" si="9"/>
        <v>20.369435083168355</v>
      </c>
      <c r="AN69" s="106">
        <f>'Levy Proposition'!B$11*'Incentive Relocation assumption'!J69/(1+Assumptions!$D$49)^('Incentive Relocation assumption'!$I69-2022)</f>
        <v>0</v>
      </c>
      <c r="AO69" s="106">
        <f>-'Levy Proposition'!C$11*'Incentive Relocation assumption'!K69/(1+Assumptions!$D$49)^('Incentive Relocation assumption'!$I69-2022)</f>
        <v>86273.171722447383</v>
      </c>
      <c r="AP69" s="106">
        <f>-'Levy Proposition'!D$11*'Incentive Relocation assumption'!L69/(1+Assumptions!$D$49)^('Incentive Relocation assumption'!$I69-2022)</f>
        <v>42096.200916170259</v>
      </c>
      <c r="AQ69" s="106">
        <f>-'Levy Proposition'!E$11*'Incentive Relocation assumption'!M69/(1+Assumptions!$D$49)^('Incentive Relocation assumption'!$I69-2022)</f>
        <v>25145.083913708939</v>
      </c>
      <c r="AR69" s="106">
        <f>-'Levy Proposition'!F$11*'Incentive Relocation assumption'!N69/(1+Assumptions!$D$49)^('Incentive Relocation assumption'!$I69-2022)</f>
        <v>10061.430532932372</v>
      </c>
      <c r="AS69" s="106">
        <f>-'Levy Proposition'!G$11*'Incentive Relocation assumption'!O69/(1+Assumptions!$D$49)^('Incentive Relocation assumption'!$I69-2022)</f>
        <v>11240.094566737471</v>
      </c>
    </row>
    <row r="70" spans="1:45" x14ac:dyDescent="0.35">
      <c r="A70">
        <v>2088</v>
      </c>
      <c r="B70" s="84">
        <f>'Future Expected Cost'!V69</f>
        <v>7023367.081767723</v>
      </c>
      <c r="C70" s="84">
        <f>'Future Expected Cost'!W69</f>
        <v>12406509.258283028</v>
      </c>
      <c r="D70" s="84">
        <f>'Future Expected Cost'!X69</f>
        <v>9249443.8067177888</v>
      </c>
      <c r="E70" s="84">
        <f>'Future Expected Cost'!Y69</f>
        <v>3460528.7088377648</v>
      </c>
      <c r="F70" s="84">
        <f>'Future Expected Cost'!Z69</f>
        <v>2397860.0951396297</v>
      </c>
      <c r="G70" s="84">
        <f>'Future Expected Cost'!AA69</f>
        <v>1327984.5261592648</v>
      </c>
      <c r="H70" s="84"/>
      <c r="I70">
        <v>2088</v>
      </c>
      <c r="J70" s="103">
        <f t="shared" ref="J70:J132" si="21">-SUM(K70:O70)</f>
        <v>8046.4726563558279</v>
      </c>
      <c r="K70" s="103">
        <f t="shared" si="10"/>
        <v>-2913.5554099434471</v>
      </c>
      <c r="L70" s="103">
        <f t="shared" si="11"/>
        <v>-3325.4815262715706</v>
      </c>
      <c r="M70" s="103">
        <f t="shared" si="12"/>
        <v>-719.28258819245616</v>
      </c>
      <c r="N70" s="103">
        <f t="shared" si="13"/>
        <v>-891.9968199464206</v>
      </c>
      <c r="O70" s="103">
        <f t="shared" si="14"/>
        <v>-196.15631200193326</v>
      </c>
      <c r="P70" s="106">
        <f t="shared" si="15"/>
        <v>6729662.5468728859</v>
      </c>
      <c r="Q70" s="106">
        <f t="shared" si="16"/>
        <v>58271.10819886894</v>
      </c>
      <c r="R70" s="106">
        <f t="shared" si="17"/>
        <v>66509.630525431407</v>
      </c>
      <c r="S70" s="106">
        <f t="shared" si="18"/>
        <v>14385.651763849122</v>
      </c>
      <c r="T70" s="106">
        <f t="shared" si="19"/>
        <v>17839.93639892841</v>
      </c>
      <c r="U70" s="106">
        <f t="shared" si="20"/>
        <v>3923.1262400386649</v>
      </c>
      <c r="V70" s="107">
        <f>P70*'Levy Proposition'!B$5/(1+Assumptions!$D$49)^('Incentive Relocation assumption'!$I70-2022)</f>
        <v>8499685.3195423186</v>
      </c>
      <c r="W70" s="107">
        <f>Q70*'Levy Proposition'!C$5/(1+Assumptions!$D$49)^('Incentive Relocation assumption'!$I70-2022)</f>
        <v>188758.21474999434</v>
      </c>
      <c r="X70" s="107">
        <f>R70*'Levy Proposition'!D$5/(1+Assumptions!$D$49)^('Incentive Relocation assumption'!$I70-2022)</f>
        <v>140194.49489414369</v>
      </c>
      <c r="Y70" s="107">
        <f>S70*'Levy Proposition'!E$5/(1+Assumptions!$D$49)^('Incentive Relocation assumption'!$I70-2022)</f>
        <v>51733.96454446284</v>
      </c>
      <c r="Z70" s="107">
        <f>T70*'Levy Proposition'!F$5/(1+Assumptions!$D$49)^('Incentive Relocation assumption'!$I70-2022)</f>
        <v>35962.54686214609</v>
      </c>
      <c r="AA70" s="107">
        <f>U70*'Levy Proposition'!G$5/(1+Assumptions!$D$49)^('Incentive Relocation assumption'!$I70-2022)</f>
        <v>19958.690478934517</v>
      </c>
      <c r="AB70" s="81">
        <f>P70*'Levy Proposition'!B$33/(1+Assumptions!$D$49)^('Incentive Relocation assumption'!$I70-2022)</f>
        <v>8491878.2110112812</v>
      </c>
      <c r="AC70" s="81">
        <f>Q70*'Levy Proposition'!C$33/(1+Assumptions!$D$49)^('Incentive Relocation assumption'!$I70-2022)</f>
        <v>188584.83705267069</v>
      </c>
      <c r="AD70" s="81">
        <f>R70*'Levy Proposition'!D$33/(1+Assumptions!$D$49)^('Incentive Relocation assumption'!$I70-2022)</f>
        <v>140065.72381663381</v>
      </c>
      <c r="AE70" s="81">
        <f>S70*'Levy Proposition'!E$33/(1+Assumptions!$D$49)^('Incentive Relocation assumption'!$I70-2022)</f>
        <v>51686.445999863216</v>
      </c>
      <c r="AF70" s="81">
        <f>T70*'Levy Proposition'!F$33/(1+Assumptions!$D$49)^('Incentive Relocation assumption'!$I70-2022)</f>
        <v>35929.514638498971</v>
      </c>
      <c r="AG70" s="81">
        <f>U70*'Levy Proposition'!G$33/(1+Assumptions!$D$49)^('Incentive Relocation assumption'!$I70-2022)</f>
        <v>19940.358075222095</v>
      </c>
      <c r="AH70" s="109">
        <f t="shared" ref="AH70:AH132" si="22">V70-AB70</f>
        <v>7807.1085310373455</v>
      </c>
      <c r="AI70" s="109">
        <f t="shared" ref="AI70:AI132" si="23">W70-AC70</f>
        <v>173.37769732365268</v>
      </c>
      <c r="AJ70" s="109">
        <f t="shared" ref="AJ70:AJ132" si="24">X70-AD70</f>
        <v>128.77107750988216</v>
      </c>
      <c r="AK70" s="109">
        <f t="shared" ref="AK70:AK132" si="25">Y70-AE70</f>
        <v>47.518544599624875</v>
      </c>
      <c r="AL70" s="109">
        <f t="shared" ref="AL70:AL132" si="26">Z70-AF70</f>
        <v>33.032223647118371</v>
      </c>
      <c r="AM70" s="109">
        <f t="shared" ref="AM70:AM132" si="27">AA70-AG70</f>
        <v>18.332403712422092</v>
      </c>
      <c r="AN70" s="106">
        <f>'Levy Proposition'!B$11*'Incentive Relocation assumption'!J70/(1+Assumptions!$D$49)^('Incentive Relocation assumption'!$I70-2022)</f>
        <v>0</v>
      </c>
      <c r="AO70" s="106">
        <f>-'Levy Proposition'!C$11*'Incentive Relocation assumption'!K70/(1+Assumptions!$D$49)^('Incentive Relocation assumption'!$I70-2022)</f>
        <v>77645.482415666556</v>
      </c>
      <c r="AP70" s="106">
        <f>-'Levy Proposition'!D$11*'Incentive Relocation assumption'!L70/(1+Assumptions!$D$49)^('Incentive Relocation assumption'!$I70-2022)</f>
        <v>37886.399244927889</v>
      </c>
      <c r="AQ70" s="106">
        <f>-'Levy Proposition'!E$11*'Incentive Relocation assumption'!M70/(1+Assumptions!$D$49)^('Incentive Relocation assumption'!$I70-2022)</f>
        <v>22630.467060414714</v>
      </c>
      <c r="AR70" s="106">
        <f>-'Levy Proposition'!F$11*'Incentive Relocation assumption'!N70/(1+Assumptions!$D$49)^('Incentive Relocation assumption'!$I70-2022)</f>
        <v>9055.2440802171732</v>
      </c>
      <c r="AS70" s="106">
        <f>-'Levy Proposition'!G$11*'Incentive Relocation assumption'!O70/(1+Assumptions!$D$49)^('Incentive Relocation assumption'!$I70-2022)</f>
        <v>10116.036626539897</v>
      </c>
    </row>
    <row r="71" spans="1:45" x14ac:dyDescent="0.35">
      <c r="A71">
        <v>2089</v>
      </c>
      <c r="B71" s="84">
        <f>'Future Expected Cost'!V70</f>
        <v>6715317.9528845195</v>
      </c>
      <c r="C71" s="84">
        <f>'Future Expected Cost'!W70</f>
        <v>11862756.893388556</v>
      </c>
      <c r="D71" s="84">
        <f>'Future Expected Cost'!X70</f>
        <v>8845045.4766655732</v>
      </c>
      <c r="E71" s="84">
        <f>'Future Expected Cost'!Y70</f>
        <v>3310549.4944759975</v>
      </c>
      <c r="F71" s="84">
        <f>'Future Expected Cost'!Z70</f>
        <v>2293730.6679180316</v>
      </c>
      <c r="G71" s="84">
        <f>'Future Expected Cost'!AA70</f>
        <v>1270241.5722187189</v>
      </c>
      <c r="H71" s="84"/>
      <c r="I71">
        <v>2089</v>
      </c>
      <c r="J71" s="103">
        <f t="shared" si="21"/>
        <v>7644.1490235380361</v>
      </c>
      <c r="K71" s="103">
        <f t="shared" ref="K71:K132" si="28">-$C$1*Q71</f>
        <v>-2767.8776394462748</v>
      </c>
      <c r="L71" s="103">
        <f t="shared" ref="L71:L132" si="29">-$C$1*R71</f>
        <v>-3159.2074499579921</v>
      </c>
      <c r="M71" s="103">
        <f t="shared" ref="M71:M132" si="30">-$C$1*S71</f>
        <v>-683.31845878283332</v>
      </c>
      <c r="N71" s="103">
        <f t="shared" ref="N71:N132" si="31">-$C$1*T71</f>
        <v>-847.39697894909955</v>
      </c>
      <c r="O71" s="103">
        <f t="shared" ref="O71:O132" si="32">-$C$1*U71</f>
        <v>-186.3484964018366</v>
      </c>
      <c r="P71" s="106">
        <f t="shared" ref="P71:P132" si="33">(P70+J70)</f>
        <v>6737709.0195292421</v>
      </c>
      <c r="Q71" s="106">
        <f t="shared" ref="Q71:Q132" si="34">(Q70+K70)</f>
        <v>55357.552788925495</v>
      </c>
      <c r="R71" s="106">
        <f t="shared" ref="R71:R132" si="35">(R70+L70)</f>
        <v>63184.148999159836</v>
      </c>
      <c r="S71" s="106">
        <f t="shared" ref="S71:S132" si="36">(S70+M70)</f>
        <v>13666.369175656666</v>
      </c>
      <c r="T71" s="106">
        <f t="shared" ref="T71:T132" si="37">(T70+N70)</f>
        <v>16947.93957898199</v>
      </c>
      <c r="U71" s="106">
        <f t="shared" ref="U71:U132" si="38">(U70+O70)</f>
        <v>3726.9699280367317</v>
      </c>
      <c r="V71" s="107">
        <f>P71*'Levy Proposition'!B$5/(1+Assumptions!$D$49)^('Incentive Relocation assumption'!$I71-2022)</f>
        <v>8061922.775863572</v>
      </c>
      <c r="W71" s="107">
        <f>Q71*'Levy Proposition'!C$5/(1+Assumptions!$D$49)^('Incentive Relocation assumption'!$I71-2022)</f>
        <v>169881.57907691604</v>
      </c>
      <c r="X71" s="107">
        <f>R71*'Levy Proposition'!D$5/(1+Assumptions!$D$49)^('Incentive Relocation assumption'!$I71-2022)</f>
        <v>126174.44068355962</v>
      </c>
      <c r="Y71" s="107">
        <f>S71*'Levy Proposition'!E$5/(1+Assumptions!$D$49)^('Incentive Relocation assumption'!$I71-2022)</f>
        <v>46560.344938432914</v>
      </c>
      <c r="Z71" s="107">
        <f>T71*'Levy Proposition'!F$5/(1+Assumptions!$D$49)^('Incentive Relocation assumption'!$I71-2022)</f>
        <v>32366.137053482344</v>
      </c>
      <c r="AA71" s="107">
        <f>U71*'Levy Proposition'!G$5/(1+Assumptions!$D$49)^('Incentive Relocation assumption'!$I71-2022)</f>
        <v>17962.735340337851</v>
      </c>
      <c r="AB71" s="81">
        <f>P71*'Levy Proposition'!B$33/(1+Assumptions!$D$49)^('Incentive Relocation assumption'!$I71-2022)</f>
        <v>8054517.7598290024</v>
      </c>
      <c r="AC71" s="81">
        <f>Q71*'Levy Proposition'!C$33/(1+Assumptions!$D$49)^('Incentive Relocation assumption'!$I71-2022)</f>
        <v>169725.53989717981</v>
      </c>
      <c r="AD71" s="81">
        <f>R71*'Levy Proposition'!D$33/(1+Assumptions!$D$49)^('Incentive Relocation assumption'!$I71-2022)</f>
        <v>126058.54726924762</v>
      </c>
      <c r="AE71" s="81">
        <f>S71*'Levy Proposition'!E$33/(1+Assumptions!$D$49)^('Incentive Relocation assumption'!$I71-2022)</f>
        <v>46517.578453261864</v>
      </c>
      <c r="AF71" s="81">
        <f>T71*'Levy Proposition'!F$33/(1+Assumptions!$D$49)^('Incentive Relocation assumption'!$I71-2022)</f>
        <v>32336.408194682601</v>
      </c>
      <c r="AG71" s="81">
        <f>U71*'Levy Proposition'!G$33/(1+Assumptions!$D$49)^('Incentive Relocation assumption'!$I71-2022)</f>
        <v>17946.236256072476</v>
      </c>
      <c r="AH71" s="109">
        <f t="shared" si="22"/>
        <v>7405.0160345695913</v>
      </c>
      <c r="AI71" s="109">
        <f t="shared" si="23"/>
        <v>156.03917973622447</v>
      </c>
      <c r="AJ71" s="109">
        <f t="shared" si="24"/>
        <v>115.89341431199864</v>
      </c>
      <c r="AK71" s="109">
        <f t="shared" si="25"/>
        <v>42.76648517105059</v>
      </c>
      <c r="AL71" s="109">
        <f t="shared" si="26"/>
        <v>29.728858799742738</v>
      </c>
      <c r="AM71" s="109">
        <f t="shared" si="27"/>
        <v>16.499084265375132</v>
      </c>
      <c r="AN71" s="106">
        <f>'Levy Proposition'!B$11*'Incentive Relocation assumption'!J71/(1+Assumptions!$D$49)^('Incentive Relocation assumption'!$I71-2022)</f>
        <v>0</v>
      </c>
      <c r="AO71" s="106">
        <f>-'Levy Proposition'!C$11*'Incentive Relocation assumption'!K71/(1+Assumptions!$D$49)^('Incentive Relocation assumption'!$I71-2022)</f>
        <v>69880.599254622619</v>
      </c>
      <c r="AP71" s="106">
        <f>-'Levy Proposition'!D$11*'Incentive Relocation assumption'!L71/(1+Assumptions!$D$49)^('Incentive Relocation assumption'!$I71-2022)</f>
        <v>34097.595899555534</v>
      </c>
      <c r="AQ71" s="106">
        <f>-'Levy Proposition'!E$11*'Incentive Relocation assumption'!M71/(1+Assumptions!$D$49)^('Incentive Relocation assumption'!$I71-2022)</f>
        <v>20367.322739110088</v>
      </c>
      <c r="AR71" s="106">
        <f>-'Levy Proposition'!F$11*'Incentive Relocation assumption'!N71/(1+Assumptions!$D$49)^('Incentive Relocation assumption'!$I71-2022)</f>
        <v>8149.6806129028892</v>
      </c>
      <c r="AS71" s="106">
        <f>-'Levy Proposition'!G$11*'Incentive Relocation assumption'!O71/(1+Assumptions!$D$49)^('Incentive Relocation assumption'!$I71-2022)</f>
        <v>9104.3893289235893</v>
      </c>
    </row>
    <row r="72" spans="1:45" x14ac:dyDescent="0.35">
      <c r="A72">
        <v>2090</v>
      </c>
      <c r="B72" s="84">
        <f>'Future Expected Cost'!V71</f>
        <v>6926793.320896633</v>
      </c>
      <c r="C72" s="84">
        <f>'Future Expected Cost'!W71</f>
        <v>12236751.094670525</v>
      </c>
      <c r="D72" s="84">
        <f>'Future Expected Cost'!X71</f>
        <v>9124922.3227033764</v>
      </c>
      <c r="E72" s="84">
        <f>'Future Expected Cost'!Y71</f>
        <v>3416668.7494098949</v>
      </c>
      <c r="F72" s="84">
        <f>'Future Expected Cost'!Z71</f>
        <v>2367042.7716953359</v>
      </c>
      <c r="G72" s="84">
        <f>'Future Expected Cost'!AA71</f>
        <v>1310764.5990379765</v>
      </c>
      <c r="H72" s="84"/>
      <c r="I72">
        <v>2090</v>
      </c>
      <c r="J72" s="103">
        <f t="shared" si="21"/>
        <v>7261.9415723611355</v>
      </c>
      <c r="K72" s="103">
        <f t="shared" si="28"/>
        <v>-2629.4837574739613</v>
      </c>
      <c r="L72" s="103">
        <f t="shared" si="29"/>
        <v>-3001.2470774600924</v>
      </c>
      <c r="M72" s="103">
        <f t="shared" si="30"/>
        <v>-649.15253584369168</v>
      </c>
      <c r="N72" s="103">
        <f t="shared" si="31"/>
        <v>-805.02713000164454</v>
      </c>
      <c r="O72" s="103">
        <f t="shared" si="32"/>
        <v>-177.03107158174475</v>
      </c>
      <c r="P72" s="106">
        <f t="shared" si="33"/>
        <v>6745353.1685527805</v>
      </c>
      <c r="Q72" s="106">
        <f t="shared" si="34"/>
        <v>52589.675149479219</v>
      </c>
      <c r="R72" s="106">
        <f t="shared" si="35"/>
        <v>60024.941549201845</v>
      </c>
      <c r="S72" s="106">
        <f t="shared" si="36"/>
        <v>12983.050716873833</v>
      </c>
      <c r="T72" s="106">
        <f t="shared" si="37"/>
        <v>16100.54260003289</v>
      </c>
      <c r="U72" s="106">
        <f t="shared" si="38"/>
        <v>3540.6214316348951</v>
      </c>
      <c r="V72" s="107">
        <f>P72*'Levy Proposition'!B$5/(1+Assumptions!$D$49)^('Incentive Relocation assumption'!$I72-2022)</f>
        <v>7646239.5214007087</v>
      </c>
      <c r="W72" s="107">
        <f>Q72*'Levy Proposition'!C$5/(1+Assumptions!$D$49)^('Incentive Relocation assumption'!$I72-2022)</f>
        <v>152892.6883944654</v>
      </c>
      <c r="X72" s="107">
        <f>R72*'Levy Proposition'!D$5/(1+Assumptions!$D$49)^('Incentive Relocation assumption'!$I72-2022)</f>
        <v>113556.45236875935</v>
      </c>
      <c r="Y72" s="107">
        <f>S72*'Levy Proposition'!E$5/(1+Assumptions!$D$49)^('Incentive Relocation assumption'!$I72-2022)</f>
        <v>41904.109609126906</v>
      </c>
      <c r="Z72" s="107">
        <f>T72*'Levy Proposition'!F$5/(1+Assumptions!$D$49)^('Incentive Relocation assumption'!$I72-2022)</f>
        <v>29129.38373859899</v>
      </c>
      <c r="AA72" s="107">
        <f>U72*'Levy Proposition'!G$5/(1+Assumptions!$D$49)^('Incentive Relocation assumption'!$I72-2022)</f>
        <v>16166.384325042522</v>
      </c>
      <c r="AB72" s="81">
        <f>P72*'Levy Proposition'!B$33/(1+Assumptions!$D$49)^('Incentive Relocation assumption'!$I72-2022)</f>
        <v>7639216.317652138</v>
      </c>
      <c r="AC72" s="81">
        <f>Q72*'Levy Proposition'!C$33/(1+Assumptions!$D$49)^('Incentive Relocation assumption'!$I72-2022)</f>
        <v>152752.25380576914</v>
      </c>
      <c r="AD72" s="81">
        <f>R72*'Levy Proposition'!D$33/(1+Assumptions!$D$49)^('Incentive Relocation assumption'!$I72-2022)</f>
        <v>113452.14879577834</v>
      </c>
      <c r="AE72" s="81">
        <f>S72*'Levy Proposition'!E$33/(1+Assumptions!$D$49)^('Incentive Relocation assumption'!$I72-2022)</f>
        <v>41865.61995694381</v>
      </c>
      <c r="AF72" s="81">
        <f>T72*'Levy Proposition'!F$33/(1+Assumptions!$D$49)^('Incentive Relocation assumption'!$I72-2022)</f>
        <v>29102.627893912999</v>
      </c>
      <c r="AG72" s="81">
        <f>U72*'Levy Proposition'!G$33/(1+Assumptions!$D$49)^('Incentive Relocation assumption'!$I72-2022)</f>
        <v>16151.535220371567</v>
      </c>
      <c r="AH72" s="109">
        <f t="shared" si="22"/>
        <v>7023.2037485707551</v>
      </c>
      <c r="AI72" s="109">
        <f t="shared" si="23"/>
        <v>140.43458869625465</v>
      </c>
      <c r="AJ72" s="109">
        <f t="shared" si="24"/>
        <v>104.30357298100716</v>
      </c>
      <c r="AK72" s="109">
        <f t="shared" si="25"/>
        <v>38.489652183096041</v>
      </c>
      <c r="AL72" s="109">
        <f t="shared" si="26"/>
        <v>26.755844685991178</v>
      </c>
      <c r="AM72" s="109">
        <f t="shared" si="27"/>
        <v>14.849104670955057</v>
      </c>
      <c r="AN72" s="106">
        <f>'Levy Proposition'!B$11*'Incentive Relocation assumption'!J72/(1+Assumptions!$D$49)^('Incentive Relocation assumption'!$I72-2022)</f>
        <v>0</v>
      </c>
      <c r="AO72" s="106">
        <f>-'Levy Proposition'!C$11*'Incentive Relocation assumption'!K72/(1+Assumptions!$D$49)^('Incentive Relocation assumption'!$I72-2022)</f>
        <v>62892.23790307546</v>
      </c>
      <c r="AP72" s="106">
        <f>-'Levy Proposition'!D$11*'Incentive Relocation assumption'!L72/(1+Assumptions!$D$49)^('Incentive Relocation assumption'!$I72-2022)</f>
        <v>30687.689231513261</v>
      </c>
      <c r="AQ72" s="106">
        <f>-'Levy Proposition'!E$11*'Incentive Relocation assumption'!M72/(1+Assumptions!$D$49)^('Incentive Relocation assumption'!$I72-2022)</f>
        <v>18330.502611883298</v>
      </c>
      <c r="AR72" s="106">
        <f>-'Levy Proposition'!F$11*'Incentive Relocation assumption'!N72/(1+Assumptions!$D$49)^('Incentive Relocation assumption'!$I72-2022)</f>
        <v>7334.6773984177698</v>
      </c>
      <c r="AS72" s="106">
        <f>-'Levy Proposition'!G$11*'Incentive Relocation assumption'!O72/(1+Assumptions!$D$49)^('Incentive Relocation assumption'!$I72-2022)</f>
        <v>8193.9111247533638</v>
      </c>
    </row>
    <row r="73" spans="1:45" x14ac:dyDescent="0.35">
      <c r="A73">
        <v>2091</v>
      </c>
      <c r="B73" s="84">
        <f>'Future Expected Cost'!V72</f>
        <v>6623064.1040325854</v>
      </c>
      <c r="C73" s="84">
        <f>'Future Expected Cost'!W72</f>
        <v>11700589.261613568</v>
      </c>
      <c r="D73" s="84">
        <f>'Future Expected Cost'!X72</f>
        <v>8726087.809093643</v>
      </c>
      <c r="E73" s="84">
        <f>'Future Expected Cost'!Y72</f>
        <v>3268642.845141138</v>
      </c>
      <c r="F73" s="84">
        <f>'Future Expected Cost'!Z72</f>
        <v>2264287.3268942516</v>
      </c>
      <c r="G73" s="84">
        <f>'Future Expected Cost'!AA72</f>
        <v>1253790.0005068078</v>
      </c>
      <c r="H73" s="84"/>
      <c r="I73">
        <v>2091</v>
      </c>
      <c r="J73" s="103">
        <f t="shared" si="21"/>
        <v>6898.8444937430777</v>
      </c>
      <c r="K73" s="103">
        <f t="shared" si="28"/>
        <v>-2498.0095696002631</v>
      </c>
      <c r="L73" s="103">
        <f t="shared" si="29"/>
        <v>-2851.1847235870878</v>
      </c>
      <c r="M73" s="103">
        <f t="shared" si="30"/>
        <v>-616.69490905150712</v>
      </c>
      <c r="N73" s="103">
        <f t="shared" si="31"/>
        <v>-764.7757735015623</v>
      </c>
      <c r="O73" s="103">
        <f t="shared" si="32"/>
        <v>-168.17951800265752</v>
      </c>
      <c r="P73" s="106">
        <f t="shared" si="33"/>
        <v>6752615.1101251412</v>
      </c>
      <c r="Q73" s="106">
        <f t="shared" si="34"/>
        <v>49960.191392005261</v>
      </c>
      <c r="R73" s="106">
        <f t="shared" si="35"/>
        <v>57023.69447174175</v>
      </c>
      <c r="S73" s="106">
        <f t="shared" si="36"/>
        <v>12333.898181030141</v>
      </c>
      <c r="T73" s="106">
        <f t="shared" si="37"/>
        <v>15295.515470031245</v>
      </c>
      <c r="U73" s="106">
        <f t="shared" si="38"/>
        <v>3363.5903600531501</v>
      </c>
      <c r="V73" s="107">
        <f>P73*'Levy Proposition'!B$5/(1+Assumptions!$D$49)^('Incentive Relocation assumption'!$I73-2022)</f>
        <v>7251569.6754339542</v>
      </c>
      <c r="W73" s="107">
        <f>Q73*'Levy Proposition'!C$5/(1+Assumptions!$D$49)^('Incentive Relocation assumption'!$I73-2022)</f>
        <v>137602.76006089657</v>
      </c>
      <c r="X73" s="107">
        <f>R73*'Levy Proposition'!D$5/(1+Assumptions!$D$49)^('Incentive Relocation assumption'!$I73-2022)</f>
        <v>102200.31731243113</v>
      </c>
      <c r="Y73" s="107">
        <f>S73*'Levy Proposition'!E$5/(1+Assumptions!$D$49)^('Incentive Relocation assumption'!$I73-2022)</f>
        <v>37713.517897164063</v>
      </c>
      <c r="Z73" s="107">
        <f>T73*'Levy Proposition'!F$5/(1+Assumptions!$D$49)^('Incentive Relocation assumption'!$I73-2022)</f>
        <v>26216.319716759688</v>
      </c>
      <c r="AA73" s="107">
        <f>U73*'Levy Proposition'!G$5/(1+Assumptions!$D$49)^('Incentive Relocation assumption'!$I73-2022)</f>
        <v>14549.67615973709</v>
      </c>
      <c r="AB73" s="81">
        <f>P73*'Levy Proposition'!B$33/(1+Assumptions!$D$49)^('Incentive Relocation assumption'!$I73-2022)</f>
        <v>7244908.9827908585</v>
      </c>
      <c r="AC73" s="81">
        <f>Q73*'Levy Proposition'!C$33/(1+Assumptions!$D$49)^('Incentive Relocation assumption'!$I73-2022)</f>
        <v>137476.36953682674</v>
      </c>
      <c r="AD73" s="81">
        <f>R73*'Levy Proposition'!D$33/(1+Assumptions!$D$49)^('Incentive Relocation assumption'!$I73-2022)</f>
        <v>102106.44454665588</v>
      </c>
      <c r="AE73" s="81">
        <f>S73*'Levy Proposition'!E$33/(1+Assumptions!$D$49)^('Incentive Relocation assumption'!$I73-2022)</f>
        <v>37678.877376222255</v>
      </c>
      <c r="AF73" s="81">
        <f>T73*'Levy Proposition'!F$33/(1+Assumptions!$D$49)^('Incentive Relocation assumption'!$I73-2022)</f>
        <v>26192.239571952145</v>
      </c>
      <c r="AG73" s="81">
        <f>U73*'Levy Proposition'!G$33/(1+Assumptions!$D$49)^('Incentive Relocation assumption'!$I73-2022)</f>
        <v>14536.312029584018</v>
      </c>
      <c r="AH73" s="109">
        <f t="shared" si="22"/>
        <v>6660.6926430957392</v>
      </c>
      <c r="AI73" s="109">
        <f t="shared" si="23"/>
        <v>126.39052406983683</v>
      </c>
      <c r="AJ73" s="109">
        <f t="shared" si="24"/>
        <v>93.87276577524608</v>
      </c>
      <c r="AK73" s="109">
        <f t="shared" si="25"/>
        <v>34.640520941808063</v>
      </c>
      <c r="AL73" s="109">
        <f t="shared" si="26"/>
        <v>24.080144807543547</v>
      </c>
      <c r="AM73" s="109">
        <f t="shared" si="27"/>
        <v>13.364130153071528</v>
      </c>
      <c r="AN73" s="106">
        <f>'Levy Proposition'!B$11*'Incentive Relocation assumption'!J73/(1+Assumptions!$D$49)^('Incentive Relocation assumption'!$I73-2022)</f>
        <v>0</v>
      </c>
      <c r="AO73" s="106">
        <f>-'Levy Proposition'!C$11*'Incentive Relocation assumption'!K73/(1+Assumptions!$D$49)^('Incentive Relocation assumption'!$I73-2022)</f>
        <v>56602.742830591691</v>
      </c>
      <c r="AP73" s="106">
        <f>-'Levy Proposition'!D$11*'Incentive Relocation assumption'!L73/(1+Assumptions!$D$49)^('Incentive Relocation assumption'!$I73-2022)</f>
        <v>27618.787938718313</v>
      </c>
      <c r="AQ73" s="106">
        <f>-'Levy Proposition'!E$11*'Incentive Relocation assumption'!M73/(1+Assumptions!$D$49)^('Incentive Relocation assumption'!$I73-2022)</f>
        <v>16497.373283089717</v>
      </c>
      <c r="AR73" s="106">
        <f>-'Levy Proposition'!F$11*'Incentive Relocation assumption'!N73/(1+Assumptions!$D$49)^('Incentive Relocation assumption'!$I73-2022)</f>
        <v>6601.1780208522796</v>
      </c>
      <c r="AS73" s="106">
        <f>-'Levy Proposition'!G$11*'Incentive Relocation assumption'!O73/(1+Assumptions!$D$49)^('Incentive Relocation assumption'!$I73-2022)</f>
        <v>7374.4846682973412</v>
      </c>
    </row>
    <row r="74" spans="1:45" x14ac:dyDescent="0.35">
      <c r="A74">
        <v>2092</v>
      </c>
      <c r="B74" s="84">
        <f>'Future Expected Cost'!V73</f>
        <v>6332693.3768501841</v>
      </c>
      <c r="C74" s="84">
        <f>'Future Expected Cost'!W73</f>
        <v>11187991.989209274</v>
      </c>
      <c r="D74" s="84">
        <f>'Future Expected Cost'!X73</f>
        <v>8344743.1033710288</v>
      </c>
      <c r="E74" s="84">
        <f>'Future Expected Cost'!Y73</f>
        <v>3127055.2769498271</v>
      </c>
      <c r="F74" s="84">
        <f>'Future Expected Cost'!Z73</f>
        <v>2166009.7386814407</v>
      </c>
      <c r="G74" s="84">
        <f>'Future Expected Cost'!AA73</f>
        <v>1199301.3165228406</v>
      </c>
      <c r="H74" s="84"/>
      <c r="I74">
        <v>2092</v>
      </c>
      <c r="J74" s="103">
        <f t="shared" si="21"/>
        <v>6553.9022690559241</v>
      </c>
      <c r="K74" s="103">
        <f t="shared" si="28"/>
        <v>-2373.10909112025</v>
      </c>
      <c r="L74" s="103">
        <f t="shared" si="29"/>
        <v>-2708.6254874077331</v>
      </c>
      <c r="M74" s="103">
        <f t="shared" si="30"/>
        <v>-585.86016359893176</v>
      </c>
      <c r="N74" s="103">
        <f t="shared" si="31"/>
        <v>-726.53698482648417</v>
      </c>
      <c r="O74" s="103">
        <f t="shared" si="32"/>
        <v>-159.77054210252464</v>
      </c>
      <c r="P74" s="106">
        <f t="shared" si="33"/>
        <v>6759513.9546188843</v>
      </c>
      <c r="Q74" s="106">
        <f t="shared" si="34"/>
        <v>47462.181822405</v>
      </c>
      <c r="R74" s="106">
        <f t="shared" si="35"/>
        <v>54172.509748154662</v>
      </c>
      <c r="S74" s="106">
        <f t="shared" si="36"/>
        <v>11717.203271978635</v>
      </c>
      <c r="T74" s="106">
        <f t="shared" si="37"/>
        <v>14530.739696529683</v>
      </c>
      <c r="U74" s="106">
        <f t="shared" si="38"/>
        <v>3195.4108420504926</v>
      </c>
      <c r="V74" s="107">
        <f>P74*'Levy Proposition'!B$5/(1+Assumptions!$D$49)^('Incentive Relocation assumption'!$I74-2022)</f>
        <v>6876893.8319146484</v>
      </c>
      <c r="W74" s="107">
        <f>Q74*'Levy Proposition'!C$5/(1+Assumptions!$D$49)^('Incentive Relocation assumption'!$I74-2022)</f>
        <v>123841.89051294149</v>
      </c>
      <c r="X74" s="107">
        <f>R74*'Levy Proposition'!D$5/(1+Assumptions!$D$49)^('Incentive Relocation assumption'!$I74-2022)</f>
        <v>91979.844745793744</v>
      </c>
      <c r="Y74" s="107">
        <f>S74*'Levy Proposition'!E$5/(1+Assumptions!$D$49)^('Incentive Relocation assumption'!$I74-2022)</f>
        <v>33942.003432282174</v>
      </c>
      <c r="Z74" s="107">
        <f>T74*'Levy Proposition'!F$5/(1+Assumptions!$D$49)^('Incentive Relocation assumption'!$I74-2022)</f>
        <v>23594.574662444229</v>
      </c>
      <c r="AA74" s="107">
        <f>U74*'Levy Proposition'!G$5/(1+Assumptions!$D$49)^('Incentive Relocation assumption'!$I74-2022)</f>
        <v>13094.645784543109</v>
      </c>
      <c r="AB74" s="81">
        <f>P74*'Levy Proposition'!B$33/(1+Assumptions!$D$49)^('Incentive Relocation assumption'!$I74-2022)</f>
        <v>6870577.2855386613</v>
      </c>
      <c r="AC74" s="81">
        <f>Q74*'Levy Proposition'!C$33/(1+Assumptions!$D$49)^('Incentive Relocation assumption'!$I74-2022)</f>
        <v>123728.13958645714</v>
      </c>
      <c r="AD74" s="81">
        <f>R74*'Levy Proposition'!D$33/(1+Assumptions!$D$49)^('Incentive Relocation assumption'!$I74-2022)</f>
        <v>91895.359661511</v>
      </c>
      <c r="AE74" s="81">
        <f>S74*'Levy Proposition'!E$33/(1+Assumptions!$D$49)^('Incentive Relocation assumption'!$I74-2022)</f>
        <v>33910.827112854517</v>
      </c>
      <c r="AF74" s="81">
        <f>T74*'Levy Proposition'!F$33/(1+Assumptions!$D$49)^('Incentive Relocation assumption'!$I74-2022)</f>
        <v>23572.902635985811</v>
      </c>
      <c r="AG74" s="81">
        <f>U74*'Levy Proposition'!G$33/(1+Assumptions!$D$49)^('Incentive Relocation assumption'!$I74-2022)</f>
        <v>13082.618125050778</v>
      </c>
      <c r="AH74" s="109">
        <f t="shared" si="22"/>
        <v>6316.54637598712</v>
      </c>
      <c r="AI74" s="109">
        <f t="shared" si="23"/>
        <v>113.75092648435384</v>
      </c>
      <c r="AJ74" s="109">
        <f t="shared" si="24"/>
        <v>84.485084282743628</v>
      </c>
      <c r="AK74" s="109">
        <f t="shared" si="25"/>
        <v>31.17631942765729</v>
      </c>
      <c r="AL74" s="109">
        <f t="shared" si="26"/>
        <v>21.672026458418259</v>
      </c>
      <c r="AM74" s="109">
        <f t="shared" si="27"/>
        <v>12.027659492330713</v>
      </c>
      <c r="AN74" s="106">
        <f>'Levy Proposition'!B$11*'Incentive Relocation assumption'!J74/(1+Assumptions!$D$49)^('Incentive Relocation assumption'!$I74-2022)</f>
        <v>0</v>
      </c>
      <c r="AO74" s="106">
        <f>-'Levy Proposition'!C$11*'Incentive Relocation assumption'!K74/(1+Assumptions!$D$49)^('Incentive Relocation assumption'!$I74-2022)</f>
        <v>50942.224394744073</v>
      </c>
      <c r="AP74" s="106">
        <f>-'Levy Proposition'!D$11*'Incentive Relocation assumption'!L74/(1+Assumptions!$D$49)^('Incentive Relocation assumption'!$I74-2022)</f>
        <v>24856.79001273818</v>
      </c>
      <c r="AQ74" s="106">
        <f>-'Levy Proposition'!E$11*'Incentive Relocation assumption'!M74/(1+Assumptions!$D$49)^('Incentive Relocation assumption'!$I74-2022)</f>
        <v>14847.564794277072</v>
      </c>
      <c r="AR74" s="106">
        <f>-'Levy Proposition'!F$11*'Incentive Relocation assumption'!N74/(1+Assumptions!$D$49)^('Incentive Relocation assumption'!$I74-2022)</f>
        <v>5941.0317449521754</v>
      </c>
      <c r="AS74" s="106">
        <f>-'Levy Proposition'!G$11*'Incentive Relocation assumption'!O74/(1+Assumptions!$D$49)^('Incentive Relocation assumption'!$I74-2022)</f>
        <v>6637.0043920374437</v>
      </c>
    </row>
    <row r="75" spans="1:45" x14ac:dyDescent="0.35">
      <c r="A75">
        <v>2093</v>
      </c>
      <c r="B75" s="84">
        <f>'Future Expected Cost'!V74</f>
        <v>6055091.9798407489</v>
      </c>
      <c r="C75" s="84">
        <f>'Future Expected Cost'!W74</f>
        <v>10697920.679413324</v>
      </c>
      <c r="D75" s="84">
        <f>'Future Expected Cost'!X74</f>
        <v>7980118.9096120819</v>
      </c>
      <c r="E75" s="84">
        <f>'Future Expected Cost'!Y74</f>
        <v>2991624.9854866471</v>
      </c>
      <c r="F75" s="84">
        <f>'Future Expected Cost'!Z74</f>
        <v>2072014.1755653389</v>
      </c>
      <c r="G75" s="84">
        <f>'Future Expected Cost'!AA74</f>
        <v>1147189.7002017708</v>
      </c>
      <c r="H75" s="84"/>
      <c r="I75">
        <v>2093</v>
      </c>
      <c r="J75" s="103">
        <f t="shared" si="21"/>
        <v>6226.2071556031278</v>
      </c>
      <c r="K75" s="103">
        <f t="shared" si="28"/>
        <v>-2254.4536365642375</v>
      </c>
      <c r="L75" s="103">
        <f t="shared" si="29"/>
        <v>-2573.1942130373463</v>
      </c>
      <c r="M75" s="103">
        <f t="shared" si="30"/>
        <v>-556.56715541898518</v>
      </c>
      <c r="N75" s="103">
        <f t="shared" si="31"/>
        <v>-690.21013558516006</v>
      </c>
      <c r="O75" s="103">
        <f t="shared" si="32"/>
        <v>-151.78201499739839</v>
      </c>
      <c r="P75" s="106">
        <f t="shared" si="33"/>
        <v>6766067.8568879403</v>
      </c>
      <c r="Q75" s="106">
        <f t="shared" si="34"/>
        <v>45089.072731284752</v>
      </c>
      <c r="R75" s="106">
        <f t="shared" si="35"/>
        <v>51463.884260746927</v>
      </c>
      <c r="S75" s="106">
        <f t="shared" si="36"/>
        <v>11131.343108379702</v>
      </c>
      <c r="T75" s="106">
        <f t="shared" si="37"/>
        <v>13804.202711703199</v>
      </c>
      <c r="U75" s="106">
        <f t="shared" si="38"/>
        <v>3035.6402999479678</v>
      </c>
      <c r="V75" s="107">
        <f>P75*'Levy Proposition'!B$5/(1+Assumptions!$D$49)^('Incentive Relocation assumption'!$I75-2022)</f>
        <v>6521237.5761758238</v>
      </c>
      <c r="W75" s="107">
        <f>Q75*'Levy Proposition'!C$5/(1+Assumptions!$D$49)^('Incentive Relocation assumption'!$I75-2022)</f>
        <v>111457.16727652868</v>
      </c>
      <c r="X75" s="107">
        <f>R75*'Levy Proposition'!D$5/(1+Assumptions!$D$49)^('Incentive Relocation assumption'!$I75-2022)</f>
        <v>82781.46352126103</v>
      </c>
      <c r="Y75" s="107">
        <f>S75*'Levy Proposition'!E$5/(1+Assumptions!$D$49)^('Incentive Relocation assumption'!$I75-2022)</f>
        <v>30547.656682106703</v>
      </c>
      <c r="Z75" s="107">
        <f>T75*'Levy Proposition'!F$5/(1+Assumptions!$D$49)^('Incentive Relocation assumption'!$I75-2022)</f>
        <v>21235.015422312037</v>
      </c>
      <c r="AA75" s="107">
        <f>U75*'Levy Proposition'!G$5/(1+Assumptions!$D$49)^('Incentive Relocation assumption'!$I75-2022)</f>
        <v>11785.124723061255</v>
      </c>
      <c r="AB75" s="81">
        <f>P75*'Levy Proposition'!B$33/(1+Assumptions!$D$49)^('Incentive Relocation assumption'!$I75-2022)</f>
        <v>6515247.7062453646</v>
      </c>
      <c r="AC75" s="81">
        <f>Q75*'Levy Proposition'!C$33/(1+Assumptions!$D$49)^('Incentive Relocation assumption'!$I75-2022)</f>
        <v>111354.79193335108</v>
      </c>
      <c r="AD75" s="81">
        <f>R75*'Levy Proposition'!D$33/(1+Assumptions!$D$49)^('Incentive Relocation assumption'!$I75-2022)</f>
        <v>82705.427309828287</v>
      </c>
      <c r="AE75" s="81">
        <f>S75*'Levy Proposition'!E$33/(1+Assumptions!$D$49)^('Incentive Relocation assumption'!$I75-2022)</f>
        <v>30519.598129099133</v>
      </c>
      <c r="AF75" s="81">
        <f>T75*'Levy Proposition'!F$33/(1+Assumptions!$D$49)^('Incentive Relocation assumption'!$I75-2022)</f>
        <v>21215.510691980544</v>
      </c>
      <c r="AG75" s="81">
        <f>U75*'Levy Proposition'!G$33/(1+Assumptions!$D$49)^('Incentive Relocation assumption'!$I75-2022)</f>
        <v>11774.299881398802</v>
      </c>
      <c r="AH75" s="109">
        <f t="shared" si="22"/>
        <v>5989.8699304591864</v>
      </c>
      <c r="AI75" s="109">
        <f t="shared" si="23"/>
        <v>102.37534317759855</v>
      </c>
      <c r="AJ75" s="109">
        <f t="shared" si="24"/>
        <v>76.036211432743585</v>
      </c>
      <c r="AK75" s="109">
        <f t="shared" si="25"/>
        <v>28.058553007569571</v>
      </c>
      <c r="AL75" s="109">
        <f t="shared" si="26"/>
        <v>19.504730331493192</v>
      </c>
      <c r="AM75" s="109">
        <f t="shared" si="27"/>
        <v>10.824841662453764</v>
      </c>
      <c r="AN75" s="106">
        <f>'Levy Proposition'!B$11*'Incentive Relocation assumption'!J75/(1+Assumptions!$D$49)^('Incentive Relocation assumption'!$I75-2022)</f>
        <v>0</v>
      </c>
      <c r="AO75" s="106">
        <f>-'Levy Proposition'!C$11*'Incentive Relocation assumption'!K75/(1+Assumptions!$D$49)^('Incentive Relocation assumption'!$I75-2022)</f>
        <v>45847.782218813198</v>
      </c>
      <c r="AP75" s="106">
        <f>-'Levy Proposition'!D$11*'Incentive Relocation assumption'!L75/(1+Assumptions!$D$49)^('Incentive Relocation assumption'!$I75-2022)</f>
        <v>22371.003793080763</v>
      </c>
      <c r="AQ75" s="106">
        <f>-'Levy Proposition'!E$11*'Incentive Relocation assumption'!M75/(1+Assumptions!$D$49)^('Incentive Relocation assumption'!$I75-2022)</f>
        <v>13362.744270703006</v>
      </c>
      <c r="AR75" s="106">
        <f>-'Levy Proposition'!F$11*'Incentive Relocation assumption'!N75/(1+Assumptions!$D$49)^('Incentive Relocation assumption'!$I75-2022)</f>
        <v>5346.902944146389</v>
      </c>
      <c r="AS75" s="106">
        <f>-'Levy Proposition'!G$11*'Incentive Relocation assumption'!O75/(1+Assumptions!$D$49)^('Incentive Relocation assumption'!$I75-2022)</f>
        <v>5973.2753244837586</v>
      </c>
    </row>
    <row r="76" spans="1:45" x14ac:dyDescent="0.35">
      <c r="A76">
        <v>2094</v>
      </c>
      <c r="B76" s="84">
        <f>'Future Expected Cost'!V75</f>
        <v>5789696.8033448309</v>
      </c>
      <c r="C76" s="84">
        <f>'Future Expected Cost'!W75</f>
        <v>10229382.628004324</v>
      </c>
      <c r="D76" s="84">
        <f>'Future Expected Cost'!X75</f>
        <v>7631479.8637160389</v>
      </c>
      <c r="E76" s="84">
        <f>'Future Expected Cost'!Y75</f>
        <v>2862083.2224670509</v>
      </c>
      <c r="F76" s="84">
        <f>'Future Expected Cost'!Z75</f>
        <v>1982113.3985923277</v>
      </c>
      <c r="G76" s="84">
        <f>'Future Expected Cost'!AA75</f>
        <v>1097351.0859746432</v>
      </c>
      <c r="H76" s="84"/>
      <c r="I76">
        <v>2094</v>
      </c>
      <c r="J76" s="103">
        <f t="shared" si="21"/>
        <v>5914.8967978229703</v>
      </c>
      <c r="K76" s="103">
        <f t="shared" si="28"/>
        <v>-2141.730954736026</v>
      </c>
      <c r="L76" s="103">
        <f t="shared" si="29"/>
        <v>-2444.5345023854788</v>
      </c>
      <c r="M76" s="103">
        <f t="shared" si="30"/>
        <v>-528.73879764803587</v>
      </c>
      <c r="N76" s="103">
        <f t="shared" si="31"/>
        <v>-655.69962880590197</v>
      </c>
      <c r="O76" s="103">
        <f t="shared" si="32"/>
        <v>-144.19291424752848</v>
      </c>
      <c r="P76" s="106">
        <f t="shared" si="33"/>
        <v>6772294.0640435433</v>
      </c>
      <c r="Q76" s="106">
        <f t="shared" si="34"/>
        <v>42834.619094720518</v>
      </c>
      <c r="R76" s="106">
        <f t="shared" si="35"/>
        <v>48890.690047709577</v>
      </c>
      <c r="S76" s="106">
        <f t="shared" si="36"/>
        <v>10574.775952960717</v>
      </c>
      <c r="T76" s="106">
        <f t="shared" si="37"/>
        <v>13113.992576118038</v>
      </c>
      <c r="U76" s="106">
        <f t="shared" si="38"/>
        <v>2883.8582849505692</v>
      </c>
      <c r="V76" s="107">
        <f>P76*'Levy Proposition'!B$5/(1+Assumptions!$D$49)^('Incentive Relocation assumption'!$I76-2022)</f>
        <v>6183669.9834175212</v>
      </c>
      <c r="W76" s="107">
        <f>Q76*'Levy Proposition'!C$5/(1+Assumptions!$D$49)^('Incentive Relocation assumption'!$I76-2022)</f>
        <v>100310.9697845732</v>
      </c>
      <c r="X76" s="107">
        <f>R76*'Levy Proposition'!D$5/(1+Assumptions!$D$49)^('Incentive Relocation assumption'!$I76-2022)</f>
        <v>74502.960095888295</v>
      </c>
      <c r="Y76" s="107">
        <f>S76*'Levy Proposition'!E$5/(1+Assumptions!$D$49)^('Incentive Relocation assumption'!$I76-2022)</f>
        <v>27492.75924827503</v>
      </c>
      <c r="Z76" s="107">
        <f>T76*'Levy Proposition'!F$5/(1+Assumptions!$D$49)^('Incentive Relocation assumption'!$I76-2022)</f>
        <v>19111.422284020839</v>
      </c>
      <c r="AA76" s="107">
        <f>U76*'Levy Proposition'!G$5/(1+Assumptions!$D$49)^('Incentive Relocation assumption'!$I76-2022)</f>
        <v>10606.561416273982</v>
      </c>
      <c r="AB76" s="81">
        <f>P76*'Levy Proposition'!B$33/(1+Assumptions!$D$49)^('Incentive Relocation assumption'!$I76-2022)</f>
        <v>6177990.1751816031</v>
      </c>
      <c r="AC76" s="81">
        <f>Q76*'Levy Proposition'!C$33/(1+Assumptions!$D$49)^('Incentive Relocation assumption'!$I76-2022)</f>
        <v>100218.83241730371</v>
      </c>
      <c r="AD76" s="81">
        <f>R76*'Levy Proposition'!D$33/(1+Assumptions!$D$49)^('Incentive Relocation assumption'!$I76-2022)</f>
        <v>74434.527833576809</v>
      </c>
      <c r="AE76" s="81">
        <f>S76*'Levy Proposition'!E$33/(1+Assumptions!$D$49)^('Incentive Relocation assumption'!$I76-2022)</f>
        <v>27467.506671597228</v>
      </c>
      <c r="AF76" s="81">
        <f>T76*'Levy Proposition'!F$33/(1+Assumptions!$D$49)^('Incentive Relocation assumption'!$I76-2022)</f>
        <v>19093.868110855066</v>
      </c>
      <c r="AG76" s="81">
        <f>U76*'Levy Proposition'!G$33/(1+Assumptions!$D$49)^('Incentive Relocation assumption'!$I76-2022)</f>
        <v>10596.819105470126</v>
      </c>
      <c r="AH76" s="109">
        <f t="shared" si="22"/>
        <v>5679.8082359181717</v>
      </c>
      <c r="AI76" s="109">
        <f t="shared" si="23"/>
        <v>92.137367269489914</v>
      </c>
      <c r="AJ76" s="109">
        <f t="shared" si="24"/>
        <v>68.432262311485829</v>
      </c>
      <c r="AK76" s="109">
        <f t="shared" si="25"/>
        <v>25.252576677801699</v>
      </c>
      <c r="AL76" s="109">
        <f t="shared" si="26"/>
        <v>17.554173165772227</v>
      </c>
      <c r="AM76" s="109">
        <f t="shared" si="27"/>
        <v>9.742310803856526</v>
      </c>
      <c r="AN76" s="106">
        <f>'Levy Proposition'!B$11*'Incentive Relocation assumption'!J76/(1+Assumptions!$D$49)^('Incentive Relocation assumption'!$I76-2022)</f>
        <v>0</v>
      </c>
      <c r="AO76" s="106">
        <f>-'Levy Proposition'!C$11*'Incentive Relocation assumption'!K76/(1+Assumptions!$D$49)^('Incentive Relocation assumption'!$I76-2022)</f>
        <v>41262.806235068885</v>
      </c>
      <c r="AP76" s="106">
        <f>-'Levy Proposition'!D$11*'Incentive Relocation assumption'!L76/(1+Assumptions!$D$49)^('Incentive Relocation assumption'!$I76-2022)</f>
        <v>20133.806917689926</v>
      </c>
      <c r="AQ76" s="106">
        <f>-'Levy Proposition'!E$11*'Incentive Relocation assumption'!M76/(1+Assumptions!$D$49)^('Incentive Relocation assumption'!$I76-2022)</f>
        <v>12026.412204177232</v>
      </c>
      <c r="AR76" s="106">
        <f>-'Levy Proposition'!F$11*'Incentive Relocation assumption'!N76/(1+Assumptions!$D$49)^('Incentive Relocation assumption'!$I76-2022)</f>
        <v>4812.1895861627763</v>
      </c>
      <c r="AS76" s="106">
        <f>-'Levy Proposition'!G$11*'Incentive Relocation assumption'!O76/(1+Assumptions!$D$49)^('Incentive Relocation assumption'!$I76-2022)</f>
        <v>5375.9220266439261</v>
      </c>
    </row>
    <row r="77" spans="1:45" x14ac:dyDescent="0.35">
      <c r="A77">
        <v>2095</v>
      </c>
      <c r="B77" s="84">
        <f>'Future Expected Cost'!V76</f>
        <v>5535969.6331122881</v>
      </c>
      <c r="C77" s="84">
        <f>'Future Expected Cost'!W76</f>
        <v>9781428.9918635469</v>
      </c>
      <c r="D77" s="84">
        <f>'Future Expected Cost'!X76</f>
        <v>7298123.0329631325</v>
      </c>
      <c r="E77" s="84">
        <f>'Future Expected Cost'!Y76</f>
        <v>2738173.0097291418</v>
      </c>
      <c r="F77" s="84">
        <f>'Future Expected Cost'!Z76</f>
        <v>1896128.3831933993</v>
      </c>
      <c r="G77" s="84">
        <f>'Future Expected Cost'!AA76</f>
        <v>1049685.9789388459</v>
      </c>
      <c r="H77" s="84"/>
      <c r="I77">
        <v>2095</v>
      </c>
      <c r="J77" s="103">
        <f t="shared" si="21"/>
        <v>5619.1519579318228</v>
      </c>
      <c r="K77" s="103">
        <f t="shared" si="28"/>
        <v>-2034.6444069992247</v>
      </c>
      <c r="L77" s="103">
        <f t="shared" si="29"/>
        <v>-2322.307777266205</v>
      </c>
      <c r="M77" s="103">
        <f t="shared" si="30"/>
        <v>-502.30185776563417</v>
      </c>
      <c r="N77" s="103">
        <f t="shared" si="31"/>
        <v>-622.91464736560692</v>
      </c>
      <c r="O77" s="103">
        <f t="shared" si="32"/>
        <v>-136.98326853515206</v>
      </c>
      <c r="P77" s="106">
        <f t="shared" si="33"/>
        <v>6778208.9608413661</v>
      </c>
      <c r="Q77" s="106">
        <f t="shared" si="34"/>
        <v>40692.88813998449</v>
      </c>
      <c r="R77" s="106">
        <f t="shared" si="35"/>
        <v>46446.155545324102</v>
      </c>
      <c r="S77" s="106">
        <f t="shared" si="36"/>
        <v>10046.037155312682</v>
      </c>
      <c r="T77" s="106">
        <f t="shared" si="37"/>
        <v>12458.292947312137</v>
      </c>
      <c r="U77" s="106">
        <f t="shared" si="38"/>
        <v>2739.6653707030409</v>
      </c>
      <c r="V77" s="107">
        <f>P77*'Levy Proposition'!B$5/(1+Assumptions!$D$49)^('Incentive Relocation assumption'!$I77-2022)</f>
        <v>5863302.1095565837</v>
      </c>
      <c r="W77" s="107">
        <f>Q77*'Levy Proposition'!C$5/(1+Assumptions!$D$49)^('Incentive Relocation assumption'!$I77-2022)</f>
        <v>90279.440120317289</v>
      </c>
      <c r="X77" s="107">
        <f>R77*'Levy Proposition'!D$5/(1+Assumptions!$D$49)^('Incentive Relocation assumption'!$I77-2022)</f>
        <v>67052.342721917739</v>
      </c>
      <c r="Y77" s="107">
        <f>S77*'Levy Proposition'!E$5/(1+Assumptions!$D$49)^('Incentive Relocation assumption'!$I77-2022)</f>
        <v>24743.364734956998</v>
      </c>
      <c r="Z77" s="107">
        <f>T77*'Levy Proposition'!F$5/(1+Assumptions!$D$49)^('Incentive Relocation assumption'!$I77-2022)</f>
        <v>17200.197619559862</v>
      </c>
      <c r="AA77" s="107">
        <f>U77*'Levy Proposition'!G$5/(1+Assumptions!$D$49)^('Incentive Relocation assumption'!$I77-2022)</f>
        <v>9545.8595238328253</v>
      </c>
      <c r="AB77" s="81">
        <f>P77*'Levy Proposition'!B$33/(1+Assumptions!$D$49)^('Incentive Relocation assumption'!$I77-2022)</f>
        <v>5857916.564774788</v>
      </c>
      <c r="AC77" s="81">
        <f>Q77*'Levy Proposition'!C$33/(1+Assumptions!$D$49)^('Incentive Relocation assumption'!$I77-2022)</f>
        <v>90196.516887204169</v>
      </c>
      <c r="AD77" s="81">
        <f>R77*'Levy Proposition'!D$33/(1+Assumptions!$D$49)^('Incentive Relocation assumption'!$I77-2022)</f>
        <v>66990.753981016154</v>
      </c>
      <c r="AE77" s="81">
        <f>S77*'Levy Proposition'!E$33/(1+Assumptions!$D$49)^('Incentive Relocation assumption'!$I77-2022)</f>
        <v>24720.637524872564</v>
      </c>
      <c r="AF77" s="81">
        <f>T77*'Levy Proposition'!F$33/(1+Assumptions!$D$49)^('Incentive Relocation assumption'!$I77-2022)</f>
        <v>17184.398939429615</v>
      </c>
      <c r="AG77" s="81">
        <f>U77*'Levy Proposition'!G$33/(1+Assumptions!$D$49)^('Incentive Relocation assumption'!$I77-2022)</f>
        <v>9537.0914861322708</v>
      </c>
      <c r="AH77" s="109">
        <f t="shared" si="22"/>
        <v>5385.5447817957029</v>
      </c>
      <c r="AI77" s="109">
        <f t="shared" si="23"/>
        <v>82.923233113120659</v>
      </c>
      <c r="AJ77" s="109">
        <f t="shared" si="24"/>
        <v>61.58874090158497</v>
      </c>
      <c r="AK77" s="109">
        <f t="shared" si="25"/>
        <v>22.727210084434773</v>
      </c>
      <c r="AL77" s="109">
        <f t="shared" si="26"/>
        <v>15.798680130246794</v>
      </c>
      <c r="AM77" s="109">
        <f t="shared" si="27"/>
        <v>8.7680377005544869</v>
      </c>
      <c r="AN77" s="106">
        <f>'Levy Proposition'!B$11*'Incentive Relocation assumption'!J77/(1+Assumptions!$D$49)^('Incentive Relocation assumption'!$I77-2022)</f>
        <v>0</v>
      </c>
      <c r="AO77" s="106">
        <f>-'Levy Proposition'!C$11*'Incentive Relocation assumption'!K77/(1+Assumptions!$D$49)^('Incentive Relocation assumption'!$I77-2022)</f>
        <v>37136.347626738345</v>
      </c>
      <c r="AP77" s="106">
        <f>-'Levy Proposition'!D$11*'Incentive Relocation assumption'!L77/(1+Assumptions!$D$49)^('Incentive Relocation assumption'!$I77-2022)</f>
        <v>18120.339379862689</v>
      </c>
      <c r="AQ77" s="106">
        <f>-'Levy Proposition'!E$11*'Incentive Relocation assumption'!M77/(1+Assumptions!$D$49)^('Incentive Relocation assumption'!$I77-2022)</f>
        <v>10823.719108498211</v>
      </c>
      <c r="AR77" s="106">
        <f>-'Levy Proposition'!F$11*'Incentive Relocation assumption'!N77/(1+Assumptions!$D$49)^('Incentive Relocation assumption'!$I77-2022)</f>
        <v>4330.9498704339067</v>
      </c>
      <c r="AS77" s="106">
        <f>-'Levy Proposition'!G$11*'Incentive Relocation assumption'!O77/(1+Assumptions!$D$49)^('Incentive Relocation assumption'!$I77-2022)</f>
        <v>4838.3066352383594</v>
      </c>
    </row>
    <row r="78" spans="1:45" x14ac:dyDescent="0.35">
      <c r="A78">
        <v>2096</v>
      </c>
      <c r="B78" s="84">
        <f>'Future Expected Cost'!V77</f>
        <v>5293396.0471289027</v>
      </c>
      <c r="C78" s="84">
        <f>'Future Expected Cost'!W77</f>
        <v>9353152.8464784026</v>
      </c>
      <c r="D78" s="84">
        <f>'Future Expected Cost'!X77</f>
        <v>6979376.4820736879</v>
      </c>
      <c r="E78" s="84">
        <f>'Future Expected Cost'!Y77</f>
        <v>2619648.6221284508</v>
      </c>
      <c r="F78" s="84">
        <f>'Future Expected Cost'!Z77</f>
        <v>1813887.9577188843</v>
      </c>
      <c r="G78" s="84">
        <f>'Future Expected Cost'!AA77</f>
        <v>1004099.2535145126</v>
      </c>
      <c r="H78" s="84"/>
      <c r="I78">
        <v>2096</v>
      </c>
      <c r="J78" s="103">
        <f t="shared" si="21"/>
        <v>5338.1943600352315</v>
      </c>
      <c r="K78" s="103">
        <f t="shared" si="28"/>
        <v>-1932.9121866492635</v>
      </c>
      <c r="L78" s="103">
        <f t="shared" si="29"/>
        <v>-2206.1923884028947</v>
      </c>
      <c r="M78" s="103">
        <f t="shared" si="30"/>
        <v>-477.1867648773524</v>
      </c>
      <c r="N78" s="103">
        <f t="shared" si="31"/>
        <v>-591.76891499732653</v>
      </c>
      <c r="O78" s="103">
        <f t="shared" si="32"/>
        <v>-130.13410510839444</v>
      </c>
      <c r="P78" s="106">
        <f t="shared" si="33"/>
        <v>6783828.112799298</v>
      </c>
      <c r="Q78" s="106">
        <f t="shared" si="34"/>
        <v>38658.243732985269</v>
      </c>
      <c r="R78" s="106">
        <f t="shared" si="35"/>
        <v>44123.847768057894</v>
      </c>
      <c r="S78" s="106">
        <f t="shared" si="36"/>
        <v>9543.7352975470476</v>
      </c>
      <c r="T78" s="106">
        <f t="shared" si="37"/>
        <v>11835.378299946529</v>
      </c>
      <c r="U78" s="106">
        <f t="shared" si="38"/>
        <v>2602.6821021678888</v>
      </c>
      <c r="V78" s="107">
        <f>P78*'Levy Proposition'!B$5/(1+Assumptions!$D$49)^('Incentive Relocation assumption'!$I78-2022)</f>
        <v>5559285.4835101143</v>
      </c>
      <c r="W78" s="107">
        <f>Q78*'Levy Proposition'!C$5/(1+Assumptions!$D$49)^('Incentive Relocation assumption'!$I78-2022)</f>
        <v>81251.106692933186</v>
      </c>
      <c r="X78" s="107">
        <f>R78*'Levy Proposition'!D$5/(1+Assumptions!$D$49)^('Incentive Relocation assumption'!$I78-2022)</f>
        <v>60346.819223168575</v>
      </c>
      <c r="Y78" s="107">
        <f>S78*'Levy Proposition'!E$5/(1+Assumptions!$D$49)^('Incentive Relocation assumption'!$I78-2022)</f>
        <v>22268.921532331333</v>
      </c>
      <c r="Z78" s="107">
        <f>T78*'Levy Proposition'!F$5/(1+Assumptions!$D$49)^('Incentive Relocation assumption'!$I78-2022)</f>
        <v>15480.103665506445</v>
      </c>
      <c r="AA78" s="107">
        <f>U78*'Levy Proposition'!G$5/(1+Assumptions!$D$49)^('Incentive Relocation assumption'!$I78-2022)</f>
        <v>8591.2323959144996</v>
      </c>
      <c r="AB78" s="81">
        <f>P78*'Levy Proposition'!B$33/(1+Assumptions!$D$49)^('Incentive Relocation assumption'!$I78-2022)</f>
        <v>5554179.1832774468</v>
      </c>
      <c r="AC78" s="81">
        <f>Q78*'Levy Proposition'!C$33/(1+Assumptions!$D$49)^('Incentive Relocation assumption'!$I78-2022)</f>
        <v>81176.476140816143</v>
      </c>
      <c r="AD78" s="81">
        <f>R78*'Levy Proposition'!D$33/(1+Assumptions!$D$49)^('Incentive Relocation assumption'!$I78-2022)</f>
        <v>60291.389622016759</v>
      </c>
      <c r="AE78" s="81">
        <f>S78*'Levy Proposition'!E$33/(1+Assumptions!$D$49)^('Incentive Relocation assumption'!$I78-2022)</f>
        <v>22248.467141287903</v>
      </c>
      <c r="AF78" s="81">
        <f>T78*'Levy Proposition'!F$33/(1+Assumptions!$D$49)^('Incentive Relocation assumption'!$I78-2022)</f>
        <v>15465.884921535955</v>
      </c>
      <c r="AG78" s="81">
        <f>U78*'Levy Proposition'!G$33/(1+Assumptions!$D$49)^('Incentive Relocation assumption'!$I78-2022)</f>
        <v>8583.3411998044448</v>
      </c>
      <c r="AH78" s="109">
        <f t="shared" si="22"/>
        <v>5106.3002326674759</v>
      </c>
      <c r="AI78" s="109">
        <f t="shared" si="23"/>
        <v>74.630552117043408</v>
      </c>
      <c r="AJ78" s="109">
        <f t="shared" si="24"/>
        <v>55.429601151816314</v>
      </c>
      <c r="AK78" s="109">
        <f t="shared" si="25"/>
        <v>20.454391043429496</v>
      </c>
      <c r="AL78" s="109">
        <f t="shared" si="26"/>
        <v>14.218743970490323</v>
      </c>
      <c r="AM78" s="109">
        <f t="shared" si="27"/>
        <v>7.8911961100548069</v>
      </c>
      <c r="AN78" s="106">
        <f>'Levy Proposition'!B$11*'Incentive Relocation assumption'!J78/(1+Assumptions!$D$49)^('Incentive Relocation assumption'!$I78-2022)</f>
        <v>0</v>
      </c>
      <c r="AO78" s="106">
        <f>-'Levy Proposition'!C$11*'Incentive Relocation assumption'!K78/(1+Assumptions!$D$49)^('Incentive Relocation assumption'!$I78-2022)</f>
        <v>33422.552678490938</v>
      </c>
      <c r="AP78" s="106">
        <f>-'Levy Proposition'!D$11*'Incentive Relocation assumption'!L78/(1+Assumptions!$D$49)^('Incentive Relocation assumption'!$I78-2022)</f>
        <v>16308.227280798597</v>
      </c>
      <c r="AQ78" s="106">
        <f>-'Levy Proposition'!E$11*'Incentive Relocation assumption'!M78/(1+Assumptions!$D$49)^('Incentive Relocation assumption'!$I78-2022)</f>
        <v>9741.3005101369781</v>
      </c>
      <c r="AR78" s="106">
        <f>-'Levy Proposition'!F$11*'Incentive Relocation assumption'!N78/(1+Assumptions!$D$49)^('Incentive Relocation assumption'!$I78-2022)</f>
        <v>3897.8362020787167</v>
      </c>
      <c r="AS78" s="106">
        <f>-'Levy Proposition'!G$11*'Incentive Relocation assumption'!O78/(1+Assumptions!$D$49)^('Incentive Relocation assumption'!$I78-2022)</f>
        <v>4354.4551019474875</v>
      </c>
    </row>
    <row r="79" spans="1:45" x14ac:dyDescent="0.35">
      <c r="A79">
        <v>2097</v>
      </c>
      <c r="B79" s="84">
        <f>'Future Expected Cost'!V78</f>
        <v>5061484.3614286855</v>
      </c>
      <c r="C79" s="84">
        <f>'Future Expected Cost'!W78</f>
        <v>8943687.3296573889</v>
      </c>
      <c r="D79" s="84">
        <f>'Future Expected Cost'!X78</f>
        <v>6674597.9028145429</v>
      </c>
      <c r="E79" s="84">
        <f>'Future Expected Cost'!Y78</f>
        <v>2506275.0932164788</v>
      </c>
      <c r="F79" s="84">
        <f>'Future Expected Cost'!Z78</f>
        <v>1735228.457922983</v>
      </c>
      <c r="G79" s="84">
        <f>'Future Expected Cost'!AA78</f>
        <v>960499.96099426167</v>
      </c>
      <c r="H79" s="84"/>
      <c r="I79">
        <v>2097</v>
      </c>
      <c r="J79" s="103">
        <f t="shared" si="21"/>
        <v>5071.2846420334699</v>
      </c>
      <c r="K79" s="103">
        <f t="shared" si="28"/>
        <v>-1836.2665773168003</v>
      </c>
      <c r="L79" s="103">
        <f t="shared" si="29"/>
        <v>-2095.8827689827499</v>
      </c>
      <c r="M79" s="103">
        <f t="shared" si="30"/>
        <v>-453.32742663348472</v>
      </c>
      <c r="N79" s="103">
        <f t="shared" si="31"/>
        <v>-562.18046924746011</v>
      </c>
      <c r="O79" s="103">
        <f t="shared" si="32"/>
        <v>-123.62739985297472</v>
      </c>
      <c r="P79" s="106">
        <f t="shared" si="33"/>
        <v>6789166.3071593335</v>
      </c>
      <c r="Q79" s="106">
        <f t="shared" si="34"/>
        <v>36725.331546336005</v>
      </c>
      <c r="R79" s="106">
        <f t="shared" si="35"/>
        <v>41917.655379655</v>
      </c>
      <c r="S79" s="106">
        <f t="shared" si="36"/>
        <v>9066.5485326696944</v>
      </c>
      <c r="T79" s="106">
        <f t="shared" si="37"/>
        <v>11243.609384949203</v>
      </c>
      <c r="U79" s="106">
        <f t="shared" si="38"/>
        <v>2472.5479970594943</v>
      </c>
      <c r="V79" s="107">
        <f>P79*'Levy Proposition'!B$5/(1+Assumptions!$D$49)^('Incentive Relocation assumption'!$I79-2022)</f>
        <v>5270810.6086377297</v>
      </c>
      <c r="W79" s="107">
        <f>Q79*'Levy Proposition'!C$5/(1+Assumptions!$D$49)^('Incentive Relocation assumption'!$I79-2022)</f>
        <v>73125.645551502457</v>
      </c>
      <c r="X79" s="107">
        <f>R79*'Levy Proposition'!D$5/(1+Assumptions!$D$49)^('Incentive Relocation assumption'!$I79-2022)</f>
        <v>54311.876998197637</v>
      </c>
      <c r="Y79" s="107">
        <f>S79*'Levy Proposition'!E$5/(1+Assumptions!$D$49)^('Incentive Relocation assumption'!$I79-2022)</f>
        <v>20041.933323341607</v>
      </c>
      <c r="Z79" s="107">
        <f>T79*'Levy Proposition'!F$5/(1+Assumptions!$D$49)^('Incentive Relocation assumption'!$I79-2022)</f>
        <v>13932.026526388141</v>
      </c>
      <c r="AA79" s="107">
        <f>U79*'Levy Proposition'!G$5/(1+Assumptions!$D$49)^('Incentive Relocation assumption'!$I79-2022)</f>
        <v>7732.072098519121</v>
      </c>
      <c r="AB79" s="81">
        <f>P79*'Levy Proposition'!B$33/(1+Assumptions!$D$49)^('Incentive Relocation assumption'!$I79-2022)</f>
        <v>5265969.2775859125</v>
      </c>
      <c r="AC79" s="81">
        <f>Q79*'Levy Proposition'!C$33/(1+Assumptions!$D$49)^('Incentive Relocation assumption'!$I79-2022)</f>
        <v>73058.478376511848</v>
      </c>
      <c r="AD79" s="81">
        <f>R79*'Levy Proposition'!D$33/(1+Assumptions!$D$49)^('Incentive Relocation assumption'!$I79-2022)</f>
        <v>54261.990596253512</v>
      </c>
      <c r="AE79" s="81">
        <f>S79*'Levy Proposition'!E$33/(1+Assumptions!$D$49)^('Incentive Relocation assumption'!$I79-2022)</f>
        <v>20023.524459631401</v>
      </c>
      <c r="AF79" s="81">
        <f>T79*'Levy Proposition'!F$33/(1+Assumptions!$D$49)^('Incentive Relocation assumption'!$I79-2022)</f>
        <v>13919.229718146464</v>
      </c>
      <c r="AG79" s="81">
        <f>U79*'Levy Proposition'!G$33/(1+Assumptions!$D$49)^('Incentive Relocation assumption'!$I79-2022)</f>
        <v>7724.9700560583078</v>
      </c>
      <c r="AH79" s="109">
        <f t="shared" si="22"/>
        <v>4841.3310518171638</v>
      </c>
      <c r="AI79" s="109">
        <f t="shared" si="23"/>
        <v>67.167174990609055</v>
      </c>
      <c r="AJ79" s="109">
        <f t="shared" si="24"/>
        <v>49.886401944124373</v>
      </c>
      <c r="AK79" s="109">
        <f t="shared" si="25"/>
        <v>18.408863710206788</v>
      </c>
      <c r="AL79" s="109">
        <f t="shared" si="26"/>
        <v>12.796808241677354</v>
      </c>
      <c r="AM79" s="109">
        <f t="shared" si="27"/>
        <v>7.1020424608132089</v>
      </c>
      <c r="AN79" s="106">
        <f>'Levy Proposition'!B$11*'Incentive Relocation assumption'!J79/(1+Assumptions!$D$49)^('Incentive Relocation assumption'!$I79-2022)</f>
        <v>0</v>
      </c>
      <c r="AO79" s="106">
        <f>-'Levy Proposition'!C$11*'Incentive Relocation assumption'!K79/(1+Assumptions!$D$49)^('Incentive Relocation assumption'!$I79-2022)</f>
        <v>30080.153244316585</v>
      </c>
      <c r="AP79" s="106">
        <f>-'Levy Proposition'!D$11*'Incentive Relocation assumption'!L79/(1+Assumptions!$D$49)^('Incentive Relocation assumption'!$I79-2022)</f>
        <v>14677.334208085842</v>
      </c>
      <c r="AQ79" s="106">
        <f>-'Levy Proposition'!E$11*'Incentive Relocation assumption'!M79/(1+Assumptions!$D$49)^('Incentive Relocation assumption'!$I79-2022)</f>
        <v>8767.1284405643964</v>
      </c>
      <c r="AR79" s="106">
        <f>-'Levy Proposition'!F$11*'Incentive Relocation assumption'!N79/(1+Assumptions!$D$49)^('Incentive Relocation assumption'!$I79-2022)</f>
        <v>3508.035768770806</v>
      </c>
      <c r="AS79" s="106">
        <f>-'Levy Proposition'!G$11*'Incentive Relocation assumption'!O79/(1+Assumptions!$D$49)^('Incentive Relocation assumption'!$I79-2022)</f>
        <v>3918.9908090524295</v>
      </c>
    </row>
    <row r="80" spans="1:45" x14ac:dyDescent="0.35">
      <c r="A80">
        <v>2098</v>
      </c>
      <c r="B80" s="84">
        <f>'Future Expected Cost'!V79</f>
        <v>4839764.6227125945</v>
      </c>
      <c r="C80" s="84">
        <f>'Future Expected Cost'!W79</f>
        <v>8552203.8676229138</v>
      </c>
      <c r="D80" s="84">
        <f>'Future Expected Cost'!X79</f>
        <v>6383173.3043307131</v>
      </c>
      <c r="E80" s="84">
        <f>'Future Expected Cost'!Y79</f>
        <v>2397827.7426965227</v>
      </c>
      <c r="F80" s="84">
        <f>'Future Expected Cost'!Z79</f>
        <v>1659993.3966925205</v>
      </c>
      <c r="G80" s="84">
        <f>'Future Expected Cost'!AA79</f>
        <v>918801.14559250604</v>
      </c>
      <c r="H80" s="84"/>
      <c r="I80">
        <v>2098</v>
      </c>
      <c r="J80" s="103">
        <f t="shared" si="21"/>
        <v>4817.7204099317969</v>
      </c>
      <c r="K80" s="103">
        <f t="shared" si="28"/>
        <v>-1744.4532484509605</v>
      </c>
      <c r="L80" s="103">
        <f t="shared" si="29"/>
        <v>-1991.0886305336126</v>
      </c>
      <c r="M80" s="103">
        <f t="shared" si="30"/>
        <v>-430.66105530181051</v>
      </c>
      <c r="N80" s="103">
        <f t="shared" si="31"/>
        <v>-534.07144578508712</v>
      </c>
      <c r="O80" s="103">
        <f t="shared" si="32"/>
        <v>-117.44602986032599</v>
      </c>
      <c r="P80" s="106">
        <f t="shared" si="33"/>
        <v>6794237.5918013668</v>
      </c>
      <c r="Q80" s="106">
        <f t="shared" si="34"/>
        <v>34889.064969019208</v>
      </c>
      <c r="R80" s="106">
        <f t="shared" si="35"/>
        <v>39821.772610672248</v>
      </c>
      <c r="S80" s="106">
        <f t="shared" si="36"/>
        <v>8613.2211060362097</v>
      </c>
      <c r="T80" s="106">
        <f t="shared" si="37"/>
        <v>10681.428915701743</v>
      </c>
      <c r="U80" s="106">
        <f t="shared" si="38"/>
        <v>2348.9205972065197</v>
      </c>
      <c r="V80" s="107">
        <f>P80*'Levy Proposition'!B$5/(1+Assumptions!$D$49)^('Incentive Relocation assumption'!$I80-2022)</f>
        <v>4997105.4798809383</v>
      </c>
      <c r="W80" s="107">
        <f>Q80*'Levy Proposition'!C$5/(1+Assumptions!$D$49)^('Incentive Relocation assumption'!$I80-2022)</f>
        <v>65812.765572940276</v>
      </c>
      <c r="X80" s="107">
        <f>R80*'Levy Proposition'!D$5/(1+Assumptions!$D$49)^('Incentive Relocation assumption'!$I80-2022)</f>
        <v>48880.455027111995</v>
      </c>
      <c r="Y80" s="107">
        <f>S80*'Levy Proposition'!E$5/(1+Assumptions!$D$49)^('Incentive Relocation assumption'!$I80-2022)</f>
        <v>18037.653541240845</v>
      </c>
      <c r="Z80" s="107">
        <f>T80*'Levy Proposition'!F$5/(1+Assumptions!$D$49)^('Incentive Relocation assumption'!$I80-2022)</f>
        <v>12538.763778726454</v>
      </c>
      <c r="AA80" s="107">
        <f>U80*'Levy Proposition'!G$5/(1+Assumptions!$D$49)^('Incentive Relocation assumption'!$I80-2022)</f>
        <v>6958.8315368035201</v>
      </c>
      <c r="AB80" s="81">
        <f>P80*'Levy Proposition'!B$33/(1+Assumptions!$D$49)^('Incentive Relocation assumption'!$I80-2022)</f>
        <v>4992515.5517417435</v>
      </c>
      <c r="AC80" s="81">
        <f>Q80*'Levy Proposition'!C$33/(1+Assumptions!$D$49)^('Incentive Relocation assumption'!$I80-2022)</f>
        <v>65752.315405170622</v>
      </c>
      <c r="AD80" s="81">
        <f>R80*'Levy Proposition'!D$33/(1+Assumptions!$D$49)^('Incentive Relocation assumption'!$I80-2022)</f>
        <v>48835.557480544514</v>
      </c>
      <c r="AE80" s="81">
        <f>S80*'Levy Proposition'!E$33/(1+Assumptions!$D$49)^('Incentive Relocation assumption'!$I80-2022)</f>
        <v>18021.085643307266</v>
      </c>
      <c r="AF80" s="81">
        <f>T80*'Levy Proposition'!F$33/(1+Assumptions!$D$49)^('Incentive Relocation assumption'!$I80-2022)</f>
        <v>12527.246706507265</v>
      </c>
      <c r="AG80" s="81">
        <f>U80*'Levy Proposition'!G$33/(1+Assumptions!$D$49)^('Incentive Relocation assumption'!$I80-2022)</f>
        <v>6952.4397292230542</v>
      </c>
      <c r="AH80" s="109">
        <f t="shared" si="22"/>
        <v>4589.9281391948462</v>
      </c>
      <c r="AI80" s="109">
        <f t="shared" si="23"/>
        <v>60.45016776965349</v>
      </c>
      <c r="AJ80" s="109">
        <f t="shared" si="24"/>
        <v>44.897546567481186</v>
      </c>
      <c r="AK80" s="109">
        <f t="shared" si="25"/>
        <v>16.567897933578934</v>
      </c>
      <c r="AL80" s="109">
        <f t="shared" si="26"/>
        <v>11.517072219188776</v>
      </c>
      <c r="AM80" s="109">
        <f t="shared" si="27"/>
        <v>6.3918075804658656</v>
      </c>
      <c r="AN80" s="106">
        <f>'Levy Proposition'!B$11*'Incentive Relocation assumption'!J80/(1+Assumptions!$D$49)^('Incentive Relocation assumption'!$I80-2022)</f>
        <v>0</v>
      </c>
      <c r="AO80" s="106">
        <f>-'Levy Proposition'!C$11*'Incentive Relocation assumption'!K80/(1+Assumptions!$D$49)^('Incentive Relocation assumption'!$I80-2022)</f>
        <v>27072.00817081405</v>
      </c>
      <c r="AP80" s="106">
        <f>-'Levy Proposition'!D$11*'Incentive Relocation assumption'!L80/(1+Assumptions!$D$49)^('Incentive Relocation assumption'!$I80-2022)</f>
        <v>13209.537477411084</v>
      </c>
      <c r="AQ80" s="106">
        <f>-'Levy Proposition'!E$11*'Incentive Relocation assumption'!M80/(1+Assumptions!$D$49)^('Incentive Relocation assumption'!$I80-2022)</f>
        <v>7890.3777799862055</v>
      </c>
      <c r="AR80" s="106">
        <f>-'Levy Proposition'!F$11*'Incentive Relocation assumption'!N80/(1+Assumptions!$D$49)^('Incentive Relocation assumption'!$I80-2022)</f>
        <v>3157.2170601762136</v>
      </c>
      <c r="AS80" s="106">
        <f>-'Levy Proposition'!G$11*'Incentive Relocation assumption'!O80/(1+Assumptions!$D$49)^('Incentive Relocation assumption'!$I80-2022)</f>
        <v>3527.074823797926</v>
      </c>
    </row>
    <row r="81" spans="1:45" x14ac:dyDescent="0.35">
      <c r="A81">
        <v>2099</v>
      </c>
      <c r="B81" s="84">
        <f>'Future Expected Cost'!V80</f>
        <v>4627787.6456915895</v>
      </c>
      <c r="C81" s="84">
        <f>'Future Expected Cost'!W80</f>
        <v>8177910.4798192214</v>
      </c>
      <c r="D81" s="84">
        <f>'Future Expected Cost'!X80</f>
        <v>6104515.7615058096</v>
      </c>
      <c r="E81" s="84">
        <f>'Future Expected Cost'!Y80</f>
        <v>2294091.7246948518</v>
      </c>
      <c r="F81" s="84">
        <f>'Future Expected Cost'!Z80</f>
        <v>1588033.1483456725</v>
      </c>
      <c r="G81" s="84">
        <f>'Future Expected Cost'!AA80</f>
        <v>878919.66861802177</v>
      </c>
      <c r="H81" s="84"/>
      <c r="I81">
        <v>2099</v>
      </c>
      <c r="J81" s="103">
        <f t="shared" si="21"/>
        <v>4576.8343894352065</v>
      </c>
      <c r="K81" s="103">
        <f t="shared" si="28"/>
        <v>-1657.2305860284123</v>
      </c>
      <c r="L81" s="103">
        <f t="shared" si="29"/>
        <v>-1891.5341990069319</v>
      </c>
      <c r="M81" s="103">
        <f t="shared" si="30"/>
        <v>-409.12800253671998</v>
      </c>
      <c r="N81" s="103">
        <f t="shared" si="31"/>
        <v>-507.36787349583284</v>
      </c>
      <c r="O81" s="103">
        <f t="shared" si="32"/>
        <v>-111.5737283673097</v>
      </c>
      <c r="P81" s="106">
        <f t="shared" si="33"/>
        <v>6799055.3122112984</v>
      </c>
      <c r="Q81" s="106">
        <f t="shared" si="34"/>
        <v>33144.611720568246</v>
      </c>
      <c r="R81" s="106">
        <f t="shared" si="35"/>
        <v>37830.683980138638</v>
      </c>
      <c r="S81" s="106">
        <f t="shared" si="36"/>
        <v>8182.5600507343988</v>
      </c>
      <c r="T81" s="106">
        <f t="shared" si="37"/>
        <v>10147.357469916657</v>
      </c>
      <c r="U81" s="106">
        <f t="shared" si="38"/>
        <v>2231.4745673461939</v>
      </c>
      <c r="V81" s="107">
        <f>P81*'Levy Proposition'!B$5/(1+Assumptions!$D$49)^('Incentive Relocation assumption'!$I81-2022)</f>
        <v>4737434.1220918316</v>
      </c>
      <c r="W81" s="107">
        <f>Q81*'Levy Proposition'!C$5/(1+Assumptions!$D$49)^('Incentive Relocation assumption'!$I81-2022)</f>
        <v>59231.205135936078</v>
      </c>
      <c r="X81" s="107">
        <f>R81*'Levy Proposition'!D$5/(1+Assumptions!$D$49)^('Incentive Relocation assumption'!$I81-2022)</f>
        <v>43992.198681272028</v>
      </c>
      <c r="Y81" s="107">
        <f>S81*'Levy Proposition'!E$5/(1+Assumptions!$D$49)^('Incentive Relocation assumption'!$I81-2022)</f>
        <v>16233.810382699714</v>
      </c>
      <c r="Z81" s="107">
        <f>T81*'Levy Proposition'!F$5/(1+Assumptions!$D$49)^('Incentive Relocation assumption'!$I81-2022)</f>
        <v>11284.833315592439</v>
      </c>
      <c r="AA81" s="107">
        <f>U81*'Levy Proposition'!G$5/(1+Assumptions!$D$49)^('Incentive Relocation assumption'!$I81-2022)</f>
        <v>6262.918366589709</v>
      </c>
      <c r="AB81" s="81">
        <f>P81*'Levy Proposition'!B$33/(1+Assumptions!$D$49)^('Incentive Relocation assumption'!$I81-2022)</f>
        <v>4733082.7066029804</v>
      </c>
      <c r="AC81" s="81">
        <f>Q81*'Levy Proposition'!C$33/(1+Assumptions!$D$49)^('Incentive Relocation assumption'!$I81-2022)</f>
        <v>59176.800245691818</v>
      </c>
      <c r="AD81" s="81">
        <f>R81*'Levy Proposition'!D$33/(1+Assumptions!$D$49)^('Incentive Relocation assumption'!$I81-2022)</f>
        <v>43951.791083024364</v>
      </c>
      <c r="AE81" s="81">
        <f>S81*'Levy Proposition'!E$33/(1+Assumptions!$D$49)^('Incentive Relocation assumption'!$I81-2022)</f>
        <v>16218.899346024202</v>
      </c>
      <c r="AF81" s="81">
        <f>T81*'Levy Proposition'!F$33/(1+Assumptions!$D$49)^('Incentive Relocation assumption'!$I81-2022)</f>
        <v>11274.468000273422</v>
      </c>
      <c r="AG81" s="81">
        <f>U81*'Levy Proposition'!G$33/(1+Assumptions!$D$49)^('Incentive Relocation assumption'!$I81-2022)</f>
        <v>6257.1657673379968</v>
      </c>
      <c r="AH81" s="109">
        <f t="shared" si="22"/>
        <v>4351.4154888512567</v>
      </c>
      <c r="AI81" s="109">
        <f t="shared" si="23"/>
        <v>54.40489024425915</v>
      </c>
      <c r="AJ81" s="109">
        <f t="shared" si="24"/>
        <v>40.407598247664282</v>
      </c>
      <c r="AK81" s="109">
        <f t="shared" si="25"/>
        <v>14.91103667551215</v>
      </c>
      <c r="AL81" s="109">
        <f t="shared" si="26"/>
        <v>10.3653153190171</v>
      </c>
      <c r="AM81" s="109">
        <f t="shared" si="27"/>
        <v>5.7525992517121267</v>
      </c>
      <c r="AN81" s="106">
        <f>'Levy Proposition'!B$11*'Incentive Relocation assumption'!J81/(1+Assumptions!$D$49)^('Incentive Relocation assumption'!$I81-2022)</f>
        <v>0</v>
      </c>
      <c r="AO81" s="106">
        <f>-'Levy Proposition'!C$11*'Incentive Relocation assumption'!K81/(1+Assumptions!$D$49)^('Incentive Relocation assumption'!$I81-2022)</f>
        <v>24364.690580128517</v>
      </c>
      <c r="AP81" s="106">
        <f>-'Levy Proposition'!D$11*'Incentive Relocation assumption'!L81/(1+Assumptions!$D$49)^('Incentive Relocation assumption'!$I81-2022)</f>
        <v>11888.526751063497</v>
      </c>
      <c r="AQ81" s="106">
        <f>-'Levy Proposition'!E$11*'Incentive Relocation assumption'!M81/(1+Assumptions!$D$49)^('Incentive Relocation assumption'!$I81-2022)</f>
        <v>7101.3059672811278</v>
      </c>
      <c r="AR81" s="106">
        <f>-'Levy Proposition'!F$11*'Incentive Relocation assumption'!N81/(1+Assumptions!$D$49)^('Incentive Relocation assumption'!$I81-2022)</f>
        <v>2841.4817356781018</v>
      </c>
      <c r="AS81" s="106">
        <f>-'Levy Proposition'!G$11*'Incentive Relocation assumption'!O81/(1+Assumptions!$D$49)^('Incentive Relocation assumption'!$I81-2022)</f>
        <v>3174.3521275767148</v>
      </c>
    </row>
    <row r="82" spans="1:45" x14ac:dyDescent="0.35">
      <c r="A82">
        <v>2100</v>
      </c>
      <c r="B82" s="84">
        <f>'Future Expected Cost'!V81</f>
        <v>4742074.3362439508</v>
      </c>
      <c r="C82" s="84">
        <f>'Future Expected Cost'!W81</f>
        <v>8380162.5414553303</v>
      </c>
      <c r="D82" s="84">
        <f>'Future Expected Cost'!X81</f>
        <v>6256216.531409625</v>
      </c>
      <c r="E82" s="84">
        <f>'Future Expected Cost'!Y81</f>
        <v>2352068.9197698319</v>
      </c>
      <c r="F82" s="84">
        <f>'Future Expected Cost'!Z81</f>
        <v>1628017.9302740563</v>
      </c>
      <c r="G82" s="84">
        <f>'Future Expected Cost'!AA81</f>
        <v>900996.76298718108</v>
      </c>
      <c r="H82" s="84"/>
      <c r="I82">
        <v>2100</v>
      </c>
      <c r="J82" s="103">
        <f t="shared" si="21"/>
        <v>4347.992669963447</v>
      </c>
      <c r="K82" s="103">
        <f t="shared" si="28"/>
        <v>-1574.3690567269919</v>
      </c>
      <c r="L82" s="103">
        <f t="shared" si="29"/>
        <v>-1796.9574890565855</v>
      </c>
      <c r="M82" s="103">
        <f t="shared" si="30"/>
        <v>-388.67160240988397</v>
      </c>
      <c r="N82" s="103">
        <f t="shared" si="31"/>
        <v>-481.99947982104123</v>
      </c>
      <c r="O82" s="103">
        <f t="shared" si="32"/>
        <v>-105.99504194894422</v>
      </c>
      <c r="P82" s="106">
        <f t="shared" si="33"/>
        <v>6803632.1466007335</v>
      </c>
      <c r="Q82" s="106">
        <f t="shared" si="34"/>
        <v>31487.381134539835</v>
      </c>
      <c r="R82" s="106">
        <f t="shared" si="35"/>
        <v>35939.149781131709</v>
      </c>
      <c r="S82" s="106">
        <f t="shared" si="36"/>
        <v>7773.4320481976793</v>
      </c>
      <c r="T82" s="106">
        <f t="shared" si="37"/>
        <v>9639.9895964208245</v>
      </c>
      <c r="U82" s="106">
        <f t="shared" si="38"/>
        <v>2119.9008389788842</v>
      </c>
      <c r="V82" s="107">
        <f>P82*'Levy Proposition'!B$5/(1+Assumptions!$D$49)^('Incentive Relocation assumption'!$I82-2022)</f>
        <v>4491095.1541222567</v>
      </c>
      <c r="W82" s="107">
        <f>Q82*'Levy Proposition'!C$5/(1+Assumptions!$D$49)^('Incentive Relocation assumption'!$I82-2022)</f>
        <v>53307.829131827813</v>
      </c>
      <c r="X82" s="107">
        <f>R82*'Levy Proposition'!D$5/(1+Assumptions!$D$49)^('Incentive Relocation assumption'!$I82-2022)</f>
        <v>39592.789055238398</v>
      </c>
      <c r="Y82" s="107">
        <f>S82*'Levy Proposition'!E$5/(1+Assumptions!$D$49)^('Incentive Relocation assumption'!$I82-2022)</f>
        <v>14610.359320790008</v>
      </c>
      <c r="Z82" s="107">
        <f>T82*'Levy Proposition'!F$5/(1+Assumptions!$D$49)^('Incentive Relocation assumption'!$I82-2022)</f>
        <v>10156.301307531257</v>
      </c>
      <c r="AA82" s="107">
        <f>U82*'Levy Proposition'!G$5/(1+Assumptions!$D$49)^('Incentive Relocation assumption'!$I82-2022)</f>
        <v>5636.5995151800998</v>
      </c>
      <c r="AB82" s="81">
        <f>P82*'Levy Proposition'!B$33/(1+Assumptions!$D$49)^('Incentive Relocation assumption'!$I82-2022)</f>
        <v>4486970.0052522346</v>
      </c>
      <c r="AC82" s="81">
        <f>Q82*'Levy Proposition'!C$33/(1+Assumptions!$D$49)^('Incentive Relocation assumption'!$I82-2022)</f>
        <v>53258.86496528046</v>
      </c>
      <c r="AD82" s="81">
        <f>R82*'Levy Proposition'!D$33/(1+Assumptions!$D$49)^('Incentive Relocation assumption'!$I82-2022)</f>
        <v>39556.422391111431</v>
      </c>
      <c r="AE82" s="81">
        <f>S82*'Levy Proposition'!E$33/(1+Assumptions!$D$49)^('Incentive Relocation assumption'!$I82-2022)</f>
        <v>14596.939452099978</v>
      </c>
      <c r="AF82" s="81">
        <f>T82*'Levy Proposition'!F$33/(1+Assumptions!$D$49)^('Incentive Relocation assumption'!$I82-2022)</f>
        <v>10146.972568454354</v>
      </c>
      <c r="AG82" s="81">
        <f>U82*'Levy Proposition'!G$33/(1+Assumptions!$D$49)^('Incentive Relocation assumption'!$I82-2022)</f>
        <v>5631.4222006670761</v>
      </c>
      <c r="AH82" s="109">
        <f t="shared" si="22"/>
        <v>4125.1488700220361</v>
      </c>
      <c r="AI82" s="109">
        <f t="shared" si="23"/>
        <v>48.96416654735367</v>
      </c>
      <c r="AJ82" s="109">
        <f t="shared" si="24"/>
        <v>36.366664126966498</v>
      </c>
      <c r="AK82" s="109">
        <f t="shared" si="25"/>
        <v>13.419868690030853</v>
      </c>
      <c r="AL82" s="109">
        <f t="shared" si="26"/>
        <v>9.3287390769037302</v>
      </c>
      <c r="AM82" s="109">
        <f t="shared" si="27"/>
        <v>5.1773145130237026</v>
      </c>
      <c r="AN82" s="106">
        <f>'Levy Proposition'!B$11*'Incentive Relocation assumption'!J82/(1+Assumptions!$D$49)^('Incentive Relocation assumption'!$I82-2022)</f>
        <v>0</v>
      </c>
      <c r="AO82" s="106">
        <f>-'Levy Proposition'!C$11*'Incentive Relocation assumption'!K82/(1+Assumptions!$D$49)^('Incentive Relocation assumption'!$I82-2022)</f>
        <v>21928.116426375651</v>
      </c>
      <c r="AP82" s="106">
        <f>-'Levy Proposition'!D$11*'Incentive Relocation assumption'!L82/(1+Assumptions!$D$49)^('Incentive Relocation assumption'!$I82-2022)</f>
        <v>10699.622795457095</v>
      </c>
      <c r="AQ82" s="106">
        <f>-'Levy Proposition'!E$11*'Incentive Relocation assumption'!M82/(1+Assumptions!$D$49)^('Incentive Relocation assumption'!$I82-2022)</f>
        <v>6391.1447394640109</v>
      </c>
      <c r="AR82" s="106">
        <f>-'Levy Proposition'!F$11*'Incentive Relocation assumption'!N82/(1+Assumptions!$D$49)^('Incentive Relocation assumption'!$I82-2022)</f>
        <v>2557.3213055365927</v>
      </c>
      <c r="AS82" s="106">
        <f>-'Levy Proposition'!G$11*'Incentive Relocation assumption'!O82/(1+Assumptions!$D$49)^('Incentive Relocation assumption'!$I82-2022)</f>
        <v>2856.903222427391</v>
      </c>
    </row>
    <row r="83" spans="1:45" x14ac:dyDescent="0.35">
      <c r="A83">
        <v>2101</v>
      </c>
      <c r="B83" s="84">
        <f>'Future Expected Cost'!V82</f>
        <v>4534435.7125074705</v>
      </c>
      <c r="C83" s="84">
        <f>'Future Expected Cost'!W82</f>
        <v>8013505.0952472202</v>
      </c>
      <c r="D83" s="84">
        <f>'Future Expected Cost'!X82</f>
        <v>5983185.8659649175</v>
      </c>
      <c r="E83" s="84">
        <f>'Future Expected Cost'!Y82</f>
        <v>2250349.5164329652</v>
      </c>
      <c r="F83" s="84">
        <f>'Future Expected Cost'!Z82</f>
        <v>1557469.0419660604</v>
      </c>
      <c r="G83" s="84">
        <f>'Future Expected Cost'!AA82</f>
        <v>861901.96871093684</v>
      </c>
      <c r="H83" s="84"/>
      <c r="I83">
        <v>2101</v>
      </c>
      <c r="J83" s="103">
        <f t="shared" si="21"/>
        <v>4130.593036465275</v>
      </c>
      <c r="K83" s="103">
        <f t="shared" si="28"/>
        <v>-1495.6506038906423</v>
      </c>
      <c r="L83" s="103">
        <f t="shared" si="29"/>
        <v>-1707.1096146037562</v>
      </c>
      <c r="M83" s="103">
        <f t="shared" si="30"/>
        <v>-369.23802228938979</v>
      </c>
      <c r="N83" s="103">
        <f t="shared" si="31"/>
        <v>-457.89950582998921</v>
      </c>
      <c r="O83" s="103">
        <f t="shared" si="32"/>
        <v>-100.69528985149701</v>
      </c>
      <c r="P83" s="106">
        <f t="shared" si="33"/>
        <v>6807980.1392706968</v>
      </c>
      <c r="Q83" s="106">
        <f t="shared" si="34"/>
        <v>29913.012077812844</v>
      </c>
      <c r="R83" s="106">
        <f t="shared" si="35"/>
        <v>34142.192292075124</v>
      </c>
      <c r="S83" s="106">
        <f t="shared" si="36"/>
        <v>7384.7604457877951</v>
      </c>
      <c r="T83" s="106">
        <f t="shared" si="37"/>
        <v>9157.9901165997835</v>
      </c>
      <c r="U83" s="106">
        <f t="shared" si="38"/>
        <v>2013.90579702994</v>
      </c>
      <c r="V83" s="107">
        <f>P83*'Levy Proposition'!B$5/(1+Assumptions!$D$49)^('Incentive Relocation assumption'!$I83-2022)</f>
        <v>4257420.3824353926</v>
      </c>
      <c r="W83" s="107">
        <f>Q83*'Levy Proposition'!C$5/(1+Assumptions!$D$49)^('Incentive Relocation assumption'!$I83-2022)</f>
        <v>47976.816278283877</v>
      </c>
      <c r="X83" s="107">
        <f>R83*'Levy Proposition'!D$5/(1+Assumptions!$D$49)^('Incentive Relocation assumption'!$I83-2022)</f>
        <v>35633.339368417277</v>
      </c>
      <c r="Y83" s="107">
        <f>S83*'Levy Proposition'!E$5/(1+Assumptions!$D$49)^('Incentive Relocation assumption'!$I83-2022)</f>
        <v>13149.260367737286</v>
      </c>
      <c r="Z83" s="107">
        <f>T83*'Levy Proposition'!F$5/(1+Assumptions!$D$49)^('Incentive Relocation assumption'!$I83-2022)</f>
        <v>9140.6273681363491</v>
      </c>
      <c r="AA83" s="107">
        <f>U83*'Levy Proposition'!G$5/(1+Assumptions!$D$49)^('Incentive Relocation assumption'!$I83-2022)</f>
        <v>5072.9152505030424</v>
      </c>
      <c r="AB83" s="81">
        <f>P83*'Levy Proposition'!B$33/(1+Assumptions!$D$49)^('Incentive Relocation assumption'!$I83-2022)</f>
        <v>4253509.8679000484</v>
      </c>
      <c r="AC83" s="81">
        <f>Q83*'Levy Proposition'!C$33/(1+Assumptions!$D$49)^('Incentive Relocation assumption'!$I83-2022)</f>
        <v>47932.748739595474</v>
      </c>
      <c r="AD83" s="81">
        <f>R83*'Levy Proposition'!D$33/(1+Assumptions!$D$49)^('Incentive Relocation assumption'!$I83-2022)</f>
        <v>35600.609527568595</v>
      </c>
      <c r="AE83" s="81">
        <f>S83*'Levy Proposition'!E$33/(1+Assumptions!$D$49)^('Incentive Relocation assumption'!$I83-2022)</f>
        <v>13137.182543802117</v>
      </c>
      <c r="AF83" s="81">
        <f>T83*'Levy Proposition'!F$33/(1+Assumptions!$D$49)^('Incentive Relocation assumption'!$I83-2022)</f>
        <v>9132.2315432061332</v>
      </c>
      <c r="AG83" s="81">
        <f>U83*'Levy Proposition'!G$33/(1+Assumptions!$D$49)^('Incentive Relocation assumption'!$I83-2022)</f>
        <v>5068.2556897733793</v>
      </c>
      <c r="AH83" s="109">
        <f t="shared" si="22"/>
        <v>3910.5145353442058</v>
      </c>
      <c r="AI83" s="109">
        <f t="shared" si="23"/>
        <v>44.067538688403147</v>
      </c>
      <c r="AJ83" s="109">
        <f t="shared" si="24"/>
        <v>32.729840848682215</v>
      </c>
      <c r="AK83" s="109">
        <f t="shared" si="25"/>
        <v>12.077823935169363</v>
      </c>
      <c r="AL83" s="109">
        <f t="shared" si="26"/>
        <v>8.3958249302158947</v>
      </c>
      <c r="AM83" s="109">
        <f t="shared" si="27"/>
        <v>4.6595607296630988</v>
      </c>
      <c r="AN83" s="106">
        <f>'Levy Proposition'!B$11*'Incentive Relocation assumption'!J83/(1+Assumptions!$D$49)^('Incentive Relocation assumption'!$I83-2022)</f>
        <v>0</v>
      </c>
      <c r="AO83" s="106">
        <f>-'Levy Proposition'!C$11*'Incentive Relocation assumption'!K83/(1+Assumptions!$D$49)^('Incentive Relocation assumption'!$I83-2022)</f>
        <v>19735.210198025397</v>
      </c>
      <c r="AP83" s="106">
        <f>-'Levy Proposition'!D$11*'Incentive Relocation assumption'!L83/(1+Assumptions!$D$49)^('Incentive Relocation assumption'!$I83-2022)</f>
        <v>9629.6143636825327</v>
      </c>
      <c r="AQ83" s="106">
        <f>-'Levy Proposition'!E$11*'Incentive Relocation assumption'!M83/(1+Assumptions!$D$49)^('Incentive Relocation assumption'!$I83-2022)</f>
        <v>5752.0026976696317</v>
      </c>
      <c r="AR83" s="106">
        <f>-'Levy Proposition'!F$11*'Incentive Relocation assumption'!N83/(1+Assumptions!$D$49)^('Incentive Relocation assumption'!$I83-2022)</f>
        <v>2301.5781441194722</v>
      </c>
      <c r="AS83" s="106">
        <f>-'Levy Proposition'!G$11*'Incentive Relocation assumption'!O83/(1+Assumptions!$D$49)^('Incentive Relocation assumption'!$I83-2022)</f>
        <v>2571.2005770912256</v>
      </c>
    </row>
    <row r="84" spans="1:45" x14ac:dyDescent="0.35">
      <c r="A84">
        <v>2102</v>
      </c>
      <c r="B84" s="84">
        <f>'Future Expected Cost'!V83</f>
        <v>4335917.4944672622</v>
      </c>
      <c r="C84" s="84">
        <f>'Future Expected Cost'!W83</f>
        <v>7662941.1531914966</v>
      </c>
      <c r="D84" s="84">
        <f>'Future Expected Cost'!X83</f>
        <v>5722111.2961951094</v>
      </c>
      <c r="E84" s="84">
        <f>'Future Expected Cost'!Y83</f>
        <v>2153046.8991080457</v>
      </c>
      <c r="F84" s="84">
        <f>'Future Expected Cost'!Z83</f>
        <v>1489989.4516923123</v>
      </c>
      <c r="G84" s="84">
        <f>'Future Expected Cost'!AA83</f>
        <v>824510.1808434847</v>
      </c>
      <c r="H84" s="84"/>
      <c r="I84">
        <v>2102</v>
      </c>
      <c r="J84" s="103">
        <f t="shared" si="21"/>
        <v>3924.063384642011</v>
      </c>
      <c r="K84" s="103">
        <f t="shared" si="28"/>
        <v>-1420.8680736961103</v>
      </c>
      <c r="L84" s="103">
        <f t="shared" si="29"/>
        <v>-1621.7541338735684</v>
      </c>
      <c r="M84" s="103">
        <f t="shared" si="30"/>
        <v>-350.77612117492026</v>
      </c>
      <c r="N84" s="103">
        <f t="shared" si="31"/>
        <v>-435.00453053848969</v>
      </c>
      <c r="O84" s="103">
        <f t="shared" si="32"/>
        <v>-95.660525358922158</v>
      </c>
      <c r="P84" s="106">
        <f t="shared" si="33"/>
        <v>6812110.7323071621</v>
      </c>
      <c r="Q84" s="106">
        <f t="shared" si="34"/>
        <v>28417.361473922203</v>
      </c>
      <c r="R84" s="106">
        <f t="shared" si="35"/>
        <v>32435.082677471368</v>
      </c>
      <c r="S84" s="106">
        <f t="shared" si="36"/>
        <v>7015.5224234984053</v>
      </c>
      <c r="T84" s="106">
        <f t="shared" si="37"/>
        <v>8700.0906107697938</v>
      </c>
      <c r="U84" s="106">
        <f t="shared" si="38"/>
        <v>1913.2105071784431</v>
      </c>
      <c r="V84" s="107">
        <f>P84*'Levy Proposition'!B$5/(1+Assumptions!$D$49)^('Incentive Relocation assumption'!$I84-2022)</f>
        <v>4035773.4272918291</v>
      </c>
      <c r="W84" s="107">
        <f>Q84*'Levy Proposition'!C$5/(1+Assumptions!$D$49)^('Incentive Relocation assumption'!$I84-2022)</f>
        <v>43178.927705122289</v>
      </c>
      <c r="X84" s="107">
        <f>R84*'Levy Proposition'!D$5/(1+Assumptions!$D$49)^('Incentive Relocation assumption'!$I84-2022)</f>
        <v>32069.851729144651</v>
      </c>
      <c r="Y84" s="107">
        <f>S84*'Levy Proposition'!E$5/(1+Assumptions!$D$49)^('Incentive Relocation assumption'!$I84-2022)</f>
        <v>11834.277612359048</v>
      </c>
      <c r="Z84" s="107">
        <f>T84*'Levy Proposition'!F$5/(1+Assumptions!$D$49)^('Incentive Relocation assumption'!$I84-2022)</f>
        <v>8226.5252037340779</v>
      </c>
      <c r="AA84" s="107">
        <f>U84*'Levy Proposition'!G$5/(1+Assumptions!$D$49)^('Incentive Relocation assumption'!$I84-2022)</f>
        <v>4565.6018437144685</v>
      </c>
      <c r="AB84" s="81">
        <f>P84*'Levy Proposition'!B$33/(1+Assumptions!$D$49)^('Incentive Relocation assumption'!$I84-2022)</f>
        <v>4032066.4993328489</v>
      </c>
      <c r="AC84" s="81">
        <f>Q84*'Levy Proposition'!C$33/(1+Assumptions!$D$49)^('Incentive Relocation assumption'!$I84-2022)</f>
        <v>43139.267110385612</v>
      </c>
      <c r="AD84" s="81">
        <f>R84*'Levy Proposition'!D$33/(1+Assumptions!$D$49)^('Incentive Relocation assumption'!$I84-2022)</f>
        <v>32040.395013559191</v>
      </c>
      <c r="AE84" s="81">
        <f>S84*'Levy Proposition'!E$33/(1+Assumptions!$D$49)^('Incentive Relocation assumption'!$I84-2022)</f>
        <v>11823.407622914418</v>
      </c>
      <c r="AF84" s="81">
        <f>T84*'Levy Proposition'!F$33/(1+Assumptions!$D$49)^('Incentive Relocation assumption'!$I84-2022)</f>
        <v>8218.9689975118072</v>
      </c>
      <c r="AG84" s="81">
        <f>U84*'Levy Proposition'!G$33/(1+Assumptions!$D$49)^('Incentive Relocation assumption'!$I84-2022)</f>
        <v>4561.4082591565284</v>
      </c>
      <c r="AH84" s="109">
        <f t="shared" si="22"/>
        <v>3706.9279589802027</v>
      </c>
      <c r="AI84" s="109">
        <f t="shared" si="23"/>
        <v>39.660594736677012</v>
      </c>
      <c r="AJ84" s="109">
        <f t="shared" si="24"/>
        <v>29.456715585460188</v>
      </c>
      <c r="AK84" s="109">
        <f t="shared" si="25"/>
        <v>10.869989444630846</v>
      </c>
      <c r="AL84" s="109">
        <f t="shared" si="26"/>
        <v>7.5562062222707027</v>
      </c>
      <c r="AM84" s="109">
        <f t="shared" si="27"/>
        <v>4.1935845579400848</v>
      </c>
      <c r="AN84" s="106">
        <f>'Levy Proposition'!B$11*'Incentive Relocation assumption'!J84/(1+Assumptions!$D$49)^('Incentive Relocation assumption'!$I84-2022)</f>
        <v>0</v>
      </c>
      <c r="AO84" s="106">
        <f>-'Levy Proposition'!C$11*'Incentive Relocation assumption'!K84/(1+Assumptions!$D$49)^('Incentive Relocation assumption'!$I84-2022)</f>
        <v>17761.604051489427</v>
      </c>
      <c r="AP84" s="106">
        <f>-'Levy Proposition'!D$11*'Incentive Relocation assumption'!L84/(1+Assumptions!$D$49)^('Incentive Relocation assumption'!$I84-2022)</f>
        <v>8666.6113905073871</v>
      </c>
      <c r="AQ84" s="106">
        <f>-'Levy Proposition'!E$11*'Incentive Relocation assumption'!M84/(1+Assumptions!$D$49)^('Incentive Relocation assumption'!$I84-2022)</f>
        <v>5176.7776169584004</v>
      </c>
      <c r="AR84" s="106">
        <f>-'Levy Proposition'!F$11*'Incentive Relocation assumption'!N84/(1+Assumptions!$D$49)^('Incentive Relocation assumption'!$I84-2022)</f>
        <v>2071.4104019779907</v>
      </c>
      <c r="AS84" s="106">
        <f>-'Levy Proposition'!G$11*'Incentive Relocation assumption'!O84/(1+Assumptions!$D$49)^('Incentive Relocation assumption'!$I84-2022)</f>
        <v>2314.0694286511748</v>
      </c>
    </row>
    <row r="85" spans="1:45" x14ac:dyDescent="0.35">
      <c r="A85">
        <v>2103</v>
      </c>
      <c r="B85" s="84">
        <f>'Future Expected Cost'!V84</f>
        <v>4146117.9157830453</v>
      </c>
      <c r="C85" s="84">
        <f>'Future Expected Cost'!W84</f>
        <v>7327762.2590150395</v>
      </c>
      <c r="D85" s="84">
        <f>'Future Expected Cost'!X84</f>
        <v>5472467.6124020368</v>
      </c>
      <c r="E85" s="84">
        <f>'Future Expected Cost'!Y84</f>
        <v>2059968.5605173232</v>
      </c>
      <c r="F85" s="84">
        <f>'Future Expected Cost'!Z84</f>
        <v>1425445.1339380923</v>
      </c>
      <c r="G85" s="84">
        <f>'Future Expected Cost'!AA84</f>
        <v>788746.94460559427</v>
      </c>
      <c r="H85" s="84"/>
      <c r="I85">
        <v>2103</v>
      </c>
      <c r="J85" s="103">
        <f t="shared" si="21"/>
        <v>3727.8602154099103</v>
      </c>
      <c r="K85" s="103">
        <f t="shared" si="28"/>
        <v>-1349.8246700113048</v>
      </c>
      <c r="L85" s="103">
        <f t="shared" si="29"/>
        <v>-1540.66642717989</v>
      </c>
      <c r="M85" s="103">
        <f t="shared" si="30"/>
        <v>-333.23731511617427</v>
      </c>
      <c r="N85" s="103">
        <f t="shared" si="31"/>
        <v>-413.25430401156518</v>
      </c>
      <c r="O85" s="103">
        <f t="shared" si="32"/>
        <v>-90.877499090976059</v>
      </c>
      <c r="P85" s="106">
        <f t="shared" si="33"/>
        <v>6816034.795691804</v>
      </c>
      <c r="Q85" s="106">
        <f t="shared" si="34"/>
        <v>26996.493400226092</v>
      </c>
      <c r="R85" s="106">
        <f t="shared" si="35"/>
        <v>30813.3285435978</v>
      </c>
      <c r="S85" s="106">
        <f t="shared" si="36"/>
        <v>6664.746302323485</v>
      </c>
      <c r="T85" s="106">
        <f t="shared" si="37"/>
        <v>8265.0860802313036</v>
      </c>
      <c r="U85" s="106">
        <f t="shared" si="38"/>
        <v>1817.549981819521</v>
      </c>
      <c r="V85" s="107">
        <f>P85*'Levy Proposition'!B$5/(1+Assumptions!$D$49)^('Incentive Relocation assumption'!$I85-2022)</f>
        <v>3825548.3839409379</v>
      </c>
      <c r="W85" s="107">
        <f>Q85*'Levy Proposition'!C$5/(1+Assumptions!$D$49)^('Incentive Relocation assumption'!$I85-2022)</f>
        <v>38860.848684702833</v>
      </c>
      <c r="X85" s="107">
        <f>R85*'Levy Proposition'!D$5/(1+Assumptions!$D$49)^('Incentive Relocation assumption'!$I85-2022)</f>
        <v>28862.728224705366</v>
      </c>
      <c r="Y85" s="107">
        <f>S85*'Levy Proposition'!E$5/(1+Assumptions!$D$49)^('Incentive Relocation assumption'!$I85-2022)</f>
        <v>10650.798804623737</v>
      </c>
      <c r="Z85" s="107">
        <f>T85*'Levy Proposition'!F$5/(1+Assumptions!$D$49)^('Incentive Relocation assumption'!$I85-2022)</f>
        <v>7403.8371987009641</v>
      </c>
      <c r="AA85" s="107">
        <f>U85*'Levy Proposition'!G$5/(1+Assumptions!$D$49)^('Incentive Relocation assumption'!$I85-2022)</f>
        <v>4109.0219658729657</v>
      </c>
      <c r="AB85" s="81">
        <f>P85*'Levy Proposition'!B$33/(1+Assumptions!$D$49)^('Incentive Relocation assumption'!$I85-2022)</f>
        <v>3822034.5513340416</v>
      </c>
      <c r="AC85" s="81">
        <f>Q85*'Levy Proposition'!C$33/(1+Assumptions!$D$49)^('Incentive Relocation assumption'!$I85-2022)</f>
        <v>38825.154320513597</v>
      </c>
      <c r="AD85" s="81">
        <f>R85*'Levy Proposition'!D$33/(1+Assumptions!$D$49)^('Incentive Relocation assumption'!$I85-2022)</f>
        <v>28836.217307738363</v>
      </c>
      <c r="AE85" s="81">
        <f>S85*'Levy Proposition'!E$33/(1+Assumptions!$D$49)^('Incentive Relocation assumption'!$I85-2022)</f>
        <v>10641.015861010666</v>
      </c>
      <c r="AF85" s="81">
        <f>T85*'Levy Proposition'!F$33/(1+Assumptions!$D$49)^('Incentive Relocation assumption'!$I85-2022)</f>
        <v>7397.0366456941983</v>
      </c>
      <c r="AG85" s="81">
        <f>U85*'Levy Proposition'!G$33/(1+Assumptions!$D$49)^('Incentive Relocation assumption'!$I85-2022)</f>
        <v>4105.2477578596136</v>
      </c>
      <c r="AH85" s="109">
        <f t="shared" si="22"/>
        <v>3513.8326068962924</v>
      </c>
      <c r="AI85" s="109">
        <f t="shared" si="23"/>
        <v>35.694364189235785</v>
      </c>
      <c r="AJ85" s="109">
        <f t="shared" si="24"/>
        <v>26.510916967003141</v>
      </c>
      <c r="AK85" s="109">
        <f t="shared" si="25"/>
        <v>9.782943613070529</v>
      </c>
      <c r="AL85" s="109">
        <f t="shared" si="26"/>
        <v>6.8005530067657673</v>
      </c>
      <c r="AM85" s="109">
        <f t="shared" si="27"/>
        <v>3.7742080133521085</v>
      </c>
      <c r="AN85" s="106">
        <f>'Levy Proposition'!B$11*'Incentive Relocation assumption'!J85/(1+Assumptions!$D$49)^('Incentive Relocation assumption'!$I85-2022)</f>
        <v>0</v>
      </c>
      <c r="AO85" s="106">
        <f>-'Levy Proposition'!C$11*'Incentive Relocation assumption'!K85/(1+Assumptions!$D$49)^('Incentive Relocation assumption'!$I85-2022)</f>
        <v>15985.367032647586</v>
      </c>
      <c r="AP85" s="106">
        <f>-'Levy Proposition'!D$11*'Incentive Relocation assumption'!L85/(1+Assumptions!$D$49)^('Incentive Relocation assumption'!$I85-2022)</f>
        <v>7799.9128685096121</v>
      </c>
      <c r="AQ85" s="106">
        <f>-'Levy Proposition'!E$11*'Incentive Relocation assumption'!M85/(1+Assumptions!$D$49)^('Incentive Relocation assumption'!$I85-2022)</f>
        <v>4659.0775255197395</v>
      </c>
      <c r="AR85" s="106">
        <f>-'Levy Proposition'!F$11*'Incentive Relocation assumption'!N85/(1+Assumptions!$D$49)^('Incentive Relocation assumption'!$I85-2022)</f>
        <v>1864.2604268664336</v>
      </c>
      <c r="AS85" s="106">
        <f>-'Levy Proposition'!G$11*'Incentive Relocation assumption'!O85/(1+Assumptions!$D$49)^('Incentive Relocation assumption'!$I85-2022)</f>
        <v>2082.652504176061</v>
      </c>
    </row>
    <row r="86" spans="1:45" x14ac:dyDescent="0.35">
      <c r="A86">
        <v>2104</v>
      </c>
      <c r="B86" s="84">
        <f>'Future Expected Cost'!V85</f>
        <v>3964652.9551375178</v>
      </c>
      <c r="C86" s="84">
        <f>'Future Expected Cost'!W85</f>
        <v>7007291.2273363192</v>
      </c>
      <c r="D86" s="84">
        <f>'Future Expected Cost'!X85</f>
        <v>5233752.7430956475</v>
      </c>
      <c r="E86" s="84">
        <f>'Future Expected Cost'!Y85</f>
        <v>1970930.4133773746</v>
      </c>
      <c r="F86" s="84">
        <f>'Future Expected Cost'!Z85</f>
        <v>1363707.9355817125</v>
      </c>
      <c r="G86" s="84">
        <f>'Future Expected Cost'!AA85</f>
        <v>754541.07127831457</v>
      </c>
      <c r="H86" s="84"/>
      <c r="I86">
        <v>2104</v>
      </c>
      <c r="J86" s="103">
        <f t="shared" si="21"/>
        <v>3541.4672046394144</v>
      </c>
      <c r="K86" s="103">
        <f t="shared" si="28"/>
        <v>-1282.3334365107394</v>
      </c>
      <c r="L86" s="103">
        <f t="shared" si="29"/>
        <v>-1463.6331058208955</v>
      </c>
      <c r="M86" s="103">
        <f t="shared" si="30"/>
        <v>-316.57544936036555</v>
      </c>
      <c r="N86" s="103">
        <f t="shared" si="31"/>
        <v>-392.59158881098693</v>
      </c>
      <c r="O86" s="103">
        <f t="shared" si="32"/>
        <v>-86.333624136427261</v>
      </c>
      <c r="P86" s="106">
        <f t="shared" si="33"/>
        <v>6819762.6559072137</v>
      </c>
      <c r="Q86" s="106">
        <f t="shared" si="34"/>
        <v>25646.668730214788</v>
      </c>
      <c r="R86" s="106">
        <f t="shared" si="35"/>
        <v>29272.662116417909</v>
      </c>
      <c r="S86" s="106">
        <f t="shared" si="36"/>
        <v>6331.5089872073104</v>
      </c>
      <c r="T86" s="106">
        <f t="shared" si="37"/>
        <v>7851.8317762197385</v>
      </c>
      <c r="U86" s="106">
        <f t="shared" si="38"/>
        <v>1726.672482728545</v>
      </c>
      <c r="V86" s="107">
        <f>P86*'Levy Proposition'!B$5/(1+Assumptions!$D$49)^('Incentive Relocation assumption'!$I86-2022)</f>
        <v>3626168.5207058811</v>
      </c>
      <c r="W86" s="107">
        <f>Q86*'Levy Proposition'!C$5/(1+Assumptions!$D$49)^('Incentive Relocation assumption'!$I86-2022)</f>
        <v>34974.596192119418</v>
      </c>
      <c r="X86" s="107">
        <f>R86*'Levy Proposition'!D$5/(1+Assumptions!$D$49)^('Incentive Relocation assumption'!$I86-2022)</f>
        <v>25976.330904459177</v>
      </c>
      <c r="Y86" s="107">
        <f>S86*'Levy Proposition'!E$5/(1+Assumptions!$D$49)^('Incentive Relocation assumption'!$I86-2022)</f>
        <v>9585.6729825320836</v>
      </c>
      <c r="Z86" s="107">
        <f>T86*'Levy Proposition'!F$5/(1+Assumptions!$D$49)^('Incentive Relocation assumption'!$I86-2022)</f>
        <v>6663.4215427901945</v>
      </c>
      <c r="AA86" s="107">
        <f>U86*'Levy Proposition'!G$5/(1+Assumptions!$D$49)^('Incentive Relocation assumption'!$I86-2022)</f>
        <v>3698.1020452475636</v>
      </c>
      <c r="AB86" s="81">
        <f>P86*'Levy Proposition'!B$33/(1+Assumptions!$D$49)^('Incentive Relocation assumption'!$I86-2022)</f>
        <v>3622837.8219648469</v>
      </c>
      <c r="AC86" s="81">
        <f>Q86*'Levy Proposition'!C$33/(1+Assumptions!$D$49)^('Incentive Relocation assumption'!$I86-2022)</f>
        <v>34942.471418314759</v>
      </c>
      <c r="AD86" s="81">
        <f>R86*'Levy Proposition'!D$33/(1+Assumptions!$D$49)^('Incentive Relocation assumption'!$I86-2022)</f>
        <v>25952.471193542238</v>
      </c>
      <c r="AE86" s="81">
        <f>S86*'Levy Proposition'!E$33/(1+Assumptions!$D$49)^('Incentive Relocation assumption'!$I86-2022)</f>
        <v>9576.8683754785034</v>
      </c>
      <c r="AF86" s="81">
        <f>T86*'Levy Proposition'!F$33/(1+Assumptions!$D$49)^('Incentive Relocation assumption'!$I86-2022)</f>
        <v>6657.3010744179119</v>
      </c>
      <c r="AG86" s="81">
        <f>U86*'Levy Proposition'!G$33/(1+Assumptions!$D$49)^('Incentive Relocation assumption'!$I86-2022)</f>
        <v>3694.705274315384</v>
      </c>
      <c r="AH86" s="109">
        <f t="shared" si="22"/>
        <v>3330.6987410341389</v>
      </c>
      <c r="AI86" s="109">
        <f t="shared" si="23"/>
        <v>32.124773804658616</v>
      </c>
      <c r="AJ86" s="109">
        <f t="shared" si="24"/>
        <v>23.859710916938639</v>
      </c>
      <c r="AK86" s="109">
        <f t="shared" si="25"/>
        <v>8.8046070535801846</v>
      </c>
      <c r="AL86" s="109">
        <f t="shared" si="26"/>
        <v>6.1204683722826303</v>
      </c>
      <c r="AM86" s="109">
        <f t="shared" si="27"/>
        <v>3.3967709321796065</v>
      </c>
      <c r="AN86" s="106">
        <f>'Levy Proposition'!B$11*'Incentive Relocation assumption'!J86/(1+Assumptions!$D$49)^('Incentive Relocation assumption'!$I86-2022)</f>
        <v>0</v>
      </c>
      <c r="AO86" s="106">
        <f>-'Levy Proposition'!C$11*'Incentive Relocation assumption'!K86/(1+Assumptions!$D$49)^('Incentive Relocation assumption'!$I86-2022)</f>
        <v>14386.761377389686</v>
      </c>
      <c r="AP86" s="106">
        <f>-'Levy Proposition'!D$11*'Incentive Relocation assumption'!L86/(1+Assumptions!$D$49)^('Incentive Relocation assumption'!$I86-2022)</f>
        <v>7019.8879371675666</v>
      </c>
      <c r="AQ86" s="106">
        <f>-'Levy Proposition'!E$11*'Incentive Relocation assumption'!M86/(1+Assumptions!$D$49)^('Incentive Relocation assumption'!$I86-2022)</f>
        <v>4193.1496762955458</v>
      </c>
      <c r="AR86" s="106">
        <f>-'Levy Proposition'!F$11*'Incentive Relocation assumption'!N86/(1+Assumptions!$D$49)^('Incentive Relocation assumption'!$I86-2022)</f>
        <v>1677.826342795948</v>
      </c>
      <c r="AS86" s="106">
        <f>-'Levy Proposition'!G$11*'Incentive Relocation assumption'!O86/(1+Assumptions!$D$49)^('Incentive Relocation assumption'!$I86-2022)</f>
        <v>1874.3782703525133</v>
      </c>
    </row>
    <row r="87" spans="1:45" x14ac:dyDescent="0.35">
      <c r="A87">
        <v>2105</v>
      </c>
      <c r="B87" s="84">
        <f>'Future Expected Cost'!V86</f>
        <v>3791155.5506066014</v>
      </c>
      <c r="C87" s="84">
        <f>'Future Expected Cost'!W86</f>
        <v>6700880.760008675</v>
      </c>
      <c r="D87" s="84">
        <f>'Future Expected Cost'!X86</f>
        <v>5005486.7329456462</v>
      </c>
      <c r="E87" s="84">
        <f>'Future Expected Cost'!Y86</f>
        <v>1885756.4209244978</v>
      </c>
      <c r="F87" s="84">
        <f>'Future Expected Cost'!Z86</f>
        <v>1304655.3177861481</v>
      </c>
      <c r="G87" s="84">
        <f>'Future Expected Cost'!AA86</f>
        <v>721824.49449232768</v>
      </c>
      <c r="H87" s="84"/>
      <c r="I87">
        <v>2105</v>
      </c>
      <c r="J87" s="103">
        <f t="shared" si="21"/>
        <v>3364.3938444074442</v>
      </c>
      <c r="K87" s="103">
        <f t="shared" si="28"/>
        <v>-1218.2167646852024</v>
      </c>
      <c r="L87" s="103">
        <f t="shared" si="29"/>
        <v>-1390.4514505298507</v>
      </c>
      <c r="M87" s="103">
        <f t="shared" si="30"/>
        <v>-300.74667689234724</v>
      </c>
      <c r="N87" s="103">
        <f t="shared" si="31"/>
        <v>-372.96200937043761</v>
      </c>
      <c r="O87" s="103">
        <f t="shared" si="32"/>
        <v>-82.016942929605889</v>
      </c>
      <c r="P87" s="106">
        <f t="shared" si="33"/>
        <v>6823304.1231118534</v>
      </c>
      <c r="Q87" s="106">
        <f t="shared" si="34"/>
        <v>24364.335293704047</v>
      </c>
      <c r="R87" s="106">
        <f t="shared" si="35"/>
        <v>27809.029010597013</v>
      </c>
      <c r="S87" s="106">
        <f t="shared" si="36"/>
        <v>6014.933537846945</v>
      </c>
      <c r="T87" s="106">
        <f t="shared" si="37"/>
        <v>7459.2401874087518</v>
      </c>
      <c r="U87" s="106">
        <f t="shared" si="38"/>
        <v>1640.3388585921177</v>
      </c>
      <c r="V87" s="107">
        <f>P87*'Levy Proposition'!B$5/(1+Assumptions!$D$49)^('Incentive Relocation assumption'!$I87-2022)</f>
        <v>3437085.0153780458</v>
      </c>
      <c r="W87" s="107">
        <f>Q87*'Levy Proposition'!C$5/(1+Assumptions!$D$49)^('Incentive Relocation assumption'!$I87-2022)</f>
        <v>31476.98571192869</v>
      </c>
      <c r="X87" s="107">
        <f>R87*'Levy Proposition'!D$5/(1+Assumptions!$D$49)^('Incentive Relocation assumption'!$I87-2022)</f>
        <v>23378.585766552187</v>
      </c>
      <c r="Y87" s="107">
        <f>S87*'Levy Proposition'!E$5/(1+Assumptions!$D$49)^('Incentive Relocation assumption'!$I87-2022)</f>
        <v>8627.06433701069</v>
      </c>
      <c r="Z87" s="107">
        <f>T87*'Levy Proposition'!F$5/(1+Assumptions!$D$49)^('Incentive Relocation assumption'!$I87-2022)</f>
        <v>5997.050646212323</v>
      </c>
      <c r="AA87" s="107">
        <f>U87*'Levy Proposition'!G$5/(1+Assumptions!$D$49)^('Incentive Relocation assumption'!$I87-2022)</f>
        <v>3328.2758891649651</v>
      </c>
      <c r="AB87" s="81">
        <f>P87*'Levy Proposition'!B$33/(1+Assumptions!$D$49)^('Incentive Relocation assumption'!$I87-2022)</f>
        <v>3433927.993119379</v>
      </c>
      <c r="AC87" s="81">
        <f>Q87*'Levy Proposition'!C$33/(1+Assumptions!$D$49)^('Incentive Relocation assumption'!$I87-2022)</f>
        <v>31448.073554072926</v>
      </c>
      <c r="AD87" s="81">
        <f>R87*'Levy Proposition'!D$33/(1+Assumptions!$D$49)^('Incentive Relocation assumption'!$I87-2022)</f>
        <v>23357.112129644476</v>
      </c>
      <c r="AE87" s="81">
        <f>S87*'Levy Proposition'!E$33/(1+Assumptions!$D$49)^('Incentive Relocation assumption'!$I87-2022)</f>
        <v>8619.1402286406519</v>
      </c>
      <c r="AF87" s="81">
        <f>T87*'Levy Proposition'!F$33/(1+Assumptions!$D$49)^('Incentive Relocation assumption'!$I87-2022)</f>
        <v>5991.5422510775697</v>
      </c>
      <c r="AG87" s="81">
        <f>U87*'Levy Proposition'!G$33/(1+Assumptions!$D$49)^('Incentive Relocation assumption'!$I87-2022)</f>
        <v>3325.2188099777854</v>
      </c>
      <c r="AH87" s="109">
        <f t="shared" si="22"/>
        <v>3157.0222586668096</v>
      </c>
      <c r="AI87" s="109">
        <f t="shared" si="23"/>
        <v>28.912157855764235</v>
      </c>
      <c r="AJ87" s="109">
        <f t="shared" si="24"/>
        <v>21.473636907710898</v>
      </c>
      <c r="AK87" s="109">
        <f t="shared" si="25"/>
        <v>7.9241083700380841</v>
      </c>
      <c r="AL87" s="109">
        <f t="shared" si="26"/>
        <v>5.5083951347533002</v>
      </c>
      <c r="AM87" s="109">
        <f t="shared" si="27"/>
        <v>3.0570791871796246</v>
      </c>
      <c r="AN87" s="106">
        <f>'Levy Proposition'!B$11*'Incentive Relocation assumption'!J87/(1+Assumptions!$D$49)^('Incentive Relocation assumption'!$I87-2022)</f>
        <v>0</v>
      </c>
      <c r="AO87" s="106">
        <f>-'Levy Proposition'!C$11*'Incentive Relocation assumption'!K87/(1+Assumptions!$D$49)^('Incentive Relocation assumption'!$I87-2022)</f>
        <v>12948.02318315431</v>
      </c>
      <c r="AP87" s="106">
        <f>-'Levy Proposition'!D$11*'Incentive Relocation assumption'!L87/(1+Assumptions!$D$49)^('Incentive Relocation assumption'!$I87-2022)</f>
        <v>6317.8688635539575</v>
      </c>
      <c r="AQ87" s="106">
        <f>-'Levy Proposition'!E$11*'Incentive Relocation assumption'!M87/(1+Assumptions!$D$49)^('Incentive Relocation assumption'!$I87-2022)</f>
        <v>3773.8166217476783</v>
      </c>
      <c r="AR87" s="106">
        <f>-'Levy Proposition'!F$11*'Incentive Relocation assumption'!N87/(1+Assumptions!$D$49)^('Incentive Relocation assumption'!$I87-2022)</f>
        <v>1510.0364713055815</v>
      </c>
      <c r="AS87" s="106">
        <f>-'Levy Proposition'!G$11*'Incentive Relocation assumption'!O87/(1+Assumptions!$D$49)^('Incentive Relocation assumption'!$I87-2022)</f>
        <v>1686.9323582906636</v>
      </c>
    </row>
    <row r="88" spans="1:45" x14ac:dyDescent="0.35">
      <c r="A88">
        <v>2106</v>
      </c>
      <c r="B88" s="84">
        <f>'Future Expected Cost'!V87</f>
        <v>3625274.8488872871</v>
      </c>
      <c r="C88" s="84">
        <f>'Future Expected Cost'!W87</f>
        <v>6407912.1238226062</v>
      </c>
      <c r="D88" s="84">
        <f>'Future Expected Cost'!X87</f>
        <v>4787210.7659867583</v>
      </c>
      <c r="E88" s="84">
        <f>'Future Expected Cost'!Y87</f>
        <v>1804278.2437012279</v>
      </c>
      <c r="F88" s="84">
        <f>'Future Expected Cost'!Z87</f>
        <v>1248170.1092677489</v>
      </c>
      <c r="G88" s="84">
        <f>'Future Expected Cost'!AA87</f>
        <v>690532.13285845274</v>
      </c>
      <c r="H88" s="84"/>
      <c r="I88">
        <v>2106</v>
      </c>
      <c r="J88" s="103">
        <f t="shared" si="21"/>
        <v>3196.1741521870717</v>
      </c>
      <c r="K88" s="103">
        <f t="shared" si="28"/>
        <v>-1157.3059264509423</v>
      </c>
      <c r="L88" s="103">
        <f t="shared" si="29"/>
        <v>-1320.9288780033582</v>
      </c>
      <c r="M88" s="103">
        <f t="shared" si="30"/>
        <v>-285.70934304772993</v>
      </c>
      <c r="N88" s="103">
        <f t="shared" si="31"/>
        <v>-354.31390890191574</v>
      </c>
      <c r="O88" s="103">
        <f t="shared" si="32"/>
        <v>-77.916095783125598</v>
      </c>
      <c r="P88" s="106">
        <f t="shared" si="33"/>
        <v>6826668.5169562604</v>
      </c>
      <c r="Q88" s="106">
        <f t="shared" si="34"/>
        <v>23146.118529018844</v>
      </c>
      <c r="R88" s="106">
        <f t="shared" si="35"/>
        <v>26418.577560067162</v>
      </c>
      <c r="S88" s="106">
        <f t="shared" si="36"/>
        <v>5714.1868609545982</v>
      </c>
      <c r="T88" s="106">
        <f t="shared" si="37"/>
        <v>7086.2781780383139</v>
      </c>
      <c r="U88" s="106">
        <f t="shared" si="38"/>
        <v>1558.3219156625119</v>
      </c>
      <c r="V88" s="107">
        <f>P88*'Levy Proposition'!B$5/(1+Assumptions!$D$49)^('Incentive Relocation assumption'!$I88-2022)</f>
        <v>3257775.7309264163</v>
      </c>
      <c r="W88" s="107">
        <f>Q88*'Levy Proposition'!C$5/(1+Assumptions!$D$49)^('Incentive Relocation assumption'!$I88-2022)</f>
        <v>28329.151366505648</v>
      </c>
      <c r="X88" s="107">
        <f>R88*'Levy Proposition'!D$5/(1+Assumptions!$D$49)^('Incentive Relocation assumption'!$I88-2022)</f>
        <v>21040.626347665311</v>
      </c>
      <c r="Y88" s="107">
        <f>S88*'Levy Proposition'!E$5/(1+Assumptions!$D$49)^('Incentive Relocation assumption'!$I88-2022)</f>
        <v>7764.3206909466035</v>
      </c>
      <c r="Z88" s="107">
        <f>T88*'Levy Proposition'!F$5/(1+Assumptions!$D$49)^('Incentive Relocation assumption'!$I88-2022)</f>
        <v>5397.3197136461022</v>
      </c>
      <c r="AA88" s="107">
        <f>U88*'Levy Proposition'!G$5/(1+Assumptions!$D$49)^('Incentive Relocation assumption'!$I88-2022)</f>
        <v>2995.4339439152159</v>
      </c>
      <c r="AB88" s="81">
        <f>P88*'Levy Proposition'!B$33/(1+Assumptions!$D$49)^('Incentive Relocation assumption'!$I88-2022)</f>
        <v>3254783.4073585491</v>
      </c>
      <c r="AC88" s="81">
        <f>Q88*'Levy Proposition'!C$33/(1+Assumptions!$D$49)^('Incentive Relocation assumption'!$I88-2022)</f>
        <v>28303.130549146445</v>
      </c>
      <c r="AD88" s="81">
        <f>R88*'Levy Proposition'!D$33/(1+Assumptions!$D$49)^('Incentive Relocation assumption'!$I88-2022)</f>
        <v>21021.300167073714</v>
      </c>
      <c r="AE88" s="81">
        <f>S88*'Levy Proposition'!E$33/(1+Assumptions!$D$49)^('Incentive Relocation assumption'!$I88-2022)</f>
        <v>7757.1890275937703</v>
      </c>
      <c r="AF88" s="81">
        <f>T88*'Levy Proposition'!F$33/(1+Assumptions!$D$49)^('Incentive Relocation assumption'!$I88-2022)</f>
        <v>5392.3621817849798</v>
      </c>
      <c r="AG88" s="81">
        <f>U88*'Levy Proposition'!G$33/(1+Assumptions!$D$49)^('Incentive Relocation assumption'!$I88-2022)</f>
        <v>2992.6825858332963</v>
      </c>
      <c r="AH88" s="109">
        <f t="shared" si="22"/>
        <v>2992.3235678672791</v>
      </c>
      <c r="AI88" s="109">
        <f t="shared" si="23"/>
        <v>26.020817359203647</v>
      </c>
      <c r="AJ88" s="109">
        <f t="shared" si="24"/>
        <v>19.326180591597222</v>
      </c>
      <c r="AK88" s="109">
        <f t="shared" si="25"/>
        <v>7.1316633528331295</v>
      </c>
      <c r="AL88" s="109">
        <f t="shared" si="26"/>
        <v>4.9575318611223338</v>
      </c>
      <c r="AM88" s="109">
        <f t="shared" si="27"/>
        <v>2.751358081919534</v>
      </c>
      <c r="AN88" s="106">
        <f>'Levy Proposition'!B$11*'Incentive Relocation assumption'!J88/(1+Assumptions!$D$49)^('Incentive Relocation assumption'!$I88-2022)</f>
        <v>0</v>
      </c>
      <c r="AO88" s="106">
        <f>-'Levy Proposition'!C$11*'Incentive Relocation assumption'!K88/(1+Assumptions!$D$49)^('Incentive Relocation assumption'!$I88-2022)</f>
        <v>11653.16501425979</v>
      </c>
      <c r="AP88" s="106">
        <f>-'Levy Proposition'!D$11*'Incentive Relocation assumption'!L88/(1+Assumptions!$D$49)^('Incentive Relocation assumption'!$I88-2022)</f>
        <v>5686.0547254220055</v>
      </c>
      <c r="AQ88" s="106">
        <f>-'Levy Proposition'!E$11*'Incentive Relocation assumption'!M88/(1+Assumptions!$D$49)^('Incentive Relocation assumption'!$I88-2022)</f>
        <v>3396.4186814244463</v>
      </c>
      <c r="AR88" s="106">
        <f>-'Levy Proposition'!F$11*'Incentive Relocation assumption'!N88/(1+Assumptions!$D$49)^('Incentive Relocation assumption'!$I88-2022)</f>
        <v>1359.0263107165463</v>
      </c>
      <c r="AS88" s="106">
        <f>-'Levy Proposition'!G$11*'Incentive Relocation assumption'!O88/(1+Assumptions!$D$49)^('Incentive Relocation assumption'!$I88-2022)</f>
        <v>1518.2318459725334</v>
      </c>
    </row>
    <row r="89" spans="1:45" x14ac:dyDescent="0.35">
      <c r="A89">
        <v>2107</v>
      </c>
      <c r="B89" s="84">
        <f>'Future Expected Cost'!V88</f>
        <v>3466675.4878335339</v>
      </c>
      <c r="C89" s="84">
        <f>'Future Expected Cost'!W88</f>
        <v>6127793.886840594</v>
      </c>
      <c r="D89" s="84">
        <f>'Future Expected Cost'!X88</f>
        <v>4578486.2320695464</v>
      </c>
      <c r="E89" s="84">
        <f>'Future Expected Cost'!Y88</f>
        <v>1726334.9018863663</v>
      </c>
      <c r="F89" s="84">
        <f>'Future Expected Cost'!Z88</f>
        <v>1194140.2704392532</v>
      </c>
      <c r="G89" s="84">
        <f>'Future Expected Cost'!AA88</f>
        <v>660601.75865878968</v>
      </c>
      <c r="H89" s="84"/>
      <c r="I89">
        <v>2107</v>
      </c>
      <c r="J89" s="103">
        <f t="shared" si="21"/>
        <v>3036.3654445777183</v>
      </c>
      <c r="K89" s="103">
        <f t="shared" si="28"/>
        <v>-1099.440630128395</v>
      </c>
      <c r="L89" s="103">
        <f t="shared" si="29"/>
        <v>-1254.8824341031905</v>
      </c>
      <c r="M89" s="103">
        <f t="shared" si="30"/>
        <v>-271.42387589534343</v>
      </c>
      <c r="N89" s="103">
        <f t="shared" si="31"/>
        <v>-336.59821345681991</v>
      </c>
      <c r="O89" s="103">
        <f t="shared" si="32"/>
        <v>-74.020290993969311</v>
      </c>
      <c r="P89" s="106">
        <f t="shared" si="33"/>
        <v>6829864.6911084475</v>
      </c>
      <c r="Q89" s="106">
        <f t="shared" si="34"/>
        <v>21988.812602567901</v>
      </c>
      <c r="R89" s="106">
        <f t="shared" si="35"/>
        <v>25097.648682063806</v>
      </c>
      <c r="S89" s="106">
        <f t="shared" si="36"/>
        <v>5428.4775179068683</v>
      </c>
      <c r="T89" s="106">
        <f t="shared" si="37"/>
        <v>6731.9642691363979</v>
      </c>
      <c r="U89" s="106">
        <f t="shared" si="38"/>
        <v>1480.4058198793862</v>
      </c>
      <c r="V89" s="107">
        <f>P89*'Levy Proposition'!B$5/(1+Assumptions!$D$49)^('Incentive Relocation assumption'!$I89-2022)</f>
        <v>3087744.0311722541</v>
      </c>
      <c r="W89" s="107">
        <f>Q89*'Levy Proposition'!C$5/(1+Assumptions!$D$49)^('Incentive Relocation assumption'!$I89-2022)</f>
        <v>25496.114033633588</v>
      </c>
      <c r="X89" s="107">
        <f>R89*'Levy Proposition'!D$5/(1+Assumptions!$D$49)^('Incentive Relocation assumption'!$I89-2022)</f>
        <v>18936.472955325273</v>
      </c>
      <c r="Y89" s="107">
        <f>S89*'Levy Proposition'!E$5/(1+Assumptions!$D$49)^('Incentive Relocation assumption'!$I89-2022)</f>
        <v>6987.8551308857432</v>
      </c>
      <c r="Z89" s="107">
        <f>T89*'Levy Proposition'!F$5/(1+Assumptions!$D$49)^('Incentive Relocation assumption'!$I89-2022)</f>
        <v>4857.5644612425831</v>
      </c>
      <c r="AA89" s="107">
        <f>U89*'Levy Proposition'!G$5/(1+Assumptions!$D$49)^('Incentive Relocation assumption'!$I89-2022)</f>
        <v>2695.8776288856934</v>
      </c>
      <c r="AB89" s="81">
        <f>P89*'Levy Proposition'!B$33/(1+Assumptions!$D$49)^('Incentive Relocation assumption'!$I89-2022)</f>
        <v>3084907.884672571</v>
      </c>
      <c r="AC89" s="81">
        <f>Q89*'Levy Proposition'!C$33/(1+Assumptions!$D$49)^('Incentive Relocation assumption'!$I89-2022)</f>
        <v>25472.695410249657</v>
      </c>
      <c r="AD89" s="81">
        <f>R89*'Levy Proposition'!D$33/(1+Assumptions!$D$49)^('Incentive Relocation assumption'!$I89-2022)</f>
        <v>18919.079476155242</v>
      </c>
      <c r="AE89" s="81">
        <f>S89*'Levy Proposition'!E$33/(1+Assumptions!$D$49)^('Incentive Relocation assumption'!$I89-2022)</f>
        <v>6981.4366646302269</v>
      </c>
      <c r="AF89" s="81">
        <f>T89*'Levy Proposition'!F$33/(1+Assumptions!$D$49)^('Incentive Relocation assumption'!$I89-2022)</f>
        <v>4853.1027039516121</v>
      </c>
      <c r="AG89" s="81">
        <f>U89*'Levy Proposition'!G$33/(1+Assumptions!$D$49)^('Incentive Relocation assumption'!$I89-2022)</f>
        <v>2693.4014184797957</v>
      </c>
      <c r="AH89" s="109">
        <f t="shared" si="22"/>
        <v>2836.1464996831492</v>
      </c>
      <c r="AI89" s="109">
        <f t="shared" si="23"/>
        <v>23.418623383931845</v>
      </c>
      <c r="AJ89" s="109">
        <f t="shared" si="24"/>
        <v>17.393479170030332</v>
      </c>
      <c r="AK89" s="109">
        <f t="shared" si="25"/>
        <v>6.4184662555162504</v>
      </c>
      <c r="AL89" s="109">
        <f t="shared" si="26"/>
        <v>4.4617572909710361</v>
      </c>
      <c r="AM89" s="109">
        <f t="shared" si="27"/>
        <v>2.4762104058977457</v>
      </c>
      <c r="AN89" s="106">
        <f>'Levy Proposition'!B$11*'Incentive Relocation assumption'!J89/(1+Assumptions!$D$49)^('Incentive Relocation assumption'!$I89-2022)</f>
        <v>0</v>
      </c>
      <c r="AO89" s="106">
        <f>-'Levy Proposition'!C$11*'Incentive Relocation assumption'!K89/(1+Assumptions!$D$49)^('Incentive Relocation assumption'!$I89-2022)</f>
        <v>10487.798247553543</v>
      </c>
      <c r="AP89" s="106">
        <f>-'Levy Proposition'!D$11*'Incentive Relocation assumption'!L89/(1+Assumptions!$D$49)^('Incentive Relocation assumption'!$I89-2022)</f>
        <v>5117.4247263984553</v>
      </c>
      <c r="AQ89" s="106">
        <f>-'Levy Proposition'!E$11*'Incentive Relocation assumption'!M89/(1+Assumptions!$D$49)^('Incentive Relocation assumption'!$I89-2022)</f>
        <v>3056.762163018599</v>
      </c>
      <c r="AR89" s="106">
        <f>-'Levy Proposition'!F$11*'Incentive Relocation assumption'!N89/(1+Assumptions!$D$49)^('Incentive Relocation assumption'!$I89-2022)</f>
        <v>1223.1178175603577</v>
      </c>
      <c r="AS89" s="106">
        <f>-'Levy Proposition'!G$11*'Incentive Relocation assumption'!O89/(1+Assumptions!$D$49)^('Incentive Relocation assumption'!$I89-2022)</f>
        <v>1366.4021125665092</v>
      </c>
    </row>
    <row r="90" spans="1:45" x14ac:dyDescent="0.35">
      <c r="A90">
        <v>2108</v>
      </c>
      <c r="B90" s="84">
        <f>'Future Expected Cost'!V89</f>
        <v>3315036.9108195561</v>
      </c>
      <c r="C90" s="84">
        <f>'Future Expected Cost'!W89</f>
        <v>5859960.7107593883</v>
      </c>
      <c r="D90" s="84">
        <f>'Future Expected Cost'!X89</f>
        <v>4378893.8346379977</v>
      </c>
      <c r="E90" s="84">
        <f>'Future Expected Cost'!Y89</f>
        <v>1651772.45248263</v>
      </c>
      <c r="F90" s="84">
        <f>'Future Expected Cost'!Z89</f>
        <v>1142458.6679465673</v>
      </c>
      <c r="G90" s="84">
        <f>'Future Expected Cost'!AA89</f>
        <v>631973.87233043101</v>
      </c>
      <c r="H90" s="84"/>
      <c r="I90">
        <v>2108</v>
      </c>
      <c r="J90" s="103">
        <f t="shared" si="21"/>
        <v>2884.5471723488322</v>
      </c>
      <c r="K90" s="103">
        <f t="shared" si="28"/>
        <v>-1044.4685986219754</v>
      </c>
      <c r="L90" s="103">
        <f t="shared" si="29"/>
        <v>-1192.1383123980308</v>
      </c>
      <c r="M90" s="103">
        <f t="shared" si="30"/>
        <v>-257.85268210057626</v>
      </c>
      <c r="N90" s="103">
        <f t="shared" si="31"/>
        <v>-319.76830278397892</v>
      </c>
      <c r="O90" s="103">
        <f t="shared" si="32"/>
        <v>-70.319276444270841</v>
      </c>
      <c r="P90" s="106">
        <f t="shared" si="33"/>
        <v>6832901.0565530248</v>
      </c>
      <c r="Q90" s="106">
        <f t="shared" si="34"/>
        <v>20889.371972439505</v>
      </c>
      <c r="R90" s="106">
        <f t="shared" si="35"/>
        <v>23842.766247960615</v>
      </c>
      <c r="S90" s="106">
        <f t="shared" si="36"/>
        <v>5157.053642011525</v>
      </c>
      <c r="T90" s="106">
        <f t="shared" si="37"/>
        <v>6395.3660556795776</v>
      </c>
      <c r="U90" s="106">
        <f t="shared" si="38"/>
        <v>1406.3855288854168</v>
      </c>
      <c r="V90" s="107">
        <f>P90*'Levy Proposition'!B$5/(1+Assumptions!$D$49)^('Incentive Relocation assumption'!$I90-2022)</f>
        <v>2926517.6367732221</v>
      </c>
      <c r="W90" s="107">
        <f>Q90*'Levy Proposition'!C$5/(1+Assumptions!$D$49)^('Incentive Relocation assumption'!$I90-2022)</f>
        <v>22946.39265419796</v>
      </c>
      <c r="X90" s="107">
        <f>R90*'Levy Proposition'!D$5/(1+Assumptions!$D$49)^('Incentive Relocation assumption'!$I90-2022)</f>
        <v>17042.74397836806</v>
      </c>
      <c r="Y90" s="107">
        <f>S90*'Levy Proposition'!E$5/(1+Assumptions!$D$49)^('Incentive Relocation assumption'!$I90-2022)</f>
        <v>6289.0394760720465</v>
      </c>
      <c r="Z90" s="107">
        <f>T90*'Levy Proposition'!F$5/(1+Assumptions!$D$49)^('Incentive Relocation assumption'!$I90-2022)</f>
        <v>4371.7870622837263</v>
      </c>
      <c r="AA90" s="107">
        <f>U90*'Levy Proposition'!G$5/(1+Assumptions!$D$49)^('Incentive Relocation assumption'!$I90-2022)</f>
        <v>2426.2782374786543</v>
      </c>
      <c r="AB90" s="81">
        <f>P90*'Levy Proposition'!B$33/(1+Assumptions!$D$49)^('Incentive Relocation assumption'!$I90-2022)</f>
        <v>2923829.5795158846</v>
      </c>
      <c r="AC90" s="81">
        <f>Q90*'Levy Proposition'!C$33/(1+Assumptions!$D$49)^('Incentive Relocation assumption'!$I90-2022)</f>
        <v>22925.315994167358</v>
      </c>
      <c r="AD90" s="81">
        <f>R90*'Levy Proposition'!D$33/(1+Assumptions!$D$49)^('Incentive Relocation assumption'!$I90-2022)</f>
        <v>17027.08992214084</v>
      </c>
      <c r="AE90" s="81">
        <f>S90*'Levy Proposition'!E$33/(1+Assumptions!$D$49)^('Incentive Relocation assumption'!$I90-2022)</f>
        <v>6283.262884127781</v>
      </c>
      <c r="AF90" s="81">
        <f>T90*'Levy Proposition'!F$33/(1+Assumptions!$D$49)^('Incentive Relocation assumption'!$I90-2022)</f>
        <v>4367.7714999673954</v>
      </c>
      <c r="AG90" s="81">
        <f>U90*'Levy Proposition'!G$33/(1+Assumptions!$D$49)^('Incentive Relocation assumption'!$I90-2022)</f>
        <v>2424.0496587943426</v>
      </c>
      <c r="AH90" s="109">
        <f t="shared" si="22"/>
        <v>2688.0572573374957</v>
      </c>
      <c r="AI90" s="109">
        <f t="shared" si="23"/>
        <v>21.076660030601488</v>
      </c>
      <c r="AJ90" s="109">
        <f t="shared" si="24"/>
        <v>15.654056227220281</v>
      </c>
      <c r="AK90" s="109">
        <f t="shared" si="25"/>
        <v>5.7765919442654194</v>
      </c>
      <c r="AL90" s="109">
        <f t="shared" si="26"/>
        <v>4.0155623163309428</v>
      </c>
      <c r="AM90" s="109">
        <f t="shared" si="27"/>
        <v>2.2285786843117421</v>
      </c>
      <c r="AN90" s="106">
        <f>'Levy Proposition'!B$11*'Incentive Relocation assumption'!J90/(1+Assumptions!$D$49)^('Incentive Relocation assumption'!$I90-2022)</f>
        <v>0</v>
      </c>
      <c r="AO90" s="106">
        <f>-'Levy Proposition'!C$11*'Incentive Relocation assumption'!K90/(1+Assumptions!$D$49)^('Incentive Relocation assumption'!$I90-2022)</f>
        <v>9438.9731842627625</v>
      </c>
      <c r="AP90" s="106">
        <f>-'Levy Proposition'!D$11*'Incentive Relocation assumption'!L90/(1+Assumptions!$D$49)^('Incentive Relocation assumption'!$I90-2022)</f>
        <v>4605.6601800311864</v>
      </c>
      <c r="AQ90" s="106">
        <f>-'Levy Proposition'!E$11*'Incentive Relocation assumption'!M90/(1+Assumptions!$D$49)^('Incentive Relocation assumption'!$I90-2022)</f>
        <v>2751.0727615428691</v>
      </c>
      <c r="AR90" s="106">
        <f>-'Levy Proposition'!F$11*'Incentive Relocation assumption'!N90/(1+Assumptions!$D$49)^('Incentive Relocation assumption'!$I90-2022)</f>
        <v>1100.8007599535269</v>
      </c>
      <c r="AS90" s="106">
        <f>-'Levy Proposition'!G$11*'Incentive Relocation assumption'!O90/(1+Assumptions!$D$49)^('Incentive Relocation assumption'!$I90-2022)</f>
        <v>1229.7560074102123</v>
      </c>
    </row>
    <row r="91" spans="1:45" x14ac:dyDescent="0.35">
      <c r="A91">
        <v>2109</v>
      </c>
      <c r="B91" s="84">
        <f>'Future Expected Cost'!V90</f>
        <v>3170052.7115158755</v>
      </c>
      <c r="C91" s="84">
        <f>'Future Expected Cost'!W90</f>
        <v>5603872.1968106646</v>
      </c>
      <c r="D91" s="84">
        <f>'Future Expected Cost'!X90</f>
        <v>4188032.7380004348</v>
      </c>
      <c r="E91" s="84">
        <f>'Future Expected Cost'!Y90</f>
        <v>1580443.6807063986</v>
      </c>
      <c r="F91" s="84">
        <f>'Future Expected Cost'!Z90</f>
        <v>1093022.8591400899</v>
      </c>
      <c r="G91" s="84">
        <f>'Future Expected Cost'!AA90</f>
        <v>604591.58248555672</v>
      </c>
      <c r="H91" s="84"/>
      <c r="I91">
        <v>2109</v>
      </c>
      <c r="J91" s="103">
        <f t="shared" si="21"/>
        <v>2740.3198137313902</v>
      </c>
      <c r="K91" s="103">
        <f t="shared" si="28"/>
        <v>-992.24516869087665</v>
      </c>
      <c r="L91" s="103">
        <f t="shared" si="29"/>
        <v>-1132.5313967781292</v>
      </c>
      <c r="M91" s="103">
        <f t="shared" si="30"/>
        <v>-244.96004799554746</v>
      </c>
      <c r="N91" s="103">
        <f t="shared" si="31"/>
        <v>-303.77988764477999</v>
      </c>
      <c r="O91" s="103">
        <f t="shared" si="32"/>
        <v>-66.803312622057305</v>
      </c>
      <c r="P91" s="106">
        <f t="shared" si="33"/>
        <v>6835785.6037253737</v>
      </c>
      <c r="Q91" s="106">
        <f t="shared" si="34"/>
        <v>19844.903373817531</v>
      </c>
      <c r="R91" s="106">
        <f t="shared" si="35"/>
        <v>22650.627935562585</v>
      </c>
      <c r="S91" s="106">
        <f t="shared" si="36"/>
        <v>4899.2009599109488</v>
      </c>
      <c r="T91" s="106">
        <f t="shared" si="37"/>
        <v>6075.5977528955991</v>
      </c>
      <c r="U91" s="106">
        <f t="shared" si="38"/>
        <v>1336.0662524411459</v>
      </c>
      <c r="V91" s="107">
        <f>P91*'Levy Proposition'!B$5/(1+Assumptions!$D$49)^('Incentive Relocation assumption'!$I91-2022)</f>
        <v>2773647.5215982213</v>
      </c>
      <c r="W91" s="107">
        <f>Q91*'Levy Proposition'!C$5/(1+Assumptions!$D$49)^('Incentive Relocation assumption'!$I91-2022)</f>
        <v>20651.654410787502</v>
      </c>
      <c r="X91" s="107">
        <f>R91*'Levy Proposition'!D$5/(1+Assumptions!$D$49)^('Incentive Relocation assumption'!$I91-2022)</f>
        <v>15338.396067601367</v>
      </c>
      <c r="Y91" s="107">
        <f>S91*'Levy Proposition'!E$5/(1+Assumptions!$D$49)^('Incentive Relocation assumption'!$I91-2022)</f>
        <v>5660.1084010422492</v>
      </c>
      <c r="Z91" s="107">
        <f>T91*'Levy Proposition'!F$5/(1+Assumptions!$D$49)^('Incentive Relocation assumption'!$I91-2022)</f>
        <v>3934.5894985945952</v>
      </c>
      <c r="AA91" s="107">
        <f>U91*'Levy Proposition'!G$5/(1+Assumptions!$D$49)^('Incentive Relocation assumption'!$I91-2022)</f>
        <v>2183.6399481143258</v>
      </c>
      <c r="AB91" s="81">
        <f>P91*'Levy Proposition'!B$33/(1+Assumptions!$D$49)^('Incentive Relocation assumption'!$I91-2022)</f>
        <v>2771099.8781956858</v>
      </c>
      <c r="AC91" s="81">
        <f>Q91*'Levy Proposition'!C$33/(1+Assumptions!$D$49)^('Incentive Relocation assumption'!$I91-2022)</f>
        <v>20632.685507672963</v>
      </c>
      <c r="AD91" s="81">
        <f>R91*'Levy Proposition'!D$33/(1+Assumptions!$D$49)^('Incentive Relocation assumption'!$I91-2022)</f>
        <v>15324.30748451977</v>
      </c>
      <c r="AE91" s="81">
        <f>S91*'Levy Proposition'!E$33/(1+Assumptions!$D$49)^('Incentive Relocation assumption'!$I91-2022)</f>
        <v>5654.9094932094167</v>
      </c>
      <c r="AF91" s="81">
        <f>T91*'Levy Proposition'!F$33/(1+Assumptions!$D$49)^('Incentive Relocation assumption'!$I91-2022)</f>
        <v>3930.9755098308024</v>
      </c>
      <c r="AG91" s="81">
        <f>U91*'Levy Proposition'!G$33/(1+Assumptions!$D$49)^('Incentive Relocation assumption'!$I91-2022)</f>
        <v>2181.6342369112958</v>
      </c>
      <c r="AH91" s="109">
        <f t="shared" si="22"/>
        <v>2547.6434025354683</v>
      </c>
      <c r="AI91" s="109">
        <f t="shared" si="23"/>
        <v>18.968903114538989</v>
      </c>
      <c r="AJ91" s="109">
        <f t="shared" si="24"/>
        <v>14.08858308159688</v>
      </c>
      <c r="AK91" s="109">
        <f t="shared" si="25"/>
        <v>5.1989078328324467</v>
      </c>
      <c r="AL91" s="109">
        <f t="shared" si="26"/>
        <v>3.6139887637928041</v>
      </c>
      <c r="AM91" s="109">
        <f t="shared" si="27"/>
        <v>2.0057112030299322</v>
      </c>
      <c r="AN91" s="106">
        <f>'Levy Proposition'!B$11*'Incentive Relocation assumption'!J91/(1+Assumptions!$D$49)^('Incentive Relocation assumption'!$I91-2022)</f>
        <v>0</v>
      </c>
      <c r="AO91" s="106">
        <f>-'Levy Proposition'!C$11*'Incentive Relocation assumption'!K91/(1+Assumptions!$D$49)^('Incentive Relocation assumption'!$I91-2022)</f>
        <v>8495.0351513497353</v>
      </c>
      <c r="AP91" s="106">
        <f>-'Levy Proposition'!D$11*'Incentive Relocation assumption'!L91/(1+Assumptions!$D$49)^('Incentive Relocation assumption'!$I91-2022)</f>
        <v>4145.0742957686007</v>
      </c>
      <c r="AQ91" s="106">
        <f>-'Levy Proposition'!E$11*'Incentive Relocation assumption'!M91/(1+Assumptions!$D$49)^('Incentive Relocation assumption'!$I91-2022)</f>
        <v>2475.953618788973</v>
      </c>
      <c r="AR91" s="106">
        <f>-'Levy Proposition'!F$11*'Incentive Relocation assumption'!N91/(1+Assumptions!$D$49)^('Incentive Relocation assumption'!$I91-2022)</f>
        <v>990.71593571521589</v>
      </c>
      <c r="AS91" s="106">
        <f>-'Levy Proposition'!G$11*'Incentive Relocation assumption'!O91/(1+Assumptions!$D$49)^('Incentive Relocation assumption'!$I91-2022)</f>
        <v>1106.7751021849328</v>
      </c>
    </row>
    <row r="92" spans="1:45" x14ac:dyDescent="0.35">
      <c r="A92">
        <v>2110</v>
      </c>
      <c r="B92" s="84">
        <f>'Future Expected Cost'!V91</f>
        <v>3241051.7556891134</v>
      </c>
      <c r="C92" s="84">
        <f>'Future Expected Cost'!W91</f>
        <v>5729584.5535617359</v>
      </c>
      <c r="D92" s="84">
        <f>'Future Expected Cost'!X91</f>
        <v>4282499.2801041845</v>
      </c>
      <c r="E92" s="84">
        <f>'Future Expected Cost'!Y91</f>
        <v>1616776.1580237101</v>
      </c>
      <c r="F92" s="84">
        <f>'Future Expected Cost'!Z91</f>
        <v>1118046.8886803293</v>
      </c>
      <c r="G92" s="84">
        <f>'Future Expected Cost'!AA91</f>
        <v>618396.57283592212</v>
      </c>
      <c r="H92" s="84"/>
      <c r="I92">
        <v>2110</v>
      </c>
      <c r="J92" s="103">
        <f t="shared" si="21"/>
        <v>2603.3038230448215</v>
      </c>
      <c r="K92" s="103">
        <f t="shared" si="28"/>
        <v>-942.63291025633282</v>
      </c>
      <c r="L92" s="103">
        <f t="shared" si="29"/>
        <v>-1075.9048269392229</v>
      </c>
      <c r="M92" s="103">
        <f t="shared" si="30"/>
        <v>-232.71204559577009</v>
      </c>
      <c r="N92" s="103">
        <f t="shared" si="31"/>
        <v>-288.59089326254099</v>
      </c>
      <c r="O92" s="103">
        <f t="shared" si="32"/>
        <v>-63.463146990954435</v>
      </c>
      <c r="P92" s="106">
        <f t="shared" si="33"/>
        <v>6838525.9235391049</v>
      </c>
      <c r="Q92" s="106">
        <f t="shared" si="34"/>
        <v>18852.658205126656</v>
      </c>
      <c r="R92" s="106">
        <f t="shared" si="35"/>
        <v>21518.096538784455</v>
      </c>
      <c r="S92" s="106">
        <f t="shared" si="36"/>
        <v>4654.2409119154017</v>
      </c>
      <c r="T92" s="106">
        <f t="shared" si="37"/>
        <v>5771.8178652508195</v>
      </c>
      <c r="U92" s="106">
        <f t="shared" si="38"/>
        <v>1269.2629398190886</v>
      </c>
      <c r="V92" s="107">
        <f>P92*'Levy Proposition'!B$5/(1+Assumptions!$D$49)^('Incentive Relocation assumption'!$I92-2022)</f>
        <v>2628706.8493495663</v>
      </c>
      <c r="W92" s="107">
        <f>Q92*'Levy Proposition'!C$5/(1+Assumptions!$D$49)^('Incentive Relocation assumption'!$I92-2022)</f>
        <v>18586.399889944092</v>
      </c>
      <c r="X92" s="107">
        <f>R92*'Levy Proposition'!D$5/(1+Assumptions!$D$49)^('Incentive Relocation assumption'!$I92-2022)</f>
        <v>13804.490299521425</v>
      </c>
      <c r="Y92" s="107">
        <f>S92*'Levy Proposition'!E$5/(1+Assumptions!$D$49)^('Incentive Relocation assumption'!$I92-2022)</f>
        <v>5094.0731463747024</v>
      </c>
      <c r="Z92" s="107">
        <f>T92*'Levy Proposition'!F$5/(1+Assumptions!$D$49)^('Incentive Relocation assumption'!$I92-2022)</f>
        <v>3541.1135771017939</v>
      </c>
      <c r="AA92" s="107">
        <f>U92*'Levy Proposition'!G$5/(1+Assumptions!$D$49)^('Incentive Relocation assumption'!$I92-2022)</f>
        <v>1965.2665342932191</v>
      </c>
      <c r="AB92" s="81">
        <f>P92*'Levy Proposition'!B$33/(1+Assumptions!$D$49)^('Incentive Relocation assumption'!$I92-2022)</f>
        <v>2626292.3364708405</v>
      </c>
      <c r="AC92" s="81">
        <f>Q92*'Levy Proposition'!C$33/(1+Assumptions!$D$49)^('Incentive Relocation assumption'!$I92-2022)</f>
        <v>18569.32795896232</v>
      </c>
      <c r="AD92" s="81">
        <f>R92*'Levy Proposition'!D$33/(1+Assumptions!$D$49)^('Incentive Relocation assumption'!$I92-2022)</f>
        <v>13791.81063551831</v>
      </c>
      <c r="AE92" s="81">
        <f>S92*'Levy Proposition'!E$33/(1+Assumptions!$D$49)^('Incentive Relocation assumption'!$I92-2022)</f>
        <v>5089.3941517503536</v>
      </c>
      <c r="AF92" s="81">
        <f>T92*'Levy Proposition'!F$33/(1+Assumptions!$D$49)^('Incentive Relocation assumption'!$I92-2022)</f>
        <v>3537.8610028031203</v>
      </c>
      <c r="AG92" s="81">
        <f>U92*'Levy Proposition'!G$33/(1+Assumptions!$D$49)^('Incentive Relocation assumption'!$I92-2022)</f>
        <v>1963.4614028620158</v>
      </c>
      <c r="AH92" s="109">
        <f t="shared" si="22"/>
        <v>2414.5128787257709</v>
      </c>
      <c r="AI92" s="109">
        <f t="shared" si="23"/>
        <v>17.071930981772311</v>
      </c>
      <c r="AJ92" s="109">
        <f t="shared" si="24"/>
        <v>12.679664003115249</v>
      </c>
      <c r="AK92" s="109">
        <f t="shared" si="25"/>
        <v>4.6789946243488885</v>
      </c>
      <c r="AL92" s="109">
        <f t="shared" si="26"/>
        <v>3.2525742986736077</v>
      </c>
      <c r="AM92" s="109">
        <f t="shared" si="27"/>
        <v>1.8051314312033355</v>
      </c>
      <c r="AN92" s="106">
        <f>'Levy Proposition'!B$11*'Incentive Relocation assumption'!J92/(1+Assumptions!$D$49)^('Incentive Relocation assumption'!$I92-2022)</f>
        <v>0</v>
      </c>
      <c r="AO92" s="106">
        <f>-'Levy Proposition'!C$11*'Incentive Relocation assumption'!K92/(1+Assumptions!$D$49)^('Incentive Relocation assumption'!$I92-2022)</f>
        <v>7645.4949933523058</v>
      </c>
      <c r="AP92" s="106">
        <f>-'Levy Proposition'!D$11*'Incentive Relocation assumption'!L92/(1+Assumptions!$D$49)^('Incentive Relocation assumption'!$I92-2022)</f>
        <v>3730.5489866439129</v>
      </c>
      <c r="AQ92" s="106">
        <f>-'Levy Proposition'!E$11*'Incentive Relocation assumption'!M92/(1+Assumptions!$D$49)^('Incentive Relocation assumption'!$I92-2022)</f>
        <v>2228.3475770216132</v>
      </c>
      <c r="AR92" s="106">
        <f>-'Levy Proposition'!F$11*'Incentive Relocation assumption'!N92/(1+Assumptions!$D$49)^('Incentive Relocation assumption'!$I92-2022)</f>
        <v>891.64006874551308</v>
      </c>
      <c r="AS92" s="106">
        <f>-'Levy Proposition'!G$11*'Incentive Relocation assumption'!O92/(1+Assumptions!$D$49)^('Incentive Relocation assumption'!$I92-2022)</f>
        <v>996.09281795348761</v>
      </c>
    </row>
    <row r="93" spans="1:45" x14ac:dyDescent="0.35">
      <c r="A93">
        <v>2111</v>
      </c>
      <c r="B93" s="84">
        <f>'Future Expected Cost'!V92</f>
        <v>3099345.4409933155</v>
      </c>
      <c r="C93" s="84">
        <f>'Future Expected Cost'!W92</f>
        <v>5479268.7669627815</v>
      </c>
      <c r="D93" s="84">
        <f>'Future Expected Cost'!X92</f>
        <v>4095899.3445080202</v>
      </c>
      <c r="E93" s="84">
        <f>'Future Expected Cost'!Y92</f>
        <v>1546984.6363151751</v>
      </c>
      <c r="F93" s="84">
        <f>'Future Expected Cost'!Z92</f>
        <v>1069685.1876548808</v>
      </c>
      <c r="G93" s="84">
        <f>'Future Expected Cost'!AA92</f>
        <v>591612.34028948133</v>
      </c>
      <c r="H93" s="84"/>
      <c r="I93">
        <v>2111</v>
      </c>
      <c r="J93" s="103">
        <f t="shared" si="21"/>
        <v>2473.1386318925802</v>
      </c>
      <c r="K93" s="103">
        <f t="shared" si="28"/>
        <v>-895.50126474351623</v>
      </c>
      <c r="L93" s="103">
        <f t="shared" si="29"/>
        <v>-1022.1095855922617</v>
      </c>
      <c r="M93" s="103">
        <f t="shared" si="30"/>
        <v>-221.07644331598158</v>
      </c>
      <c r="N93" s="103">
        <f t="shared" si="31"/>
        <v>-274.16134859941394</v>
      </c>
      <c r="O93" s="103">
        <f t="shared" si="32"/>
        <v>-60.28998964140672</v>
      </c>
      <c r="P93" s="106">
        <f t="shared" si="33"/>
        <v>6841129.2273621494</v>
      </c>
      <c r="Q93" s="106">
        <f t="shared" si="34"/>
        <v>17910.025294870324</v>
      </c>
      <c r="R93" s="106">
        <f t="shared" si="35"/>
        <v>20442.191711845233</v>
      </c>
      <c r="S93" s="106">
        <f t="shared" si="36"/>
        <v>4421.5288663196316</v>
      </c>
      <c r="T93" s="106">
        <f t="shared" si="37"/>
        <v>5483.2269719882788</v>
      </c>
      <c r="U93" s="106">
        <f t="shared" si="38"/>
        <v>1205.7997928281343</v>
      </c>
      <c r="V93" s="107">
        <f>P93*'Levy Proposition'!B$5/(1+Assumptions!$D$49)^('Incentive Relocation assumption'!$I93-2022)</f>
        <v>2491289.9500984671</v>
      </c>
      <c r="W93" s="107">
        <f>Q93*'Levy Proposition'!C$5/(1+Assumptions!$D$49)^('Incentive Relocation assumption'!$I93-2022)</f>
        <v>16727.679729545736</v>
      </c>
      <c r="X93" s="107">
        <f>R93*'Levy Proposition'!D$5/(1+Assumptions!$D$49)^('Incentive Relocation assumption'!$I93-2022)</f>
        <v>12423.981724666846</v>
      </c>
      <c r="Y93" s="107">
        <f>S93*'Levy Proposition'!E$5/(1+Assumptions!$D$49)^('Incentive Relocation assumption'!$I93-2022)</f>
        <v>4584.6438587355533</v>
      </c>
      <c r="Z93" s="107">
        <f>T93*'Levy Proposition'!F$5/(1+Assumptions!$D$49)^('Incentive Relocation assumption'!$I93-2022)</f>
        <v>3186.9869449948137</v>
      </c>
      <c r="AA93" s="107">
        <f>U93*'Levy Proposition'!G$5/(1+Assumptions!$D$49)^('Incentive Relocation assumption'!$I93-2022)</f>
        <v>1768.7314037958195</v>
      </c>
      <c r="AB93" s="81">
        <f>P93*'Levy Proposition'!B$33/(1+Assumptions!$D$49)^('Incentive Relocation assumption'!$I93-2022)</f>
        <v>2489001.6570274304</v>
      </c>
      <c r="AC93" s="81">
        <f>Q93*'Levy Proposition'!C$33/(1+Assumptions!$D$49)^('Incentive Relocation assumption'!$I93-2022)</f>
        <v>16712.315065300962</v>
      </c>
      <c r="AD93" s="81">
        <f>R93*'Levy Proposition'!D$33/(1+Assumptions!$D$49)^('Incentive Relocation assumption'!$I93-2022)</f>
        <v>12412.570081757067</v>
      </c>
      <c r="AE93" s="81">
        <f>S93*'Levy Proposition'!E$33/(1+Assumptions!$D$49)^('Incentive Relocation assumption'!$I93-2022)</f>
        <v>4580.4327837562241</v>
      </c>
      <c r="AF93" s="81">
        <f>T93*'Levy Proposition'!F$33/(1+Assumptions!$D$49)^('Incentive Relocation assumption'!$I93-2022)</f>
        <v>3184.0596421558057</v>
      </c>
      <c r="AG93" s="81">
        <f>U93*'Levy Proposition'!G$33/(1+Assumptions!$D$49)^('Incentive Relocation assumption'!$I93-2022)</f>
        <v>1767.1067932940709</v>
      </c>
      <c r="AH93" s="109">
        <f t="shared" si="22"/>
        <v>2288.2930710366927</v>
      </c>
      <c r="AI93" s="109">
        <f t="shared" si="23"/>
        <v>15.364664244774758</v>
      </c>
      <c r="AJ93" s="109">
        <f t="shared" si="24"/>
        <v>11.411642909779403</v>
      </c>
      <c r="AK93" s="109">
        <f t="shared" si="25"/>
        <v>4.2110749793291689</v>
      </c>
      <c r="AL93" s="109">
        <f t="shared" si="26"/>
        <v>2.9273028390080071</v>
      </c>
      <c r="AM93" s="109">
        <f t="shared" si="27"/>
        <v>1.6246105017485206</v>
      </c>
      <c r="AN93" s="106">
        <f>'Levy Proposition'!B$11*'Incentive Relocation assumption'!J93/(1+Assumptions!$D$49)^('Incentive Relocation assumption'!$I93-2022)</f>
        <v>0</v>
      </c>
      <c r="AO93" s="106">
        <f>-'Levy Proposition'!C$11*'Incentive Relocation assumption'!K93/(1+Assumptions!$D$49)^('Incentive Relocation assumption'!$I93-2022)</f>
        <v>6880.9125155989232</v>
      </c>
      <c r="AP93" s="106">
        <f>-'Levy Proposition'!D$11*'Incentive Relocation assumption'!L93/(1+Assumptions!$D$49)^('Incentive Relocation assumption'!$I93-2022)</f>
        <v>3357.4779964635995</v>
      </c>
      <c r="AQ93" s="106">
        <f>-'Levy Proposition'!E$11*'Incentive Relocation assumption'!M93/(1+Assumptions!$D$49)^('Incentive Relocation assumption'!$I93-2022)</f>
        <v>2005.5032074659034</v>
      </c>
      <c r="AR93" s="106">
        <f>-'Levy Proposition'!F$11*'Incentive Relocation assumption'!N93/(1+Assumptions!$D$49)^('Incentive Relocation assumption'!$I93-2022)</f>
        <v>802.4722158310318</v>
      </c>
      <c r="AS93" s="106">
        <f>-'Levy Proposition'!G$11*'Incentive Relocation assumption'!O93/(1+Assumptions!$D$49)^('Incentive Relocation assumption'!$I93-2022)</f>
        <v>896.47923956707496</v>
      </c>
    </row>
    <row r="94" spans="1:45" x14ac:dyDescent="0.35">
      <c r="A94">
        <v>2112</v>
      </c>
      <c r="B94" s="84">
        <f>'Future Expected Cost'!V93</f>
        <v>2963855.0933502866</v>
      </c>
      <c r="C94" s="84">
        <f>'Future Expected Cost'!W93</f>
        <v>5239924.9298768099</v>
      </c>
      <c r="D94" s="84">
        <f>'Future Expected Cost'!X93</f>
        <v>3917458.7168481164</v>
      </c>
      <c r="E94" s="84">
        <f>'Future Expected Cost'!Y93</f>
        <v>1480218.2906689064</v>
      </c>
      <c r="F94" s="84">
        <f>'Future Expected Cost'!Z93</f>
        <v>1023423.9319000082</v>
      </c>
      <c r="G94" s="84">
        <f>'Future Expected Cost'!AA93</f>
        <v>565992.89214236976</v>
      </c>
      <c r="H94" s="84"/>
      <c r="I94">
        <v>2112</v>
      </c>
      <c r="J94" s="103">
        <f t="shared" si="21"/>
        <v>2349.4817002979507</v>
      </c>
      <c r="K94" s="103">
        <f t="shared" si="28"/>
        <v>-850.72620150634032</v>
      </c>
      <c r="L94" s="103">
        <f t="shared" si="29"/>
        <v>-971.00410631264867</v>
      </c>
      <c r="M94" s="103">
        <f t="shared" si="30"/>
        <v>-210.02262115018249</v>
      </c>
      <c r="N94" s="103">
        <f t="shared" si="31"/>
        <v>-260.45328116944324</v>
      </c>
      <c r="O94" s="103">
        <f t="shared" si="32"/>
        <v>-57.275490159336385</v>
      </c>
      <c r="P94" s="106">
        <f t="shared" si="33"/>
        <v>6843602.3659940418</v>
      </c>
      <c r="Q94" s="106">
        <f t="shared" si="34"/>
        <v>17014.524030126806</v>
      </c>
      <c r="R94" s="106">
        <f t="shared" si="35"/>
        <v>19420.082126252972</v>
      </c>
      <c r="S94" s="106">
        <f t="shared" si="36"/>
        <v>4200.4524230036495</v>
      </c>
      <c r="T94" s="106">
        <f t="shared" si="37"/>
        <v>5209.0656233888649</v>
      </c>
      <c r="U94" s="106">
        <f t="shared" si="38"/>
        <v>1145.5098031867276</v>
      </c>
      <c r="V94" s="107">
        <f>P94*'Levy Proposition'!B$5/(1+Assumptions!$D$49)^('Incentive Relocation assumption'!$I94-2022)</f>
        <v>2361011.3362388606</v>
      </c>
      <c r="W94" s="107">
        <f>Q94*'Levy Proposition'!C$5/(1+Assumptions!$D$49)^('Incentive Relocation assumption'!$I94-2022)</f>
        <v>15054.839602673415</v>
      </c>
      <c r="X94" s="107">
        <f>R94*'Levy Proposition'!D$5/(1+Assumptions!$D$49)^('Incentive Relocation assumption'!$I94-2022)</f>
        <v>11181.529962044806</v>
      </c>
      <c r="Y94" s="107">
        <f>S94*'Levy Proposition'!E$5/(1+Assumptions!$D$49)^('Incentive Relocation assumption'!$I94-2022)</f>
        <v>4126.1596972552661</v>
      </c>
      <c r="Z94" s="107">
        <f>T94*'Levy Proposition'!F$5/(1+Assumptions!$D$49)^('Incentive Relocation assumption'!$I94-2022)</f>
        <v>2868.274503604096</v>
      </c>
      <c r="AA94" s="107">
        <f>U94*'Levy Proposition'!G$5/(1+Assumptions!$D$49)^('Incentive Relocation assumption'!$I94-2022)</f>
        <v>1591.8506340915324</v>
      </c>
      <c r="AB94" s="81">
        <f>P94*'Levy Proposition'!B$33/(1+Assumptions!$D$49)^('Incentive Relocation assumption'!$I94-2022)</f>
        <v>2358842.7063364512</v>
      </c>
      <c r="AC94" s="81">
        <f>Q94*'Levy Proposition'!C$33/(1+Assumptions!$D$49)^('Incentive Relocation assumption'!$I94-2022)</f>
        <v>15041.011471127747</v>
      </c>
      <c r="AD94" s="81">
        <f>R94*'Levy Proposition'!D$33/(1+Assumptions!$D$49)^('Incentive Relocation assumption'!$I94-2022)</f>
        <v>11171.259532649496</v>
      </c>
      <c r="AE94" s="81">
        <f>S94*'Levy Proposition'!E$33/(1+Assumptions!$D$49)^('Incentive Relocation assumption'!$I94-2022)</f>
        <v>4122.369747938108</v>
      </c>
      <c r="AF94" s="81">
        <f>T94*'Levy Proposition'!F$33/(1+Assumptions!$D$49)^('Incentive Relocation assumption'!$I94-2022)</f>
        <v>2865.639943675747</v>
      </c>
      <c r="AG94" s="81">
        <f>U94*'Levy Proposition'!G$33/(1+Assumptions!$D$49)^('Incentive Relocation assumption'!$I94-2022)</f>
        <v>1590.3884916476259</v>
      </c>
      <c r="AH94" s="109">
        <f t="shared" si="22"/>
        <v>2168.6299024093896</v>
      </c>
      <c r="AI94" s="109">
        <f t="shared" si="23"/>
        <v>13.828131545667929</v>
      </c>
      <c r="AJ94" s="109">
        <f t="shared" si="24"/>
        <v>10.270429395310202</v>
      </c>
      <c r="AK94" s="109">
        <f t="shared" si="25"/>
        <v>3.7899493171580616</v>
      </c>
      <c r="AL94" s="109">
        <f t="shared" si="26"/>
        <v>2.6345599283490628</v>
      </c>
      <c r="AM94" s="109">
        <f t="shared" si="27"/>
        <v>1.4621424439064867</v>
      </c>
      <c r="AN94" s="106">
        <f>'Levy Proposition'!B$11*'Incentive Relocation assumption'!J94/(1+Assumptions!$D$49)^('Incentive Relocation assumption'!$I94-2022)</f>
        <v>0</v>
      </c>
      <c r="AO94" s="106">
        <f>-'Levy Proposition'!C$11*'Incentive Relocation assumption'!K94/(1+Assumptions!$D$49)^('Incentive Relocation assumption'!$I94-2022)</f>
        <v>6192.7915836049424</v>
      </c>
      <c r="AP94" s="106">
        <f>-'Levy Proposition'!D$11*'Incentive Relocation assumption'!L94/(1+Assumptions!$D$49)^('Incentive Relocation assumption'!$I94-2022)</f>
        <v>3021.7157145223186</v>
      </c>
      <c r="AQ94" s="106">
        <f>-'Levy Proposition'!E$11*'Incentive Relocation assumption'!M94/(1+Assumptions!$D$49)^('Incentive Relocation assumption'!$I94-2022)</f>
        <v>1804.9442360925789</v>
      </c>
      <c r="AR94" s="106">
        <f>-'Levy Proposition'!F$11*'Incentive Relocation assumption'!N94/(1+Assumptions!$D$49)^('Incentive Relocation assumption'!$I94-2022)</f>
        <v>722.2215328285813</v>
      </c>
      <c r="AS94" s="106">
        <f>-'Levy Proposition'!G$11*'Incentive Relocation assumption'!O94/(1+Assumptions!$D$49)^('Incentive Relocation assumption'!$I94-2022)</f>
        <v>806.82744869694261</v>
      </c>
    </row>
    <row r="95" spans="1:45" x14ac:dyDescent="0.35">
      <c r="A95">
        <v>2113</v>
      </c>
      <c r="B95" s="84">
        <f>'Future Expected Cost'!V94</f>
        <v>2834307.2294679885</v>
      </c>
      <c r="C95" s="84">
        <f>'Future Expected Cost'!W94</f>
        <v>5011070.650720004</v>
      </c>
      <c r="D95" s="84">
        <f>'Future Expected Cost'!X94</f>
        <v>3746819.4572534352</v>
      </c>
      <c r="E95" s="84">
        <f>'Future Expected Cost'!Y94</f>
        <v>1416345.481688417</v>
      </c>
      <c r="F95" s="84">
        <f>'Future Expected Cost'!Z94</f>
        <v>979171.54728163371</v>
      </c>
      <c r="G95" s="84">
        <f>'Future Expected Cost'!AA94</f>
        <v>541487.38381222251</v>
      </c>
      <c r="H95" s="84"/>
      <c r="I95">
        <v>2113</v>
      </c>
      <c r="J95" s="103">
        <f t="shared" si="21"/>
        <v>2232.0076152830534</v>
      </c>
      <c r="K95" s="103">
        <f t="shared" si="28"/>
        <v>-808.18989143102328</v>
      </c>
      <c r="L95" s="103">
        <f t="shared" si="29"/>
        <v>-922.45390099701626</v>
      </c>
      <c r="M95" s="103">
        <f t="shared" si="30"/>
        <v>-199.52149009267336</v>
      </c>
      <c r="N95" s="103">
        <f t="shared" si="31"/>
        <v>-247.43061711097107</v>
      </c>
      <c r="O95" s="103">
        <f t="shared" si="32"/>
        <v>-54.411715651369562</v>
      </c>
      <c r="P95" s="106">
        <f t="shared" si="33"/>
        <v>6845951.8476943402</v>
      </c>
      <c r="Q95" s="106">
        <f t="shared" si="34"/>
        <v>16163.797828620465</v>
      </c>
      <c r="R95" s="106">
        <f t="shared" si="35"/>
        <v>18449.078019940323</v>
      </c>
      <c r="S95" s="106">
        <f t="shared" si="36"/>
        <v>3990.4298018534669</v>
      </c>
      <c r="T95" s="106">
        <f t="shared" si="37"/>
        <v>4948.6123422194214</v>
      </c>
      <c r="U95" s="106">
        <f t="shared" si="38"/>
        <v>1088.2343130273912</v>
      </c>
      <c r="V95" s="107">
        <f>P95*'Levy Proposition'!B$5/(1+Assumptions!$D$49)^('Incentive Relocation assumption'!$I95-2022)</f>
        <v>2237504.7572301212</v>
      </c>
      <c r="W95" s="107">
        <f>Q95*'Levy Proposition'!C$5/(1+Assumptions!$D$49)^('Incentive Relocation assumption'!$I95-2022)</f>
        <v>13549.29070419134</v>
      </c>
      <c r="X95" s="107">
        <f>R95*'Levy Proposition'!D$5/(1+Assumptions!$D$49)^('Incentive Relocation assumption'!$I95-2022)</f>
        <v>10063.328734931669</v>
      </c>
      <c r="Y95" s="107">
        <f>S95*'Levy Proposition'!E$5/(1+Assumptions!$D$49)^('Incentive Relocation assumption'!$I95-2022)</f>
        <v>3713.5259295689825</v>
      </c>
      <c r="Z95" s="107">
        <f>T95*'Levy Proposition'!F$5/(1+Assumptions!$D$49)^('Incentive Relocation assumption'!$I95-2022)</f>
        <v>2581.4346811008709</v>
      </c>
      <c r="AA95" s="107">
        <f>U95*'Levy Proposition'!G$5/(1+Assumptions!$D$49)^('Incentive Relocation assumption'!$I95-2022)</f>
        <v>1432.6587043230534</v>
      </c>
      <c r="AB95" s="81">
        <f>P95*'Levy Proposition'!B$33/(1+Assumptions!$D$49)^('Incentive Relocation assumption'!$I95-2022)</f>
        <v>2235449.5702647581</v>
      </c>
      <c r="AC95" s="81">
        <f>Q95*'Levy Proposition'!C$33/(1+Assumptions!$D$49)^('Incentive Relocation assumption'!$I95-2022)</f>
        <v>13536.845445447116</v>
      </c>
      <c r="AD95" s="81">
        <f>R95*'Levy Proposition'!D$33/(1+Assumptions!$D$49)^('Incentive Relocation assumption'!$I95-2022)</f>
        <v>10054.085392776815</v>
      </c>
      <c r="AE95" s="81">
        <f>S95*'Levy Proposition'!E$33/(1+Assumptions!$D$49)^('Incentive Relocation assumption'!$I95-2022)</f>
        <v>3710.1149915312758</v>
      </c>
      <c r="AF95" s="81">
        <f>T95*'Levy Proposition'!F$33/(1+Assumptions!$D$49)^('Incentive Relocation assumption'!$I95-2022)</f>
        <v>2579.0635885293846</v>
      </c>
      <c r="AG95" s="81">
        <f>U95*'Levy Proposition'!G$33/(1+Assumptions!$D$49)^('Incentive Relocation assumption'!$I95-2022)</f>
        <v>1431.3427824304079</v>
      </c>
      <c r="AH95" s="109">
        <f t="shared" si="22"/>
        <v>2055.1869653631002</v>
      </c>
      <c r="AI95" s="109">
        <f t="shared" si="23"/>
        <v>12.445258744224702</v>
      </c>
      <c r="AJ95" s="109">
        <f t="shared" si="24"/>
        <v>9.2433421548539627</v>
      </c>
      <c r="AK95" s="109">
        <f t="shared" si="25"/>
        <v>3.4109380377067282</v>
      </c>
      <c r="AL95" s="109">
        <f t="shared" si="26"/>
        <v>2.3710925714863151</v>
      </c>
      <c r="AM95" s="109">
        <f t="shared" si="27"/>
        <v>1.3159218926455196</v>
      </c>
      <c r="AN95" s="106">
        <f>'Levy Proposition'!B$11*'Incentive Relocation assumption'!J95/(1+Assumptions!$D$49)^('Incentive Relocation assumption'!$I95-2022)</f>
        <v>0</v>
      </c>
      <c r="AO95" s="106">
        <f>-'Levy Proposition'!C$11*'Incentive Relocation assumption'!K95/(1+Assumptions!$D$49)^('Incentive Relocation assumption'!$I95-2022)</f>
        <v>5573.4857129817956</v>
      </c>
      <c r="AP95" s="106">
        <f>-'Levy Proposition'!D$11*'Incentive Relocation assumption'!L95/(1+Assumptions!$D$49)^('Incentive Relocation assumption'!$I95-2022)</f>
        <v>2719.5311090671275</v>
      </c>
      <c r="AQ95" s="106">
        <f>-'Levy Proposition'!E$11*'Incentive Relocation assumption'!M95/(1+Assumptions!$D$49)^('Incentive Relocation assumption'!$I95-2022)</f>
        <v>1624.4420269565749</v>
      </c>
      <c r="AR95" s="106">
        <f>-'Levy Proposition'!F$11*'Incentive Relocation assumption'!N95/(1+Assumptions!$D$49)^('Incentive Relocation assumption'!$I95-2022)</f>
        <v>649.99626428324132</v>
      </c>
      <c r="AS95" s="106">
        <f>-'Levy Proposition'!G$11*'Incentive Relocation assumption'!O95/(1+Assumptions!$D$49)^('Incentive Relocation assumption'!$I95-2022)</f>
        <v>726.14122362184594</v>
      </c>
    </row>
    <row r="96" spans="1:45" x14ac:dyDescent="0.35">
      <c r="A96">
        <v>2114</v>
      </c>
      <c r="B96" s="84">
        <f>'Future Expected Cost'!V95</f>
        <v>2710440.4315233091</v>
      </c>
      <c r="C96" s="84">
        <f>'Future Expected Cost'!W95</f>
        <v>4792244.8059412213</v>
      </c>
      <c r="D96" s="84">
        <f>'Future Expected Cost'!X95</f>
        <v>3583639.3754435671</v>
      </c>
      <c r="E96" s="84">
        <f>'Future Expected Cost'!Y95</f>
        <v>1355240.3190175192</v>
      </c>
      <c r="F96" s="84">
        <f>'Future Expected Cost'!Z95</f>
        <v>936840.46617516549</v>
      </c>
      <c r="G96" s="84">
        <f>'Future Expected Cost'!AA95</f>
        <v>518047.19788544904</v>
      </c>
      <c r="H96" s="84"/>
      <c r="I96">
        <v>2114</v>
      </c>
      <c r="J96" s="103">
        <f t="shared" si="21"/>
        <v>2120.4072345189011</v>
      </c>
      <c r="K96" s="103">
        <f t="shared" si="28"/>
        <v>-767.78039685947215</v>
      </c>
      <c r="L96" s="103">
        <f t="shared" si="29"/>
        <v>-876.33120594716536</v>
      </c>
      <c r="M96" s="103">
        <f t="shared" si="30"/>
        <v>-189.54541558803967</v>
      </c>
      <c r="N96" s="103">
        <f t="shared" si="31"/>
        <v>-235.05908625542253</v>
      </c>
      <c r="O96" s="103">
        <f t="shared" si="32"/>
        <v>-51.691129868801085</v>
      </c>
      <c r="P96" s="106">
        <f t="shared" si="33"/>
        <v>6848183.8553096233</v>
      </c>
      <c r="Q96" s="106">
        <f t="shared" si="34"/>
        <v>15355.607937189441</v>
      </c>
      <c r="R96" s="106">
        <f t="shared" si="35"/>
        <v>17526.624118943306</v>
      </c>
      <c r="S96" s="106">
        <f t="shared" si="36"/>
        <v>3790.9083117607934</v>
      </c>
      <c r="T96" s="106">
        <f t="shared" si="37"/>
        <v>4701.1817251084503</v>
      </c>
      <c r="U96" s="106">
        <f t="shared" si="38"/>
        <v>1033.8225973760216</v>
      </c>
      <c r="V96" s="107">
        <f>P96*'Levy Proposition'!B$5/(1+Assumptions!$D$49)^('Incentive Relocation assumption'!$I96-2022)</f>
        <v>2120422.2923877509</v>
      </c>
      <c r="W96" s="107">
        <f>Q96*'Levy Proposition'!C$5/(1+Assumptions!$D$49)^('Incentive Relocation assumption'!$I96-2022)</f>
        <v>12194.303189659049</v>
      </c>
      <c r="X96" s="107">
        <f>R96*'Levy Proposition'!D$5/(1+Assumptions!$D$49)^('Incentive Relocation assumption'!$I96-2022)</f>
        <v>9056.9524538287496</v>
      </c>
      <c r="Y96" s="107">
        <f>S96*'Levy Proposition'!E$5/(1+Assumptions!$D$49)^('Incentive Relocation assumption'!$I96-2022)</f>
        <v>3342.1573185241732</v>
      </c>
      <c r="Z96" s="107">
        <f>T96*'Levy Proposition'!F$5/(1+Assumptions!$D$49)^('Incentive Relocation assumption'!$I96-2022)</f>
        <v>2323.2800781156157</v>
      </c>
      <c r="AA96" s="107">
        <f>U96*'Levy Proposition'!G$5/(1+Assumptions!$D$49)^('Incentive Relocation assumption'!$I96-2022)</f>
        <v>1289.3866541969726</v>
      </c>
      <c r="AB96" s="81">
        <f>P96*'Levy Proposition'!B$33/(1+Assumptions!$D$49)^('Incentive Relocation assumption'!$I96-2022)</f>
        <v>2118474.6476990427</v>
      </c>
      <c r="AC96" s="81">
        <f>Q96*'Levy Proposition'!C$33/(1+Assumptions!$D$49)^('Incentive Relocation assumption'!$I96-2022)</f>
        <v>12183.102510471181</v>
      </c>
      <c r="AD96" s="81">
        <f>R96*'Levy Proposition'!D$33/(1+Assumptions!$D$49)^('Incentive Relocation assumption'!$I96-2022)</f>
        <v>9048.6334857600232</v>
      </c>
      <c r="AE96" s="81">
        <f>S96*'Levy Proposition'!E$33/(1+Assumptions!$D$49)^('Incentive Relocation assumption'!$I96-2022)</f>
        <v>3339.0874890031291</v>
      </c>
      <c r="AF96" s="81">
        <f>T96*'Levy Proposition'!F$33/(1+Assumptions!$D$49)^('Incentive Relocation assumption'!$I96-2022)</f>
        <v>2321.146105028854</v>
      </c>
      <c r="AG96" s="81">
        <f>U96*'Levy Proposition'!G$33/(1+Assumptions!$D$49)^('Incentive Relocation assumption'!$I96-2022)</f>
        <v>1288.2023301697473</v>
      </c>
      <c r="AH96" s="109">
        <f t="shared" si="22"/>
        <v>1947.644688708242</v>
      </c>
      <c r="AI96" s="109">
        <f t="shared" si="23"/>
        <v>11.200679187868445</v>
      </c>
      <c r="AJ96" s="109">
        <f t="shared" si="24"/>
        <v>8.3189680687264627</v>
      </c>
      <c r="AK96" s="109">
        <f t="shared" si="25"/>
        <v>3.0698295210440847</v>
      </c>
      <c r="AL96" s="109">
        <f t="shared" si="26"/>
        <v>2.1339730867616709</v>
      </c>
      <c r="AM96" s="109">
        <f t="shared" si="27"/>
        <v>1.1843240272253297</v>
      </c>
      <c r="AN96" s="106">
        <f>'Levy Proposition'!B$11*'Incentive Relocation assumption'!J96/(1+Assumptions!$D$49)^('Incentive Relocation assumption'!$I96-2022)</f>
        <v>0</v>
      </c>
      <c r="AO96" s="106">
        <f>-'Levy Proposition'!C$11*'Incentive Relocation assumption'!K96/(1+Assumptions!$D$49)^('Incentive Relocation assumption'!$I96-2022)</f>
        <v>5016.1131007624499</v>
      </c>
      <c r="AP96" s="106">
        <f>-'Levy Proposition'!D$11*'Incentive Relocation assumption'!L96/(1+Assumptions!$D$49)^('Incentive Relocation assumption'!$I96-2022)</f>
        <v>2447.5662676139723</v>
      </c>
      <c r="AQ96" s="106">
        <f>-'Levy Proposition'!E$11*'Incentive Relocation assumption'!M96/(1+Assumptions!$D$49)^('Incentive Relocation assumption'!$I96-2022)</f>
        <v>1461.9908173204278</v>
      </c>
      <c r="AR96" s="106">
        <f>-'Levy Proposition'!F$11*'Incentive Relocation assumption'!N96/(1+Assumptions!$D$49)^('Incentive Relocation assumption'!$I96-2022)</f>
        <v>584.99383413212092</v>
      </c>
      <c r="AS96" s="106">
        <f>-'Levy Proposition'!G$11*'Incentive Relocation assumption'!O96/(1+Assumptions!$D$49)^('Incentive Relocation assumption'!$I96-2022)</f>
        <v>653.52396908981086</v>
      </c>
    </row>
    <row r="97" spans="1:45" x14ac:dyDescent="0.35">
      <c r="A97">
        <v>2115</v>
      </c>
      <c r="B97" s="84">
        <f>'Future Expected Cost'!V96</f>
        <v>2592004.8135304628</v>
      </c>
      <c r="C97" s="84">
        <f>'Future Expected Cost'!W96</f>
        <v>4583006.5999503937</v>
      </c>
      <c r="D97" s="84">
        <f>'Future Expected Cost'!X96</f>
        <v>3427591.3358315234</v>
      </c>
      <c r="E97" s="84">
        <f>'Future Expected Cost'!Y96</f>
        <v>1296782.4094197261</v>
      </c>
      <c r="F97" s="84">
        <f>'Future Expected Cost'!Z96</f>
        <v>896346.9516038557</v>
      </c>
      <c r="G97" s="84">
        <f>'Future Expected Cost'!AA96</f>
        <v>495625.84624763025</v>
      </c>
      <c r="H97" s="84"/>
      <c r="I97">
        <v>2115</v>
      </c>
      <c r="J97" s="103">
        <f t="shared" si="21"/>
        <v>2014.3868727929555</v>
      </c>
      <c r="K97" s="103">
        <f t="shared" si="28"/>
        <v>-729.3913770164985</v>
      </c>
      <c r="L97" s="103">
        <f t="shared" si="29"/>
        <v>-832.51464564980711</v>
      </c>
      <c r="M97" s="103">
        <f t="shared" si="30"/>
        <v>-180.0681448086377</v>
      </c>
      <c r="N97" s="103">
        <f t="shared" si="31"/>
        <v>-223.3061319426514</v>
      </c>
      <c r="O97" s="103">
        <f t="shared" si="32"/>
        <v>-49.106573375361023</v>
      </c>
      <c r="P97" s="106">
        <f t="shared" si="33"/>
        <v>6850304.2625441421</v>
      </c>
      <c r="Q97" s="106">
        <f t="shared" si="34"/>
        <v>14587.827540329969</v>
      </c>
      <c r="R97" s="106">
        <f t="shared" si="35"/>
        <v>16650.292912996141</v>
      </c>
      <c r="S97" s="106">
        <f t="shared" si="36"/>
        <v>3601.3628961727536</v>
      </c>
      <c r="T97" s="106">
        <f t="shared" si="37"/>
        <v>4466.1226388530276</v>
      </c>
      <c r="U97" s="106">
        <f t="shared" si="38"/>
        <v>982.13146750722046</v>
      </c>
      <c r="V97" s="107">
        <f>P97*'Levy Proposition'!B$5/(1+Assumptions!$D$49)^('Incentive Relocation assumption'!$I97-2022)</f>
        <v>2009433.4808900855</v>
      </c>
      <c r="W97" s="107">
        <f>Q97*'Levy Proposition'!C$5/(1+Assumptions!$D$49)^('Incentive Relocation assumption'!$I97-2022)</f>
        <v>10974.820271243398</v>
      </c>
      <c r="X97" s="107">
        <f>R97*'Levy Proposition'!D$5/(1+Assumptions!$D$49)^('Incentive Relocation assumption'!$I97-2022)</f>
        <v>8151.2181417843321</v>
      </c>
      <c r="Y97" s="107">
        <f>S97*'Levy Proposition'!E$5/(1+Assumptions!$D$49)^('Incentive Relocation assumption'!$I97-2022)</f>
        <v>3007.9271704617286</v>
      </c>
      <c r="Z97" s="107">
        <f>T97*'Levy Proposition'!F$5/(1+Assumptions!$D$49)^('Incentive Relocation assumption'!$I97-2022)</f>
        <v>2090.9420489644322</v>
      </c>
      <c r="AA97" s="107">
        <f>U97*'Levy Proposition'!G$5/(1+Assumptions!$D$49)^('Incentive Relocation assumption'!$I97-2022)</f>
        <v>1160.4424270795328</v>
      </c>
      <c r="AB97" s="81">
        <f>P97*'Levy Proposition'!B$33/(1+Assumptions!$D$49)^('Incentive Relocation assumption'!$I97-2022)</f>
        <v>2007587.7813516401</v>
      </c>
      <c r="AC97" s="81">
        <f>Q97*'Levy Proposition'!C$33/(1+Assumptions!$D$49)^('Incentive Relocation assumption'!$I97-2022)</f>
        <v>10964.739708287823</v>
      </c>
      <c r="AD97" s="81">
        <f>R97*'Levy Proposition'!D$33/(1+Assumptions!$D$49)^('Incentive Relocation assumption'!$I97-2022)</f>
        <v>8143.7311064058867</v>
      </c>
      <c r="AE97" s="81">
        <f>S97*'Levy Proposition'!E$33/(1+Assumptions!$D$49)^('Incentive Relocation assumption'!$I97-2022)</f>
        <v>3005.1643371343275</v>
      </c>
      <c r="AF97" s="81">
        <f>T97*'Levy Proposition'!F$33/(1+Assumptions!$D$49)^('Incentive Relocation assumption'!$I97-2022)</f>
        <v>2089.0214823911215</v>
      </c>
      <c r="AG97" s="81">
        <f>U97*'Levy Proposition'!G$33/(1+Assumptions!$D$49)^('Incentive Relocation assumption'!$I97-2022)</f>
        <v>1159.3765405635461</v>
      </c>
      <c r="AH97" s="109">
        <f t="shared" si="22"/>
        <v>1845.699538445333</v>
      </c>
      <c r="AI97" s="109">
        <f t="shared" si="23"/>
        <v>10.080562955574351</v>
      </c>
      <c r="AJ97" s="109">
        <f t="shared" si="24"/>
        <v>7.4870353784453982</v>
      </c>
      <c r="AK97" s="109">
        <f t="shared" si="25"/>
        <v>2.7628333274010402</v>
      </c>
      <c r="AL97" s="109">
        <f t="shared" si="26"/>
        <v>1.9205665733106798</v>
      </c>
      <c r="AM97" s="109">
        <f t="shared" si="27"/>
        <v>1.0658865159866764</v>
      </c>
      <c r="AN97" s="106">
        <f>'Levy Proposition'!B$11*'Incentive Relocation assumption'!J97/(1+Assumptions!$D$49)^('Incentive Relocation assumption'!$I97-2022)</f>
        <v>0</v>
      </c>
      <c r="AO97" s="106">
        <f>-'Levy Proposition'!C$11*'Incentive Relocation assumption'!K97/(1+Assumptions!$D$49)^('Incentive Relocation assumption'!$I97-2022)</f>
        <v>4514.4801539608534</v>
      </c>
      <c r="AP97" s="106">
        <f>-'Levy Proposition'!D$11*'Incentive Relocation assumption'!L97/(1+Assumptions!$D$49)^('Incentive Relocation assumption'!$I97-2022)</f>
        <v>2202.7990834113757</v>
      </c>
      <c r="AQ97" s="106">
        <f>-'Levy Proposition'!E$11*'Incentive Relocation assumption'!M97/(1+Assumptions!$D$49)^('Incentive Relocation assumption'!$I97-2022)</f>
        <v>1315.7854293721684</v>
      </c>
      <c r="AR97" s="106">
        <f>-'Levy Proposition'!F$11*'Incentive Relocation assumption'!N97/(1+Assumptions!$D$49)^('Incentive Relocation assumption'!$I97-2022)</f>
        <v>526.49192738048578</v>
      </c>
      <c r="AS97" s="106">
        <f>-'Levy Proposition'!G$11*'Incentive Relocation assumption'!O97/(1+Assumptions!$D$49)^('Incentive Relocation assumption'!$I97-2022)</f>
        <v>588.16875324147452</v>
      </c>
    </row>
    <row r="98" spans="1:45" x14ac:dyDescent="0.35">
      <c r="A98">
        <v>2116</v>
      </c>
      <c r="B98" s="84">
        <f>'Future Expected Cost'!V97</f>
        <v>2478761.5113642327</v>
      </c>
      <c r="C98" s="84">
        <f>'Future Expected Cost'!W97</f>
        <v>4382934.6666953992</v>
      </c>
      <c r="D98" s="84">
        <f>'Future Expected Cost'!X97</f>
        <v>3278362.5933632306</v>
      </c>
      <c r="E98" s="84">
        <f>'Future Expected Cost'!Y97</f>
        <v>1240856.6159309088</v>
      </c>
      <c r="F98" s="84">
        <f>'Future Expected Cost'!Z97</f>
        <v>857610.92911943875</v>
      </c>
      <c r="G98" s="84">
        <f>'Future Expected Cost'!AA97</f>
        <v>474178.87652720022</v>
      </c>
      <c r="H98" s="84"/>
      <c r="I98">
        <v>2116</v>
      </c>
      <c r="J98" s="103">
        <f t="shared" si="21"/>
        <v>1913.6675291533079</v>
      </c>
      <c r="K98" s="103">
        <f t="shared" si="28"/>
        <v>-692.92180816567361</v>
      </c>
      <c r="L98" s="103">
        <f t="shared" si="29"/>
        <v>-790.88891336731672</v>
      </c>
      <c r="M98" s="103">
        <f t="shared" si="30"/>
        <v>-171.06473756820583</v>
      </c>
      <c r="N98" s="103">
        <f t="shared" si="31"/>
        <v>-212.14082534551881</v>
      </c>
      <c r="O98" s="103">
        <f t="shared" si="32"/>
        <v>-46.651244706592976</v>
      </c>
      <c r="P98" s="106">
        <f t="shared" si="33"/>
        <v>6852318.6494169347</v>
      </c>
      <c r="Q98" s="106">
        <f t="shared" si="34"/>
        <v>13858.43616331347</v>
      </c>
      <c r="R98" s="106">
        <f t="shared" si="35"/>
        <v>15817.778267346333</v>
      </c>
      <c r="S98" s="106">
        <f t="shared" si="36"/>
        <v>3421.2947513641161</v>
      </c>
      <c r="T98" s="106">
        <f t="shared" si="37"/>
        <v>4242.8165069103761</v>
      </c>
      <c r="U98" s="106">
        <f t="shared" si="38"/>
        <v>933.02489413185947</v>
      </c>
      <c r="V98" s="107">
        <f>P98*'Levy Proposition'!B$5/(1+Assumptions!$D$49)^('Incentive Relocation assumption'!$I98-2022)</f>
        <v>1904224.4880957301</v>
      </c>
      <c r="W98" s="107">
        <f>Q98*'Levy Proposition'!C$5/(1+Assumptions!$D$49)^('Incentive Relocation assumption'!$I98-2022)</f>
        <v>9877.290904841173</v>
      </c>
      <c r="X98" s="107">
        <f>R98*'Levy Proposition'!D$5/(1+Assumptions!$D$49)^('Incentive Relocation assumption'!$I98-2022)</f>
        <v>7336.0611677790248</v>
      </c>
      <c r="Y98" s="107">
        <f>S98*'Levy Proposition'!E$5/(1+Assumptions!$D$49)^('Incentive Relocation assumption'!$I98-2022)</f>
        <v>2707.121478888715</v>
      </c>
      <c r="Z98" s="107">
        <f>T98*'Levy Proposition'!F$5/(1+Assumptions!$D$49)^('Incentive Relocation assumption'!$I98-2022)</f>
        <v>1881.8388249055556</v>
      </c>
      <c r="AA98" s="107">
        <f>U98*'Levy Proposition'!G$5/(1+Assumptions!$D$49)^('Incentive Relocation assumption'!$I98-2022)</f>
        <v>1044.3931788676016</v>
      </c>
      <c r="AB98" s="81">
        <f>P98*'Levy Proposition'!B$33/(1+Assumptions!$D$49)^('Incentive Relocation assumption'!$I98-2022)</f>
        <v>1902475.4248437244</v>
      </c>
      <c r="AC98" s="81">
        <f>Q98*'Levy Proposition'!C$33/(1+Assumptions!$D$49)^('Incentive Relocation assumption'!$I98-2022)</f>
        <v>9868.2184416631044</v>
      </c>
      <c r="AD98" s="81">
        <f>R98*'Levy Proposition'!D$33/(1+Assumptions!$D$49)^('Incentive Relocation assumption'!$I98-2022)</f>
        <v>7329.3228682333347</v>
      </c>
      <c r="AE98" s="81">
        <f>S98*'Levy Proposition'!E$33/(1+Assumptions!$D$49)^('Incentive Relocation assumption'!$I98-2022)</f>
        <v>2704.6349408113824</v>
      </c>
      <c r="AF98" s="81">
        <f>T98*'Levy Proposition'!F$33/(1+Assumptions!$D$49)^('Incentive Relocation assumption'!$I98-2022)</f>
        <v>1880.1103232738335</v>
      </c>
      <c r="AG98" s="81">
        <f>U98*'Levy Proposition'!G$33/(1+Assumptions!$D$49)^('Incentive Relocation assumption'!$I98-2022)</f>
        <v>1043.4338856008558</v>
      </c>
      <c r="AH98" s="109">
        <f t="shared" si="22"/>
        <v>1749.0632520057261</v>
      </c>
      <c r="AI98" s="109">
        <f t="shared" si="23"/>
        <v>9.0724631780685741</v>
      </c>
      <c r="AJ98" s="109">
        <f t="shared" si="24"/>
        <v>6.7382995456900971</v>
      </c>
      <c r="AK98" s="109">
        <f t="shared" si="25"/>
        <v>2.4865380773326251</v>
      </c>
      <c r="AL98" s="109">
        <f t="shared" si="26"/>
        <v>1.7285016317221107</v>
      </c>
      <c r="AM98" s="109">
        <f t="shared" si="27"/>
        <v>0.95929326674581716</v>
      </c>
      <c r="AN98" s="106">
        <f>'Levy Proposition'!B$11*'Incentive Relocation assumption'!J98/(1+Assumptions!$D$49)^('Incentive Relocation assumption'!$I98-2022)</f>
        <v>0</v>
      </c>
      <c r="AO98" s="106">
        <f>-'Levy Proposition'!C$11*'Incentive Relocation assumption'!K98/(1+Assumptions!$D$49)^('Incentive Relocation assumption'!$I98-2022)</f>
        <v>4063.0126656052817</v>
      </c>
      <c r="AP98" s="106">
        <f>-'Levy Proposition'!D$11*'Incentive Relocation assumption'!L98/(1+Assumptions!$D$49)^('Incentive Relocation assumption'!$I98-2022)</f>
        <v>1982.5096734186975</v>
      </c>
      <c r="AQ98" s="106">
        <f>-'Levy Proposition'!E$11*'Incentive Relocation assumption'!M98/(1+Assumptions!$D$49)^('Incentive Relocation assumption'!$I98-2022)</f>
        <v>1184.2012108675583</v>
      </c>
      <c r="AR98" s="106">
        <f>-'Levy Proposition'!F$11*'Incentive Relocation assumption'!N98/(1+Assumptions!$D$49)^('Incentive Relocation assumption'!$I98-2022)</f>
        <v>473.84046364874075</v>
      </c>
      <c r="AS98" s="106">
        <f>-'Levy Proposition'!G$11*'Incentive Relocation assumption'!O98/(1+Assumptions!$D$49)^('Incentive Relocation assumption'!$I98-2022)</f>
        <v>529.34934088406692</v>
      </c>
    </row>
    <row r="99" spans="1:45" x14ac:dyDescent="0.35">
      <c r="A99">
        <v>2117</v>
      </c>
      <c r="B99" s="84">
        <f>'Future Expected Cost'!V98</f>
        <v>2370482.1953873769</v>
      </c>
      <c r="C99" s="84">
        <f>'Future Expected Cost'!W98</f>
        <v>4191626.2110383823</v>
      </c>
      <c r="D99" s="84">
        <f>'Future Expected Cost'!X98</f>
        <v>3135654.1587311015</v>
      </c>
      <c r="E99" s="84">
        <f>'Future Expected Cost'!Y98</f>
        <v>1187352.8275971038</v>
      </c>
      <c r="F99" s="84">
        <f>'Future Expected Cost'!Z98</f>
        <v>820555.82608327642</v>
      </c>
      <c r="G99" s="84">
        <f>'Future Expected Cost'!AA98</f>
        <v>453663.78266181808</v>
      </c>
      <c r="H99" s="84"/>
      <c r="I99">
        <v>2117</v>
      </c>
      <c r="J99" s="103">
        <f t="shared" si="21"/>
        <v>1817.9841526956427</v>
      </c>
      <c r="K99" s="103">
        <f t="shared" si="28"/>
        <v>-658.27571775738988</v>
      </c>
      <c r="L99" s="103">
        <f t="shared" si="29"/>
        <v>-751.34446769895089</v>
      </c>
      <c r="M99" s="103">
        <f t="shared" si="30"/>
        <v>-162.51150068979553</v>
      </c>
      <c r="N99" s="103">
        <f t="shared" si="31"/>
        <v>-201.53378407824289</v>
      </c>
      <c r="O99" s="103">
        <f t="shared" si="32"/>
        <v>-44.31868247126333</v>
      </c>
      <c r="P99" s="106">
        <f t="shared" si="33"/>
        <v>6854232.3169460883</v>
      </c>
      <c r="Q99" s="106">
        <f t="shared" si="34"/>
        <v>13165.514355147796</v>
      </c>
      <c r="R99" s="106">
        <f t="shared" si="35"/>
        <v>15026.889353979017</v>
      </c>
      <c r="S99" s="106">
        <f t="shared" si="36"/>
        <v>3250.2300137959101</v>
      </c>
      <c r="T99" s="106">
        <f t="shared" si="37"/>
        <v>4030.6756815648573</v>
      </c>
      <c r="U99" s="106">
        <f t="shared" si="38"/>
        <v>886.37364942526654</v>
      </c>
      <c r="V99" s="107">
        <f>P99*'Levy Proposition'!B$5/(1+Assumptions!$D$49)^('Incentive Relocation assumption'!$I99-2022)</f>
        <v>1804497.3072087662</v>
      </c>
      <c r="W99" s="107">
        <f>Q99*'Levy Proposition'!C$5/(1+Assumptions!$D$49)^('Incentive Relocation assumption'!$I99-2022)</f>
        <v>8889.5192092111538</v>
      </c>
      <c r="X99" s="107">
        <f>R99*'Levy Proposition'!D$5/(1+Assumptions!$D$49)^('Incentive Relocation assumption'!$I99-2022)</f>
        <v>6602.4234073085945</v>
      </c>
      <c r="Y99" s="107">
        <f>S99*'Levy Proposition'!E$5/(1+Assumptions!$D$49)^('Incentive Relocation assumption'!$I99-2022)</f>
        <v>2436.3976539816513</v>
      </c>
      <c r="Z99" s="107">
        <f>T99*'Levy Proposition'!F$5/(1+Assumptions!$D$49)^('Incentive Relocation assumption'!$I99-2022)</f>
        <v>1693.6468252077145</v>
      </c>
      <c r="AA99" s="107">
        <f>U99*'Levy Proposition'!G$5/(1+Assumptions!$D$49)^('Incentive Relocation assumption'!$I99-2022)</f>
        <v>939.94935604885211</v>
      </c>
      <c r="AB99" s="81">
        <f>P99*'Levy Proposition'!B$33/(1+Assumptions!$D$49)^('Incentive Relocation assumption'!$I99-2022)</f>
        <v>1802839.8451037924</v>
      </c>
      <c r="AC99" s="81">
        <f>Q99*'Levy Proposition'!C$33/(1+Assumptions!$D$49)^('Incentive Relocation assumption'!$I99-2022)</f>
        <v>8881.3540314844577</v>
      </c>
      <c r="AD99" s="81">
        <f>R99*'Levy Proposition'!D$33/(1+Assumptions!$D$49)^('Incentive Relocation assumption'!$I99-2022)</f>
        <v>6596.3589667827546</v>
      </c>
      <c r="AE99" s="81">
        <f>S99*'Levy Proposition'!E$33/(1+Assumptions!$D$49)^('Incentive Relocation assumption'!$I99-2022)</f>
        <v>2434.1597804375961</v>
      </c>
      <c r="AF99" s="81">
        <f>T99*'Levy Proposition'!F$33/(1+Assumptions!$D$49)^('Incentive Relocation assumption'!$I99-2022)</f>
        <v>1692.09118119496</v>
      </c>
      <c r="AG99" s="81">
        <f>U99*'Levy Proposition'!G$33/(1+Assumptions!$D$49)^('Incentive Relocation assumption'!$I99-2022)</f>
        <v>939.08599624663918</v>
      </c>
      <c r="AH99" s="109">
        <f t="shared" si="22"/>
        <v>1657.4621049738489</v>
      </c>
      <c r="AI99" s="109">
        <f t="shared" si="23"/>
        <v>8.165177726696129</v>
      </c>
      <c r="AJ99" s="109">
        <f t="shared" si="24"/>
        <v>6.0644405258399274</v>
      </c>
      <c r="AK99" s="109">
        <f t="shared" si="25"/>
        <v>2.2378735440552191</v>
      </c>
      <c r="AL99" s="109">
        <f t="shared" si="26"/>
        <v>1.5556440127545557</v>
      </c>
      <c r="AM99" s="109">
        <f t="shared" si="27"/>
        <v>0.8633598022129263</v>
      </c>
      <c r="AN99" s="106">
        <f>'Levy Proposition'!B$11*'Incentive Relocation assumption'!J99/(1+Assumptions!$D$49)^('Incentive Relocation assumption'!$I99-2022)</f>
        <v>0</v>
      </c>
      <c r="AO99" s="106">
        <f>-'Levy Proposition'!C$11*'Incentive Relocation assumption'!K99/(1+Assumptions!$D$49)^('Incentive Relocation assumption'!$I99-2022)</f>
        <v>3656.6938734652108</v>
      </c>
      <c r="AP99" s="106">
        <f>-'Levy Proposition'!D$11*'Incentive Relocation assumption'!L99/(1+Assumptions!$D$49)^('Incentive Relocation assumption'!$I99-2022)</f>
        <v>1784.2501546314261</v>
      </c>
      <c r="AQ99" s="106">
        <f>-'Levy Proposition'!E$11*'Incentive Relocation assumption'!M99/(1+Assumptions!$D$49)^('Incentive Relocation assumption'!$I99-2022)</f>
        <v>1065.7759817946298</v>
      </c>
      <c r="AR99" s="106">
        <f>-'Levy Proposition'!F$11*'Incentive Relocation assumption'!N99/(1+Assumptions!$D$49)^('Incentive Relocation assumption'!$I99-2022)</f>
        <v>426.45437339933585</v>
      </c>
      <c r="AS99" s="106">
        <f>-'Levy Proposition'!G$11*'Incentive Relocation assumption'!O99/(1+Assumptions!$D$49)^('Incentive Relocation assumption'!$I99-2022)</f>
        <v>476.41212347666936</v>
      </c>
    </row>
    <row r="100" spans="1:45" x14ac:dyDescent="0.35">
      <c r="A100">
        <v>2118</v>
      </c>
      <c r="B100" s="84">
        <f>'Future Expected Cost'!V99</f>
        <v>2266948.6046782359</v>
      </c>
      <c r="C100" s="84">
        <f>'Future Expected Cost'!W99</f>
        <v>4008696.1881647389</v>
      </c>
      <c r="D100" s="84">
        <f>'Future Expected Cost'!X99</f>
        <v>2999180.1916595874</v>
      </c>
      <c r="E100" s="84">
        <f>'Future Expected Cost'!Y99</f>
        <v>1136165.7393309318</v>
      </c>
      <c r="F100" s="84">
        <f>'Future Expected Cost'!Z99</f>
        <v>785108.41802135156</v>
      </c>
      <c r="G100" s="84">
        <f>'Future Expected Cost'!AA99</f>
        <v>434039.91940527194</v>
      </c>
      <c r="H100" s="84"/>
      <c r="I100">
        <v>2118</v>
      </c>
      <c r="J100" s="103">
        <f t="shared" si="21"/>
        <v>1727.0849450608605</v>
      </c>
      <c r="K100" s="103">
        <f t="shared" si="28"/>
        <v>-625.36193186952039</v>
      </c>
      <c r="L100" s="103">
        <f t="shared" si="29"/>
        <v>-713.77724431400338</v>
      </c>
      <c r="M100" s="103">
        <f t="shared" si="30"/>
        <v>-154.38592565530575</v>
      </c>
      <c r="N100" s="103">
        <f t="shared" si="31"/>
        <v>-191.45709487433075</v>
      </c>
      <c r="O100" s="103">
        <f t="shared" si="32"/>
        <v>-42.102748347700164</v>
      </c>
      <c r="P100" s="106">
        <f t="shared" si="33"/>
        <v>6856050.3010987844</v>
      </c>
      <c r="Q100" s="106">
        <f t="shared" si="34"/>
        <v>12507.238637390406</v>
      </c>
      <c r="R100" s="106">
        <f t="shared" si="35"/>
        <v>14275.544886280066</v>
      </c>
      <c r="S100" s="106">
        <f t="shared" si="36"/>
        <v>3087.7185131061146</v>
      </c>
      <c r="T100" s="106">
        <f t="shared" si="37"/>
        <v>3829.1418974866147</v>
      </c>
      <c r="U100" s="106">
        <f t="shared" si="38"/>
        <v>842.05496695400325</v>
      </c>
      <c r="V100" s="107">
        <f>P100*'Levy Proposition'!B$5/(1+Assumptions!$D$49)^('Incentive Relocation assumption'!$I100-2022)</f>
        <v>1709968.995284585</v>
      </c>
      <c r="W100" s="107">
        <f>Q100*'Levy Proposition'!C$5/(1+Assumptions!$D$49)^('Incentive Relocation assumption'!$I100-2022)</f>
        <v>8000.5289438425007</v>
      </c>
      <c r="X100" s="107">
        <f>R100*'Levy Proposition'!D$5/(1+Assumptions!$D$49)^('Incentive Relocation assumption'!$I100-2022)</f>
        <v>5942.1525873909532</v>
      </c>
      <c r="Y100" s="107">
        <f>S100*'Levy Proposition'!E$5/(1+Assumptions!$D$49)^('Incentive Relocation assumption'!$I100-2022)</f>
        <v>2192.7473793174813</v>
      </c>
      <c r="Z100" s="107">
        <f>T100*'Levy Proposition'!F$5/(1+Assumptions!$D$49)^('Incentive Relocation assumption'!$I100-2022)</f>
        <v>1524.2748372353988</v>
      </c>
      <c r="AA100" s="107">
        <f>U100*'Levy Proposition'!G$5/(1+Assumptions!$D$49)^('Incentive Relocation assumption'!$I100-2022)</f>
        <v>845.95036602460823</v>
      </c>
      <c r="AB100" s="81">
        <f>P100*'Levy Proposition'!B$33/(1+Assumptions!$D$49)^('Incentive Relocation assumption'!$I100-2022)</f>
        <v>1708398.359075242</v>
      </c>
      <c r="AC100" s="81">
        <f>Q100*'Levy Proposition'!C$33/(1+Assumptions!$D$49)^('Incentive Relocation assumption'!$I100-2022)</f>
        <v>7993.1803191085155</v>
      </c>
      <c r="AD100" s="81">
        <f>R100*'Levy Proposition'!D$33/(1+Assumptions!$D$49)^('Incentive Relocation assumption'!$I100-2022)</f>
        <v>5936.6946170763249</v>
      </c>
      <c r="AE100" s="81">
        <f>S100*'Levy Proposition'!E$33/(1+Assumptions!$D$49)^('Incentive Relocation assumption'!$I100-2022)</f>
        <v>2190.7333027807754</v>
      </c>
      <c r="AF100" s="81">
        <f>T100*'Levy Proposition'!F$33/(1+Assumptions!$D$49)^('Incentive Relocation assumption'!$I100-2022)</f>
        <v>1522.8747643341037</v>
      </c>
      <c r="AG100" s="81">
        <f>U100*'Levy Proposition'!G$33/(1+Assumptions!$D$49)^('Incentive Relocation assumption'!$I100-2022)</f>
        <v>845.17334592667146</v>
      </c>
      <c r="AH100" s="109">
        <f t="shared" si="22"/>
        <v>1570.6362093430944</v>
      </c>
      <c r="AI100" s="109">
        <f t="shared" si="23"/>
        <v>7.3486247339851616</v>
      </c>
      <c r="AJ100" s="109">
        <f t="shared" si="24"/>
        <v>5.4579703146282554</v>
      </c>
      <c r="AK100" s="109">
        <f t="shared" si="25"/>
        <v>2.014076536705943</v>
      </c>
      <c r="AL100" s="109">
        <f t="shared" si="26"/>
        <v>1.4000729012950615</v>
      </c>
      <c r="AM100" s="109">
        <f t="shared" si="27"/>
        <v>0.77702009793677007</v>
      </c>
      <c r="AN100" s="106">
        <f>'Levy Proposition'!B$11*'Incentive Relocation assumption'!J100/(1+Assumptions!$D$49)^('Incentive Relocation assumption'!$I100-2022)</f>
        <v>0</v>
      </c>
      <c r="AO100" s="106">
        <f>-'Levy Proposition'!C$11*'Incentive Relocation assumption'!K100/(1+Assumptions!$D$49)^('Incentive Relocation assumption'!$I100-2022)</f>
        <v>3291.0087131726964</v>
      </c>
      <c r="AP100" s="106">
        <f>-'Levy Proposition'!D$11*'Incentive Relocation assumption'!L100/(1+Assumptions!$D$49)^('Incentive Relocation assumption'!$I100-2022)</f>
        <v>1605.8174429043086</v>
      </c>
      <c r="AQ100" s="106">
        <f>-'Levy Proposition'!E$11*'Incentive Relocation assumption'!M100/(1+Assumptions!$D$49)^('Incentive Relocation assumption'!$I100-2022)</f>
        <v>959.19378644964445</v>
      </c>
      <c r="AR100" s="106">
        <f>-'Levy Proposition'!F$11*'Incentive Relocation assumption'!N100/(1+Assumptions!$D$49)^('Incentive Relocation assumption'!$I100-2022)</f>
        <v>383.80709657214055</v>
      </c>
      <c r="AS100" s="106">
        <f>-'Levy Proposition'!G$11*'Incentive Relocation assumption'!O100/(1+Assumptions!$D$49)^('Incentive Relocation assumption'!$I100-2022)</f>
        <v>428.76885615175956</v>
      </c>
    </row>
    <row r="101" spans="1:45" x14ac:dyDescent="0.35">
      <c r="A101">
        <v>2119</v>
      </c>
      <c r="B101" s="84">
        <f>'Future Expected Cost'!V100</f>
        <v>2167952.1018992453</v>
      </c>
      <c r="C101" s="84">
        <f>'Future Expected Cost'!W100</f>
        <v>3833776.5193365361</v>
      </c>
      <c r="D101" s="84">
        <f>'Future Expected Cost'!X100</f>
        <v>2868667.4210184538</v>
      </c>
      <c r="E101" s="84">
        <f>'Future Expected Cost'!Y100</f>
        <v>1087194.6414407077</v>
      </c>
      <c r="F101" s="84">
        <f>'Future Expected Cost'!Z100</f>
        <v>751198.68174091366</v>
      </c>
      <c r="G101" s="84">
        <f>'Future Expected Cost'!AA100</f>
        <v>415268.42060082895</v>
      </c>
      <c r="H101" s="84"/>
      <c r="I101">
        <v>2119</v>
      </c>
      <c r="J101" s="103">
        <f t="shared" si="21"/>
        <v>1640.7306978078175</v>
      </c>
      <c r="K101" s="103">
        <f t="shared" si="28"/>
        <v>-594.09383527604439</v>
      </c>
      <c r="L101" s="103">
        <f t="shared" si="29"/>
        <v>-678.0883820983031</v>
      </c>
      <c r="M101" s="103">
        <f t="shared" si="30"/>
        <v>-146.66662937254046</v>
      </c>
      <c r="N101" s="103">
        <f t="shared" si="31"/>
        <v>-181.88424013061422</v>
      </c>
      <c r="O101" s="103">
        <f t="shared" si="32"/>
        <v>-39.997610930315155</v>
      </c>
      <c r="P101" s="106">
        <f t="shared" si="33"/>
        <v>6857777.3860438457</v>
      </c>
      <c r="Q101" s="106">
        <f t="shared" si="34"/>
        <v>11881.876705520886</v>
      </c>
      <c r="R101" s="106">
        <f t="shared" si="35"/>
        <v>13561.767641966062</v>
      </c>
      <c r="S101" s="106">
        <f t="shared" si="36"/>
        <v>2933.3325874508091</v>
      </c>
      <c r="T101" s="106">
        <f t="shared" si="37"/>
        <v>3637.6848026122839</v>
      </c>
      <c r="U101" s="106">
        <f t="shared" si="38"/>
        <v>799.95221860630306</v>
      </c>
      <c r="V101" s="107">
        <f>P101*'Levy Proposition'!B$5/(1+Assumptions!$D$49)^('Incentive Relocation assumption'!$I101-2022)</f>
        <v>1620370.9425368945</v>
      </c>
      <c r="W101" s="107">
        <f>Q101*'Levy Proposition'!C$5/(1+Assumptions!$D$49)^('Incentive Relocation assumption'!$I101-2022)</f>
        <v>7200.441539620866</v>
      </c>
      <c r="X101" s="107">
        <f>R101*'Levy Proposition'!D$5/(1+Assumptions!$D$49)^('Incentive Relocation assumption'!$I101-2022)</f>
        <v>5347.911697506599</v>
      </c>
      <c r="Y101" s="107">
        <f>S101*'Levy Proposition'!E$5/(1+Assumptions!$D$49)^('Incentive Relocation assumption'!$I101-2022)</f>
        <v>1973.4631830916612</v>
      </c>
      <c r="Z101" s="107">
        <f>T101*'Levy Proposition'!F$5/(1+Assumptions!$D$49)^('Incentive Relocation assumption'!$I101-2022)</f>
        <v>1371.8407786369808</v>
      </c>
      <c r="AA101" s="107">
        <f>U101*'Levy Proposition'!G$5/(1+Assumptions!$D$49)^('Incentive Relocation assumption'!$I101-2022)</f>
        <v>761.35168046221338</v>
      </c>
      <c r="AB101" s="81">
        <f>P101*'Levy Proposition'!B$33/(1+Assumptions!$D$49)^('Incentive Relocation assumption'!$I101-2022)</f>
        <v>1618882.603694533</v>
      </c>
      <c r="AC101" s="81">
        <f>Q101*'Levy Proposition'!C$33/(1+Assumptions!$D$49)^('Incentive Relocation assumption'!$I101-2022)</f>
        <v>7193.8278090581643</v>
      </c>
      <c r="AD101" s="81">
        <f>R101*'Levy Proposition'!D$33/(1+Assumptions!$D$49)^('Incentive Relocation assumption'!$I101-2022)</f>
        <v>5342.999547766085</v>
      </c>
      <c r="AE101" s="81">
        <f>S101*'Levy Proposition'!E$33/(1+Assumptions!$D$49)^('Incentive Relocation assumption'!$I101-2022)</f>
        <v>1971.6505228962326</v>
      </c>
      <c r="AF101" s="81">
        <f>T101*'Levy Proposition'!F$33/(1+Assumptions!$D$49)^('Incentive Relocation assumption'!$I101-2022)</f>
        <v>1370.5807190649521</v>
      </c>
      <c r="AG101" s="81">
        <f>U101*'Levy Proposition'!G$33/(1+Assumptions!$D$49)^('Incentive Relocation assumption'!$I101-2022)</f>
        <v>760.65236572570325</v>
      </c>
      <c r="AH101" s="109">
        <f t="shared" si="22"/>
        <v>1488.338842361467</v>
      </c>
      <c r="AI101" s="109">
        <f t="shared" si="23"/>
        <v>6.6137305627016758</v>
      </c>
      <c r="AJ101" s="109">
        <f t="shared" si="24"/>
        <v>4.9121497405139962</v>
      </c>
      <c r="AK101" s="109">
        <f t="shared" si="25"/>
        <v>1.8126601954286343</v>
      </c>
      <c r="AL101" s="109">
        <f t="shared" si="26"/>
        <v>1.2600595720286947</v>
      </c>
      <c r="AM101" s="109">
        <f t="shared" si="27"/>
        <v>0.69931473651013221</v>
      </c>
      <c r="AN101" s="106">
        <f>'Levy Proposition'!B$11*'Incentive Relocation assumption'!J101/(1+Assumptions!$D$49)^('Incentive Relocation assumption'!$I101-2022)</f>
        <v>0</v>
      </c>
      <c r="AO101" s="106">
        <f>-'Levy Proposition'!C$11*'Incentive Relocation assumption'!K101/(1+Assumptions!$D$49)^('Incentive Relocation assumption'!$I101-2022)</f>
        <v>2961.8936462720699</v>
      </c>
      <c r="AP101" s="106">
        <f>-'Levy Proposition'!D$11*'Incentive Relocation assumption'!L101/(1+Assumptions!$D$49)^('Incentive Relocation assumption'!$I101-2022)</f>
        <v>1445.2287720094973</v>
      </c>
      <c r="AQ101" s="106">
        <f>-'Levy Proposition'!E$11*'Incentive Relocation assumption'!M101/(1+Assumptions!$D$49)^('Incentive Relocation assumption'!$I101-2022)</f>
        <v>863.27027037553944</v>
      </c>
      <c r="AR101" s="106">
        <f>-'Levy Proposition'!F$11*'Incentive Relocation assumption'!N101/(1+Assumptions!$D$49)^('Incentive Relocation assumption'!$I101-2022)</f>
        <v>345.42473138432564</v>
      </c>
      <c r="AS101" s="106">
        <f>-'Levy Proposition'!G$11*'Incentive Relocation assumption'!O101/(1+Assumptions!$D$49)^('Incentive Relocation assumption'!$I101-2022)</f>
        <v>385.89012106592918</v>
      </c>
    </row>
    <row r="102" spans="1:45" x14ac:dyDescent="0.35">
      <c r="A102">
        <v>2120</v>
      </c>
      <c r="B102" s="84">
        <f>'Future Expected Cost'!V101</f>
        <v>2211870.3844838683</v>
      </c>
      <c r="C102" s="84">
        <f>'Future Expected Cost'!W101</f>
        <v>3911582.072779303</v>
      </c>
      <c r="D102" s="84">
        <f>'Future Expected Cost'!X101</f>
        <v>2927251.4702875083</v>
      </c>
      <c r="E102" s="84">
        <f>'Future Expected Cost'!Y101</f>
        <v>1109878.8638958917</v>
      </c>
      <c r="F102" s="84">
        <f>'Future Expected Cost'!Z101</f>
        <v>766800.93174290133</v>
      </c>
      <c r="G102" s="84">
        <f>'Future Expected Cost'!AA101</f>
        <v>423868.1213338821</v>
      </c>
      <c r="H102" s="84"/>
      <c r="I102">
        <v>2120</v>
      </c>
      <c r="J102" s="103">
        <f t="shared" si="21"/>
        <v>1558.6941629174264</v>
      </c>
      <c r="K102" s="103">
        <f t="shared" si="28"/>
        <v>-564.38914351224219</v>
      </c>
      <c r="L102" s="103">
        <f t="shared" si="29"/>
        <v>-644.18396299338792</v>
      </c>
      <c r="M102" s="103">
        <f t="shared" si="30"/>
        <v>-139.33329790391346</v>
      </c>
      <c r="N102" s="103">
        <f t="shared" si="31"/>
        <v>-172.79002812408351</v>
      </c>
      <c r="O102" s="103">
        <f t="shared" si="32"/>
        <v>-37.997730383799393</v>
      </c>
      <c r="P102" s="106">
        <f t="shared" si="33"/>
        <v>6859418.1167416535</v>
      </c>
      <c r="Q102" s="106">
        <f t="shared" si="34"/>
        <v>11287.782870244842</v>
      </c>
      <c r="R102" s="106">
        <f t="shared" si="35"/>
        <v>12883.679259867758</v>
      </c>
      <c r="S102" s="106">
        <f t="shared" si="36"/>
        <v>2786.6659580782689</v>
      </c>
      <c r="T102" s="106">
        <f t="shared" si="37"/>
        <v>3455.8005624816697</v>
      </c>
      <c r="U102" s="106">
        <f t="shared" si="38"/>
        <v>759.95460767598786</v>
      </c>
      <c r="V102" s="107">
        <f>P102*'Levy Proposition'!B$5/(1+Assumptions!$D$49)^('Incentive Relocation assumption'!$I102-2022)</f>
        <v>1535448.1738843289</v>
      </c>
      <c r="W102" s="107">
        <f>Q102*'Levy Proposition'!C$5/(1+Assumptions!$D$49)^('Incentive Relocation assumption'!$I102-2022)</f>
        <v>6480.3663269539884</v>
      </c>
      <c r="X102" s="107">
        <f>R102*'Levy Proposition'!D$5/(1+Assumptions!$D$49)^('Incentive Relocation assumption'!$I102-2022)</f>
        <v>4813.0974598357625</v>
      </c>
      <c r="Y102" s="107">
        <f>S102*'Levy Proposition'!E$5/(1+Assumptions!$D$49)^('Incentive Relocation assumption'!$I102-2022)</f>
        <v>1776.1083523586274</v>
      </c>
      <c r="Z102" s="107">
        <f>T102*'Levy Proposition'!F$5/(1+Assumptions!$D$49)^('Incentive Relocation assumption'!$I102-2022)</f>
        <v>1234.6507834142526</v>
      </c>
      <c r="AA102" s="107">
        <f>U102*'Levy Proposition'!G$5/(1+Assumptions!$D$49)^('Incentive Relocation assumption'!$I102-2022)</f>
        <v>685.21322836779086</v>
      </c>
      <c r="AB102" s="81">
        <f>P102*'Levy Proposition'!B$33/(1+Assumptions!$D$49)^('Incentive Relocation assumption'!$I102-2022)</f>
        <v>1534037.8380793389</v>
      </c>
      <c r="AC102" s="81">
        <f>Q102*'Levy Proposition'!C$33/(1+Assumptions!$D$49)^('Incentive Relocation assumption'!$I102-2022)</f>
        <v>6474.4139979755155</v>
      </c>
      <c r="AD102" s="81">
        <f>R102*'Levy Proposition'!D$33/(1+Assumptions!$D$49)^('Incentive Relocation assumption'!$I102-2022)</f>
        <v>4808.6765462575859</v>
      </c>
      <c r="AE102" s="81">
        <f>S102*'Levy Proposition'!E$33/(1+Assumptions!$D$49)^('Incentive Relocation assumption'!$I102-2022)</f>
        <v>1774.4769660015509</v>
      </c>
      <c r="AF102" s="81">
        <f>T102*'Levy Proposition'!F$33/(1+Assumptions!$D$49)^('Incentive Relocation assumption'!$I102-2022)</f>
        <v>1233.5167352346239</v>
      </c>
      <c r="AG102" s="81">
        <f>U102*'Levy Proposition'!G$33/(1+Assumptions!$D$49)^('Incentive Relocation assumption'!$I102-2022)</f>
        <v>684.58384812138684</v>
      </c>
      <c r="AH102" s="109">
        <f t="shared" si="22"/>
        <v>1410.3358049900271</v>
      </c>
      <c r="AI102" s="109">
        <f t="shared" si="23"/>
        <v>5.9523289784729059</v>
      </c>
      <c r="AJ102" s="109">
        <f t="shared" si="24"/>
        <v>4.4209135781766236</v>
      </c>
      <c r="AK102" s="109">
        <f t="shared" si="25"/>
        <v>1.6313863570765079</v>
      </c>
      <c r="AL102" s="109">
        <f t="shared" si="26"/>
        <v>1.1340481796287349</v>
      </c>
      <c r="AM102" s="109">
        <f t="shared" si="27"/>
        <v>0.62938024640402546</v>
      </c>
      <c r="AN102" s="106">
        <f>'Levy Proposition'!B$11*'Incentive Relocation assumption'!J102/(1+Assumptions!$D$49)^('Incentive Relocation assumption'!$I102-2022)</f>
        <v>0</v>
      </c>
      <c r="AO102" s="106">
        <f>-'Levy Proposition'!C$11*'Incentive Relocation assumption'!K102/(1+Assumptions!$D$49)^('Incentive Relocation assumption'!$I102-2022)</f>
        <v>2665.6915056810722</v>
      </c>
      <c r="AP102" s="106">
        <f>-'Levy Proposition'!D$11*'Incentive Relocation assumption'!L102/(1+Assumptions!$D$49)^('Incentive Relocation assumption'!$I102-2022)</f>
        <v>1300.6996608944828</v>
      </c>
      <c r="AQ102" s="106">
        <f>-'Levy Proposition'!E$11*'Incentive Relocation assumption'!M102/(1+Assumptions!$D$49)^('Incentive Relocation assumption'!$I102-2022)</f>
        <v>776.9395196696056</v>
      </c>
      <c r="AR102" s="106">
        <f>-'Levy Proposition'!F$11*'Incentive Relocation assumption'!N102/(1+Assumptions!$D$49)^('Incentive Relocation assumption'!$I102-2022)</f>
        <v>310.88076827549327</v>
      </c>
      <c r="AS102" s="106">
        <f>-'Levy Proposition'!G$11*'Incentive Relocation assumption'!O102/(1+Assumptions!$D$49)^('Incentive Relocation assumption'!$I102-2022)</f>
        <v>347.29944444372472</v>
      </c>
    </row>
    <row r="103" spans="1:45" x14ac:dyDescent="0.35">
      <c r="A103">
        <v>2121</v>
      </c>
      <c r="B103" s="84">
        <f>'Future Expected Cost'!V102</f>
        <v>2115308.7973480574</v>
      </c>
      <c r="C103" s="84">
        <f>'Future Expected Cost'!W102</f>
        <v>3740952.8374744258</v>
      </c>
      <c r="D103" s="84">
        <f>'Future Expected Cost'!X102</f>
        <v>2799910.7113901498</v>
      </c>
      <c r="E103" s="84">
        <f>'Future Expected Cost'!Y102</f>
        <v>1062059.0136234413</v>
      </c>
      <c r="F103" s="84">
        <f>'Future Expected Cost'!Z102</f>
        <v>733694.40287286474</v>
      </c>
      <c r="G103" s="84">
        <f>'Future Expected Cost'!AA102</f>
        <v>405543.41034579254</v>
      </c>
      <c r="H103" s="84"/>
      <c r="I103">
        <v>2121</v>
      </c>
      <c r="J103" s="103">
        <f t="shared" si="21"/>
        <v>1480.7594547715551</v>
      </c>
      <c r="K103" s="103">
        <f t="shared" si="28"/>
        <v>-536.16968633662998</v>
      </c>
      <c r="L103" s="103">
        <f t="shared" si="29"/>
        <v>-611.97476484371862</v>
      </c>
      <c r="M103" s="103">
        <f t="shared" si="30"/>
        <v>-132.3666330087178</v>
      </c>
      <c r="N103" s="103">
        <f t="shared" si="31"/>
        <v>-164.1505267178793</v>
      </c>
      <c r="O103" s="103">
        <f t="shared" si="32"/>
        <v>-36.097843864609423</v>
      </c>
      <c r="P103" s="106">
        <f t="shared" si="33"/>
        <v>6860976.8109045709</v>
      </c>
      <c r="Q103" s="106">
        <f t="shared" si="34"/>
        <v>10723.3937267326</v>
      </c>
      <c r="R103" s="106">
        <f t="shared" si="35"/>
        <v>12239.495296874371</v>
      </c>
      <c r="S103" s="106">
        <f t="shared" si="36"/>
        <v>2647.3326601743556</v>
      </c>
      <c r="T103" s="106">
        <f t="shared" si="37"/>
        <v>3283.010534357586</v>
      </c>
      <c r="U103" s="106">
        <f t="shared" si="38"/>
        <v>721.95687729218844</v>
      </c>
      <c r="V103" s="107">
        <f>P103*'Levy Proposition'!B$5/(1+Assumptions!$D$49)^('Incentive Relocation assumption'!$I103-2022)</f>
        <v>1454958.6816618559</v>
      </c>
      <c r="W103" s="107">
        <f>Q103*'Levy Proposition'!C$5/(1+Assumptions!$D$49)^('Incentive Relocation assumption'!$I103-2022)</f>
        <v>5832.3017415582472</v>
      </c>
      <c r="X103" s="107">
        <f>R103*'Levy Proposition'!D$5/(1+Assumptions!$D$49)^('Incentive Relocation assumption'!$I103-2022)</f>
        <v>4331.766952823531</v>
      </c>
      <c r="Y103" s="107">
        <f>S103*'Levy Proposition'!E$5/(1+Assumptions!$D$49)^('Incentive Relocation assumption'!$I103-2022)</f>
        <v>1598.4898559780015</v>
      </c>
      <c r="Z103" s="107">
        <f>T103*'Levy Proposition'!F$5/(1+Assumptions!$D$49)^('Incentive Relocation assumption'!$I103-2022)</f>
        <v>1111.1803794752245</v>
      </c>
      <c r="AA103" s="107">
        <f>U103*'Levy Proposition'!G$5/(1+Assumptions!$D$49)^('Incentive Relocation assumption'!$I103-2022)</f>
        <v>616.68894990179626</v>
      </c>
      <c r="AB103" s="81">
        <f>P103*'Levy Proposition'!B$33/(1+Assumptions!$D$49)^('Incentive Relocation assumption'!$I103-2022)</f>
        <v>1453622.2768528692</v>
      </c>
      <c r="AC103" s="81">
        <f>Q103*'Levy Proposition'!C$33/(1+Assumptions!$D$49)^('Incentive Relocation assumption'!$I103-2022)</f>
        <v>5826.9446711526625</v>
      </c>
      <c r="AD103" s="81">
        <f>R103*'Levy Proposition'!D$33/(1+Assumptions!$D$49)^('Incentive Relocation assumption'!$I103-2022)</f>
        <v>4327.7881496725377</v>
      </c>
      <c r="AE103" s="81">
        <f>S103*'Levy Proposition'!E$33/(1+Assumptions!$D$49)^('Incentive Relocation assumption'!$I103-2022)</f>
        <v>1597.0216152935275</v>
      </c>
      <c r="AF103" s="81">
        <f>T103*'Levy Proposition'!F$33/(1+Assumptions!$D$49)^('Incentive Relocation assumption'!$I103-2022)</f>
        <v>1110.1597410052125</v>
      </c>
      <c r="AG103" s="81">
        <f>U103*'Levy Proposition'!G$33/(1+Assumptions!$D$49)^('Incentive Relocation assumption'!$I103-2022)</f>
        <v>616.12251039482942</v>
      </c>
      <c r="AH103" s="109">
        <f t="shared" si="22"/>
        <v>1336.4048089866992</v>
      </c>
      <c r="AI103" s="109">
        <f t="shared" si="23"/>
        <v>5.3570704055846363</v>
      </c>
      <c r="AJ103" s="109">
        <f t="shared" si="24"/>
        <v>3.9788031509933717</v>
      </c>
      <c r="AK103" s="109">
        <f t="shared" si="25"/>
        <v>1.4682406844740399</v>
      </c>
      <c r="AL103" s="109">
        <f t="shared" si="26"/>
        <v>1.0206384700120452</v>
      </c>
      <c r="AM103" s="109">
        <f t="shared" si="27"/>
        <v>0.56643950696684442</v>
      </c>
      <c r="AN103" s="106">
        <f>'Levy Proposition'!B$11*'Incentive Relocation assumption'!J103/(1+Assumptions!$D$49)^('Incentive Relocation assumption'!$I103-2022)</f>
        <v>0</v>
      </c>
      <c r="AO103" s="106">
        <f>-'Levy Proposition'!C$11*'Incentive Relocation assumption'!K103/(1+Assumptions!$D$49)^('Incentive Relocation assumption'!$I103-2022)</f>
        <v>2399.1108568006621</v>
      </c>
      <c r="AP103" s="106">
        <f>-'Levy Proposition'!D$11*'Incentive Relocation assumption'!L103/(1+Assumptions!$D$49)^('Incentive Relocation assumption'!$I103-2022)</f>
        <v>1170.6240843092662</v>
      </c>
      <c r="AQ103" s="106">
        <f>-'Levy Proposition'!E$11*'Incentive Relocation assumption'!M103/(1+Assumptions!$D$49)^('Incentive Relocation assumption'!$I103-2022)</f>
        <v>699.24221641716508</v>
      </c>
      <c r="AR103" s="106">
        <f>-'Levy Proposition'!F$11*'Incentive Relocation assumption'!N103/(1+Assumptions!$D$49)^('Incentive Relocation assumption'!$I103-2022)</f>
        <v>279.79135048101091</v>
      </c>
      <c r="AS103" s="106">
        <f>-'Levy Proposition'!G$11*'Incentive Relocation assumption'!O103/(1+Assumptions!$D$49)^('Incentive Relocation assumption'!$I103-2022)</f>
        <v>312.56800194248171</v>
      </c>
    </row>
    <row r="104" spans="1:45" x14ac:dyDescent="0.35">
      <c r="A104">
        <v>2122</v>
      </c>
      <c r="B104" s="84">
        <f>'Future Expected Cost'!V103</f>
        <v>2022976.9678978729</v>
      </c>
      <c r="C104" s="84">
        <f>'Future Expected Cost'!W103</f>
        <v>3577792.0987699837</v>
      </c>
      <c r="D104" s="84">
        <f>'Future Expected Cost'!X103</f>
        <v>2678129.6532960255</v>
      </c>
      <c r="E104" s="84">
        <f>'Future Expected Cost'!Y103</f>
        <v>1016308.2607753343</v>
      </c>
      <c r="F104" s="84">
        <f>'Future Expected Cost'!Z103</f>
        <v>702023.23811561312</v>
      </c>
      <c r="G104" s="84">
        <f>'Future Expected Cost'!AA103</f>
        <v>388014.2160265994</v>
      </c>
      <c r="H104" s="84"/>
      <c r="I104">
        <v>2122</v>
      </c>
      <c r="J104" s="103">
        <f t="shared" si="21"/>
        <v>1406.7214820329773</v>
      </c>
      <c r="K104" s="103">
        <f t="shared" si="28"/>
        <v>-509.3612020197985</v>
      </c>
      <c r="L104" s="103">
        <f t="shared" si="29"/>
        <v>-581.37602660153266</v>
      </c>
      <c r="M104" s="103">
        <f t="shared" si="30"/>
        <v>-125.74830135828191</v>
      </c>
      <c r="N104" s="103">
        <f t="shared" si="31"/>
        <v>-155.94300038198537</v>
      </c>
      <c r="O104" s="103">
        <f t="shared" si="32"/>
        <v>-34.292951671378951</v>
      </c>
      <c r="P104" s="106">
        <f t="shared" si="33"/>
        <v>6862457.5703593427</v>
      </c>
      <c r="Q104" s="106">
        <f t="shared" si="34"/>
        <v>10187.224040395969</v>
      </c>
      <c r="R104" s="106">
        <f t="shared" si="35"/>
        <v>11627.520532030652</v>
      </c>
      <c r="S104" s="106">
        <f t="shared" si="36"/>
        <v>2514.966027165638</v>
      </c>
      <c r="T104" s="106">
        <f t="shared" si="37"/>
        <v>3118.860007639707</v>
      </c>
      <c r="U104" s="106">
        <f t="shared" si="38"/>
        <v>685.85903342757899</v>
      </c>
      <c r="V104" s="107">
        <f>P104*'Levy Proposition'!B$5/(1+Assumptions!$D$49)^('Incentive Relocation assumption'!$I104-2022)</f>
        <v>1378672.7884165044</v>
      </c>
      <c r="W104" s="107">
        <f>Q104*'Levy Proposition'!C$5/(1+Assumptions!$D$49)^('Incentive Relocation assumption'!$I104-2022)</f>
        <v>5249.0464100926865</v>
      </c>
      <c r="X104" s="107">
        <f>R104*'Levy Proposition'!D$5/(1+Assumptions!$D$49)^('Incentive Relocation assumption'!$I104-2022)</f>
        <v>3898.5715727049396</v>
      </c>
      <c r="Y104" s="107">
        <f>S104*'Levy Proposition'!E$5/(1+Assumptions!$D$49)^('Incentive Relocation assumption'!$I104-2022)</f>
        <v>1438.6339753829607</v>
      </c>
      <c r="Z104" s="107">
        <f>T104*'Levy Proposition'!F$5/(1+Assumptions!$D$49)^('Incentive Relocation assumption'!$I104-2022)</f>
        <v>1000.0575485128313</v>
      </c>
      <c r="AA104" s="107">
        <f>U104*'Levy Proposition'!G$5/(1+Assumptions!$D$49)^('Incentive Relocation assumption'!$I104-2022)</f>
        <v>555.01739485807161</v>
      </c>
      <c r="AB104" s="81">
        <f>P104*'Levy Proposition'!B$33/(1+Assumptions!$D$49)^('Incentive Relocation assumption'!$I104-2022)</f>
        <v>1377406.453524881</v>
      </c>
      <c r="AC104" s="81">
        <f>Q104*'Levy Proposition'!C$33/(1+Assumptions!$D$49)^('Incentive Relocation assumption'!$I104-2022)</f>
        <v>5244.2250698350863</v>
      </c>
      <c r="AD104" s="81">
        <f>R104*'Levy Proposition'!D$33/(1+Assumptions!$D$49)^('Incentive Relocation assumption'!$I104-2022)</f>
        <v>3894.9906670313917</v>
      </c>
      <c r="AE104" s="81">
        <f>S104*'Levy Proposition'!E$33/(1+Assumptions!$D$49)^('Incentive Relocation assumption'!$I104-2022)</f>
        <v>1437.3125651001085</v>
      </c>
      <c r="AF104" s="81">
        <f>T104*'Levy Proposition'!F$33/(1+Assumptions!$D$49)^('Incentive Relocation assumption'!$I104-2022)</f>
        <v>999.1389782922879</v>
      </c>
      <c r="AG104" s="81">
        <f>U104*'Levy Proposition'!G$33/(1+Assumptions!$D$49)^('Incentive Relocation assumption'!$I104-2022)</f>
        <v>554.50760174510685</v>
      </c>
      <c r="AH104" s="109">
        <f t="shared" si="22"/>
        <v>1266.3348916233517</v>
      </c>
      <c r="AI104" s="109">
        <f t="shared" si="23"/>
        <v>4.8213402576002409</v>
      </c>
      <c r="AJ104" s="109">
        <f t="shared" si="24"/>
        <v>3.5809056735479317</v>
      </c>
      <c r="AK104" s="109">
        <f t="shared" si="25"/>
        <v>1.3214102828521845</v>
      </c>
      <c r="AL104" s="109">
        <f t="shared" si="26"/>
        <v>0.91857022054341542</v>
      </c>
      <c r="AM104" s="109">
        <f t="shared" si="27"/>
        <v>0.50979311296475771</v>
      </c>
      <c r="AN104" s="106">
        <f>'Levy Proposition'!B$11*'Incentive Relocation assumption'!J104/(1+Assumptions!$D$49)^('Incentive Relocation assumption'!$I104-2022)</f>
        <v>0</v>
      </c>
      <c r="AO104" s="106">
        <f>-'Levy Proposition'!C$11*'Incentive Relocation assumption'!K104/(1+Assumptions!$D$49)^('Incentive Relocation assumption'!$I104-2022)</f>
        <v>2159.1894226891209</v>
      </c>
      <c r="AP104" s="106">
        <f>-'Levy Proposition'!D$11*'Incentive Relocation assumption'!L104/(1+Assumptions!$D$49)^('Incentive Relocation assumption'!$I104-2022)</f>
        <v>1053.5566264563483</v>
      </c>
      <c r="AQ104" s="106">
        <f>-'Levy Proposition'!E$11*'Incentive Relocation assumption'!M104/(1+Assumptions!$D$49)^('Incentive Relocation assumption'!$I104-2022)</f>
        <v>629.31497863297204</v>
      </c>
      <c r="AR104" s="106">
        <f>-'Levy Proposition'!F$11*'Incentive Relocation assumption'!N104/(1+Assumptions!$D$49)^('Incentive Relocation assumption'!$I104-2022)</f>
        <v>251.81100856845444</v>
      </c>
      <c r="AS104" s="106">
        <f>-'Levy Proposition'!G$11*'Incentive Relocation assumption'!O104/(1+Assumptions!$D$49)^('Incentive Relocation assumption'!$I104-2022)</f>
        <v>281.30985350351193</v>
      </c>
    </row>
    <row r="105" spans="1:45" x14ac:dyDescent="0.35">
      <c r="A105">
        <v>2123</v>
      </c>
      <c r="B105" s="84">
        <f>'Future Expected Cost'!V104</f>
        <v>1934689.0391687821</v>
      </c>
      <c r="C105" s="84">
        <f>'Future Expected Cost'!W104</f>
        <v>3421771.9263345338</v>
      </c>
      <c r="D105" s="84">
        <f>'Future Expected Cost'!X104</f>
        <v>2561664.7394203269</v>
      </c>
      <c r="E105" s="84">
        <f>'Future Expected Cost'!Y104</f>
        <v>972536.72000183968</v>
      </c>
      <c r="F105" s="84">
        <f>'Future Expected Cost'!Z104</f>
        <v>671724.96140962676</v>
      </c>
      <c r="G105" s="84">
        <f>'Future Expected Cost'!AA104</f>
        <v>371245.86887034884</v>
      </c>
      <c r="H105" s="84"/>
      <c r="I105">
        <v>2123</v>
      </c>
      <c r="J105" s="103">
        <f t="shared" si="21"/>
        <v>1336.3854079313285</v>
      </c>
      <c r="K105" s="103">
        <f t="shared" si="28"/>
        <v>-483.89314191880862</v>
      </c>
      <c r="L105" s="103">
        <f t="shared" si="29"/>
        <v>-552.30722527145599</v>
      </c>
      <c r="M105" s="103">
        <f t="shared" si="30"/>
        <v>-119.46088629036781</v>
      </c>
      <c r="N105" s="103">
        <f t="shared" si="31"/>
        <v>-148.14585036288608</v>
      </c>
      <c r="O105" s="103">
        <f t="shared" si="32"/>
        <v>-32.578304087810004</v>
      </c>
      <c r="P105" s="106">
        <f t="shared" si="33"/>
        <v>6863864.2918413756</v>
      </c>
      <c r="Q105" s="106">
        <f t="shared" si="34"/>
        <v>9677.8628383761716</v>
      </c>
      <c r="R105" s="106">
        <f t="shared" si="35"/>
        <v>11046.14450542912</v>
      </c>
      <c r="S105" s="106">
        <f t="shared" si="36"/>
        <v>2389.2177258073561</v>
      </c>
      <c r="T105" s="106">
        <f t="shared" si="37"/>
        <v>2962.9170072577217</v>
      </c>
      <c r="U105" s="106">
        <f t="shared" si="38"/>
        <v>651.56608175619999</v>
      </c>
      <c r="V105" s="107">
        <f>P105*'Levy Proposition'!B$5/(1+Assumptions!$D$49)^('Incentive Relocation assumption'!$I105-2022)</f>
        <v>1306372.5387078417</v>
      </c>
      <c r="W105" s="107">
        <f>Q105*'Levy Proposition'!C$5/(1+Assumptions!$D$49)^('Incentive Relocation assumption'!$I105-2022)</f>
        <v>4724.1191276131722</v>
      </c>
      <c r="X105" s="107">
        <f>R105*'Levy Proposition'!D$5/(1+Assumptions!$D$49)^('Incentive Relocation assumption'!$I105-2022)</f>
        <v>3508.6975991624281</v>
      </c>
      <c r="Y105" s="107">
        <f>S105*'Levy Proposition'!E$5/(1+Assumptions!$D$49)^('Incentive Relocation assumption'!$I105-2022)</f>
        <v>1294.7643723768892</v>
      </c>
      <c r="Z105" s="107">
        <f>T105*'Levy Proposition'!F$5/(1+Assumptions!$D$49)^('Incentive Relocation assumption'!$I105-2022)</f>
        <v>900.04747996883907</v>
      </c>
      <c r="AA105" s="107">
        <f>U105*'Levy Proposition'!G$5/(1+Assumptions!$D$49)^('Incentive Relocation assumption'!$I105-2022)</f>
        <v>499.51326133554795</v>
      </c>
      <c r="AB105" s="81">
        <f>P105*'Levy Proposition'!B$33/(1+Assumptions!$D$49)^('Incentive Relocation assumption'!$I105-2022)</f>
        <v>1305172.6128507974</v>
      </c>
      <c r="AC105" s="81">
        <f>Q105*'Levy Proposition'!C$33/(1+Assumptions!$D$49)^('Incentive Relocation assumption'!$I105-2022)</f>
        <v>4719.7799421779155</v>
      </c>
      <c r="AD105" s="81">
        <f>R105*'Levy Proposition'!D$33/(1+Assumptions!$D$49)^('Incentive Relocation assumption'!$I105-2022)</f>
        <v>3505.4747995022722</v>
      </c>
      <c r="AE105" s="81">
        <f>S105*'Levy Proposition'!E$33/(1+Assumptions!$D$49)^('Incentive Relocation assumption'!$I105-2022)</f>
        <v>1293.5751088221521</v>
      </c>
      <c r="AF105" s="81">
        <f>T105*'Levy Proposition'!F$33/(1+Assumptions!$D$49)^('Incentive Relocation assumption'!$I105-2022)</f>
        <v>899.22077073255161</v>
      </c>
      <c r="AG105" s="81">
        <f>U105*'Levy Proposition'!G$33/(1+Assumptions!$D$49)^('Incentive Relocation assumption'!$I105-2022)</f>
        <v>499.05444973284403</v>
      </c>
      <c r="AH105" s="109">
        <f t="shared" si="22"/>
        <v>1199.9258570442908</v>
      </c>
      <c r="AI105" s="109">
        <f t="shared" si="23"/>
        <v>4.3391854352566952</v>
      </c>
      <c r="AJ105" s="109">
        <f t="shared" si="24"/>
        <v>3.2227996601559425</v>
      </c>
      <c r="AK105" s="109">
        <f t="shared" si="25"/>
        <v>1.189263554737181</v>
      </c>
      <c r="AL105" s="109">
        <f t="shared" si="26"/>
        <v>0.82670923628745641</v>
      </c>
      <c r="AM105" s="109">
        <f t="shared" si="27"/>
        <v>0.45881160270391774</v>
      </c>
      <c r="AN105" s="106">
        <f>'Levy Proposition'!B$11*'Incentive Relocation assumption'!J105/(1+Assumptions!$D$49)^('Incentive Relocation assumption'!$I105-2022)</f>
        <v>0</v>
      </c>
      <c r="AO105" s="106">
        <f>-'Levy Proposition'!C$11*'Incentive Relocation assumption'!K105/(1+Assumptions!$D$49)^('Incentive Relocation assumption'!$I105-2022)</f>
        <v>1943.2611668765192</v>
      </c>
      <c r="AP105" s="106">
        <f>-'Levy Proposition'!D$11*'Incentive Relocation assumption'!L105/(1+Assumptions!$D$49)^('Incentive Relocation assumption'!$I105-2022)</f>
        <v>948.19641935270204</v>
      </c>
      <c r="AQ105" s="106">
        <f>-'Levy Proposition'!E$11*'Incentive Relocation assumption'!M105/(1+Assumptions!$D$49)^('Incentive Relocation assumption'!$I105-2022)</f>
        <v>566.38076625445603</v>
      </c>
      <c r="AR105" s="106">
        <f>-'Levy Proposition'!F$11*'Incentive Relocation assumption'!N105/(1+Assumptions!$D$49)^('Incentive Relocation assumption'!$I105-2022)</f>
        <v>226.62882153880483</v>
      </c>
      <c r="AS105" s="106">
        <f>-'Levy Proposition'!G$11*'Incentive Relocation assumption'!O105/(1+Assumptions!$D$49)^('Incentive Relocation assumption'!$I105-2022)</f>
        <v>253.17765473872683</v>
      </c>
    </row>
    <row r="106" spans="1:45" x14ac:dyDescent="0.35">
      <c r="A106">
        <v>2124</v>
      </c>
      <c r="B106" s="84">
        <f>'Future Expected Cost'!V105</f>
        <v>1850267.34415911</v>
      </c>
      <c r="C106" s="84">
        <f>'Future Expected Cost'!W105</f>
        <v>3272578.8305662782</v>
      </c>
      <c r="D106" s="84">
        <f>'Future Expected Cost'!X105</f>
        <v>2450283.1160415858</v>
      </c>
      <c r="E106" s="84">
        <f>'Future Expected Cost'!Y105</f>
        <v>930658.42536627746</v>
      </c>
      <c r="F106" s="84">
        <f>'Future Expected Cost'!Z105</f>
        <v>642739.8259832809</v>
      </c>
      <c r="G106" s="84">
        <f>'Future Expected Cost'!AA105</f>
        <v>355205.21575570968</v>
      </c>
      <c r="H106" s="84"/>
      <c r="I106">
        <v>2124</v>
      </c>
      <c r="J106" s="103">
        <f t="shared" si="21"/>
        <v>1269.5661375347622</v>
      </c>
      <c r="K106" s="103">
        <f t="shared" si="28"/>
        <v>-459.69848482286818</v>
      </c>
      <c r="L106" s="103">
        <f t="shared" si="29"/>
        <v>-524.69186400788328</v>
      </c>
      <c r="M106" s="103">
        <f t="shared" si="30"/>
        <v>-113.48784197584942</v>
      </c>
      <c r="N106" s="103">
        <f t="shared" si="31"/>
        <v>-140.73855784474179</v>
      </c>
      <c r="O106" s="103">
        <f t="shared" si="32"/>
        <v>-30.949388883419502</v>
      </c>
      <c r="P106" s="106">
        <f t="shared" si="33"/>
        <v>6865200.6772493068</v>
      </c>
      <c r="Q106" s="106">
        <f t="shared" si="34"/>
        <v>9193.9696964573632</v>
      </c>
      <c r="R106" s="106">
        <f t="shared" si="35"/>
        <v>10493.837280157664</v>
      </c>
      <c r="S106" s="106">
        <f t="shared" si="36"/>
        <v>2269.7568395169883</v>
      </c>
      <c r="T106" s="106">
        <f t="shared" si="37"/>
        <v>2814.7711568948357</v>
      </c>
      <c r="U106" s="106">
        <f t="shared" si="38"/>
        <v>618.98777766838998</v>
      </c>
      <c r="V106" s="107">
        <f>P106*'Levy Proposition'!B$5/(1+Assumptions!$D$49)^('Incentive Relocation assumption'!$I106-2022)</f>
        <v>1237851.1188400351</v>
      </c>
      <c r="W106" s="107">
        <f>Q106*'Levy Proposition'!C$5/(1+Assumptions!$D$49)^('Incentive Relocation assumption'!$I106-2022)</f>
        <v>4251.6868376262955</v>
      </c>
      <c r="X106" s="107">
        <f>R106*'Levy Proposition'!D$5/(1+Assumptions!$D$49)^('Incentive Relocation assumption'!$I106-2022)</f>
        <v>3157.8127046739046</v>
      </c>
      <c r="Y106" s="107">
        <f>S106*'Levy Proposition'!E$5/(1+Assumptions!$D$49)^('Incentive Relocation assumption'!$I106-2022)</f>
        <v>1165.2823502449692</v>
      </c>
      <c r="Z106" s="107">
        <f>T106*'Levy Proposition'!F$5/(1+Assumptions!$D$49)^('Incentive Relocation assumption'!$I106-2022)</f>
        <v>810.0388496671236</v>
      </c>
      <c r="AA106" s="107">
        <f>U106*'Levy Proposition'!G$5/(1+Assumptions!$D$49)^('Incentive Relocation assumption'!$I106-2022)</f>
        <v>449.55978057927484</v>
      </c>
      <c r="AB106" s="81">
        <f>P106*'Levy Proposition'!B$33/(1+Assumptions!$D$49)^('Incentive Relocation assumption'!$I106-2022)</f>
        <v>1236714.1310967559</v>
      </c>
      <c r="AC106" s="81">
        <f>Q106*'Levy Proposition'!C$33/(1+Assumptions!$D$49)^('Incentive Relocation assumption'!$I106-2022)</f>
        <v>4247.7815894513997</v>
      </c>
      <c r="AD106" s="81">
        <f>R106*'Levy Proposition'!D$33/(1+Assumptions!$D$49)^('Incentive Relocation assumption'!$I106-2022)</f>
        <v>3154.9121988811321</v>
      </c>
      <c r="AE106" s="81">
        <f>S106*'Levy Proposition'!E$33/(1+Assumptions!$D$49)^('Incentive Relocation assumption'!$I106-2022)</f>
        <v>1164.2120181755281</v>
      </c>
      <c r="AF106" s="81">
        <f>T106*'Levy Proposition'!F$33/(1+Assumptions!$D$49)^('Incentive Relocation assumption'!$I106-2022)</f>
        <v>809.2948149204293</v>
      </c>
      <c r="AG106" s="81">
        <f>U106*'Levy Proposition'!G$33/(1+Assumptions!$D$49)^('Incentive Relocation assumption'!$I106-2022)</f>
        <v>449.14685211589966</v>
      </c>
      <c r="AH106" s="109">
        <f t="shared" si="22"/>
        <v>1136.9877432791982</v>
      </c>
      <c r="AI106" s="109">
        <f t="shared" si="23"/>
        <v>3.9052481748958598</v>
      </c>
      <c r="AJ106" s="109">
        <f t="shared" si="24"/>
        <v>2.900505792772492</v>
      </c>
      <c r="AK106" s="109">
        <f t="shared" si="25"/>
        <v>1.070332069441065</v>
      </c>
      <c r="AL106" s="109">
        <f t="shared" si="26"/>
        <v>0.7440347466942967</v>
      </c>
      <c r="AM106" s="109">
        <f t="shared" si="27"/>
        <v>0.41292846337518085</v>
      </c>
      <c r="AN106" s="106">
        <f>'Levy Proposition'!B$11*'Incentive Relocation assumption'!J106/(1+Assumptions!$D$49)^('Incentive Relocation assumption'!$I106-2022)</f>
        <v>0</v>
      </c>
      <c r="AO106" s="106">
        <f>-'Levy Proposition'!C$11*'Incentive Relocation assumption'!K106/(1+Assumptions!$D$49)^('Incentive Relocation assumption'!$I106-2022)</f>
        <v>1748.9266680397195</v>
      </c>
      <c r="AP106" s="106">
        <f>-'Levy Proposition'!D$11*'Incentive Relocation assumption'!L106/(1+Assumptions!$D$49)^('Incentive Relocation assumption'!$I106-2022)</f>
        <v>853.37268742482377</v>
      </c>
      <c r="AQ106" s="106">
        <f>-'Levy Proposition'!E$11*'Incentive Relocation assumption'!M106/(1+Assumptions!$D$49)^('Incentive Relocation assumption'!$I106-2022)</f>
        <v>509.74024657702233</v>
      </c>
      <c r="AR106" s="106">
        <f>-'Levy Proposition'!F$11*'Incentive Relocation assumption'!N106/(1+Assumptions!$D$49)^('Incentive Relocation assumption'!$I106-2022)</f>
        <v>203.96496183408578</v>
      </c>
      <c r="AS106" s="106">
        <f>-'Levy Proposition'!G$11*'Incentive Relocation assumption'!O106/(1+Assumptions!$D$49)^('Incentive Relocation assumption'!$I106-2022)</f>
        <v>227.8587971970976</v>
      </c>
    </row>
    <row r="107" spans="1:45" x14ac:dyDescent="0.35">
      <c r="A107">
        <v>2125</v>
      </c>
      <c r="B107" s="84">
        <f>'Future Expected Cost'!V106</f>
        <v>1769542.0439909145</v>
      </c>
      <c r="C107" s="84">
        <f>'Future Expected Cost'!W106</f>
        <v>3129913.1249925164</v>
      </c>
      <c r="D107" s="84">
        <f>'Future Expected Cost'!X106</f>
        <v>2343762.1606294946</v>
      </c>
      <c r="E107" s="84">
        <f>'Future Expected Cost'!Y106</f>
        <v>890591.15884558472</v>
      </c>
      <c r="F107" s="84">
        <f>'Future Expected Cost'!Z106</f>
        <v>615010.69472216617</v>
      </c>
      <c r="G107" s="84">
        <f>'Future Expected Cost'!AA106</f>
        <v>339860.55340166012</v>
      </c>
      <c r="H107" s="84"/>
      <c r="I107">
        <v>2125</v>
      </c>
      <c r="J107" s="103">
        <f t="shared" si="21"/>
        <v>1206.0878306580239</v>
      </c>
      <c r="K107" s="103">
        <f t="shared" si="28"/>
        <v>-436.71356058172478</v>
      </c>
      <c r="L107" s="103">
        <f t="shared" si="29"/>
        <v>-498.45727080748907</v>
      </c>
      <c r="M107" s="103">
        <f t="shared" si="30"/>
        <v>-107.81344987705695</v>
      </c>
      <c r="N107" s="103">
        <f t="shared" si="31"/>
        <v>-133.7016299525047</v>
      </c>
      <c r="O107" s="103">
        <f t="shared" si="32"/>
        <v>-29.401919439248527</v>
      </c>
      <c r="P107" s="106">
        <f t="shared" si="33"/>
        <v>6866470.2433868414</v>
      </c>
      <c r="Q107" s="106">
        <f t="shared" si="34"/>
        <v>8734.2712116344956</v>
      </c>
      <c r="R107" s="106">
        <f t="shared" si="35"/>
        <v>9969.1454161497804</v>
      </c>
      <c r="S107" s="106">
        <f t="shared" si="36"/>
        <v>2156.268997541139</v>
      </c>
      <c r="T107" s="106">
        <f t="shared" si="37"/>
        <v>2674.0325990500937</v>
      </c>
      <c r="U107" s="106">
        <f t="shared" si="38"/>
        <v>588.03838878497049</v>
      </c>
      <c r="V107" s="107">
        <f>P107*'Levy Proposition'!B$5/(1+Assumptions!$D$49)^('Incentive Relocation assumption'!$I107-2022)</f>
        <v>1172912.3034634788</v>
      </c>
      <c r="W107" s="107">
        <f>Q107*'Levy Proposition'!C$5/(1+Assumptions!$D$49)^('Incentive Relocation assumption'!$I107-2022)</f>
        <v>3826.4998144485571</v>
      </c>
      <c r="X107" s="107">
        <f>R107*'Levy Proposition'!D$5/(1+Assumptions!$D$49)^('Incentive Relocation assumption'!$I107-2022)</f>
        <v>2842.0178131567432</v>
      </c>
      <c r="Y107" s="107">
        <f>S107*'Levy Proposition'!E$5/(1+Assumptions!$D$49)^('Incentive Relocation assumption'!$I107-2022)</f>
        <v>1048.7490888397542</v>
      </c>
      <c r="Z107" s="107">
        <f>T107*'Levy Proposition'!F$5/(1+Assumptions!$D$49)^('Incentive Relocation assumption'!$I107-2022)</f>
        <v>729.03147064280881</v>
      </c>
      <c r="AA107" s="107">
        <f>U107*'Levy Proposition'!G$5/(1+Assumptions!$D$49)^('Incentive Relocation assumption'!$I107-2022)</f>
        <v>404.60186337019468</v>
      </c>
      <c r="AB107" s="81">
        <f>P107*'Levy Proposition'!B$33/(1+Assumptions!$D$49)^('Incentive Relocation assumption'!$I107-2022)</f>
        <v>1171834.9631495408</v>
      </c>
      <c r="AC107" s="81">
        <f>Q107*'Levy Proposition'!C$33/(1+Assumptions!$D$49)^('Incentive Relocation assumption'!$I107-2022)</f>
        <v>3822.9851079362224</v>
      </c>
      <c r="AD107" s="81">
        <f>R107*'Levy Proposition'!D$33/(1+Assumptions!$D$49)^('Incentive Relocation assumption'!$I107-2022)</f>
        <v>2839.4073704544185</v>
      </c>
      <c r="AE107" s="81">
        <f>S107*'Levy Proposition'!E$33/(1+Assumptions!$D$49)^('Incentive Relocation assumption'!$I107-2022)</f>
        <v>1047.7857945940752</v>
      </c>
      <c r="AF107" s="81">
        <f>T107*'Levy Proposition'!F$33/(1+Assumptions!$D$49)^('Incentive Relocation assumption'!$I107-2022)</f>
        <v>728.36184258013657</v>
      </c>
      <c r="AG107" s="81">
        <f>U107*'Levy Proposition'!G$33/(1+Assumptions!$D$49)^('Incentive Relocation assumption'!$I107-2022)</f>
        <v>404.23022953430097</v>
      </c>
      <c r="AH107" s="109">
        <f t="shared" si="22"/>
        <v>1077.3403139379807</v>
      </c>
      <c r="AI107" s="109">
        <f t="shared" si="23"/>
        <v>3.5147065123346692</v>
      </c>
      <c r="AJ107" s="109">
        <f t="shared" si="24"/>
        <v>2.6104427023246899</v>
      </c>
      <c r="AK107" s="109">
        <f t="shared" si="25"/>
        <v>0.96329424567898059</v>
      </c>
      <c r="AL107" s="109">
        <f t="shared" si="26"/>
        <v>0.66962806267224551</v>
      </c>
      <c r="AM107" s="109">
        <f t="shared" si="27"/>
        <v>0.37163383589370369</v>
      </c>
      <c r="AN107" s="106">
        <f>'Levy Proposition'!B$11*'Incentive Relocation assumption'!J107/(1+Assumptions!$D$49)^('Incentive Relocation assumption'!$I107-2022)</f>
        <v>0</v>
      </c>
      <c r="AO107" s="106">
        <f>-'Levy Proposition'!C$11*'Incentive Relocation assumption'!K107/(1+Assumptions!$D$49)^('Incentive Relocation assumption'!$I107-2022)</f>
        <v>1574.0264573376705</v>
      </c>
      <c r="AP107" s="106">
        <f>-'Levy Proposition'!D$11*'Incentive Relocation assumption'!L107/(1+Assumptions!$D$49)^('Incentive Relocation assumption'!$I107-2022)</f>
        <v>768.03173770663568</v>
      </c>
      <c r="AQ107" s="106">
        <f>-'Levy Proposition'!E$11*'Incentive Relocation assumption'!M107/(1+Assumptions!$D$49)^('Incentive Relocation assumption'!$I107-2022)</f>
        <v>458.76402318306873</v>
      </c>
      <c r="AR107" s="106">
        <f>-'Levy Proposition'!F$11*'Incentive Relocation assumption'!N107/(1+Assumptions!$D$49)^('Incentive Relocation assumption'!$I107-2022)</f>
        <v>183.56758585913903</v>
      </c>
      <c r="AS107" s="106">
        <f>-'Levy Proposition'!G$11*'Incentive Relocation assumption'!O107/(1+Assumptions!$D$49)^('Incentive Relocation assumption'!$I107-2022)</f>
        <v>205.07193462111749</v>
      </c>
    </row>
    <row r="108" spans="1:45" x14ac:dyDescent="0.35">
      <c r="A108">
        <v>2126</v>
      </c>
      <c r="B108" s="84">
        <f>'Future Expected Cost'!V107</f>
        <v>1692350.7820950013</v>
      </c>
      <c r="C108" s="84">
        <f>'Future Expected Cost'!W107</f>
        <v>2993488.3168890765</v>
      </c>
      <c r="D108" s="84">
        <f>'Future Expected Cost'!X107</f>
        <v>2241889.0310134189</v>
      </c>
      <c r="E108" s="84">
        <f>'Future Expected Cost'!Y107</f>
        <v>852256.28635920212</v>
      </c>
      <c r="F108" s="84">
        <f>'Future Expected Cost'!Z107</f>
        <v>588482.92579651449</v>
      </c>
      <c r="G108" s="84">
        <f>'Future Expected Cost'!AA107</f>
        <v>325181.56475224963</v>
      </c>
      <c r="H108" s="84"/>
      <c r="I108">
        <v>2126</v>
      </c>
      <c r="J108" s="103">
        <f t="shared" si="21"/>
        <v>1145.7834391251226</v>
      </c>
      <c r="K108" s="103">
        <f t="shared" si="28"/>
        <v>-414.8778825526386</v>
      </c>
      <c r="L108" s="103">
        <f t="shared" si="29"/>
        <v>-473.5344072671146</v>
      </c>
      <c r="M108" s="103">
        <f t="shared" si="30"/>
        <v>-102.42277738320411</v>
      </c>
      <c r="N108" s="103">
        <f t="shared" si="31"/>
        <v>-127.01654845487946</v>
      </c>
      <c r="O108" s="103">
        <f t="shared" si="32"/>
        <v>-27.931823467286097</v>
      </c>
      <c r="P108" s="106">
        <f t="shared" si="33"/>
        <v>6867676.3312174994</v>
      </c>
      <c r="Q108" s="106">
        <f t="shared" si="34"/>
        <v>8297.5576510527717</v>
      </c>
      <c r="R108" s="106">
        <f t="shared" si="35"/>
        <v>9470.688145342292</v>
      </c>
      <c r="S108" s="106">
        <f t="shared" si="36"/>
        <v>2048.4555476640821</v>
      </c>
      <c r="T108" s="106">
        <f t="shared" si="37"/>
        <v>2540.3309690975889</v>
      </c>
      <c r="U108" s="106">
        <f t="shared" si="38"/>
        <v>558.63646934572193</v>
      </c>
      <c r="V108" s="107">
        <f>P108*'Levy Proposition'!B$5/(1+Assumptions!$D$49)^('Incentive Relocation assumption'!$I108-2022)</f>
        <v>1111369.9279990376</v>
      </c>
      <c r="W108" s="107">
        <f>Q108*'Levy Proposition'!C$5/(1+Assumptions!$D$49)^('Incentive Relocation assumption'!$I108-2022)</f>
        <v>3443.8333276092117</v>
      </c>
      <c r="X108" s="107">
        <f>R108*'Levy Proposition'!D$5/(1+Assumptions!$D$49)^('Incentive Relocation assumption'!$I108-2022)</f>
        <v>2557.8037729550297</v>
      </c>
      <c r="Y108" s="107">
        <f>S108*'Levy Proposition'!E$5/(1+Assumptions!$D$49)^('Incentive Relocation assumption'!$I108-2022)</f>
        <v>943.8696562348141</v>
      </c>
      <c r="Z108" s="107">
        <f>T108*'Levy Proposition'!F$5/(1+Assumptions!$D$49)^('Incentive Relocation assumption'!$I108-2022)</f>
        <v>656.12517894175744</v>
      </c>
      <c r="AA108" s="107">
        <f>U108*'Levy Proposition'!G$5/(1+Assumptions!$D$49)^('Incentive Relocation assumption'!$I108-2022)</f>
        <v>364.13993180550233</v>
      </c>
      <c r="AB108" s="81">
        <f>P108*'Levy Proposition'!B$33/(1+Assumptions!$D$49)^('Incentive Relocation assumption'!$I108-2022)</f>
        <v>1110349.1154254153</v>
      </c>
      <c r="AC108" s="81">
        <f>Q108*'Levy Proposition'!C$33/(1+Assumptions!$D$49)^('Incentive Relocation assumption'!$I108-2022)</f>
        <v>3440.6701069086021</v>
      </c>
      <c r="AD108" s="81">
        <f>R108*'Levy Proposition'!D$33/(1+Assumptions!$D$49)^('Incentive Relocation assumption'!$I108-2022)</f>
        <v>2555.4543857829372</v>
      </c>
      <c r="AE108" s="81">
        <f>S108*'Levy Proposition'!E$33/(1+Assumptions!$D$49)^('Incentive Relocation assumption'!$I108-2022)</f>
        <v>943.00269556881926</v>
      </c>
      <c r="AF108" s="81">
        <f>T108*'Levy Proposition'!F$33/(1+Assumptions!$D$49)^('Incentive Relocation assumption'!$I108-2022)</f>
        <v>655.52251657375575</v>
      </c>
      <c r="AG108" s="81">
        <f>U108*'Levy Proposition'!G$33/(1+Assumptions!$D$49)^('Incentive Relocation assumption'!$I108-2022)</f>
        <v>363.80546295621997</v>
      </c>
      <c r="AH108" s="109">
        <f t="shared" si="22"/>
        <v>1020.8125736222137</v>
      </c>
      <c r="AI108" s="109">
        <f t="shared" si="23"/>
        <v>3.1632207006095996</v>
      </c>
      <c r="AJ108" s="109">
        <f t="shared" si="24"/>
        <v>2.3493871720925199</v>
      </c>
      <c r="AK108" s="109">
        <f t="shared" si="25"/>
        <v>0.86696066599483856</v>
      </c>
      <c r="AL108" s="109">
        <f t="shared" si="26"/>
        <v>0.60266236800168826</v>
      </c>
      <c r="AM108" s="109">
        <f t="shared" si="27"/>
        <v>0.33446884928235932</v>
      </c>
      <c r="AN108" s="106">
        <f>'Levy Proposition'!B$11*'Incentive Relocation assumption'!J108/(1+Assumptions!$D$49)^('Incentive Relocation assumption'!$I108-2022)</f>
        <v>0</v>
      </c>
      <c r="AO108" s="106">
        <f>-'Levy Proposition'!C$11*'Incentive Relocation assumption'!K108/(1+Assumptions!$D$49)^('Incentive Relocation assumption'!$I108-2022)</f>
        <v>1416.6170221281748</v>
      </c>
      <c r="AP108" s="106">
        <f>-'Levy Proposition'!D$11*'Incentive Relocation assumption'!L108/(1+Assumptions!$D$49)^('Incentive Relocation assumption'!$I108-2022)</f>
        <v>691.22525107371507</v>
      </c>
      <c r="AQ108" s="106">
        <f>-'Levy Proposition'!E$11*'Incentive Relocation assumption'!M108/(1+Assumptions!$D$49)^('Incentive Relocation assumption'!$I108-2022)</f>
        <v>412.88564201161984</v>
      </c>
      <c r="AR108" s="106">
        <f>-'Levy Proposition'!F$11*'Incentive Relocation assumption'!N108/(1+Assumptions!$D$49)^('Incentive Relocation assumption'!$I108-2022)</f>
        <v>165.21003546463578</v>
      </c>
      <c r="AS108" s="106">
        <f>-'Levy Proposition'!G$11*'Incentive Relocation assumption'!O108/(1+Assumptions!$D$49)^('Incentive Relocation assumption'!$I108-2022)</f>
        <v>184.56385659260201</v>
      </c>
    </row>
    <row r="109" spans="1:45" x14ac:dyDescent="0.35">
      <c r="A109">
        <v>2127</v>
      </c>
      <c r="B109" s="84">
        <f>'Future Expected Cost'!V108</f>
        <v>1618538.3537089445</v>
      </c>
      <c r="C109" s="84">
        <f>'Future Expected Cost'!W108</f>
        <v>2863030.5248680031</v>
      </c>
      <c r="D109" s="84">
        <f>'Future Expected Cost'!X108</f>
        <v>2144460.2344685909</v>
      </c>
      <c r="E109" s="84">
        <f>'Future Expected Cost'!Y108</f>
        <v>815578.6009948391</v>
      </c>
      <c r="F109" s="84">
        <f>'Future Expected Cost'!Z108</f>
        <v>563104.26331679546</v>
      </c>
      <c r="G109" s="84">
        <f>'Future Expected Cost'!AA108</f>
        <v>311139.25816115178</v>
      </c>
      <c r="H109" s="84"/>
      <c r="I109">
        <v>2127</v>
      </c>
      <c r="J109" s="103">
        <f t="shared" si="21"/>
        <v>1088.4942671688668</v>
      </c>
      <c r="K109" s="103">
        <f t="shared" si="28"/>
        <v>-394.13398842500669</v>
      </c>
      <c r="L109" s="103">
        <f t="shared" si="29"/>
        <v>-449.85768690375892</v>
      </c>
      <c r="M109" s="103">
        <f t="shared" si="30"/>
        <v>-97.301638514043916</v>
      </c>
      <c r="N109" s="103">
        <f t="shared" si="31"/>
        <v>-120.66572103213548</v>
      </c>
      <c r="O109" s="103">
        <f t="shared" si="32"/>
        <v>-26.535232293921794</v>
      </c>
      <c r="P109" s="106">
        <f t="shared" si="33"/>
        <v>6868822.1146566244</v>
      </c>
      <c r="Q109" s="106">
        <f t="shared" si="34"/>
        <v>7882.6797685001329</v>
      </c>
      <c r="R109" s="106">
        <f t="shared" si="35"/>
        <v>8997.1537380751779</v>
      </c>
      <c r="S109" s="106">
        <f t="shared" si="36"/>
        <v>1946.0327702808781</v>
      </c>
      <c r="T109" s="106">
        <f t="shared" si="37"/>
        <v>2413.3144206427096</v>
      </c>
      <c r="U109" s="106">
        <f t="shared" si="38"/>
        <v>530.70464587843583</v>
      </c>
      <c r="V109" s="107">
        <f>P109*'Levy Proposition'!B$5/(1+Assumptions!$D$49)^('Incentive Relocation assumption'!$I109-2022)</f>
        <v>1053047.3858563299</v>
      </c>
      <c r="W109" s="107">
        <f>Q109*'Levy Proposition'!C$5/(1+Assumptions!$D$49)^('Incentive Relocation assumption'!$I109-2022)</f>
        <v>3099.4351400644437</v>
      </c>
      <c r="X109" s="107">
        <f>R109*'Levy Proposition'!D$5/(1+Assumptions!$D$49)^('Incentive Relocation assumption'!$I109-2022)</f>
        <v>2302.0123627149692</v>
      </c>
      <c r="Y109" s="107">
        <f>S109*'Levy Proposition'!E$5/(1+Assumptions!$D$49)^('Incentive Relocation assumption'!$I109-2022)</f>
        <v>849.4786192819771</v>
      </c>
      <c r="Z109" s="107">
        <f>T109*'Levy Proposition'!F$5/(1+Assumptions!$D$49)^('Incentive Relocation assumption'!$I109-2022)</f>
        <v>590.50983088805242</v>
      </c>
      <c r="AA109" s="107">
        <f>U109*'Levy Proposition'!G$5/(1+Assumptions!$D$49)^('Incentive Relocation assumption'!$I109-2022)</f>
        <v>327.72436792757435</v>
      </c>
      <c r="AB109" s="81">
        <f>P109*'Levy Proposition'!B$33/(1+Assumptions!$D$49)^('Incentive Relocation assumption'!$I109-2022)</f>
        <v>1052080.1435502172</v>
      </c>
      <c r="AC109" s="81">
        <f>Q109*'Levy Proposition'!C$33/(1+Assumptions!$D$49)^('Incentive Relocation assumption'!$I109-2022)</f>
        <v>3096.5882550782717</v>
      </c>
      <c r="AD109" s="81">
        <f>R109*'Levy Proposition'!D$33/(1+Assumptions!$D$49)^('Incentive Relocation assumption'!$I109-2022)</f>
        <v>2299.8979243940371</v>
      </c>
      <c r="AE109" s="81">
        <f>S109*'Levy Proposition'!E$33/(1+Assumptions!$D$49)^('Incentive Relocation assumption'!$I109-2022)</f>
        <v>848.69835842216833</v>
      </c>
      <c r="AF109" s="81">
        <f>T109*'Levy Proposition'!F$33/(1+Assumptions!$D$49)^('Incentive Relocation assumption'!$I109-2022)</f>
        <v>589.96743735640166</v>
      </c>
      <c r="AG109" s="81">
        <f>U109*'Levy Proposition'!G$33/(1+Assumptions!$D$49)^('Incentive Relocation assumption'!$I109-2022)</f>
        <v>327.42334740593304</v>
      </c>
      <c r="AH109" s="109">
        <f t="shared" si="22"/>
        <v>967.24230611277744</v>
      </c>
      <c r="AI109" s="109">
        <f t="shared" si="23"/>
        <v>2.8468849861719718</v>
      </c>
      <c r="AJ109" s="109">
        <f t="shared" si="24"/>
        <v>2.1144383209320949</v>
      </c>
      <c r="AK109" s="109">
        <f t="shared" si="25"/>
        <v>0.78026085980877724</v>
      </c>
      <c r="AL109" s="109">
        <f t="shared" si="26"/>
        <v>0.54239353165075954</v>
      </c>
      <c r="AM109" s="109">
        <f t="shared" si="27"/>
        <v>0.30102052164130555</v>
      </c>
      <c r="AN109" s="106">
        <f>'Levy Proposition'!B$11*'Incentive Relocation assumption'!J109/(1+Assumptions!$D$49)^('Incentive Relocation assumption'!$I109-2022)</f>
        <v>0</v>
      </c>
      <c r="AO109" s="106">
        <f>-'Levy Proposition'!C$11*'Incentive Relocation assumption'!K109/(1+Assumptions!$D$49)^('Incentive Relocation assumption'!$I109-2022)</f>
        <v>1274.9492094164873</v>
      </c>
      <c r="AP109" s="106">
        <f>-'Levy Proposition'!D$11*'Incentive Relocation assumption'!L109/(1+Assumptions!$D$49)^('Incentive Relocation assumption'!$I109-2022)</f>
        <v>622.09974440460212</v>
      </c>
      <c r="AQ109" s="106">
        <f>-'Levy Proposition'!E$11*'Incentive Relocation assumption'!M109/(1+Assumptions!$D$49)^('Incentive Relocation assumption'!$I109-2022)</f>
        <v>371.59529685116581</v>
      </c>
      <c r="AR109" s="106">
        <f>-'Levy Proposition'!F$11*'Incentive Relocation assumption'!N109/(1+Assumptions!$D$49)^('Incentive Relocation assumption'!$I109-2022)</f>
        <v>148.68831929385718</v>
      </c>
      <c r="AS109" s="106">
        <f>-'Levy Proposition'!G$11*'Incentive Relocation assumption'!O109/(1+Assumptions!$D$49)^('Incentive Relocation assumption'!$I109-2022)</f>
        <v>166.10667482739393</v>
      </c>
    </row>
    <row r="110" spans="1:45" x14ac:dyDescent="0.35">
      <c r="A110">
        <v>2128</v>
      </c>
      <c r="B110" s="84">
        <f>'Future Expected Cost'!V109</f>
        <v>1547956.3900085802</v>
      </c>
      <c r="C110" s="84">
        <f>'Future Expected Cost'!W109</f>
        <v>2738277.922237379</v>
      </c>
      <c r="D110" s="84">
        <f>'Future Expected Cost'!X109</f>
        <v>2051281.215837931</v>
      </c>
      <c r="E110" s="84">
        <f>'Future Expected Cost'!Y109</f>
        <v>780486.17311429989</v>
      </c>
      <c r="F110" s="84">
        <f>'Future Expected Cost'!Z109</f>
        <v>538824.73279580288</v>
      </c>
      <c r="G110" s="84">
        <f>'Future Expected Cost'!AA109</f>
        <v>297705.90925244137</v>
      </c>
      <c r="H110" s="84"/>
      <c r="I110">
        <v>2128</v>
      </c>
      <c r="J110" s="103">
        <f t="shared" si="21"/>
        <v>1034.0695538104237</v>
      </c>
      <c r="K110" s="103">
        <f t="shared" si="28"/>
        <v>-374.42728900375636</v>
      </c>
      <c r="L110" s="103">
        <f t="shared" si="29"/>
        <v>-427.364802558571</v>
      </c>
      <c r="M110" s="103">
        <f t="shared" si="30"/>
        <v>-92.436556588341716</v>
      </c>
      <c r="N110" s="103">
        <f t="shared" si="31"/>
        <v>-114.63243498052871</v>
      </c>
      <c r="O110" s="103">
        <f t="shared" si="32"/>
        <v>-25.208470679225702</v>
      </c>
      <c r="P110" s="106">
        <f t="shared" si="33"/>
        <v>6869910.6089237928</v>
      </c>
      <c r="Q110" s="106">
        <f t="shared" si="34"/>
        <v>7488.5457800751265</v>
      </c>
      <c r="R110" s="106">
        <f t="shared" si="35"/>
        <v>8547.2960511714191</v>
      </c>
      <c r="S110" s="106">
        <f t="shared" si="36"/>
        <v>1848.7311317668343</v>
      </c>
      <c r="T110" s="106">
        <f t="shared" si="37"/>
        <v>2292.6486996105741</v>
      </c>
      <c r="U110" s="106">
        <f t="shared" si="38"/>
        <v>504.16941358451402</v>
      </c>
      <c r="V110" s="107">
        <f>P110*'Levy Proposition'!B$5/(1+Assumptions!$D$49)^('Incentive Relocation assumption'!$I110-2022)</f>
        <v>997777.14943855861</v>
      </c>
      <c r="W110" s="107">
        <f>Q110*'Levy Proposition'!C$5/(1+Assumptions!$D$49)^('Incentive Relocation assumption'!$I110-2022)</f>
        <v>2789.478256816612</v>
      </c>
      <c r="X110" s="107">
        <f>R110*'Levy Proposition'!D$5/(1+Assumptions!$D$49)^('Incentive Relocation assumption'!$I110-2022)</f>
        <v>2071.8011968409596</v>
      </c>
      <c r="Y110" s="107">
        <f>S110*'Levy Proposition'!E$5/(1+Assumptions!$D$49)^('Incentive Relocation assumption'!$I110-2022)</f>
        <v>764.52709317492054</v>
      </c>
      <c r="Z110" s="107">
        <f>T110*'Levy Proposition'!F$5/(1+Assumptions!$D$49)^('Incentive Relocation assumption'!$I110-2022)</f>
        <v>531.45630066787839</v>
      </c>
      <c r="AA110" s="107">
        <f>U110*'Levy Proposition'!G$5/(1+Assumptions!$D$49)^('Incentive Relocation assumption'!$I110-2022)</f>
        <v>294.95051751395204</v>
      </c>
      <c r="AB110" s="81">
        <f>P110*'Levy Proposition'!B$33/(1+Assumptions!$D$49)^('Incentive Relocation assumption'!$I110-2022)</f>
        <v>996860.67380415532</v>
      </c>
      <c r="AC110" s="81">
        <f>Q110*'Levy Proposition'!C$33/(1+Assumptions!$D$49)^('Incentive Relocation assumption'!$I110-2022)</f>
        <v>2786.9160726089372</v>
      </c>
      <c r="AD110" s="81">
        <f>R110*'Levy Proposition'!D$33/(1+Assumptions!$D$49)^('Incentive Relocation assumption'!$I110-2022)</f>
        <v>2069.8982114726332</v>
      </c>
      <c r="AE110" s="81">
        <f>S110*'Levy Proposition'!E$33/(1+Assumptions!$D$49)^('Incentive Relocation assumption'!$I110-2022)</f>
        <v>763.82486176670454</v>
      </c>
      <c r="AF110" s="81">
        <f>T110*'Levy Proposition'!F$33/(1+Assumptions!$D$49)^('Incentive Relocation assumption'!$I110-2022)</f>
        <v>530.96814882897695</v>
      </c>
      <c r="AG110" s="81">
        <f>U110*'Levy Proposition'!G$33/(1+Assumptions!$D$49)^('Incentive Relocation assumption'!$I110-2022)</f>
        <v>294.67960034291013</v>
      </c>
      <c r="AH110" s="109">
        <f t="shared" si="22"/>
        <v>916.47563440329395</v>
      </c>
      <c r="AI110" s="109">
        <f t="shared" si="23"/>
        <v>2.562184207674818</v>
      </c>
      <c r="AJ110" s="109">
        <f t="shared" si="24"/>
        <v>1.9029853683264264</v>
      </c>
      <c r="AK110" s="109">
        <f t="shared" si="25"/>
        <v>0.70223140821599372</v>
      </c>
      <c r="AL110" s="109">
        <f t="shared" si="26"/>
        <v>0.48815183890144453</v>
      </c>
      <c r="AM110" s="109">
        <f t="shared" si="27"/>
        <v>0.27091717104190138</v>
      </c>
      <c r="AN110" s="106">
        <f>'Levy Proposition'!B$11*'Incentive Relocation assumption'!J110/(1+Assumptions!$D$49)^('Incentive Relocation assumption'!$I110-2022)</f>
        <v>0</v>
      </c>
      <c r="AO110" s="106">
        <f>-'Levy Proposition'!C$11*'Incentive Relocation assumption'!K110/(1+Assumptions!$D$49)^('Incentive Relocation assumption'!$I110-2022)</f>
        <v>1147.4487890522125</v>
      </c>
      <c r="AP110" s="106">
        <f>-'Levy Proposition'!D$11*'Incentive Relocation assumption'!L110/(1+Assumptions!$D$49)^('Incentive Relocation assumption'!$I110-2022)</f>
        <v>559.88708657143513</v>
      </c>
      <c r="AQ110" s="106">
        <f>-'Levy Proposition'!E$11*'Incentive Relocation assumption'!M110/(1+Assumptions!$D$49)^('Incentive Relocation assumption'!$I110-2022)</f>
        <v>334.43416431036826</v>
      </c>
      <c r="AR110" s="106">
        <f>-'Levy Proposition'!F$11*'Incentive Relocation assumption'!N110/(1+Assumptions!$D$49)^('Incentive Relocation assumption'!$I110-2022)</f>
        <v>133.81884600566178</v>
      </c>
      <c r="AS110" s="106">
        <f>-'Levy Proposition'!G$11*'Incentive Relocation assumption'!O110/(1+Assumptions!$D$49)^('Incentive Relocation assumption'!$I110-2022)</f>
        <v>149.49529085273537</v>
      </c>
    </row>
    <row r="111" spans="1:45" x14ac:dyDescent="0.35">
      <c r="A111">
        <v>2129</v>
      </c>
      <c r="B111" s="84">
        <f>'Future Expected Cost'!V110</f>
        <v>1480463.0562236554</v>
      </c>
      <c r="C111" s="84">
        <f>'Future Expected Cost'!W110</f>
        <v>2618980.2049903329</v>
      </c>
      <c r="D111" s="84">
        <f>'Future Expected Cost'!X110</f>
        <v>1962165.9638465806</v>
      </c>
      <c r="E111" s="84">
        <f>'Future Expected Cost'!Y110</f>
        <v>746910.20703654352</v>
      </c>
      <c r="F111" s="84">
        <f>'Future Expected Cost'!Z110</f>
        <v>515596.54120534746</v>
      </c>
      <c r="G111" s="84">
        <f>'Future Expected Cost'!AA110</f>
        <v>284855.0053395002</v>
      </c>
      <c r="H111" s="84"/>
      <c r="I111">
        <v>2129</v>
      </c>
      <c r="J111" s="103">
        <f t="shared" si="21"/>
        <v>982.36607611990235</v>
      </c>
      <c r="K111" s="103">
        <f t="shared" si="28"/>
        <v>-355.70592455356854</v>
      </c>
      <c r="L111" s="103">
        <f t="shared" si="29"/>
        <v>-405.99656243064243</v>
      </c>
      <c r="M111" s="103">
        <f t="shared" si="30"/>
        <v>-87.81472875892463</v>
      </c>
      <c r="N111" s="103">
        <f t="shared" si="31"/>
        <v>-108.90081323150228</v>
      </c>
      <c r="O111" s="103">
        <f t="shared" si="32"/>
        <v>-23.948047145264418</v>
      </c>
      <c r="P111" s="106">
        <f t="shared" si="33"/>
        <v>6870944.678477603</v>
      </c>
      <c r="Q111" s="106">
        <f t="shared" si="34"/>
        <v>7114.11849107137</v>
      </c>
      <c r="R111" s="106">
        <f t="shared" si="35"/>
        <v>8119.9312486128483</v>
      </c>
      <c r="S111" s="106">
        <f t="shared" si="36"/>
        <v>1756.2945751784926</v>
      </c>
      <c r="T111" s="106">
        <f t="shared" si="37"/>
        <v>2178.0162646300455</v>
      </c>
      <c r="U111" s="106">
        <f t="shared" si="38"/>
        <v>478.96094290528833</v>
      </c>
      <c r="V111" s="107">
        <f>P111*'Levy Proposition'!B$5/(1+Assumptions!$D$49)^('Incentive Relocation assumption'!$I111-2022)</f>
        <v>945400.31394965632</v>
      </c>
      <c r="W111" s="107">
        <f>Q111*'Levy Proposition'!C$5/(1+Assumptions!$D$49)^('Incentive Relocation assumption'!$I111-2022)</f>
        <v>2510.5183988753706</v>
      </c>
      <c r="X111" s="107">
        <f>R111*'Levy Proposition'!D$5/(1+Assumptions!$D$49)^('Incentive Relocation assumption'!$I111-2022)</f>
        <v>1864.6121405574343</v>
      </c>
      <c r="Y111" s="107">
        <f>S111*'Levy Proposition'!E$5/(1+Assumptions!$D$49)^('Incentive Relocation assumption'!$I111-2022)</f>
        <v>688.0710861122609</v>
      </c>
      <c r="Z111" s="107">
        <f>T111*'Levy Proposition'!F$5/(1+Assumptions!$D$49)^('Incentive Relocation assumption'!$I111-2022)</f>
        <v>478.30837819384573</v>
      </c>
      <c r="AA111" s="107">
        <f>U111*'Levy Proposition'!G$5/(1+Assumptions!$D$49)^('Incentive Relocation assumption'!$I111-2022)</f>
        <v>265.45419350987612</v>
      </c>
      <c r="AB111" s="81">
        <f>P111*'Levy Proposition'!B$33/(1+Assumptions!$D$49)^('Incentive Relocation assumption'!$I111-2022)</f>
        <v>944531.94734797603</v>
      </c>
      <c r="AC111" s="81">
        <f>Q111*'Levy Proposition'!C$33/(1+Assumptions!$D$49)^('Incentive Relocation assumption'!$I111-2022)</f>
        <v>2508.212444140303</v>
      </c>
      <c r="AD111" s="81">
        <f>R111*'Levy Proposition'!D$33/(1+Assumptions!$D$49)^('Incentive Relocation assumption'!$I111-2022)</f>
        <v>1862.8994619343621</v>
      </c>
      <c r="AE111" s="81">
        <f>S111*'Levy Proposition'!E$33/(1+Assumptions!$D$49)^('Incentive Relocation assumption'!$I111-2022)</f>
        <v>687.43908087390287</v>
      </c>
      <c r="AF111" s="81">
        <f>T111*'Levy Proposition'!F$33/(1+Assumptions!$D$49)^('Incentive Relocation assumption'!$I111-2022)</f>
        <v>477.86904364445036</v>
      </c>
      <c r="AG111" s="81">
        <f>U111*'Levy Proposition'!G$33/(1+Assumptions!$D$49)^('Incentive Relocation assumption'!$I111-2022)</f>
        <v>265.21036922452458</v>
      </c>
      <c r="AH111" s="109">
        <f t="shared" si="22"/>
        <v>868.36660168028902</v>
      </c>
      <c r="AI111" s="109">
        <f t="shared" si="23"/>
        <v>2.3059547350676439</v>
      </c>
      <c r="AJ111" s="109">
        <f t="shared" si="24"/>
        <v>1.7126786230721791</v>
      </c>
      <c r="AK111" s="109">
        <f t="shared" si="25"/>
        <v>0.63200523835803324</v>
      </c>
      <c r="AL111" s="109">
        <f t="shared" si="26"/>
        <v>0.43933454939536887</v>
      </c>
      <c r="AM111" s="109">
        <f t="shared" si="27"/>
        <v>0.24382428535153622</v>
      </c>
      <c r="AN111" s="106">
        <f>'Levy Proposition'!B$11*'Incentive Relocation assumption'!J111/(1+Assumptions!$D$49)^('Incentive Relocation assumption'!$I111-2022)</f>
        <v>0</v>
      </c>
      <c r="AO111" s="106">
        <f>-'Levy Proposition'!C$11*'Incentive Relocation assumption'!K111/(1+Assumptions!$D$49)^('Incentive Relocation assumption'!$I111-2022)</f>
        <v>1032.6989606903496</v>
      </c>
      <c r="AP111" s="106">
        <f>-'Levy Proposition'!D$11*'Incentive Relocation assumption'!L111/(1+Assumptions!$D$49)^('Incentive Relocation assumption'!$I111-2022)</f>
        <v>503.89596287243029</v>
      </c>
      <c r="AQ111" s="106">
        <f>-'Levy Proposition'!E$11*'Incentive Relocation assumption'!M111/(1+Assumptions!$D$49)^('Incentive Relocation assumption'!$I111-2022)</f>
        <v>300.98930531613246</v>
      </c>
      <c r="AR111" s="106">
        <f>-'Levy Proposition'!F$11*'Incentive Relocation assumption'!N111/(1+Assumptions!$D$49)^('Incentive Relocation assumption'!$I111-2022)</f>
        <v>120.43638418493339</v>
      </c>
      <c r="AS111" s="106">
        <f>-'Levy Proposition'!G$11*'Incentive Relocation assumption'!O111/(1+Assumptions!$D$49)^('Incentive Relocation assumption'!$I111-2022)</f>
        <v>134.54511692782518</v>
      </c>
    </row>
    <row r="112" spans="1:45" x14ac:dyDescent="0.35">
      <c r="A112">
        <v>2130</v>
      </c>
      <c r="B112" s="84">
        <f>'Future Expected Cost'!V111</f>
        <v>1507502.0570933416</v>
      </c>
      <c r="C112" s="84">
        <f>'Future Expected Cost'!W111</f>
        <v>2666910.308806329</v>
      </c>
      <c r="D112" s="84">
        <f>'Future Expected Cost'!X111</f>
        <v>1998333.4626044091</v>
      </c>
      <c r="E112" s="84">
        <f>'Future Expected Cost'!Y111</f>
        <v>761015.8839454425</v>
      </c>
      <c r="F112" s="84">
        <f>'Future Expected Cost'!Z111</f>
        <v>525284.50794672361</v>
      </c>
      <c r="G112" s="84">
        <f>'Future Expected Cost'!AA111</f>
        <v>290189.95157276362</v>
      </c>
      <c r="H112" s="84"/>
      <c r="I112">
        <v>2130</v>
      </c>
      <c r="J112" s="103">
        <f t="shared" si="21"/>
        <v>933.24777231390715</v>
      </c>
      <c r="K112" s="103">
        <f t="shared" si="28"/>
        <v>-337.92062832589011</v>
      </c>
      <c r="L112" s="103">
        <f t="shared" si="29"/>
        <v>-385.6967343091103</v>
      </c>
      <c r="M112" s="103">
        <f t="shared" si="30"/>
        <v>-83.4239923209784</v>
      </c>
      <c r="N112" s="103">
        <f t="shared" si="31"/>
        <v>-103.45577256992718</v>
      </c>
      <c r="O112" s="103">
        <f t="shared" si="32"/>
        <v>-22.750644788001196</v>
      </c>
      <c r="P112" s="106">
        <f t="shared" si="33"/>
        <v>6871927.0445537232</v>
      </c>
      <c r="Q112" s="106">
        <f t="shared" si="34"/>
        <v>6758.4125665178017</v>
      </c>
      <c r="R112" s="106">
        <f t="shared" si="35"/>
        <v>7713.934686182206</v>
      </c>
      <c r="S112" s="106">
        <f t="shared" si="36"/>
        <v>1668.4798464195678</v>
      </c>
      <c r="T112" s="106">
        <f t="shared" si="37"/>
        <v>2069.1154513985434</v>
      </c>
      <c r="U112" s="106">
        <f t="shared" si="38"/>
        <v>455.01289576002392</v>
      </c>
      <c r="V112" s="107">
        <f>P112*'Levy Proposition'!B$5/(1+Assumptions!$D$49)^('Incentive Relocation assumption'!$I112-2022)</f>
        <v>895766.16304454161</v>
      </c>
      <c r="W112" s="107">
        <f>Q112*'Levy Proposition'!C$5/(1+Assumptions!$D$49)^('Incentive Relocation assumption'!$I112-2022)</f>
        <v>2259.455730006111</v>
      </c>
      <c r="X112" s="107">
        <f>R112*'Levy Proposition'!D$5/(1+Assumptions!$D$49)^('Incentive Relocation assumption'!$I112-2022)</f>
        <v>1678.1428836007512</v>
      </c>
      <c r="Y112" s="107">
        <f>S112*'Levy Proposition'!E$5/(1+Assumptions!$D$49)^('Incentive Relocation assumption'!$I112-2022)</f>
        <v>619.26100954460856</v>
      </c>
      <c r="Z112" s="107">
        <f>T112*'Levy Proposition'!F$5/(1+Assumptions!$D$49)^('Incentive Relocation assumption'!$I112-2022)</f>
        <v>430.47547721782888</v>
      </c>
      <c r="AA112" s="107">
        <f>U112*'Levy Proposition'!G$5/(1+Assumptions!$D$49)^('Incentive Relocation assumption'!$I112-2022)</f>
        <v>238.90762913696358</v>
      </c>
      <c r="AB112" s="81">
        <f>P112*'Levy Proposition'!B$33/(1+Assumptions!$D$49)^('Incentive Relocation assumption'!$I112-2022)</f>
        <v>894943.38627217792</v>
      </c>
      <c r="AC112" s="81">
        <f>Q112*'Levy Proposition'!C$33/(1+Assumptions!$D$49)^('Incentive Relocation assumption'!$I112-2022)</f>
        <v>2257.3803806911578</v>
      </c>
      <c r="AD112" s="81">
        <f>R112*'Levy Proposition'!D$33/(1+Assumptions!$D$49)^('Incentive Relocation assumption'!$I112-2022)</f>
        <v>1676.6014802275304</v>
      </c>
      <c r="AE112" s="81">
        <f>S112*'Levy Proposition'!E$33/(1+Assumptions!$D$49)^('Incentive Relocation assumption'!$I112-2022)</f>
        <v>618.69220755620574</v>
      </c>
      <c r="AF112" s="81">
        <f>T112*'Levy Proposition'!F$33/(1+Assumptions!$D$49)^('Incentive Relocation assumption'!$I112-2022)</f>
        <v>430.08007801841825</v>
      </c>
      <c r="AG112" s="81">
        <f>U112*'Levy Proposition'!G$33/(1+Assumptions!$D$49)^('Incentive Relocation assumption'!$I112-2022)</f>
        <v>238.68818833186972</v>
      </c>
      <c r="AH112" s="109">
        <f t="shared" si="22"/>
        <v>822.77677236369345</v>
      </c>
      <c r="AI112" s="109">
        <f t="shared" si="23"/>
        <v>2.0753493149532005</v>
      </c>
      <c r="AJ112" s="109">
        <f t="shared" si="24"/>
        <v>1.5414033732208736</v>
      </c>
      <c r="AK112" s="109">
        <f t="shared" si="25"/>
        <v>0.56880198840281082</v>
      </c>
      <c r="AL112" s="109">
        <f t="shared" si="26"/>
        <v>0.39539919941063317</v>
      </c>
      <c r="AM112" s="109">
        <f t="shared" si="27"/>
        <v>0.21944080509385344</v>
      </c>
      <c r="AN112" s="106">
        <f>'Levy Proposition'!B$11*'Incentive Relocation assumption'!J112/(1+Assumptions!$D$49)^('Incentive Relocation assumption'!$I112-2022)</f>
        <v>0</v>
      </c>
      <c r="AO112" s="106">
        <f>-'Levy Proposition'!C$11*'Incentive Relocation assumption'!K112/(1+Assumptions!$D$49)^('Incentive Relocation assumption'!$I112-2022)</f>
        <v>929.42461013168599</v>
      </c>
      <c r="AP112" s="106">
        <f>-'Levy Proposition'!D$11*'Incentive Relocation assumption'!L112/(1+Assumptions!$D$49)^('Incentive Relocation assumption'!$I112-2022)</f>
        <v>453.50419305792917</v>
      </c>
      <c r="AQ112" s="106">
        <f>-'Levy Proposition'!E$11*'Incentive Relocation assumption'!M112/(1+Assumptions!$D$49)^('Incentive Relocation assumption'!$I112-2022)</f>
        <v>270.88907648386254</v>
      </c>
      <c r="AR112" s="106">
        <f>-'Levy Proposition'!F$11*'Incentive Relocation assumption'!N112/(1+Assumptions!$D$49)^('Incentive Relocation assumption'!$I112-2022)</f>
        <v>108.39222627078385</v>
      </c>
      <c r="AS112" s="106">
        <f>-'Levy Proposition'!G$11*'Incentive Relocation assumption'!O112/(1+Assumptions!$D$49)^('Incentive Relocation assumption'!$I112-2022)</f>
        <v>121.09002488215111</v>
      </c>
    </row>
    <row r="113" spans="1:45" x14ac:dyDescent="0.35">
      <c r="A113">
        <v>2131</v>
      </c>
      <c r="B113" s="84">
        <f>'Future Expected Cost'!V112</f>
        <v>1441793.4508456364</v>
      </c>
      <c r="C113" s="84">
        <f>'Future Expected Cost'!W112</f>
        <v>2550758.9375481643</v>
      </c>
      <c r="D113" s="84">
        <f>'Future Expected Cost'!X112</f>
        <v>1911547.8804249682</v>
      </c>
      <c r="E113" s="84">
        <f>'Future Expected Cost'!Y112</f>
        <v>728290.26114632178</v>
      </c>
      <c r="F113" s="84">
        <f>'Future Expected Cost'!Z112</f>
        <v>502648.76807642868</v>
      </c>
      <c r="G113" s="84">
        <f>'Future Expected Cost'!AA112</f>
        <v>277668.30507602351</v>
      </c>
      <c r="H113" s="84"/>
      <c r="I113">
        <v>2131</v>
      </c>
      <c r="J113" s="103">
        <f t="shared" si="21"/>
        <v>886.58538369821201</v>
      </c>
      <c r="K113" s="103">
        <f t="shared" si="28"/>
        <v>-321.02459690959563</v>
      </c>
      <c r="L113" s="103">
        <f t="shared" si="29"/>
        <v>-366.41189759365483</v>
      </c>
      <c r="M113" s="103">
        <f t="shared" si="30"/>
        <v>-79.252792704929476</v>
      </c>
      <c r="N113" s="103">
        <f t="shared" si="31"/>
        <v>-98.282983941430814</v>
      </c>
      <c r="O113" s="103">
        <f t="shared" si="32"/>
        <v>-21.613112548601137</v>
      </c>
      <c r="P113" s="106">
        <f t="shared" si="33"/>
        <v>6872860.2923260368</v>
      </c>
      <c r="Q113" s="106">
        <f t="shared" si="34"/>
        <v>6420.4919381919117</v>
      </c>
      <c r="R113" s="106">
        <f t="shared" si="35"/>
        <v>7328.2379518730959</v>
      </c>
      <c r="S113" s="106">
        <f t="shared" si="36"/>
        <v>1585.0558540985894</v>
      </c>
      <c r="T113" s="106">
        <f t="shared" si="37"/>
        <v>1965.6596788286163</v>
      </c>
      <c r="U113" s="106">
        <f t="shared" si="38"/>
        <v>432.26225097202274</v>
      </c>
      <c r="V113" s="107">
        <f>P113*'Levy Proposition'!B$5/(1+Assumptions!$D$49)^('Incentive Relocation assumption'!$I113-2022)</f>
        <v>848731.75538967911</v>
      </c>
      <c r="W113" s="107">
        <f>Q113*'Levy Proposition'!C$5/(1+Assumptions!$D$49)^('Incentive Relocation assumption'!$I113-2022)</f>
        <v>2033.5004109686606</v>
      </c>
      <c r="X113" s="107">
        <f>R113*'Levy Proposition'!D$5/(1+Assumptions!$D$49)^('Incentive Relocation assumption'!$I113-2022)</f>
        <v>1510.3213566645234</v>
      </c>
      <c r="Y113" s="107">
        <f>S113*'Levy Proposition'!E$5/(1+Assumptions!$D$49)^('Incentive Relocation assumption'!$I113-2022)</f>
        <v>557.33223744216627</v>
      </c>
      <c r="Z113" s="107">
        <f>T113*'Levy Proposition'!F$5/(1+Assumptions!$D$49)^('Incentive Relocation assumption'!$I113-2022)</f>
        <v>387.42607266397636</v>
      </c>
      <c r="AA113" s="107">
        <f>U113*'Levy Proposition'!G$5/(1+Assumptions!$D$49)^('Incentive Relocation assumption'!$I113-2022)</f>
        <v>215.01583570847384</v>
      </c>
      <c r="AB113" s="81">
        <f>P113*'Levy Proposition'!B$33/(1+Assumptions!$D$49)^('Incentive Relocation assumption'!$I113-2022)</f>
        <v>847952.18053732184</v>
      </c>
      <c r="AC113" s="81">
        <f>Q113*'Levy Proposition'!C$33/(1+Assumptions!$D$49)^('Incentive Relocation assumption'!$I113-2022)</f>
        <v>2031.6326055371064</v>
      </c>
      <c r="AD113" s="81">
        <f>R113*'Levy Proposition'!D$33/(1+Assumptions!$D$49)^('Incentive Relocation assumption'!$I113-2022)</f>
        <v>1508.9341002773824</v>
      </c>
      <c r="AE113" s="81">
        <f>S113*'Levy Proposition'!E$33/(1+Assumptions!$D$49)^('Incentive Relocation assumption'!$I113-2022)</f>
        <v>556.82031810609953</v>
      </c>
      <c r="AF113" s="81">
        <f>T113*'Levy Proposition'!F$33/(1+Assumptions!$D$49)^('Incentive Relocation assumption'!$I113-2022)</f>
        <v>387.07021509003931</v>
      </c>
      <c r="AG113" s="81">
        <f>U113*'Levy Proposition'!G$33/(1+Assumptions!$D$49)^('Incentive Relocation assumption'!$I113-2022)</f>
        <v>214.81833993043509</v>
      </c>
      <c r="AH113" s="109">
        <f t="shared" si="22"/>
        <v>779.57485235726926</v>
      </c>
      <c r="AI113" s="109">
        <f t="shared" si="23"/>
        <v>1.8678054315541885</v>
      </c>
      <c r="AJ113" s="109">
        <f t="shared" si="24"/>
        <v>1.3872563871409511</v>
      </c>
      <c r="AK113" s="109">
        <f t="shared" si="25"/>
        <v>0.51191933606673956</v>
      </c>
      <c r="AL113" s="109">
        <f t="shared" si="26"/>
        <v>0.35585757393704398</v>
      </c>
      <c r="AM113" s="109">
        <f t="shared" si="27"/>
        <v>0.19749577803875695</v>
      </c>
      <c r="AN113" s="106">
        <f>'Levy Proposition'!B$11*'Incentive Relocation assumption'!J113/(1+Assumptions!$D$49)^('Incentive Relocation assumption'!$I113-2022)</f>
        <v>0</v>
      </c>
      <c r="AO113" s="106">
        <f>-'Levy Proposition'!C$11*'Incentive Relocation assumption'!K113/(1+Assumptions!$D$49)^('Incentive Relocation assumption'!$I113-2022)</f>
        <v>836.47814009706622</v>
      </c>
      <c r="AP113" s="106">
        <f>-'Levy Proposition'!D$11*'Incentive Relocation assumption'!L113/(1+Assumptions!$D$49)^('Incentive Relocation assumption'!$I113-2022)</f>
        <v>408.15181758697952</v>
      </c>
      <c r="AQ113" s="106">
        <f>-'Levy Proposition'!E$11*'Incentive Relocation assumption'!M113/(1+Assumptions!$D$49)^('Incentive Relocation assumption'!$I113-2022)</f>
        <v>243.79900037048543</v>
      </c>
      <c r="AR113" s="106">
        <f>-'Levy Proposition'!F$11*'Incentive Relocation assumption'!N113/(1+Assumptions!$D$49)^('Incentive Relocation assumption'!$I113-2022)</f>
        <v>97.552536099855715</v>
      </c>
      <c r="AS113" s="106">
        <f>-'Levy Proposition'!G$11*'Incentive Relocation assumption'!O113/(1+Assumptions!$D$49)^('Incentive Relocation assumption'!$I113-2022)</f>
        <v>108.98050007883697</v>
      </c>
    </row>
    <row r="114" spans="1:45" x14ac:dyDescent="0.35">
      <c r="A114">
        <v>2132</v>
      </c>
      <c r="B114" s="84">
        <f>'Future Expected Cost'!V113</f>
        <v>1378958.9518467505</v>
      </c>
      <c r="C114" s="84">
        <f>'Future Expected Cost'!W113</f>
        <v>2439684.0968197142</v>
      </c>
      <c r="D114" s="84">
        <f>'Future Expected Cost'!X113</f>
        <v>1828545.4356671807</v>
      </c>
      <c r="E114" s="84">
        <f>'Future Expected Cost'!Y113</f>
        <v>696978.03907824284</v>
      </c>
      <c r="F114" s="84">
        <f>'Future Expected Cost'!Z113</f>
        <v>480992.65338502359</v>
      </c>
      <c r="G114" s="84">
        <f>'Future Expected Cost'!AA113</f>
        <v>265689.27957799</v>
      </c>
      <c r="H114" s="84"/>
      <c r="I114">
        <v>2132</v>
      </c>
      <c r="J114" s="103">
        <f t="shared" si="21"/>
        <v>842.25611451330121</v>
      </c>
      <c r="K114" s="103">
        <f t="shared" si="28"/>
        <v>-304.97336706411579</v>
      </c>
      <c r="L114" s="103">
        <f t="shared" si="29"/>
        <v>-348.09130271397208</v>
      </c>
      <c r="M114" s="103">
        <f t="shared" si="30"/>
        <v>-75.290153069683001</v>
      </c>
      <c r="N114" s="103">
        <f t="shared" si="31"/>
        <v>-93.368834744359276</v>
      </c>
      <c r="O114" s="103">
        <f t="shared" si="32"/>
        <v>-20.532456921171082</v>
      </c>
      <c r="P114" s="106">
        <f t="shared" si="33"/>
        <v>6873746.8777097352</v>
      </c>
      <c r="Q114" s="106">
        <f t="shared" si="34"/>
        <v>6099.4673412823158</v>
      </c>
      <c r="R114" s="106">
        <f t="shared" si="35"/>
        <v>6961.8260542794415</v>
      </c>
      <c r="S114" s="106">
        <f t="shared" si="36"/>
        <v>1505.8030613936598</v>
      </c>
      <c r="T114" s="106">
        <f t="shared" si="37"/>
        <v>1867.3766948871855</v>
      </c>
      <c r="U114" s="106">
        <f t="shared" si="38"/>
        <v>410.64913842342162</v>
      </c>
      <c r="V114" s="107">
        <f>P114*'Levy Proposition'!B$5/(1+Assumptions!$D$49)^('Incentive Relocation assumption'!$I114-2022)</f>
        <v>804161.53122852289</v>
      </c>
      <c r="W114" s="107">
        <f>Q114*'Levy Proposition'!C$5/(1+Assumptions!$D$49)^('Incentive Relocation assumption'!$I114-2022)</f>
        <v>1830.1415984806777</v>
      </c>
      <c r="X114" s="107">
        <f>R114*'Levy Proposition'!D$5/(1+Assumptions!$D$49)^('Incentive Relocation assumption'!$I114-2022)</f>
        <v>1359.2827063107566</v>
      </c>
      <c r="Y114" s="107">
        <f>S114*'Levy Proposition'!E$5/(1+Assumptions!$D$49)^('Incentive Relocation assumption'!$I114-2022)</f>
        <v>501.59660967628821</v>
      </c>
      <c r="Z114" s="107">
        <f>T114*'Levy Proposition'!F$5/(1+Assumptions!$D$49)^('Incentive Relocation assumption'!$I114-2022)</f>
        <v>348.68179425672537</v>
      </c>
      <c r="AA114" s="107">
        <f>U114*'Levy Proposition'!G$5/(1+Assumptions!$D$49)^('Incentive Relocation assumption'!$I114-2022)</f>
        <v>193.51332467875747</v>
      </c>
      <c r="AB114" s="81">
        <f>P114*'Levy Proposition'!B$33/(1+Assumptions!$D$49)^('Incentive Relocation assumption'!$I114-2022)</f>
        <v>803422.89490085188</v>
      </c>
      <c r="AC114" s="81">
        <f>Q114*'Levy Proposition'!C$33/(1+Assumptions!$D$49)^('Incentive Relocation assumption'!$I114-2022)</f>
        <v>1828.4605816489541</v>
      </c>
      <c r="AD114" s="81">
        <f>R114*'Levy Proposition'!D$33/(1+Assumptions!$D$49)^('Incentive Relocation assumption'!$I114-2022)</f>
        <v>1358.0341815461832</v>
      </c>
      <c r="AE114" s="81">
        <f>S114*'Levy Proposition'!E$33/(1+Assumptions!$D$49)^('Incentive Relocation assumption'!$I114-2022)</f>
        <v>501.13588448196373</v>
      </c>
      <c r="AF114" s="81">
        <f>T114*'Levy Proposition'!F$33/(1+Assumptions!$D$49)^('Incentive Relocation assumption'!$I114-2022)</f>
        <v>348.36152397515383</v>
      </c>
      <c r="AG114" s="81">
        <f>U114*'Levy Proposition'!G$33/(1+Assumptions!$D$49)^('Incentive Relocation assumption'!$I114-2022)</f>
        <v>193.33557933040964</v>
      </c>
      <c r="AH114" s="109">
        <f t="shared" si="22"/>
        <v>738.63632767100353</v>
      </c>
      <c r="AI114" s="109">
        <f t="shared" si="23"/>
        <v>1.6810168317235821</v>
      </c>
      <c r="AJ114" s="109">
        <f t="shared" si="24"/>
        <v>1.2485247645734034</v>
      </c>
      <c r="AK114" s="109">
        <f t="shared" si="25"/>
        <v>0.46072519432448189</v>
      </c>
      <c r="AL114" s="109">
        <f t="shared" si="26"/>
        <v>0.32027028157153836</v>
      </c>
      <c r="AM114" s="109">
        <f t="shared" si="27"/>
        <v>0.17774534834782685</v>
      </c>
      <c r="AN114" s="106">
        <f>'Levy Proposition'!B$11*'Incentive Relocation assumption'!J114/(1+Assumptions!$D$49)^('Incentive Relocation assumption'!$I114-2022)</f>
        <v>0</v>
      </c>
      <c r="AO114" s="106">
        <f>-'Levy Proposition'!C$11*'Incentive Relocation assumption'!K114/(1+Assumptions!$D$49)^('Incentive Relocation assumption'!$I114-2022)</f>
        <v>752.82671798534579</v>
      </c>
      <c r="AP114" s="106">
        <f>-'Levy Proposition'!D$11*'Incentive Relocation assumption'!L114/(1+Assumptions!$D$49)^('Incentive Relocation assumption'!$I114-2022)</f>
        <v>367.33487528807819</v>
      </c>
      <c r="AQ114" s="106">
        <f>-'Levy Proposition'!E$11*'Incentive Relocation assumption'!M114/(1+Assumptions!$D$49)^('Incentive Relocation assumption'!$I114-2022)</f>
        <v>219.41804871998528</v>
      </c>
      <c r="AR114" s="106">
        <f>-'Levy Proposition'!F$11*'Incentive Relocation assumption'!N114/(1+Assumptions!$D$49)^('Incentive Relocation assumption'!$I114-2022)</f>
        <v>87.796861702422106</v>
      </c>
      <c r="AS114" s="106">
        <f>-'Levy Proposition'!G$11*'Incentive Relocation assumption'!O114/(1+Assumptions!$D$49)^('Incentive Relocation assumption'!$I114-2022)</f>
        <v>98.081979989617111</v>
      </c>
    </row>
    <row r="115" spans="1:45" x14ac:dyDescent="0.35">
      <c r="A115">
        <v>2133</v>
      </c>
      <c r="B115" s="84">
        <f>'Future Expected Cost'!V114</f>
        <v>1318872.4395342648</v>
      </c>
      <c r="C115" s="84">
        <f>'Future Expected Cost'!W114</f>
        <v>2333463.1858228068</v>
      </c>
      <c r="D115" s="84">
        <f>'Future Expected Cost'!X114</f>
        <v>1749160.6388026101</v>
      </c>
      <c r="E115" s="84">
        <f>'Future Expected Cost'!Y114</f>
        <v>667017.92278784339</v>
      </c>
      <c r="F115" s="84">
        <f>'Future Expected Cost'!Z114</f>
        <v>460273.59629736532</v>
      </c>
      <c r="G115" s="84">
        <f>'Future Expected Cost'!AA114</f>
        <v>254229.26645238648</v>
      </c>
      <c r="H115" s="84"/>
      <c r="I115">
        <v>2133</v>
      </c>
      <c r="J115" s="103">
        <f t="shared" si="21"/>
        <v>800.1433087876361</v>
      </c>
      <c r="K115" s="103">
        <f t="shared" si="28"/>
        <v>-289.72469871090999</v>
      </c>
      <c r="L115" s="103">
        <f t="shared" si="29"/>
        <v>-330.68673757827349</v>
      </c>
      <c r="M115" s="103">
        <f t="shared" si="30"/>
        <v>-71.525645416198856</v>
      </c>
      <c r="N115" s="103">
        <f t="shared" si="31"/>
        <v>-88.700393007141315</v>
      </c>
      <c r="O115" s="103">
        <f t="shared" si="32"/>
        <v>-19.505834075112528</v>
      </c>
      <c r="P115" s="106">
        <f t="shared" si="33"/>
        <v>6874589.1338242488</v>
      </c>
      <c r="Q115" s="106">
        <f t="shared" si="34"/>
        <v>5794.4939742181996</v>
      </c>
      <c r="R115" s="106">
        <f t="shared" si="35"/>
        <v>6613.7347515654692</v>
      </c>
      <c r="S115" s="106">
        <f t="shared" si="36"/>
        <v>1430.5129083239769</v>
      </c>
      <c r="T115" s="106">
        <f t="shared" si="37"/>
        <v>1774.0078601428263</v>
      </c>
      <c r="U115" s="106">
        <f t="shared" si="38"/>
        <v>390.11668150225051</v>
      </c>
      <c r="V115" s="107">
        <f>P115*'Levy Proposition'!B$5/(1+Assumptions!$D$49)^('Incentive Relocation assumption'!$I115-2022)</f>
        <v>761926.93807457492</v>
      </c>
      <c r="W115" s="107">
        <f>Q115*'Levy Proposition'!C$5/(1+Assumptions!$D$49)^('Incentive Relocation assumption'!$I115-2022)</f>
        <v>1647.1195444184395</v>
      </c>
      <c r="X115" s="107">
        <f>R115*'Levy Proposition'!D$5/(1+Assumptions!$D$49)^('Incentive Relocation assumption'!$I115-2022)</f>
        <v>1223.3485724891984</v>
      </c>
      <c r="Y115" s="107">
        <f>S115*'Levy Proposition'!E$5/(1+Assumptions!$D$49)^('Incentive Relocation assumption'!$I115-2022)</f>
        <v>451.4347850995336</v>
      </c>
      <c r="Z115" s="107">
        <f>T115*'Levy Proposition'!F$5/(1+Assumptions!$D$49)^('Incentive Relocation assumption'!$I115-2022)</f>
        <v>313.81211081149308</v>
      </c>
      <c r="AA115" s="107">
        <f>U115*'Levy Proposition'!G$5/(1+Assumptions!$D$49)^('Incentive Relocation assumption'!$I115-2022)</f>
        <v>174.16115750190014</v>
      </c>
      <c r="AB115" s="81">
        <f>P115*'Levy Proposition'!B$33/(1+Assumptions!$D$49)^('Incentive Relocation assumption'!$I115-2022)</f>
        <v>761227.09495396039</v>
      </c>
      <c r="AC115" s="81">
        <f>Q115*'Levy Proposition'!C$33/(1+Assumptions!$D$49)^('Incentive Relocation assumption'!$I115-2022)</f>
        <v>1645.6066365208612</v>
      </c>
      <c r="AD115" s="81">
        <f>R115*'Levy Proposition'!D$33/(1+Assumptions!$D$49)^('Incentive Relocation assumption'!$I115-2022)</f>
        <v>1222.2249055865245</v>
      </c>
      <c r="AE115" s="81">
        <f>S115*'Levy Proposition'!E$33/(1+Assumptions!$D$49)^('Incentive Relocation assumption'!$I115-2022)</f>
        <v>451.02013441195419</v>
      </c>
      <c r="AF115" s="81">
        <f>T115*'Levy Proposition'!F$33/(1+Assumptions!$D$49)^('Incentive Relocation assumption'!$I115-2022)</f>
        <v>313.52386893954684</v>
      </c>
      <c r="AG115" s="81">
        <f>U115*'Levy Proposition'!G$33/(1+Assumptions!$D$49)^('Incentive Relocation assumption'!$I115-2022)</f>
        <v>174.00118745508175</v>
      </c>
      <c r="AH115" s="109">
        <f t="shared" si="22"/>
        <v>699.84312061453238</v>
      </c>
      <c r="AI115" s="109">
        <f t="shared" si="23"/>
        <v>1.5129078975783159</v>
      </c>
      <c r="AJ115" s="109">
        <f t="shared" si="24"/>
        <v>1.1236669026739037</v>
      </c>
      <c r="AK115" s="109">
        <f t="shared" si="25"/>
        <v>0.41465068757941026</v>
      </c>
      <c r="AL115" s="109">
        <f t="shared" si="26"/>
        <v>0.28824187194624074</v>
      </c>
      <c r="AM115" s="109">
        <f t="shared" si="27"/>
        <v>0.15997004681838689</v>
      </c>
      <c r="AN115" s="106">
        <f>'Levy Proposition'!B$11*'Incentive Relocation assumption'!J115/(1+Assumptions!$D$49)^('Incentive Relocation assumption'!$I115-2022)</f>
        <v>0</v>
      </c>
      <c r="AO115" s="106">
        <f>-'Levy Proposition'!C$11*'Incentive Relocation assumption'!K115/(1+Assumptions!$D$49)^('Incentive Relocation assumption'!$I115-2022)</f>
        <v>677.54079891056233</v>
      </c>
      <c r="AP115" s="106">
        <f>-'Levy Proposition'!D$11*'Incentive Relocation assumption'!L115/(1+Assumptions!$D$49)^('Incentive Relocation assumption'!$I115-2022)</f>
        <v>330.59980328068127</v>
      </c>
      <c r="AQ115" s="106">
        <f>-'Levy Proposition'!E$11*'Incentive Relocation assumption'!M115/(1+Assumptions!$D$49)^('Incentive Relocation assumption'!$I115-2022)</f>
        <v>197.47529740041631</v>
      </c>
      <c r="AR115" s="106">
        <f>-'Levy Proposition'!F$11*'Incentive Relocation assumption'!N115/(1+Assumptions!$D$49)^('Incentive Relocation assumption'!$I115-2022)</f>
        <v>79.016796825291664</v>
      </c>
      <c r="AS115" s="106">
        <f>-'Levy Proposition'!G$11*'Incentive Relocation assumption'!O115/(1+Assumptions!$D$49)^('Incentive Relocation assumption'!$I115-2022)</f>
        <v>88.273358919480515</v>
      </c>
    </row>
    <row r="116" spans="1:45" x14ac:dyDescent="0.35">
      <c r="A116">
        <v>2134</v>
      </c>
      <c r="B116" s="84">
        <f>'Future Expected Cost'!V115</f>
        <v>1261413.3441718116</v>
      </c>
      <c r="C116" s="84">
        <f>'Future Expected Cost'!W115</f>
        <v>2231883.3940029587</v>
      </c>
      <c r="D116" s="84">
        <f>'Future Expected Cost'!X115</f>
        <v>1673235.2628677173</v>
      </c>
      <c r="E116" s="84">
        <f>'Future Expected Cost'!Y115</f>
        <v>638351.28576198255</v>
      </c>
      <c r="F116" s="84">
        <f>'Future Expected Cost'!Z115</f>
        <v>440450.88590761699</v>
      </c>
      <c r="G116" s="84">
        <f>'Future Expected Cost'!AA115</f>
        <v>243265.6880810461</v>
      </c>
      <c r="H116" s="84"/>
      <c r="I116">
        <v>2134</v>
      </c>
      <c r="J116" s="103">
        <f t="shared" si="21"/>
        <v>760.13614334825445</v>
      </c>
      <c r="K116" s="103">
        <f t="shared" si="28"/>
        <v>-275.23846377536449</v>
      </c>
      <c r="L116" s="103">
        <f t="shared" si="29"/>
        <v>-314.15240069935982</v>
      </c>
      <c r="M116" s="103">
        <f t="shared" si="30"/>
        <v>-67.949363145388915</v>
      </c>
      <c r="N116" s="103">
        <f t="shared" si="31"/>
        <v>-84.265373356784252</v>
      </c>
      <c r="O116" s="103">
        <f t="shared" si="32"/>
        <v>-18.530542371356898</v>
      </c>
      <c r="P116" s="106">
        <f t="shared" si="33"/>
        <v>6875389.2771330364</v>
      </c>
      <c r="Q116" s="106">
        <f t="shared" si="34"/>
        <v>5504.7692755072894</v>
      </c>
      <c r="R116" s="106">
        <f t="shared" si="35"/>
        <v>6283.0480139871961</v>
      </c>
      <c r="S116" s="106">
        <f t="shared" si="36"/>
        <v>1358.9872629077781</v>
      </c>
      <c r="T116" s="106">
        <f t="shared" si="37"/>
        <v>1685.3074671356849</v>
      </c>
      <c r="U116" s="106">
        <f t="shared" si="38"/>
        <v>370.61084742713797</v>
      </c>
      <c r="V116" s="107">
        <f>P116*'Levy Proposition'!B$5/(1+Assumptions!$D$49)^('Incentive Relocation assumption'!$I116-2022)</f>
        <v>721906.07468338159</v>
      </c>
      <c r="W116" s="107">
        <f>Q116*'Levy Proposition'!C$5/(1+Assumptions!$D$49)^('Incentive Relocation assumption'!$I116-2022)</f>
        <v>1482.4004852178937</v>
      </c>
      <c r="X116" s="107">
        <f>R116*'Levy Proposition'!D$5/(1+Assumptions!$D$49)^('Incentive Relocation assumption'!$I116-2022)</f>
        <v>1101.0084383941353</v>
      </c>
      <c r="Y116" s="107">
        <f>S116*'Levy Proposition'!E$5/(1+Assumptions!$D$49)^('Incentive Relocation assumption'!$I116-2022)</f>
        <v>406.28935935069978</v>
      </c>
      <c r="Z116" s="107">
        <f>T116*'Levy Proposition'!F$5/(1+Assumptions!$D$49)^('Incentive Relocation assumption'!$I116-2022)</f>
        <v>282.42954611922761</v>
      </c>
      <c r="AA116" s="107">
        <f>U116*'Levy Proposition'!G$5/(1+Assumptions!$D$49)^('Incentive Relocation assumption'!$I116-2022)</f>
        <v>156.74429051722714</v>
      </c>
      <c r="AB116" s="81">
        <f>P116*'Levy Proposition'!B$33/(1+Assumptions!$D$49)^('Incentive Relocation assumption'!$I116-2022)</f>
        <v>721242.99142060347</v>
      </c>
      <c r="AC116" s="81">
        <f>Q116*'Levy Proposition'!C$33/(1+Assumptions!$D$49)^('Incentive Relocation assumption'!$I116-2022)</f>
        <v>1481.0388746359172</v>
      </c>
      <c r="AD116" s="81">
        <f>R116*'Levy Proposition'!D$33/(1+Assumptions!$D$49)^('Incentive Relocation assumption'!$I116-2022)</f>
        <v>1099.9971430286037</v>
      </c>
      <c r="AE116" s="81">
        <f>S116*'Levy Proposition'!E$33/(1+Assumptions!$D$49)^('Incentive Relocation assumption'!$I116-2022)</f>
        <v>405.91617552045102</v>
      </c>
      <c r="AF116" s="81">
        <f>T116*'Levy Proposition'!F$33/(1+Assumptions!$D$49)^('Incentive Relocation assumption'!$I116-2022)</f>
        <v>282.17012967779129</v>
      </c>
      <c r="AG116" s="81">
        <f>U116*'Levy Proposition'!G$33/(1+Assumptions!$D$49)^('Incentive Relocation assumption'!$I116-2022)</f>
        <v>156.60031816511255</v>
      </c>
      <c r="AH116" s="109">
        <f t="shared" si="22"/>
        <v>663.08326277812012</v>
      </c>
      <c r="AI116" s="109">
        <f t="shared" si="23"/>
        <v>1.3616105819764925</v>
      </c>
      <c r="AJ116" s="109">
        <f t="shared" si="24"/>
        <v>1.0112953655316232</v>
      </c>
      <c r="AK116" s="109">
        <f t="shared" si="25"/>
        <v>0.37318383024876312</v>
      </c>
      <c r="AL116" s="109">
        <f t="shared" si="26"/>
        <v>0.25941644143631493</v>
      </c>
      <c r="AM116" s="109">
        <f t="shared" si="27"/>
        <v>0.14397235211458792</v>
      </c>
      <c r="AN116" s="106">
        <f>'Levy Proposition'!B$11*'Incentive Relocation assumption'!J116/(1+Assumptions!$D$49)^('Incentive Relocation assumption'!$I116-2022)</f>
        <v>0</v>
      </c>
      <c r="AO116" s="106">
        <f>-'Levy Proposition'!C$11*'Incentive Relocation assumption'!K116/(1+Assumptions!$D$49)^('Incentive Relocation assumption'!$I116-2022)</f>
        <v>609.78379648488919</v>
      </c>
      <c r="AP116" s="106">
        <f>-'Levy Proposition'!D$11*'Incentive Relocation assumption'!L116/(1+Assumptions!$D$49)^('Incentive Relocation assumption'!$I116-2022)</f>
        <v>297.53839692871765</v>
      </c>
      <c r="AQ116" s="106">
        <f>-'Levy Proposition'!E$11*'Incentive Relocation assumption'!M116/(1+Assumptions!$D$49)^('Incentive Relocation assumption'!$I116-2022)</f>
        <v>177.72691586164376</v>
      </c>
      <c r="AR116" s="106">
        <f>-'Levy Proposition'!F$11*'Incentive Relocation assumption'!N116/(1+Assumptions!$D$49)^('Incentive Relocation assumption'!$I116-2022)</f>
        <v>71.114776308196653</v>
      </c>
      <c r="AS116" s="106">
        <f>-'Levy Proposition'!G$11*'Incentive Relocation assumption'!O116/(1+Assumptions!$D$49)^('Incentive Relocation assumption'!$I116-2022)</f>
        <v>79.445642265299952</v>
      </c>
    </row>
    <row r="117" spans="1:45" x14ac:dyDescent="0.35">
      <c r="A117">
        <v>2135</v>
      </c>
      <c r="B117" s="84">
        <f>'Future Expected Cost'!V116</f>
        <v>1206466.4018822396</v>
      </c>
      <c r="C117" s="84">
        <f>'Future Expected Cost'!W116</f>
        <v>2134741.2692728923</v>
      </c>
      <c r="D117" s="84">
        <f>'Future Expected Cost'!X116</f>
        <v>1600618.0237964455</v>
      </c>
      <c r="E117" s="84">
        <f>'Future Expected Cost'!Y116</f>
        <v>610922.05334071326</v>
      </c>
      <c r="F117" s="84">
        <f>'Future Expected Cost'!Z116</f>
        <v>421485.58671359776</v>
      </c>
      <c r="G117" s="84">
        <f>'Future Expected Cost'!AA116</f>
        <v>232776.95267381036</v>
      </c>
      <c r="H117" s="84"/>
      <c r="I117">
        <v>2135</v>
      </c>
      <c r="J117" s="103">
        <f t="shared" si="21"/>
        <v>722.12933618084162</v>
      </c>
      <c r="K117" s="103">
        <f t="shared" si="28"/>
        <v>-261.47654058659623</v>
      </c>
      <c r="L117" s="103">
        <f t="shared" si="29"/>
        <v>-298.44478066439183</v>
      </c>
      <c r="M117" s="103">
        <f t="shared" si="30"/>
        <v>-64.551894988119471</v>
      </c>
      <c r="N117" s="103">
        <f t="shared" si="31"/>
        <v>-80.052104688945036</v>
      </c>
      <c r="O117" s="103">
        <f t="shared" si="32"/>
        <v>-17.604015252789054</v>
      </c>
      <c r="P117" s="106">
        <f t="shared" si="33"/>
        <v>6876149.4132763846</v>
      </c>
      <c r="Q117" s="106">
        <f t="shared" si="34"/>
        <v>5229.5308117319246</v>
      </c>
      <c r="R117" s="106">
        <f t="shared" si="35"/>
        <v>5968.8956132878366</v>
      </c>
      <c r="S117" s="106">
        <f t="shared" si="36"/>
        <v>1291.0378997623893</v>
      </c>
      <c r="T117" s="106">
        <f t="shared" si="37"/>
        <v>1601.0420937789006</v>
      </c>
      <c r="U117" s="106">
        <f t="shared" si="38"/>
        <v>352.08030505578108</v>
      </c>
      <c r="V117" s="107">
        <f>P117*'Levy Proposition'!B$5/(1+Assumptions!$D$49)^('Incentive Relocation assumption'!$I117-2022)</f>
        <v>683983.3524836601</v>
      </c>
      <c r="W117" s="107">
        <f>Q117*'Levy Proposition'!C$5/(1+Assumptions!$D$49)^('Incentive Relocation assumption'!$I117-2022)</f>
        <v>1334.1540424439188</v>
      </c>
      <c r="X117" s="107">
        <f>R117*'Levy Proposition'!D$5/(1+Assumptions!$D$49)^('Incentive Relocation assumption'!$I117-2022)</f>
        <v>990.90284541595429</v>
      </c>
      <c r="Y117" s="107">
        <f>S117*'Levy Proposition'!E$5/(1+Assumptions!$D$49)^('Incentive Relocation assumption'!$I117-2022)</f>
        <v>365.65867090903674</v>
      </c>
      <c r="Z117" s="107">
        <f>T117*'Levy Proposition'!F$5/(1+Assumptions!$D$49)^('Incentive Relocation assumption'!$I117-2022)</f>
        <v>254.18537326313904</v>
      </c>
      <c r="AA117" s="107">
        <f>U117*'Levy Proposition'!G$5/(1+Assumptions!$D$49)^('Incentive Relocation assumption'!$I117-2022)</f>
        <v>141.06918535771024</v>
      </c>
      <c r="AB117" s="81">
        <f>P117*'Levy Proposition'!B$33/(1+Assumptions!$D$49)^('Incentive Relocation assumption'!$I117-2022)</f>
        <v>683355.10189960792</v>
      </c>
      <c r="AC117" s="81">
        <f>Q117*'Levy Proposition'!C$33/(1+Assumptions!$D$49)^('Incentive Relocation assumption'!$I117-2022)</f>
        <v>1332.928598793372</v>
      </c>
      <c r="AD117" s="81">
        <f>R117*'Levy Proposition'!D$33/(1+Assumptions!$D$49)^('Incentive Relocation assumption'!$I117-2022)</f>
        <v>989.99268394914225</v>
      </c>
      <c r="AE117" s="81">
        <f>S117*'Levy Proposition'!E$33/(1+Assumptions!$D$49)^('Incentive Relocation assumption'!$I117-2022)</f>
        <v>365.32280707152057</v>
      </c>
      <c r="AF117" s="81">
        <f>T117*'Levy Proposition'!F$33/(1+Assumptions!$D$49)^('Incentive Relocation assumption'!$I117-2022)</f>
        <v>253.95189958482476</v>
      </c>
      <c r="AG117" s="81">
        <f>U117*'Levy Proposition'!G$33/(1+Assumptions!$D$49)^('Incentive Relocation assumption'!$I117-2022)</f>
        <v>140.93961086182387</v>
      </c>
      <c r="AH117" s="109">
        <f t="shared" si="22"/>
        <v>628.25058405217715</v>
      </c>
      <c r="AI117" s="109">
        <f t="shared" si="23"/>
        <v>1.225443650546822</v>
      </c>
      <c r="AJ117" s="109">
        <f t="shared" si="24"/>
        <v>0.91016146681204191</v>
      </c>
      <c r="AK117" s="109">
        <f t="shared" si="25"/>
        <v>0.33586383751617177</v>
      </c>
      <c r="AL117" s="109">
        <f t="shared" si="26"/>
        <v>0.23347367831428301</v>
      </c>
      <c r="AM117" s="109">
        <f t="shared" si="27"/>
        <v>0.1295744958863736</v>
      </c>
      <c r="AN117" s="106">
        <f>'Levy Proposition'!B$11*'Incentive Relocation assumption'!J117/(1+Assumptions!$D$49)^('Incentive Relocation assumption'!$I117-2022)</f>
        <v>0</v>
      </c>
      <c r="AO117" s="106">
        <f>-'Levy Proposition'!C$11*'Incentive Relocation assumption'!K117/(1+Assumptions!$D$49)^('Incentive Relocation assumption'!$I117-2022)</f>
        <v>548.80278656785117</v>
      </c>
      <c r="AP117" s="106">
        <f>-'Levy Proposition'!D$11*'Incentive Relocation assumption'!L117/(1+Assumptions!$D$49)^('Incentive Relocation assumption'!$I117-2022)</f>
        <v>267.78327382049099</v>
      </c>
      <c r="AQ117" s="106">
        <f>-'Levy Proposition'!E$11*'Incentive Relocation assumption'!M117/(1+Assumptions!$D$49)^('Incentive Relocation assumption'!$I117-2022)</f>
        <v>159.95345766029578</v>
      </c>
      <c r="AR117" s="106">
        <f>-'Levy Proposition'!F$11*'Incentive Relocation assumption'!N117/(1+Assumptions!$D$49)^('Incentive Relocation assumption'!$I117-2022)</f>
        <v>64.002991927737895</v>
      </c>
      <c r="AS117" s="106">
        <f>-'Levy Proposition'!G$11*'Incentive Relocation assumption'!O117/(1+Assumptions!$D$49)^('Incentive Relocation assumption'!$I117-2022)</f>
        <v>71.500735354403119</v>
      </c>
    </row>
    <row r="118" spans="1:45" x14ac:dyDescent="0.35">
      <c r="A118">
        <v>2136</v>
      </c>
      <c r="B118" s="84">
        <f>'Future Expected Cost'!V117</f>
        <v>1153921.4205182579</v>
      </c>
      <c r="C118" s="84">
        <f>'Future Expected Cost'!W117</f>
        <v>2041842.3053265756</v>
      </c>
      <c r="D118" s="84">
        <f>'Future Expected Cost'!X117</f>
        <v>1531164.2748614571</v>
      </c>
      <c r="E118" s="84">
        <f>'Future Expected Cost'!Y117</f>
        <v>584676.59124103724</v>
      </c>
      <c r="F118" s="84">
        <f>'Future Expected Cost'!Z117</f>
        <v>403340.46091955516</v>
      </c>
      <c r="G118" s="84">
        <f>'Future Expected Cost'!AA117</f>
        <v>222742.41107453767</v>
      </c>
      <c r="H118" s="84"/>
      <c r="I118">
        <v>2136</v>
      </c>
      <c r="J118" s="103">
        <f t="shared" si="21"/>
        <v>686.02286937179952</v>
      </c>
      <c r="K118" s="103">
        <f t="shared" si="28"/>
        <v>-248.40271355726642</v>
      </c>
      <c r="L118" s="103">
        <f t="shared" si="29"/>
        <v>-283.52254163117226</v>
      </c>
      <c r="M118" s="103">
        <f t="shared" si="30"/>
        <v>-61.324300238713491</v>
      </c>
      <c r="N118" s="103">
        <f t="shared" si="31"/>
        <v>-76.049499454497777</v>
      </c>
      <c r="O118" s="103">
        <f t="shared" si="32"/>
        <v>-16.723814490149604</v>
      </c>
      <c r="P118" s="106">
        <f t="shared" si="33"/>
        <v>6876871.5426125657</v>
      </c>
      <c r="Q118" s="106">
        <f t="shared" si="34"/>
        <v>4968.0542711453281</v>
      </c>
      <c r="R118" s="106">
        <f t="shared" si="35"/>
        <v>5670.4508326234445</v>
      </c>
      <c r="S118" s="106">
        <f t="shared" si="36"/>
        <v>1226.4860047742698</v>
      </c>
      <c r="T118" s="106">
        <f t="shared" si="37"/>
        <v>1520.9899890899555</v>
      </c>
      <c r="U118" s="106">
        <f t="shared" si="38"/>
        <v>334.47628980299203</v>
      </c>
      <c r="V118" s="107">
        <f>P118*'Levy Proposition'!B$5/(1+Assumptions!$D$49)^('Incentive Relocation assumption'!$I118-2022)</f>
        <v>648049.17367665516</v>
      </c>
      <c r="W118" s="107">
        <f>Q118*'Levy Proposition'!C$5/(1+Assumptions!$D$49)^('Incentive Relocation assumption'!$I118-2022)</f>
        <v>1200.732883400141</v>
      </c>
      <c r="X118" s="107">
        <f>R118*'Levy Proposition'!D$5/(1+Assumptions!$D$49)^('Incentive Relocation assumption'!$I118-2022)</f>
        <v>891.80828666995296</v>
      </c>
      <c r="Y118" s="107">
        <f>S118*'Levy Proposition'!E$5/(1+Assumptions!$D$49)^('Incentive Relocation assumption'!$I118-2022)</f>
        <v>329.09122656975853</v>
      </c>
      <c r="Z118" s="107">
        <f>T118*'Levy Proposition'!F$5/(1+Assumptions!$D$49)^('Incentive Relocation assumption'!$I118-2022)</f>
        <v>228.76573952233068</v>
      </c>
      <c r="AA118" s="107">
        <f>U118*'Levy Proposition'!G$5/(1+Assumptions!$D$49)^('Incentive Relocation assumption'!$I118-2022)</f>
        <v>126.96165832784075</v>
      </c>
      <c r="AB118" s="81">
        <f>P118*'Levy Proposition'!B$33/(1+Assumptions!$D$49)^('Incentive Relocation assumption'!$I118-2022)</f>
        <v>647453.92925969907</v>
      </c>
      <c r="AC118" s="81">
        <f>Q118*'Levy Proposition'!C$33/(1+Assumptions!$D$49)^('Incentive Relocation assumption'!$I118-2022)</f>
        <v>1199.6299894005317</v>
      </c>
      <c r="AD118" s="81">
        <f>R118*'Levy Proposition'!D$33/(1+Assumptions!$D$49)^('Incentive Relocation assumption'!$I118-2022)</f>
        <v>890.989145275753</v>
      </c>
      <c r="AE118" s="81">
        <f>S118*'Levy Proposition'!E$33/(1+Assumptions!$D$49)^('Incentive Relocation assumption'!$I118-2022)</f>
        <v>328.78895056472402</v>
      </c>
      <c r="AF118" s="81">
        <f>T118*'Levy Proposition'!F$33/(1+Assumptions!$D$49)^('Incentive Relocation assumption'!$I118-2022)</f>
        <v>228.55561421892358</v>
      </c>
      <c r="AG118" s="81">
        <f>U118*'Levy Proposition'!G$33/(1+Assumptions!$D$49)^('Incentive Relocation assumption'!$I118-2022)</f>
        <v>126.84504184045539</v>
      </c>
      <c r="AH118" s="109">
        <f t="shared" si="22"/>
        <v>595.2444169560913</v>
      </c>
      <c r="AI118" s="109">
        <f t="shared" si="23"/>
        <v>1.1028939996092504</v>
      </c>
      <c r="AJ118" s="109">
        <f t="shared" si="24"/>
        <v>0.8191413941999599</v>
      </c>
      <c r="AK118" s="109">
        <f t="shared" si="25"/>
        <v>0.30227600503451413</v>
      </c>
      <c r="AL118" s="109">
        <f t="shared" si="26"/>
        <v>0.21012530340709645</v>
      </c>
      <c r="AM118" s="109">
        <f t="shared" si="27"/>
        <v>0.11661648738535746</v>
      </c>
      <c r="AN118" s="106">
        <f>'Levy Proposition'!B$11*'Incentive Relocation assumption'!J118/(1+Assumptions!$D$49)^('Incentive Relocation assumption'!$I118-2022)</f>
        <v>0</v>
      </c>
      <c r="AO118" s="106">
        <f>-'Levy Proposition'!C$11*'Incentive Relocation assumption'!K118/(1+Assumptions!$D$49)^('Incentive Relocation assumption'!$I118-2022)</f>
        <v>493.92014068071728</v>
      </c>
      <c r="AP118" s="106">
        <f>-'Levy Proposition'!D$11*'Incentive Relocation assumption'!L118/(1+Assumptions!$D$49)^('Incentive Relocation assumption'!$I118-2022)</f>
        <v>241.00379137015841</v>
      </c>
      <c r="AQ118" s="106">
        <f>-'Levy Proposition'!E$11*'Incentive Relocation assumption'!M118/(1+Assumptions!$D$49)^('Incentive Relocation assumption'!$I118-2022)</f>
        <v>143.95742194390766</v>
      </c>
      <c r="AR118" s="106">
        <f>-'Levy Proposition'!F$11*'Incentive Relocation assumption'!N118/(1+Assumptions!$D$49)^('Incentive Relocation assumption'!$I118-2022)</f>
        <v>57.602416661612047</v>
      </c>
      <c r="AS118" s="106">
        <f>-'Levy Proposition'!G$11*'Incentive Relocation assumption'!O118/(1+Assumptions!$D$49)^('Incentive Relocation assumption'!$I118-2022)</f>
        <v>64.350353404510798</v>
      </c>
    </row>
    <row r="119" spans="1:45" x14ac:dyDescent="0.35">
      <c r="A119">
        <v>2137</v>
      </c>
      <c r="B119" s="84">
        <f>'Future Expected Cost'!V118</f>
        <v>1103673.0558900293</v>
      </c>
      <c r="C119" s="84">
        <f>'Future Expected Cost'!W118</f>
        <v>1953000.5471978034</v>
      </c>
      <c r="D119" s="84">
        <f>'Future Expected Cost'!X118</f>
        <v>1464735.7145998033</v>
      </c>
      <c r="E119" s="84">
        <f>'Future Expected Cost'!Y118</f>
        <v>559563.598966719</v>
      </c>
      <c r="F119" s="84">
        <f>'Future Expected Cost'!Z118</f>
        <v>385979.89415020484</v>
      </c>
      <c r="G119" s="84">
        <f>'Future Expected Cost'!AA118</f>
        <v>213142.31546566117</v>
      </c>
      <c r="H119" s="84"/>
      <c r="I119">
        <v>2137</v>
      </c>
      <c r="J119" s="103">
        <f t="shared" si="21"/>
        <v>651.72172590320952</v>
      </c>
      <c r="K119" s="103">
        <f t="shared" si="28"/>
        <v>-235.98257787940312</v>
      </c>
      <c r="L119" s="103">
        <f t="shared" si="29"/>
        <v>-269.3464145496136</v>
      </c>
      <c r="M119" s="103">
        <f t="shared" si="30"/>
        <v>-58.258085226777816</v>
      </c>
      <c r="N119" s="103">
        <f t="shared" si="31"/>
        <v>-72.247024481772883</v>
      </c>
      <c r="O119" s="103">
        <f t="shared" si="32"/>
        <v>-15.887623765642122</v>
      </c>
      <c r="P119" s="106">
        <f t="shared" si="33"/>
        <v>6877557.5654819375</v>
      </c>
      <c r="Q119" s="106">
        <f t="shared" si="34"/>
        <v>4719.6515575880621</v>
      </c>
      <c r="R119" s="106">
        <f t="shared" si="35"/>
        <v>5386.9282909922722</v>
      </c>
      <c r="S119" s="106">
        <f t="shared" si="36"/>
        <v>1165.1617045355563</v>
      </c>
      <c r="T119" s="106">
        <f t="shared" si="37"/>
        <v>1444.9404896354577</v>
      </c>
      <c r="U119" s="106">
        <f t="shared" si="38"/>
        <v>317.75247531284242</v>
      </c>
      <c r="V119" s="107">
        <f>P119*'Levy Proposition'!B$5/(1+Assumptions!$D$49)^('Incentive Relocation assumption'!$I119-2022)</f>
        <v>613999.62524165586</v>
      </c>
      <c r="W119" s="107">
        <f>Q119*'Levy Proposition'!C$5/(1+Assumptions!$D$49)^('Incentive Relocation assumption'!$I119-2022)</f>
        <v>1080.6544157655028</v>
      </c>
      <c r="X119" s="107">
        <f>R119*'Levy Proposition'!D$5/(1+Assumptions!$D$49)^('Incentive Relocation assumption'!$I119-2022)</f>
        <v>802.62361123742892</v>
      </c>
      <c r="Y119" s="107">
        <f>S119*'Levy Proposition'!E$5/(1+Assumptions!$D$49)^('Incentive Relocation assumption'!$I119-2022)</f>
        <v>296.180684396049</v>
      </c>
      <c r="Z119" s="107">
        <f>T119*'Levy Proposition'!F$5/(1+Assumptions!$D$49)^('Incentive Relocation assumption'!$I119-2022)</f>
        <v>205.88817880178189</v>
      </c>
      <c r="AA119" s="107">
        <f>U119*'Levy Proposition'!G$5/(1+Assumptions!$D$49)^('Incentive Relocation assumption'!$I119-2022)</f>
        <v>114.26494485299276</v>
      </c>
      <c r="AB119" s="81">
        <f>P119*'Levy Proposition'!B$33/(1+Assumptions!$D$49)^('Incentive Relocation assumption'!$I119-2022)</f>
        <v>613435.65592607926</v>
      </c>
      <c r="AC119" s="81">
        <f>Q119*'Levy Proposition'!C$33/(1+Assumptions!$D$49)^('Incentive Relocation assumption'!$I119-2022)</f>
        <v>1079.6618159231264</v>
      </c>
      <c r="AD119" s="81">
        <f>R119*'Levy Proposition'!D$33/(1+Assumptions!$D$49)^('Incentive Relocation assumption'!$I119-2022)</f>
        <v>801.88638751596989</v>
      </c>
      <c r="AE119" s="81">
        <f>S119*'Levy Proposition'!E$33/(1+Assumptions!$D$49)^('Incentive Relocation assumption'!$I119-2022)</f>
        <v>295.90863729536869</v>
      </c>
      <c r="AF119" s="81">
        <f>T119*'Levy Proposition'!F$33/(1+Assumptions!$D$49)^('Incentive Relocation assumption'!$I119-2022)</f>
        <v>205.69906693507937</v>
      </c>
      <c r="AG119" s="81">
        <f>U119*'Levy Proposition'!G$33/(1+Assumptions!$D$49)^('Incentive Relocation assumption'!$I119-2022)</f>
        <v>114.15999051736469</v>
      </c>
      <c r="AH119" s="109">
        <f t="shared" si="22"/>
        <v>563.96931557659991</v>
      </c>
      <c r="AI119" s="109">
        <f t="shared" si="23"/>
        <v>0.99259984237642129</v>
      </c>
      <c r="AJ119" s="109">
        <f t="shared" si="24"/>
        <v>0.73722372145903137</v>
      </c>
      <c r="AK119" s="109">
        <f t="shared" si="25"/>
        <v>0.2720471006803109</v>
      </c>
      <c r="AL119" s="109">
        <f t="shared" si="26"/>
        <v>0.18911186670251823</v>
      </c>
      <c r="AM119" s="109">
        <f t="shared" si="27"/>
        <v>0.10495433562806511</v>
      </c>
      <c r="AN119" s="106">
        <f>'Levy Proposition'!B$11*'Incentive Relocation assumption'!J119/(1+Assumptions!$D$49)^('Incentive Relocation assumption'!$I119-2022)</f>
        <v>0</v>
      </c>
      <c r="AO119" s="106">
        <f>-'Levy Proposition'!C$11*'Incentive Relocation assumption'!K119/(1+Assumptions!$D$49)^('Incentive Relocation assumption'!$I119-2022)</f>
        <v>444.52599611554268</v>
      </c>
      <c r="AP119" s="106">
        <f>-'Levy Proposition'!D$11*'Incentive Relocation assumption'!L119/(1+Assumptions!$D$49)^('Incentive Relocation assumption'!$I119-2022)</f>
        <v>216.9023726766697</v>
      </c>
      <c r="AQ119" s="106">
        <f>-'Levy Proposition'!E$11*'Incentive Relocation assumption'!M119/(1+Assumptions!$D$49)^('Incentive Relocation assumption'!$I119-2022)</f>
        <v>129.56105879717029</v>
      </c>
      <c r="AR119" s="106">
        <f>-'Levy Proposition'!F$11*'Incentive Relocation assumption'!N119/(1+Assumptions!$D$49)^('Incentive Relocation assumption'!$I119-2022)</f>
        <v>51.841926530624825</v>
      </c>
      <c r="AS119" s="106">
        <f>-'Levy Proposition'!G$11*'Incentive Relocation assumption'!O119/(1+Assumptions!$D$49)^('Incentive Relocation assumption'!$I119-2022)</f>
        <v>57.91504049238322</v>
      </c>
    </row>
    <row r="120" spans="1:45" x14ac:dyDescent="0.35">
      <c r="A120">
        <v>2138</v>
      </c>
      <c r="B120" s="84">
        <f>'Future Expected Cost'!V119</f>
        <v>1055620.5978905263</v>
      </c>
      <c r="C120" s="84">
        <f>'Future Expected Cost'!W119</f>
        <v>1868038.2142548726</v>
      </c>
      <c r="D120" s="84">
        <f>'Future Expected Cost'!X119</f>
        <v>1401200.1076264565</v>
      </c>
      <c r="E120" s="84">
        <f>'Future Expected Cost'!Y119</f>
        <v>535534.00788933947</v>
      </c>
      <c r="F120" s="84">
        <f>'Future Expected Cost'!Z119</f>
        <v>369369.8244258241</v>
      </c>
      <c r="G120" s="84">
        <f>'Future Expected Cost'!AA119</f>
        <v>203957.77988760505</v>
      </c>
      <c r="H120" s="84"/>
      <c r="I120">
        <v>2138</v>
      </c>
      <c r="J120" s="103">
        <f t="shared" si="21"/>
        <v>619.13563960804902</v>
      </c>
      <c r="K120" s="103">
        <f t="shared" si="28"/>
        <v>-224.18344898543296</v>
      </c>
      <c r="L120" s="103">
        <f t="shared" si="29"/>
        <v>-255.87909382213294</v>
      </c>
      <c r="M120" s="103">
        <f t="shared" si="30"/>
        <v>-55.345180965438921</v>
      </c>
      <c r="N120" s="103">
        <f t="shared" si="31"/>
        <v>-68.634673257684241</v>
      </c>
      <c r="O120" s="103">
        <f t="shared" si="32"/>
        <v>-15.093242577360016</v>
      </c>
      <c r="P120" s="106">
        <f t="shared" si="33"/>
        <v>6878209.2872078409</v>
      </c>
      <c r="Q120" s="106">
        <f t="shared" si="34"/>
        <v>4483.6689797086592</v>
      </c>
      <c r="R120" s="106">
        <f t="shared" si="35"/>
        <v>5117.5818764426585</v>
      </c>
      <c r="S120" s="106">
        <f t="shared" si="36"/>
        <v>1106.9036193087784</v>
      </c>
      <c r="T120" s="106">
        <f t="shared" si="37"/>
        <v>1372.6934651536849</v>
      </c>
      <c r="U120" s="106">
        <f t="shared" si="38"/>
        <v>301.86485154720032</v>
      </c>
      <c r="V120" s="107">
        <f>P120*'Levy Proposition'!B$5/(1+Assumptions!$D$49)^('Incentive Relocation assumption'!$I120-2022)</f>
        <v>581736.18811417895</v>
      </c>
      <c r="W120" s="107">
        <f>Q120*'Levy Proposition'!C$5/(1+Assumptions!$D$49)^('Incentive Relocation assumption'!$I120-2022)</f>
        <v>972.5843128461313</v>
      </c>
      <c r="X120" s="107">
        <f>R120*'Levy Proposition'!D$5/(1+Assumptions!$D$49)^('Incentive Relocation assumption'!$I120-2022)</f>
        <v>722.35778804130302</v>
      </c>
      <c r="Y120" s="107">
        <f>S120*'Levy Proposition'!E$5/(1+Assumptions!$D$49)^('Incentive Relocation assumption'!$I120-2022)</f>
        <v>266.5613383975068</v>
      </c>
      <c r="Z120" s="107">
        <f>T120*'Levy Proposition'!F$5/(1+Assumptions!$D$49)^('Incentive Relocation assumption'!$I120-2022)</f>
        <v>185.29847283437601</v>
      </c>
      <c r="AA120" s="107">
        <f>U120*'Levy Proposition'!G$5/(1+Assumptions!$D$49)^('Incentive Relocation assumption'!$I120-2022)</f>
        <v>102.83795749219823</v>
      </c>
      <c r="AB120" s="81">
        <f>P120*'Levy Proposition'!B$33/(1+Assumptions!$D$49)^('Incentive Relocation assumption'!$I120-2022)</f>
        <v>581201.85332573717</v>
      </c>
      <c r="AC120" s="81">
        <f>Q120*'Levy Proposition'!C$33/(1+Assumptions!$D$49)^('Incentive Relocation assumption'!$I120-2022)</f>
        <v>971.69097726951691</v>
      </c>
      <c r="AD120" s="81">
        <f>R120*'Levy Proposition'!D$33/(1+Assumptions!$D$49)^('Incentive Relocation assumption'!$I120-2022)</f>
        <v>721.69428987196352</v>
      </c>
      <c r="AE120" s="81">
        <f>S120*'Levy Proposition'!E$33/(1+Assumptions!$D$49)^('Incentive Relocation assumption'!$I120-2022)</f>
        <v>266.31649718035459</v>
      </c>
      <c r="AF120" s="81">
        <f>T120*'Levy Proposition'!F$33/(1+Assumptions!$D$49)^('Incentive Relocation assumption'!$I120-2022)</f>
        <v>185.12827297006726</v>
      </c>
      <c r="AG120" s="81">
        <f>U120*'Levy Proposition'!G$33/(1+Assumptions!$D$49)^('Incentive Relocation assumption'!$I120-2022)</f>
        <v>102.74349904284765</v>
      </c>
      <c r="AH120" s="109">
        <f t="shared" si="22"/>
        <v>534.33478844177444</v>
      </c>
      <c r="AI120" s="109">
        <f t="shared" si="23"/>
        <v>0.89333557661439045</v>
      </c>
      <c r="AJ120" s="109">
        <f t="shared" si="24"/>
        <v>0.66349816933950478</v>
      </c>
      <c r="AK120" s="109">
        <f t="shared" si="25"/>
        <v>0.24484121715221363</v>
      </c>
      <c r="AL120" s="109">
        <f t="shared" si="26"/>
        <v>0.17019986430875633</v>
      </c>
      <c r="AM120" s="109">
        <f t="shared" si="27"/>
        <v>9.4458449350582896E-2</v>
      </c>
      <c r="AN120" s="106">
        <f>'Levy Proposition'!B$11*'Incentive Relocation assumption'!J120/(1+Assumptions!$D$49)^('Incentive Relocation assumption'!$I120-2022)</f>
        <v>0</v>
      </c>
      <c r="AO120" s="106">
        <f>-'Levy Proposition'!C$11*'Incentive Relocation assumption'!K120/(1+Assumptions!$D$49)^('Incentive Relocation assumption'!$I120-2022)</f>
        <v>400.07147906578564</v>
      </c>
      <c r="AP120" s="106">
        <f>-'Levy Proposition'!D$11*'Incentive Relocation assumption'!L120/(1+Assumptions!$D$49)^('Incentive Relocation assumption'!$I120-2022)</f>
        <v>195.21119981266128</v>
      </c>
      <c r="AQ120" s="106">
        <f>-'Levy Proposition'!E$11*'Incentive Relocation assumption'!M120/(1+Assumptions!$D$49)^('Incentive Relocation assumption'!$I120-2022)</f>
        <v>116.60439406301975</v>
      </c>
      <c r="AR120" s="106">
        <f>-'Levy Proposition'!F$11*'Incentive Relocation assumption'!N120/(1+Assumptions!$D$49)^('Incentive Relocation assumption'!$I120-2022)</f>
        <v>46.657510260290678</v>
      </c>
      <c r="AS120" s="106">
        <f>-'Levy Proposition'!G$11*'Incentive Relocation assumption'!O120/(1+Assumptions!$D$49)^('Incentive Relocation assumption'!$I120-2022)</f>
        <v>52.123286629833359</v>
      </c>
    </row>
    <row r="121" spans="1:45" x14ac:dyDescent="0.35">
      <c r="A121">
        <v>2139</v>
      </c>
      <c r="B121" s="84">
        <f>'Future Expected Cost'!V120</f>
        <v>1009667.7660798844</v>
      </c>
      <c r="C121" s="84">
        <f>'Future Expected Cost'!W120</f>
        <v>1786785.3398588237</v>
      </c>
      <c r="D121" s="84">
        <f>'Future Expected Cost'!X120</f>
        <v>1340431.0177656203</v>
      </c>
      <c r="E121" s="84">
        <f>'Future Expected Cost'!Y120</f>
        <v>512540.88379524351</v>
      </c>
      <c r="F121" s="84">
        <f>'Future Expected Cost'!Z120</f>
        <v>353477.67425481929</v>
      </c>
      <c r="G121" s="84">
        <f>'Future Expected Cost'!AA120</f>
        <v>195170.74249306743</v>
      </c>
      <c r="H121" s="84"/>
      <c r="I121">
        <v>2139</v>
      </c>
      <c r="J121" s="103">
        <f t="shared" si="21"/>
        <v>588.17885762764672</v>
      </c>
      <c r="K121" s="103">
        <f t="shared" si="28"/>
        <v>-212.97427653616134</v>
      </c>
      <c r="L121" s="103">
        <f t="shared" si="29"/>
        <v>-243.0851391310263</v>
      </c>
      <c r="M121" s="103">
        <f t="shared" si="30"/>
        <v>-52.577921917166975</v>
      </c>
      <c r="N121" s="103">
        <f t="shared" si="31"/>
        <v>-65.202939594800043</v>
      </c>
      <c r="O121" s="103">
        <f t="shared" si="32"/>
        <v>-14.338580448492017</v>
      </c>
      <c r="P121" s="106">
        <f t="shared" si="33"/>
        <v>6878828.4228474488</v>
      </c>
      <c r="Q121" s="106">
        <f t="shared" si="34"/>
        <v>4259.4855307232265</v>
      </c>
      <c r="R121" s="106">
        <f t="shared" si="35"/>
        <v>4861.7027826205258</v>
      </c>
      <c r="S121" s="106">
        <f t="shared" si="36"/>
        <v>1051.5584383433395</v>
      </c>
      <c r="T121" s="106">
        <f t="shared" si="37"/>
        <v>1304.0587918960007</v>
      </c>
      <c r="U121" s="106">
        <f t="shared" si="38"/>
        <v>286.77160896984032</v>
      </c>
      <c r="V121" s="107">
        <f>P121*'Levy Proposition'!B$5/(1+Assumptions!$D$49)^('Incentive Relocation assumption'!$I121-2022)</f>
        <v>551165.4608315652</v>
      </c>
      <c r="W121" s="107">
        <f>Q121*'Levy Proposition'!C$5/(1+Assumptions!$D$49)^('Incentive Relocation assumption'!$I121-2022)</f>
        <v>875.32168637308541</v>
      </c>
      <c r="X121" s="107">
        <f>R121*'Levy Proposition'!D$5/(1+Assumptions!$D$49)^('Incentive Relocation assumption'!$I121-2022)</f>
        <v>650.11889338696142</v>
      </c>
      <c r="Y121" s="107">
        <f>S121*'Levy Proposition'!E$5/(1+Assumptions!$D$49)^('Incentive Relocation assumption'!$I121-2022)</f>
        <v>239.90405476022323</v>
      </c>
      <c r="Z121" s="107">
        <f>T121*'Levy Proposition'!F$5/(1+Assumptions!$D$49)^('Incentive Relocation assumption'!$I121-2022)</f>
        <v>166.76782627626417</v>
      </c>
      <c r="AA121" s="107">
        <f>U121*'Levy Proposition'!G$5/(1+Assumptions!$D$49)^('Incentive Relocation assumption'!$I121-2022)</f>
        <v>92.553718157158613</v>
      </c>
      <c r="AB121" s="81">
        <f>P121*'Levy Proposition'!B$33/(1+Assumptions!$D$49)^('Incentive Relocation assumption'!$I121-2022)</f>
        <v>550659.20578687813</v>
      </c>
      <c r="AC121" s="81">
        <f>Q121*'Levy Proposition'!C$33/(1+Assumptions!$D$49)^('Incentive Relocation assumption'!$I121-2022)</f>
        <v>874.517688207486</v>
      </c>
      <c r="AD121" s="81">
        <f>R121*'Levy Proposition'!D$33/(1+Assumptions!$D$49)^('Incentive Relocation assumption'!$I121-2022)</f>
        <v>649.52174789651838</v>
      </c>
      <c r="AE121" s="81">
        <f>S121*'Levy Proposition'!E$33/(1+Assumptions!$D$49)^('Incentive Relocation assumption'!$I121-2022)</f>
        <v>239.68369872089517</v>
      </c>
      <c r="AF121" s="81">
        <f>T121*'Levy Proposition'!F$33/(1+Assumptions!$D$49)^('Incentive Relocation assumption'!$I121-2022)</f>
        <v>166.61464713253395</v>
      </c>
      <c r="AG121" s="81">
        <f>U121*'Levy Proposition'!G$33/(1+Assumptions!$D$49)^('Incentive Relocation assumption'!$I121-2022)</f>
        <v>92.468705960184394</v>
      </c>
      <c r="AH121" s="109">
        <f t="shared" si="22"/>
        <v>506.25504468707368</v>
      </c>
      <c r="AI121" s="109">
        <f t="shared" si="23"/>
        <v>0.80399816559940973</v>
      </c>
      <c r="AJ121" s="109">
        <f t="shared" si="24"/>
        <v>0.59714549044304022</v>
      </c>
      <c r="AK121" s="109">
        <f t="shared" si="25"/>
        <v>0.2203560393280668</v>
      </c>
      <c r="AL121" s="109">
        <f t="shared" si="26"/>
        <v>0.15317914373022745</v>
      </c>
      <c r="AM121" s="109">
        <f t="shared" si="27"/>
        <v>8.5012196974219023E-2</v>
      </c>
      <c r="AN121" s="106">
        <f>'Levy Proposition'!B$11*'Incentive Relocation assumption'!J121/(1+Assumptions!$D$49)^('Incentive Relocation assumption'!$I121-2022)</f>
        <v>0</v>
      </c>
      <c r="AO121" s="106">
        <f>-'Levy Proposition'!C$11*'Incentive Relocation assumption'!K121/(1+Assumptions!$D$49)^('Incentive Relocation assumption'!$I121-2022)</f>
        <v>360.06260547309529</v>
      </c>
      <c r="AP121" s="106">
        <f>-'Levy Proposition'!D$11*'Incentive Relocation assumption'!L121/(1+Assumptions!$D$49)^('Incentive Relocation assumption'!$I121-2022)</f>
        <v>175.68923779872347</v>
      </c>
      <c r="AQ121" s="106">
        <f>-'Levy Proposition'!E$11*'Incentive Relocation assumption'!M121/(1+Assumptions!$D$49)^('Incentive Relocation assumption'!$I121-2022)</f>
        <v>104.94345169013819</v>
      </c>
      <c r="AR121" s="106">
        <f>-'Levy Proposition'!F$11*'Incentive Relocation assumption'!N121/(1+Assumptions!$D$49)^('Incentive Relocation assumption'!$I121-2022)</f>
        <v>41.991557979681673</v>
      </c>
      <c r="AS121" s="106">
        <f>-'Levy Proposition'!G$11*'Incentive Relocation assumption'!O121/(1+Assumptions!$D$49)^('Incentive Relocation assumption'!$I121-2022)</f>
        <v>46.91073313594719</v>
      </c>
    </row>
    <row r="122" spans="1:45" x14ac:dyDescent="0.35">
      <c r="A122">
        <v>2140</v>
      </c>
      <c r="B122" s="84">
        <f>'Future Expected Cost'!V121</f>
        <v>1026227.4705419041</v>
      </c>
      <c r="C122" s="84">
        <f>'Future Expected Cost'!W121</f>
        <v>1816157.572473285</v>
      </c>
      <c r="D122" s="84">
        <f>'Future Expected Cost'!X121</f>
        <v>1362647.3619772173</v>
      </c>
      <c r="E122" s="84">
        <f>'Future Expected Cost'!Y121</f>
        <v>521272.86271913286</v>
      </c>
      <c r="F122" s="84">
        <f>'Future Expected Cost'!Z121</f>
        <v>359465.89933575515</v>
      </c>
      <c r="G122" s="84">
        <f>'Future Expected Cost'!AA121</f>
        <v>198465.16165666803</v>
      </c>
      <c r="H122" s="84"/>
      <c r="I122">
        <v>2140</v>
      </c>
      <c r="J122" s="103">
        <f t="shared" si="21"/>
        <v>558.76991474626436</v>
      </c>
      <c r="K122" s="103">
        <f t="shared" si="28"/>
        <v>-202.32556270935328</v>
      </c>
      <c r="L122" s="103">
        <f t="shared" si="29"/>
        <v>-230.93088217447499</v>
      </c>
      <c r="M122" s="103">
        <f t="shared" si="30"/>
        <v>-49.949025821308624</v>
      </c>
      <c r="N122" s="103">
        <f t="shared" si="31"/>
        <v>-61.942792615060036</v>
      </c>
      <c r="O122" s="103">
        <f t="shared" si="32"/>
        <v>-13.621651426067416</v>
      </c>
      <c r="P122" s="106">
        <f t="shared" si="33"/>
        <v>6879416.6017050762</v>
      </c>
      <c r="Q122" s="106">
        <f t="shared" si="34"/>
        <v>4046.5112541870653</v>
      </c>
      <c r="R122" s="106">
        <f t="shared" si="35"/>
        <v>4618.6176434894996</v>
      </c>
      <c r="S122" s="106">
        <f t="shared" si="36"/>
        <v>998.98051642617247</v>
      </c>
      <c r="T122" s="106">
        <f t="shared" si="37"/>
        <v>1238.8558523012007</v>
      </c>
      <c r="U122" s="106">
        <f t="shared" si="38"/>
        <v>272.43302852134832</v>
      </c>
      <c r="V122" s="107">
        <f>P122*'Levy Proposition'!B$5/(1+Assumptions!$D$49)^('Incentive Relocation assumption'!$I122-2022)</f>
        <v>522198.89696851477</v>
      </c>
      <c r="W122" s="107">
        <f>Q122*'Levy Proposition'!C$5/(1+Assumptions!$D$49)^('Incentive Relocation assumption'!$I122-2022)</f>
        <v>787.78574208428324</v>
      </c>
      <c r="X122" s="107">
        <f>R122*'Levy Proposition'!D$5/(1+Assumptions!$D$49)^('Incentive Relocation assumption'!$I122-2022)</f>
        <v>585.10419979651533</v>
      </c>
      <c r="Y122" s="107">
        <f>S122*'Levy Proposition'!E$5/(1+Assumptions!$D$49)^('Incentive Relocation assumption'!$I122-2022)</f>
        <v>215.91261447138086</v>
      </c>
      <c r="Z122" s="107">
        <f>T122*'Levy Proposition'!F$5/(1+Assumptions!$D$49)^('Incentive Relocation assumption'!$I122-2022)</f>
        <v>150.09032430487855</v>
      </c>
      <c r="AA122" s="107">
        <f>U122*'Levy Proposition'!G$5/(1+Assumptions!$D$49)^('Incentive Relocation assumption'!$I122-2022)</f>
        <v>83.297947116118365</v>
      </c>
      <c r="AB122" s="81">
        <f>P122*'Levy Proposition'!B$33/(1+Assumptions!$D$49)^('Incentive Relocation assumption'!$I122-2022)</f>
        <v>521719.24821563117</v>
      </c>
      <c r="AC122" s="81">
        <f>Q122*'Levy Proposition'!C$33/(1+Assumptions!$D$49)^('Incentive Relocation assumption'!$I122-2022)</f>
        <v>787.06214720324522</v>
      </c>
      <c r="AD122" s="81">
        <f>R122*'Levy Proposition'!D$33/(1+Assumptions!$D$49)^('Incentive Relocation assumption'!$I122-2022)</f>
        <v>584.5667714308704</v>
      </c>
      <c r="AE122" s="81">
        <f>S122*'Levy Proposition'!E$33/(1+Assumptions!$D$49)^('Incentive Relocation assumption'!$I122-2022)</f>
        <v>215.71429498647919</v>
      </c>
      <c r="AF122" s="81">
        <f>T122*'Levy Proposition'!F$33/(1+Assumptions!$D$49)^('Incentive Relocation assumption'!$I122-2022)</f>
        <v>149.9524637362511</v>
      </c>
      <c r="AG122" s="81">
        <f>U122*'Levy Proposition'!G$33/(1+Assumptions!$D$49)^('Incentive Relocation assumption'!$I122-2022)</f>
        <v>83.221436505536943</v>
      </c>
      <c r="AH122" s="109">
        <f t="shared" si="22"/>
        <v>479.64875288360054</v>
      </c>
      <c r="AI122" s="109">
        <f t="shared" si="23"/>
        <v>0.72359488103802505</v>
      </c>
      <c r="AJ122" s="109">
        <f t="shared" si="24"/>
        <v>0.53742836564492791</v>
      </c>
      <c r="AK122" s="109">
        <f t="shared" si="25"/>
        <v>0.19831948490167406</v>
      </c>
      <c r="AL122" s="109">
        <f t="shared" si="26"/>
        <v>0.13786056862744545</v>
      </c>
      <c r="AM122" s="109">
        <f t="shared" si="27"/>
        <v>7.6510610581422611E-2</v>
      </c>
      <c r="AN122" s="106">
        <f>'Levy Proposition'!B$11*'Incentive Relocation assumption'!J122/(1+Assumptions!$D$49)^('Incentive Relocation assumption'!$I122-2022)</f>
        <v>0</v>
      </c>
      <c r="AO122" s="106">
        <f>-'Levy Proposition'!C$11*'Incentive Relocation assumption'!K122/(1+Assumptions!$D$49)^('Incentive Relocation assumption'!$I122-2022)</f>
        <v>324.05479181572883</v>
      </c>
      <c r="AP122" s="106">
        <f>-'Levy Proposition'!D$11*'Incentive Relocation assumption'!L122/(1+Assumptions!$D$49)^('Incentive Relocation assumption'!$I122-2022)</f>
        <v>158.11955619307867</v>
      </c>
      <c r="AQ122" s="106">
        <f>-'Levy Proposition'!E$11*'Incentive Relocation assumption'!M122/(1+Assumptions!$D$49)^('Incentive Relocation assumption'!$I122-2022)</f>
        <v>94.448653853372292</v>
      </c>
      <c r="AR122" s="106">
        <f>-'Levy Proposition'!F$11*'Incentive Relocation assumption'!N122/(1+Assumptions!$D$49)^('Incentive Relocation assumption'!$I122-2022)</f>
        <v>37.792221053459656</v>
      </c>
      <c r="AS122" s="106">
        <f>-'Levy Proposition'!G$11*'Incentive Relocation assumption'!O122/(1+Assumptions!$D$49)^('Incentive Relocation assumption'!$I122-2022)</f>
        <v>42.219457475509714</v>
      </c>
    </row>
    <row r="123" spans="1:45" x14ac:dyDescent="0.35">
      <c r="A123">
        <v>2141</v>
      </c>
      <c r="B123" s="84">
        <f>'Future Expected Cost'!V122</f>
        <v>981568.78575825505</v>
      </c>
      <c r="C123" s="84">
        <f>'Future Expected Cost'!W122</f>
        <v>1737187.2851420869</v>
      </c>
      <c r="D123" s="84">
        <f>'Future Expected Cost'!X122</f>
        <v>1303570.86143413</v>
      </c>
      <c r="E123" s="84">
        <f>'Future Expected Cost'!Y122</f>
        <v>498900.92731989379</v>
      </c>
      <c r="F123" s="84">
        <f>'Future Expected Cost'!Z122</f>
        <v>344005.97621847095</v>
      </c>
      <c r="G123" s="84">
        <f>'Future Expected Cost'!AA122</f>
        <v>189918.13158040651</v>
      </c>
      <c r="H123" s="84"/>
      <c r="I123">
        <v>2141</v>
      </c>
      <c r="J123" s="103">
        <f t="shared" si="21"/>
        <v>530.83141900895112</v>
      </c>
      <c r="K123" s="103">
        <f t="shared" si="28"/>
        <v>-192.20928457388561</v>
      </c>
      <c r="L123" s="103">
        <f t="shared" si="29"/>
        <v>-219.38433806575122</v>
      </c>
      <c r="M123" s="103">
        <f t="shared" si="30"/>
        <v>-47.451574530243192</v>
      </c>
      <c r="N123" s="103">
        <f t="shared" si="31"/>
        <v>-58.845652984307037</v>
      </c>
      <c r="O123" s="103">
        <f t="shared" si="32"/>
        <v>-12.940568854764047</v>
      </c>
      <c r="P123" s="106">
        <f t="shared" si="33"/>
        <v>6879975.3716198225</v>
      </c>
      <c r="Q123" s="106">
        <f t="shared" si="34"/>
        <v>3844.1856914777122</v>
      </c>
      <c r="R123" s="106">
        <f t="shared" si="35"/>
        <v>4387.6867613150243</v>
      </c>
      <c r="S123" s="106">
        <f t="shared" si="36"/>
        <v>949.03149060486385</v>
      </c>
      <c r="T123" s="106">
        <f t="shared" si="37"/>
        <v>1176.9130596861407</v>
      </c>
      <c r="U123" s="106">
        <f t="shared" si="38"/>
        <v>258.81137709528093</v>
      </c>
      <c r="V123" s="107">
        <f>P123*'Levy Proposition'!B$5/(1+Assumptions!$D$49)^('Incentive Relocation assumption'!$I123-2022)</f>
        <v>494752.55571234244</v>
      </c>
      <c r="W123" s="107">
        <f>Q123*'Levy Proposition'!C$5/(1+Assumptions!$D$49)^('Incentive Relocation assumption'!$I123-2022)</f>
        <v>709.00376980579665</v>
      </c>
      <c r="X123" s="107">
        <f>R123*'Levy Proposition'!D$5/(1+Assumptions!$D$49)^('Incentive Relocation assumption'!$I123-2022)</f>
        <v>526.59125600238451</v>
      </c>
      <c r="Y123" s="107">
        <f>S123*'Levy Proposition'!E$5/(1+Assumptions!$D$49)^('Incentive Relocation assumption'!$I123-2022)</f>
        <v>194.32042169716834</v>
      </c>
      <c r="Z123" s="107">
        <f>T123*'Levy Proposition'!F$5/(1+Assumptions!$D$49)^('Incentive Relocation assumption'!$I123-2022)</f>
        <v>135.08064446811028</v>
      </c>
      <c r="AA123" s="107">
        <f>U123*'Levy Proposition'!G$5/(1+Assumptions!$D$49)^('Incentive Relocation assumption'!$I123-2022)</f>
        <v>74.967793103436591</v>
      </c>
      <c r="AB123" s="81">
        <f>P123*'Levy Proposition'!B$33/(1+Assumptions!$D$49)^('Incentive Relocation assumption'!$I123-2022)</f>
        <v>494298.11690040503</v>
      </c>
      <c r="AC123" s="81">
        <f>Q123*'Levy Proposition'!C$33/(1+Assumptions!$D$49)^('Incentive Relocation assumption'!$I123-2022)</f>
        <v>708.35253753404868</v>
      </c>
      <c r="AD123" s="81">
        <f>R123*'Levy Proposition'!D$33/(1+Assumptions!$D$49)^('Incentive Relocation assumption'!$I123-2022)</f>
        <v>526.10757279147174</v>
      </c>
      <c r="AE123" s="81">
        <f>S123*'Levy Proposition'!E$33/(1+Assumptions!$D$49)^('Incentive Relocation assumption'!$I123-2022)</f>
        <v>194.14193501619692</v>
      </c>
      <c r="AF123" s="81">
        <f>T123*'Levy Proposition'!F$33/(1+Assumptions!$D$49)^('Incentive Relocation assumption'!$I123-2022)</f>
        <v>134.95657055099946</v>
      </c>
      <c r="AG123" s="81">
        <f>U123*'Levy Proposition'!G$33/(1+Assumptions!$D$49)^('Incentive Relocation assumption'!$I123-2022)</f>
        <v>74.898933883937588</v>
      </c>
      <c r="AH123" s="109">
        <f t="shared" si="22"/>
        <v>454.43881193740526</v>
      </c>
      <c r="AI123" s="109">
        <f t="shared" si="23"/>
        <v>0.65123227174797194</v>
      </c>
      <c r="AJ123" s="109">
        <f t="shared" si="24"/>
        <v>0.48368321091277267</v>
      </c>
      <c r="AK123" s="109">
        <f t="shared" si="25"/>
        <v>0.1784866809714174</v>
      </c>
      <c r="AL123" s="109">
        <f t="shared" si="26"/>
        <v>0.12407391711082028</v>
      </c>
      <c r="AM123" s="109">
        <f t="shared" si="27"/>
        <v>6.8859219499003643E-2</v>
      </c>
      <c r="AN123" s="106">
        <f>'Levy Proposition'!B$11*'Incentive Relocation assumption'!J123/(1+Assumptions!$D$49)^('Incentive Relocation assumption'!$I123-2022)</f>
        <v>0</v>
      </c>
      <c r="AO123" s="106">
        <f>-'Levy Proposition'!C$11*'Incentive Relocation assumption'!K123/(1+Assumptions!$D$49)^('Incentive Relocation assumption'!$I123-2022)</f>
        <v>291.64791484180392</v>
      </c>
      <c r="AP123" s="106">
        <f>-'Levy Proposition'!D$11*'Incentive Relocation assumption'!L123/(1+Assumptions!$D$49)^('Incentive Relocation assumption'!$I123-2022)</f>
        <v>142.3069185338444</v>
      </c>
      <c r="AQ123" s="106">
        <f>-'Levy Proposition'!E$11*'Incentive Relocation assumption'!M123/(1+Assumptions!$D$49)^('Incentive Relocation assumption'!$I123-2022)</f>
        <v>85.003381069010729</v>
      </c>
      <c r="AR123" s="106">
        <f>-'Levy Proposition'!F$11*'Incentive Relocation assumption'!N123/(1+Assumptions!$D$49)^('Incentive Relocation assumption'!$I123-2022)</f>
        <v>34.012835933466512</v>
      </c>
      <c r="AS123" s="106">
        <f>-'Levy Proposition'!G$11*'Incentive Relocation assumption'!O123/(1+Assumptions!$D$49)^('Incentive Relocation assumption'!$I123-2022)</f>
        <v>37.997329616673078</v>
      </c>
    </row>
    <row r="124" spans="1:45" x14ac:dyDescent="0.35">
      <c r="A124">
        <v>2142</v>
      </c>
      <c r="B124" s="84">
        <f>'Future Expected Cost'!V123</f>
        <v>938860.54860158265</v>
      </c>
      <c r="C124" s="84">
        <f>'Future Expected Cost'!W123</f>
        <v>1661663.2584312614</v>
      </c>
      <c r="D124" s="84">
        <f>'Future Expected Cost'!X123</f>
        <v>1247065.4578695907</v>
      </c>
      <c r="E124" s="84">
        <f>'Future Expected Cost'!Y123</f>
        <v>477493.41202674434</v>
      </c>
      <c r="F124" s="84">
        <f>'Future Expected Cost'!Z123</f>
        <v>329213.88649197365</v>
      </c>
      <c r="G124" s="84">
        <f>'Future Expected Cost'!AA123</f>
        <v>181740.80288675343</v>
      </c>
      <c r="H124" s="84"/>
      <c r="I124">
        <v>2142</v>
      </c>
      <c r="J124" s="103">
        <f t="shared" si="21"/>
        <v>504.28984805850365</v>
      </c>
      <c r="K124" s="103">
        <f t="shared" si="28"/>
        <v>-182.59882034519134</v>
      </c>
      <c r="L124" s="103">
        <f t="shared" si="29"/>
        <v>-208.41512116246369</v>
      </c>
      <c r="M124" s="103">
        <f t="shared" si="30"/>
        <v>-45.078995803731033</v>
      </c>
      <c r="N124" s="103">
        <f t="shared" si="31"/>
        <v>-55.903370335091694</v>
      </c>
      <c r="O124" s="103">
        <f t="shared" si="32"/>
        <v>-12.293540412025845</v>
      </c>
      <c r="P124" s="106">
        <f t="shared" si="33"/>
        <v>6880506.2030388312</v>
      </c>
      <c r="Q124" s="106">
        <f t="shared" si="34"/>
        <v>3651.9764069038265</v>
      </c>
      <c r="R124" s="106">
        <f t="shared" si="35"/>
        <v>4168.3024232492735</v>
      </c>
      <c r="S124" s="106">
        <f t="shared" si="36"/>
        <v>901.57991607462066</v>
      </c>
      <c r="T124" s="106">
        <f t="shared" si="37"/>
        <v>1118.0674067018338</v>
      </c>
      <c r="U124" s="106">
        <f t="shared" si="38"/>
        <v>245.87080824051688</v>
      </c>
      <c r="V124" s="107">
        <f>P124*'Levy Proposition'!B$5/(1+Assumptions!$D$49)^('Incentive Relocation assumption'!$I124-2022)</f>
        <v>468746.86495440063</v>
      </c>
      <c r="W124" s="107">
        <f>Q124*'Levy Proposition'!C$5/(1+Assumptions!$D$49)^('Incentive Relocation assumption'!$I124-2022)</f>
        <v>638.10033457682187</v>
      </c>
      <c r="X124" s="107">
        <f>R124*'Levy Proposition'!D$5/(1+Assumptions!$D$49)^('Incentive Relocation assumption'!$I124-2022)</f>
        <v>473.92985898000126</v>
      </c>
      <c r="Y124" s="107">
        <f>S124*'Levy Proposition'!E$5/(1+Assumptions!$D$49)^('Incentive Relocation assumption'!$I124-2022)</f>
        <v>174.88754133710177</v>
      </c>
      <c r="Z124" s="107">
        <f>T124*'Levy Proposition'!F$5/(1+Assumptions!$D$49)^('Incentive Relocation assumption'!$I124-2022)</f>
        <v>121.5719973584394</v>
      </c>
      <c r="AA124" s="107">
        <f>U124*'Levy Proposition'!G$5/(1+Assumptions!$D$49)^('Incentive Relocation assumption'!$I124-2022)</f>
        <v>67.470690423679798</v>
      </c>
      <c r="AB124" s="81">
        <f>P124*'Levy Proposition'!B$33/(1+Assumptions!$D$49)^('Incentive Relocation assumption'!$I124-2022)</f>
        <v>468316.31282091537</v>
      </c>
      <c r="AC124" s="81">
        <f>Q124*'Levy Proposition'!C$33/(1+Assumptions!$D$49)^('Incentive Relocation assumption'!$I124-2022)</f>
        <v>637.5142283413029</v>
      </c>
      <c r="AD124" s="81">
        <f>R124*'Levy Proposition'!D$33/(1+Assumptions!$D$49)^('Incentive Relocation assumption'!$I124-2022)</f>
        <v>473.49454617652037</v>
      </c>
      <c r="AE124" s="81">
        <f>S124*'Levy Proposition'!E$33/(1+Assumptions!$D$49)^('Incentive Relocation assumption'!$I124-2022)</f>
        <v>174.72690409411987</v>
      </c>
      <c r="AF124" s="81">
        <f>T124*'Levy Proposition'!F$33/(1+Assumptions!$D$49)^('Incentive Relocation assumption'!$I124-2022)</f>
        <v>121.46033136822562</v>
      </c>
      <c r="AG124" s="81">
        <f>U124*'Levy Proposition'!G$33/(1+Assumptions!$D$49)^('Incentive Relocation assumption'!$I124-2022)</f>
        <v>67.408717423151117</v>
      </c>
      <c r="AH124" s="109">
        <f t="shared" si="22"/>
        <v>430.5521334852674</v>
      </c>
      <c r="AI124" s="109">
        <f t="shared" si="23"/>
        <v>0.58610623551896879</v>
      </c>
      <c r="AJ124" s="109">
        <f t="shared" si="24"/>
        <v>0.4353128034808833</v>
      </c>
      <c r="AK124" s="109">
        <f t="shared" si="25"/>
        <v>0.16063724298189186</v>
      </c>
      <c r="AL124" s="109">
        <f t="shared" si="26"/>
        <v>0.11166599021377976</v>
      </c>
      <c r="AM124" s="109">
        <f t="shared" si="27"/>
        <v>6.1973000528681155E-2</v>
      </c>
      <c r="AN124" s="106">
        <f>'Levy Proposition'!B$11*'Incentive Relocation assumption'!J124/(1+Assumptions!$D$49)^('Incentive Relocation assumption'!$I124-2022)</f>
        <v>0</v>
      </c>
      <c r="AO124" s="106">
        <f>-'Levy Proposition'!C$11*'Incentive Relocation assumption'!K124/(1+Assumptions!$D$49)^('Incentive Relocation assumption'!$I124-2022)</f>
        <v>262.481865350536</v>
      </c>
      <c r="AP124" s="106">
        <f>-'Levy Proposition'!D$11*'Incentive Relocation assumption'!L124/(1+Assumptions!$D$49)^('Incentive Relocation assumption'!$I124-2022)</f>
        <v>128.07561284746819</v>
      </c>
      <c r="AQ124" s="106">
        <f>-'Levy Proposition'!E$11*'Incentive Relocation assumption'!M124/(1+Assumptions!$D$49)^('Incentive Relocation assumption'!$I124-2022)</f>
        <v>76.502676304745037</v>
      </c>
      <c r="AR124" s="106">
        <f>-'Levy Proposition'!F$11*'Incentive Relocation assumption'!N124/(1+Assumptions!$D$49)^('Incentive Relocation assumption'!$I124-2022)</f>
        <v>30.611405627640558</v>
      </c>
      <c r="AS124" s="106">
        <f>-'Levy Proposition'!G$11*'Incentive Relocation assumption'!O124/(1+Assumptions!$D$49)^('Incentive Relocation assumption'!$I124-2022)</f>
        <v>34.197432755634189</v>
      </c>
    </row>
    <row r="125" spans="1:45" x14ac:dyDescent="0.35">
      <c r="A125">
        <v>2143</v>
      </c>
      <c r="B125" s="84">
        <f>'Future Expected Cost'!V124</f>
        <v>898017.28882640821</v>
      </c>
      <c r="C125" s="84">
        <f>'Future Expected Cost'!W124</f>
        <v>1589434.5893333449</v>
      </c>
      <c r="D125" s="84">
        <f>'Future Expected Cost'!X124</f>
        <v>1193018.849910089</v>
      </c>
      <c r="E125" s="84">
        <f>'Future Expected Cost'!Y124</f>
        <v>457008.566859996</v>
      </c>
      <c r="F125" s="84">
        <f>'Future Expected Cost'!Z124</f>
        <v>315060.6612472671</v>
      </c>
      <c r="G125" s="84">
        <f>'Future Expected Cost'!AA124</f>
        <v>173917.11808403445</v>
      </c>
      <c r="H125" s="84"/>
      <c r="I125">
        <v>2143</v>
      </c>
      <c r="J125" s="103">
        <f t="shared" si="21"/>
        <v>479.07535565557839</v>
      </c>
      <c r="K125" s="103">
        <f t="shared" si="28"/>
        <v>-173.46887932793177</v>
      </c>
      <c r="L125" s="103">
        <f t="shared" si="29"/>
        <v>-197.99436510434052</v>
      </c>
      <c r="M125" s="103">
        <f t="shared" si="30"/>
        <v>-42.825046013544487</v>
      </c>
      <c r="N125" s="103">
        <f t="shared" si="31"/>
        <v>-53.108201818337108</v>
      </c>
      <c r="O125" s="103">
        <f t="shared" si="32"/>
        <v>-11.678863391424553</v>
      </c>
      <c r="P125" s="106">
        <f t="shared" si="33"/>
        <v>6881010.4928868897</v>
      </c>
      <c r="Q125" s="106">
        <f t="shared" si="34"/>
        <v>3469.3775865586354</v>
      </c>
      <c r="R125" s="106">
        <f t="shared" si="35"/>
        <v>3959.88730208681</v>
      </c>
      <c r="S125" s="106">
        <f t="shared" si="36"/>
        <v>856.50092027088965</v>
      </c>
      <c r="T125" s="106">
        <f t="shared" si="37"/>
        <v>1062.164036366742</v>
      </c>
      <c r="U125" s="106">
        <f t="shared" si="38"/>
        <v>233.57726782849105</v>
      </c>
      <c r="V125" s="107">
        <f>P125*'Levy Proposition'!B$5/(1+Assumptions!$D$49)^('Incentive Relocation assumption'!$I125-2022)</f>
        <v>444106.39630012622</v>
      </c>
      <c r="W125" s="107">
        <f>Q125*'Levy Proposition'!C$5/(1+Assumptions!$D$49)^('Incentive Relocation assumption'!$I125-2022)</f>
        <v>574.28754870877583</v>
      </c>
      <c r="X125" s="107">
        <f>R125*'Levy Proposition'!D$5/(1+Assumptions!$D$49)^('Incentive Relocation assumption'!$I125-2022)</f>
        <v>426.53482881186846</v>
      </c>
      <c r="Y125" s="107">
        <f>S125*'Levy Proposition'!E$5/(1+Assumptions!$D$49)^('Incentive Relocation assumption'!$I125-2022)</f>
        <v>157.39803283569233</v>
      </c>
      <c r="Z125" s="107">
        <f>T125*'Levy Proposition'!F$5/(1+Assumptions!$D$49)^('Incentive Relocation assumption'!$I125-2022)</f>
        <v>109.41427322853491</v>
      </c>
      <c r="AA125" s="107">
        <f>U125*'Levy Proposition'!G$5/(1+Assumptions!$D$49)^('Incentive Relocation assumption'!$I125-2022)</f>
        <v>60.723330350234868</v>
      </c>
      <c r="AB125" s="81">
        <f>P125*'Levy Proposition'!B$33/(1+Assumptions!$D$49)^('Incentive Relocation assumption'!$I125-2022)</f>
        <v>443698.47686488891</v>
      </c>
      <c r="AC125" s="81">
        <f>Q125*'Levy Proposition'!C$33/(1+Assumptions!$D$49)^('Incentive Relocation assumption'!$I125-2022)</f>
        <v>573.76005562494549</v>
      </c>
      <c r="AD125" s="81">
        <f>R125*'Levy Proposition'!D$33/(1+Assumptions!$D$49)^('Incentive Relocation assumption'!$I125-2022)</f>
        <v>426.14304916643323</v>
      </c>
      <c r="AE125" s="81">
        <f>S125*'Levy Proposition'!E$33/(1+Assumptions!$D$49)^('Incentive Relocation assumption'!$I125-2022)</f>
        <v>157.25346000990845</v>
      </c>
      <c r="AF125" s="81">
        <f>T125*'Levy Proposition'!F$33/(1+Assumptions!$D$49)^('Incentive Relocation assumption'!$I125-2022)</f>
        <v>109.31377431900756</v>
      </c>
      <c r="AG125" s="81">
        <f>U125*'Levy Proposition'!G$33/(1+Assumptions!$D$49)^('Incentive Relocation assumption'!$I125-2022)</f>
        <v>60.667554917076146</v>
      </c>
      <c r="AH125" s="109">
        <f t="shared" si="22"/>
        <v>407.91943523730151</v>
      </c>
      <c r="AI125" s="109">
        <f t="shared" si="23"/>
        <v>0.52749308383033622</v>
      </c>
      <c r="AJ125" s="109">
        <f t="shared" si="24"/>
        <v>0.39177964543523558</v>
      </c>
      <c r="AK125" s="109">
        <f t="shared" si="25"/>
        <v>0.14457282578388231</v>
      </c>
      <c r="AL125" s="109">
        <f t="shared" si="26"/>
        <v>0.10049890952734586</v>
      </c>
      <c r="AM125" s="109">
        <f t="shared" si="27"/>
        <v>5.577543315872191E-2</v>
      </c>
      <c r="AN125" s="106">
        <f>'Levy Proposition'!B$11*'Incentive Relocation assumption'!J125/(1+Assumptions!$D$49)^('Incentive Relocation assumption'!$I125-2022)</f>
        <v>0</v>
      </c>
      <c r="AO125" s="106">
        <f>-'Levy Proposition'!C$11*'Incentive Relocation assumption'!K125/(1+Assumptions!$D$49)^('Incentive Relocation assumption'!$I125-2022)</f>
        <v>236.23254661453001</v>
      </c>
      <c r="AP125" s="106">
        <f>-'Levy Proposition'!D$11*'Incentive Relocation assumption'!L125/(1+Assumptions!$D$49)^('Incentive Relocation assumption'!$I125-2022)</f>
        <v>115.26749911567651</v>
      </c>
      <c r="AQ125" s="106">
        <f>-'Levy Proposition'!E$11*'Incentive Relocation assumption'!M125/(1+Assumptions!$D$49)^('Incentive Relocation assumption'!$I125-2022)</f>
        <v>68.852078684223983</v>
      </c>
      <c r="AR125" s="106">
        <f>-'Levy Proposition'!F$11*'Incentive Relocation assumption'!N125/(1+Assumptions!$D$49)^('Incentive Relocation assumption'!$I125-2022)</f>
        <v>27.550133024277965</v>
      </c>
      <c r="AS125" s="106">
        <f>-'Levy Proposition'!G$11*'Incentive Relocation assumption'!O125/(1+Assumptions!$D$49)^('Incentive Relocation assumption'!$I125-2022)</f>
        <v>30.777541971343325</v>
      </c>
    </row>
    <row r="126" spans="1:45" x14ac:dyDescent="0.35">
      <c r="A126">
        <v>2144</v>
      </c>
      <c r="B126" s="84">
        <f>'Future Expected Cost'!V125</f>
        <v>858957.29312443105</v>
      </c>
      <c r="C126" s="84">
        <f>'Future Expected Cost'!W125</f>
        <v>1520357.003153227</v>
      </c>
      <c r="D126" s="84">
        <f>'Future Expected Cost'!X125</f>
        <v>1141323.6577368588</v>
      </c>
      <c r="E126" s="84">
        <f>'Future Expected Cost'!Y125</f>
        <v>437406.45638563018</v>
      </c>
      <c r="F126" s="84">
        <f>'Future Expected Cost'!Z125</f>
        <v>301518.59306724241</v>
      </c>
      <c r="G126" s="84">
        <f>'Future Expected Cost'!AA125</f>
        <v>166431.71980479211</v>
      </c>
      <c r="H126" s="84"/>
      <c r="I126">
        <v>2144</v>
      </c>
      <c r="J126" s="103">
        <f t="shared" si="21"/>
        <v>455.12158787279947</v>
      </c>
      <c r="K126" s="103">
        <f t="shared" si="28"/>
        <v>-164.79543536153517</v>
      </c>
      <c r="L126" s="103">
        <f t="shared" si="29"/>
        <v>-188.09464684912348</v>
      </c>
      <c r="M126" s="103">
        <f t="shared" si="30"/>
        <v>-40.683793712867264</v>
      </c>
      <c r="N126" s="103">
        <f t="shared" si="31"/>
        <v>-50.452791727420248</v>
      </c>
      <c r="O126" s="103">
        <f t="shared" si="32"/>
        <v>-11.094920221853325</v>
      </c>
      <c r="P126" s="106">
        <f t="shared" si="33"/>
        <v>6881489.5682425452</v>
      </c>
      <c r="Q126" s="106">
        <f t="shared" si="34"/>
        <v>3295.9087072307034</v>
      </c>
      <c r="R126" s="106">
        <f t="shared" si="35"/>
        <v>3761.8929369824696</v>
      </c>
      <c r="S126" s="106">
        <f t="shared" si="36"/>
        <v>813.67587425734519</v>
      </c>
      <c r="T126" s="106">
        <f t="shared" si="37"/>
        <v>1009.055834548405</v>
      </c>
      <c r="U126" s="106">
        <f t="shared" si="38"/>
        <v>221.89840443706649</v>
      </c>
      <c r="V126" s="107">
        <f>P126*'Levy Proposition'!B$5/(1+Assumptions!$D$49)^('Incentive Relocation assumption'!$I126-2022)</f>
        <v>420759.65142549621</v>
      </c>
      <c r="W126" s="107">
        <f>Q126*'Levy Proposition'!C$5/(1+Assumptions!$D$49)^('Incentive Relocation assumption'!$I126-2022)</f>
        <v>516.85631668044289</v>
      </c>
      <c r="X126" s="107">
        <f>R126*'Levy Proposition'!D$5/(1+Assumptions!$D$49)^('Incentive Relocation assumption'!$I126-2022)</f>
        <v>383.87950609638006</v>
      </c>
      <c r="Y126" s="107">
        <f>S126*'Levy Proposition'!E$5/(1+Assumptions!$D$49)^('Incentive Relocation assumption'!$I126-2022)</f>
        <v>141.65755062444765</v>
      </c>
      <c r="Z126" s="107">
        <f>T126*'Levy Proposition'!F$5/(1+Assumptions!$D$49)^('Incentive Relocation assumption'!$I126-2022)</f>
        <v>98.472373953288852</v>
      </c>
      <c r="AA126" s="107">
        <f>U126*'Levy Proposition'!G$5/(1+Assumptions!$D$49)^('Incentive Relocation assumption'!$I126-2022)</f>
        <v>54.650735388497445</v>
      </c>
      <c r="AB126" s="81">
        <f>P126*'Levy Proposition'!B$33/(1+Assumptions!$D$49)^('Incentive Relocation assumption'!$I126-2022)</f>
        <v>420373.17638075451</v>
      </c>
      <c r="AC126" s="81">
        <f>Q126*'Levy Proposition'!C$33/(1+Assumptions!$D$49)^('Incentive Relocation assumption'!$I126-2022)</f>
        <v>516.38157518030778</v>
      </c>
      <c r="AD126" s="81">
        <f>R126*'Levy Proposition'!D$33/(1+Assumptions!$D$49)^('Incentive Relocation assumption'!$I126-2022)</f>
        <v>383.52690610540805</v>
      </c>
      <c r="AE126" s="81">
        <f>S126*'Levy Proposition'!E$33/(1+Assumptions!$D$49)^('Incentive Relocation assumption'!$I126-2022)</f>
        <v>141.52743570484904</v>
      </c>
      <c r="AF126" s="81">
        <f>T126*'Levy Proposition'!F$33/(1+Assumptions!$D$49)^('Incentive Relocation assumption'!$I126-2022)</f>
        <v>98.381925368210702</v>
      </c>
      <c r="AG126" s="81">
        <f>U126*'Levy Proposition'!G$33/(1+Assumptions!$D$49)^('Incentive Relocation assumption'!$I126-2022)</f>
        <v>54.600537739238831</v>
      </c>
      <c r="AH126" s="109">
        <f t="shared" si="22"/>
        <v>386.47504474170273</v>
      </c>
      <c r="AI126" s="109">
        <f t="shared" si="23"/>
        <v>0.47474150013511007</v>
      </c>
      <c r="AJ126" s="109">
        <f t="shared" si="24"/>
        <v>0.35259999097200989</v>
      </c>
      <c r="AK126" s="109">
        <f t="shared" si="25"/>
        <v>0.13011491959861132</v>
      </c>
      <c r="AL126" s="109">
        <f t="shared" si="26"/>
        <v>9.044858507814979E-2</v>
      </c>
      <c r="AM126" s="109">
        <f t="shared" si="27"/>
        <v>5.0197649258613808E-2</v>
      </c>
      <c r="AN126" s="106">
        <f>'Levy Proposition'!B$11*'Incentive Relocation assumption'!J126/(1+Assumptions!$D$49)^('Incentive Relocation assumption'!$I126-2022)</f>
        <v>0</v>
      </c>
      <c r="AO126" s="106">
        <f>-'Levy Proposition'!C$11*'Incentive Relocation assumption'!K126/(1+Assumptions!$D$49)^('Incentive Relocation assumption'!$I126-2022)</f>
        <v>212.6082729771035</v>
      </c>
      <c r="AP126" s="106">
        <f>-'Levy Proposition'!D$11*'Incentive Relocation assumption'!L126/(1+Assumptions!$D$49)^('Incentive Relocation assumption'!$I126-2022)</f>
        <v>103.7402520041514</v>
      </c>
      <c r="AQ126" s="106">
        <f>-'Levy Proposition'!E$11*'Incentive Relocation assumption'!M126/(1+Assumptions!$D$49)^('Incentive Relocation assumption'!$I126-2022)</f>
        <v>61.966573826183051</v>
      </c>
      <c r="AR126" s="106">
        <f>-'Levy Proposition'!F$11*'Incentive Relocation assumption'!N126/(1+Assumptions!$D$49)^('Incentive Relocation assumption'!$I126-2022)</f>
        <v>24.795000885881034</v>
      </c>
      <c r="AS126" s="106">
        <f>-'Levy Proposition'!G$11*'Incentive Relocation assumption'!O126/(1+Assumptions!$D$49)^('Incentive Relocation assumption'!$I126-2022)</f>
        <v>27.699655016990555</v>
      </c>
    </row>
    <row r="127" spans="1:45" x14ac:dyDescent="0.35">
      <c r="A127">
        <v>2145</v>
      </c>
      <c r="B127" s="84">
        <f>'Future Expected Cost'!V126</f>
        <v>821602.43951737892</v>
      </c>
      <c r="C127" s="84">
        <f>'Future Expected Cost'!W126</f>
        <v>1454292.5615275153</v>
      </c>
      <c r="D127" s="84">
        <f>'Future Expected Cost'!X126</f>
        <v>1091877.2067355798</v>
      </c>
      <c r="E127" s="84">
        <f>'Future Expected Cost'!Y126</f>
        <v>418648.88055825583</v>
      </c>
      <c r="F127" s="84">
        <f>'Future Expected Cost'!Z126</f>
        <v>288561.18089436973</v>
      </c>
      <c r="G127" s="84">
        <f>'Future Expected Cost'!AA126</f>
        <v>159269.92017061866</v>
      </c>
      <c r="H127" s="84"/>
      <c r="I127">
        <v>2145</v>
      </c>
      <c r="J127" s="103">
        <f t="shared" si="21"/>
        <v>432.36550847915953</v>
      </c>
      <c r="K127" s="103">
        <f t="shared" si="28"/>
        <v>-156.55566359345843</v>
      </c>
      <c r="L127" s="103">
        <f t="shared" si="29"/>
        <v>-178.68991450666732</v>
      </c>
      <c r="M127" s="103">
        <f t="shared" si="30"/>
        <v>-38.649604027223901</v>
      </c>
      <c r="N127" s="103">
        <f t="shared" si="31"/>
        <v>-47.930152141049234</v>
      </c>
      <c r="O127" s="103">
        <f t="shared" si="32"/>
        <v>-10.540174210760659</v>
      </c>
      <c r="P127" s="106">
        <f t="shared" si="33"/>
        <v>6881944.6898304177</v>
      </c>
      <c r="Q127" s="106">
        <f t="shared" si="34"/>
        <v>3131.1132718691683</v>
      </c>
      <c r="R127" s="106">
        <f t="shared" si="35"/>
        <v>3573.7982901333462</v>
      </c>
      <c r="S127" s="106">
        <f t="shared" si="36"/>
        <v>772.99208054447797</v>
      </c>
      <c r="T127" s="106">
        <f t="shared" si="37"/>
        <v>958.60304282098468</v>
      </c>
      <c r="U127" s="106">
        <f t="shared" si="38"/>
        <v>210.80348421521316</v>
      </c>
      <c r="V127" s="107">
        <f>P127*'Levy Proposition'!B$5/(1+Assumptions!$D$49)^('Incentive Relocation assumption'!$I127-2022)</f>
        <v>398638.8592322836</v>
      </c>
      <c r="W127" s="107">
        <f>Q127*'Levy Proposition'!C$5/(1+Assumptions!$D$49)^('Incentive Relocation assumption'!$I127-2022)</f>
        <v>465.16845558137413</v>
      </c>
      <c r="X127" s="107">
        <f>R127*'Levy Proposition'!D$5/(1+Assumptions!$D$49)^('Incentive Relocation assumption'!$I127-2022)</f>
        <v>345.48989964380667</v>
      </c>
      <c r="Y127" s="107">
        <f>S127*'Levy Proposition'!E$5/(1+Assumptions!$D$49)^('Incentive Relocation assumption'!$I127-2022)</f>
        <v>127.49118453002355</v>
      </c>
      <c r="Z127" s="107">
        <f>T127*'Levy Proposition'!F$5/(1+Assumptions!$D$49)^('Incentive Relocation assumption'!$I127-2022)</f>
        <v>88.624711802842413</v>
      </c>
      <c r="AA127" s="107">
        <f>U127*'Levy Proposition'!G$5/(1+Assumptions!$D$49)^('Incentive Relocation assumption'!$I127-2022)</f>
        <v>49.185426116734988</v>
      </c>
      <c r="AB127" s="81">
        <f>P127*'Levy Proposition'!B$33/(1+Assumptions!$D$49)^('Incentive Relocation assumption'!$I127-2022)</f>
        <v>398272.70251921564</v>
      </c>
      <c r="AC127" s="81">
        <f>Q127*'Levy Proposition'!C$33/(1+Assumptions!$D$49)^('Incentive Relocation assumption'!$I127-2022)</f>
        <v>464.74119027902361</v>
      </c>
      <c r="AD127" s="81">
        <f>R127*'Levy Proposition'!D$33/(1+Assumptions!$D$49)^('Incentive Relocation assumption'!$I127-2022)</f>
        <v>345.17256117285234</v>
      </c>
      <c r="AE127" s="81">
        <f>S127*'Levy Proposition'!E$33/(1+Assumptions!$D$49)^('Incentive Relocation assumption'!$I127-2022)</f>
        <v>127.37408166362827</v>
      </c>
      <c r="AF127" s="81">
        <f>T127*'Levy Proposition'!F$33/(1+Assumptions!$D$49)^('Incentive Relocation assumption'!$I127-2022)</f>
        <v>88.543308466417031</v>
      </c>
      <c r="AG127" s="81">
        <f>U127*'Levy Proposition'!G$33/(1+Assumptions!$D$49)^('Incentive Relocation assumption'!$I127-2022)</f>
        <v>49.140248448927004</v>
      </c>
      <c r="AH127" s="109">
        <f t="shared" si="22"/>
        <v>366.15671306796139</v>
      </c>
      <c r="AI127" s="109">
        <f t="shared" si="23"/>
        <v>0.42726530235051996</v>
      </c>
      <c r="AJ127" s="109">
        <f t="shared" si="24"/>
        <v>0.31733847095432566</v>
      </c>
      <c r="AK127" s="109">
        <f t="shared" si="25"/>
        <v>0.11710286639527112</v>
      </c>
      <c r="AL127" s="109">
        <f t="shared" si="26"/>
        <v>8.1403336425381667E-2</v>
      </c>
      <c r="AM127" s="109">
        <f t="shared" si="27"/>
        <v>4.5177667807983823E-2</v>
      </c>
      <c r="AN127" s="106">
        <f>'Levy Proposition'!B$11*'Incentive Relocation assumption'!J127/(1+Assumptions!$D$49)^('Incentive Relocation assumption'!$I127-2022)</f>
        <v>0</v>
      </c>
      <c r="AO127" s="106">
        <f>-'Levy Proposition'!C$11*'Incentive Relocation assumption'!K127/(1+Assumptions!$D$49)^('Incentive Relocation assumption'!$I127-2022)</f>
        <v>191.34652860541237</v>
      </c>
      <c r="AP127" s="106">
        <f>-'Levy Proposition'!D$11*'Incentive Relocation assumption'!L127/(1+Assumptions!$D$49)^('Incentive Relocation assumption'!$I127-2022)</f>
        <v>93.365779325919249</v>
      </c>
      <c r="AQ127" s="106">
        <f>-'Levy Proposition'!E$11*'Incentive Relocation assumption'!M127/(1+Assumptions!$D$49)^('Incentive Relocation assumption'!$I127-2022)</f>
        <v>55.769649154189118</v>
      </c>
      <c r="AR127" s="106">
        <f>-'Levy Proposition'!F$11*'Incentive Relocation assumption'!N127/(1+Assumptions!$D$49)^('Incentive Relocation assumption'!$I127-2022)</f>
        <v>22.315393845433302</v>
      </c>
      <c r="AS127" s="106">
        <f>-'Levy Proposition'!G$11*'Incentive Relocation assumption'!O127/(1+Assumptions!$D$49)^('Incentive Relocation assumption'!$I127-2022)</f>
        <v>24.929570034367558</v>
      </c>
    </row>
    <row r="128" spans="1:45" x14ac:dyDescent="0.35">
      <c r="A128">
        <v>2146</v>
      </c>
      <c r="B128" s="84">
        <f>'Future Expected Cost'!V127</f>
        <v>785878.03906869027</v>
      </c>
      <c r="C128" s="84">
        <f>'Future Expected Cost'!W127</f>
        <v>1391109.3833395818</v>
      </c>
      <c r="D128" s="84">
        <f>'Future Expected Cost'!X127</f>
        <v>1044581.3206836825</v>
      </c>
      <c r="E128" s="84">
        <f>'Future Expected Cost'!Y127</f>
        <v>400699.29902909073</v>
      </c>
      <c r="F128" s="84">
        <f>'Future Expected Cost'!Z127</f>
        <v>276163.07731594902</v>
      </c>
      <c r="G128" s="84">
        <f>'Future Expected Cost'!AA127</f>
        <v>152417.67150188773</v>
      </c>
      <c r="H128" s="84"/>
      <c r="I128">
        <v>2146</v>
      </c>
      <c r="J128" s="103">
        <f t="shared" si="21"/>
        <v>410.74723305520155</v>
      </c>
      <c r="K128" s="103">
        <f t="shared" si="28"/>
        <v>-148.7278804137855</v>
      </c>
      <c r="L128" s="103">
        <f t="shared" si="29"/>
        <v>-169.75541878133396</v>
      </c>
      <c r="M128" s="103">
        <f t="shared" si="30"/>
        <v>-36.717123825862707</v>
      </c>
      <c r="N128" s="103">
        <f t="shared" si="31"/>
        <v>-45.533644533996778</v>
      </c>
      <c r="O128" s="103">
        <f t="shared" si="32"/>
        <v>-10.013165500222627</v>
      </c>
      <c r="P128" s="106">
        <f t="shared" si="33"/>
        <v>6882377.0553388968</v>
      </c>
      <c r="Q128" s="106">
        <f t="shared" si="34"/>
        <v>2974.5576082757098</v>
      </c>
      <c r="R128" s="106">
        <f t="shared" si="35"/>
        <v>3395.1083756266789</v>
      </c>
      <c r="S128" s="106">
        <f t="shared" si="36"/>
        <v>734.34247651725411</v>
      </c>
      <c r="T128" s="106">
        <f t="shared" si="37"/>
        <v>910.67289067993545</v>
      </c>
      <c r="U128" s="106">
        <f t="shared" si="38"/>
        <v>200.26331000445251</v>
      </c>
      <c r="V128" s="107">
        <f>P128*'Levy Proposition'!B$5/(1+Assumptions!$D$49)^('Incentive Relocation assumption'!$I128-2022)</f>
        <v>377679.78327836358</v>
      </c>
      <c r="W128" s="107">
        <f>Q128*'Levy Proposition'!C$5/(1+Assumptions!$D$49)^('Incentive Relocation assumption'!$I128-2022)</f>
        <v>418.64960354493115</v>
      </c>
      <c r="X128" s="107">
        <f>R128*'Levy Proposition'!D$5/(1+Assumptions!$D$49)^('Incentive Relocation assumption'!$I128-2022)</f>
        <v>310.93941942792657</v>
      </c>
      <c r="Y128" s="107">
        <f>S128*'Levy Proposition'!E$5/(1+Assumptions!$D$49)^('Incentive Relocation assumption'!$I128-2022)</f>
        <v>114.74151615087544</v>
      </c>
      <c r="Z128" s="107">
        <f>T128*'Levy Proposition'!F$5/(1+Assumptions!$D$49)^('Incentive Relocation assumption'!$I128-2022)</f>
        <v>79.761858344784528</v>
      </c>
      <c r="AA128" s="107">
        <f>U128*'Levy Proposition'!G$5/(1+Assumptions!$D$49)^('Incentive Relocation assumption'!$I128-2022)</f>
        <v>44.266671346456853</v>
      </c>
      <c r="AB128" s="81">
        <f>P128*'Levy Proposition'!B$33/(1+Assumptions!$D$49)^('Incentive Relocation assumption'!$I128-2022)</f>
        <v>377332.87784043472</v>
      </c>
      <c r="AC128" s="81">
        <f>Q128*'Levy Proposition'!C$33/(1+Assumptions!$D$49)^('Incentive Relocation assumption'!$I128-2022)</f>
        <v>418.26506661580083</v>
      </c>
      <c r="AD128" s="81">
        <f>R128*'Levy Proposition'!D$33/(1+Assumptions!$D$49)^('Incentive Relocation assumption'!$I128-2022)</f>
        <v>310.65381617288955</v>
      </c>
      <c r="AE128" s="81">
        <f>S128*'Levy Proposition'!E$33/(1+Assumptions!$D$49)^('Incentive Relocation assumption'!$I128-2022)</f>
        <v>114.63612407623638</v>
      </c>
      <c r="AF128" s="81">
        <f>T128*'Levy Proposition'!F$33/(1+Assumptions!$D$49)^('Incentive Relocation assumption'!$I128-2022)</f>
        <v>79.688595693130452</v>
      </c>
      <c r="AG128" s="81">
        <f>U128*'Levy Proposition'!G$33/(1+Assumptions!$D$49)^('Incentive Relocation assumption'!$I128-2022)</f>
        <v>44.226011640301039</v>
      </c>
      <c r="AH128" s="109">
        <f t="shared" si="22"/>
        <v>346.90543792885728</v>
      </c>
      <c r="AI128" s="109">
        <f t="shared" si="23"/>
        <v>0.38453692913032</v>
      </c>
      <c r="AJ128" s="109">
        <f t="shared" si="24"/>
        <v>0.28560325503701733</v>
      </c>
      <c r="AK128" s="109">
        <f t="shared" si="25"/>
        <v>0.10539207463905598</v>
      </c>
      <c r="AL128" s="109">
        <f t="shared" si="26"/>
        <v>7.3262651654076194E-2</v>
      </c>
      <c r="AM128" s="109">
        <f t="shared" si="27"/>
        <v>4.065970615581449E-2</v>
      </c>
      <c r="AN128" s="106">
        <f>'Levy Proposition'!B$11*'Incentive Relocation assumption'!J128/(1+Assumptions!$D$49)^('Incentive Relocation assumption'!$I128-2022)</f>
        <v>0</v>
      </c>
      <c r="AO128" s="106">
        <f>-'Levy Proposition'!C$11*'Incentive Relocation assumption'!K128/(1+Assumptions!$D$49)^('Incentive Relocation assumption'!$I128-2022)</f>
        <v>172.21105038224411</v>
      </c>
      <c r="AP128" s="106">
        <f>-'Levy Proposition'!D$11*'Incentive Relocation assumption'!L128/(1+Assumptions!$D$49)^('Incentive Relocation assumption'!$I128-2022)</f>
        <v>84.028798665222141</v>
      </c>
      <c r="AQ128" s="106">
        <f>-'Levy Proposition'!E$11*'Incentive Relocation assumption'!M128/(1+Assumptions!$D$49)^('Incentive Relocation assumption'!$I128-2022)</f>
        <v>50.192443679485088</v>
      </c>
      <c r="AR128" s="106">
        <f>-'Levy Proposition'!F$11*'Incentive Relocation assumption'!N128/(1+Assumptions!$D$49)^('Incentive Relocation assumption'!$I128-2022)</f>
        <v>20.083758204677643</v>
      </c>
      <c r="AS128" s="106">
        <f>-'Levy Proposition'!G$11*'Incentive Relocation assumption'!O128/(1+Assumptions!$D$49)^('Incentive Relocation assumption'!$I128-2022)</f>
        <v>22.436505498614626</v>
      </c>
    </row>
    <row r="129" spans="1:45" x14ac:dyDescent="0.35">
      <c r="A129">
        <v>2147</v>
      </c>
      <c r="B129" s="84">
        <f>'Future Expected Cost'!V128</f>
        <v>751712.68458982196</v>
      </c>
      <c r="C129" s="84">
        <f>'Future Expected Cost'!W128</f>
        <v>1330681.3779593816</v>
      </c>
      <c r="D129" s="84">
        <f>'Future Expected Cost'!X128</f>
        <v>999342.12405372446</v>
      </c>
      <c r="E129" s="84">
        <f>'Future Expected Cost'!Y128</f>
        <v>383522.75876680901</v>
      </c>
      <c r="F129" s="84">
        <f>'Future Expected Cost'!Z128</f>
        <v>264300.0381605837</v>
      </c>
      <c r="G129" s="84">
        <f>'Future Expected Cost'!AA128</f>
        <v>145861.53831316673</v>
      </c>
      <c r="H129" s="84"/>
      <c r="I129">
        <v>2147</v>
      </c>
      <c r="J129" s="103">
        <f t="shared" si="21"/>
        <v>390.20987140244142</v>
      </c>
      <c r="K129" s="103">
        <f t="shared" si="28"/>
        <v>-141.29148639309622</v>
      </c>
      <c r="L129" s="103">
        <f t="shared" si="29"/>
        <v>-161.26764784226725</v>
      </c>
      <c r="M129" s="103">
        <f t="shared" si="30"/>
        <v>-34.881267634569575</v>
      </c>
      <c r="N129" s="103">
        <f t="shared" si="31"/>
        <v>-43.256962307296931</v>
      </c>
      <c r="O129" s="103">
        <f t="shared" si="32"/>
        <v>-9.5125072252114933</v>
      </c>
      <c r="P129" s="106">
        <f t="shared" si="33"/>
        <v>6882787.8025719523</v>
      </c>
      <c r="Q129" s="106">
        <f t="shared" si="34"/>
        <v>2825.8297278619243</v>
      </c>
      <c r="R129" s="106">
        <f t="shared" si="35"/>
        <v>3225.352956845345</v>
      </c>
      <c r="S129" s="106">
        <f t="shared" si="36"/>
        <v>697.62535269139141</v>
      </c>
      <c r="T129" s="106">
        <f t="shared" si="37"/>
        <v>865.13924614593861</v>
      </c>
      <c r="U129" s="106">
        <f t="shared" si="38"/>
        <v>190.25014450422987</v>
      </c>
      <c r="V129" s="107">
        <f>P129*'Levy Proposition'!B$5/(1+Assumptions!$D$49)^('Incentive Relocation assumption'!$I129-2022)</f>
        <v>357821.538982425</v>
      </c>
      <c r="W129" s="107">
        <f>Q129*'Levy Proposition'!C$5/(1+Assumptions!$D$49)^('Incentive Relocation assumption'!$I129-2022)</f>
        <v>376.78283736861778</v>
      </c>
      <c r="X129" s="107">
        <f>R129*'Levy Proposition'!D$5/(1+Assumptions!$D$49)^('Incentive Relocation assumption'!$I129-2022)</f>
        <v>279.84413626521246</v>
      </c>
      <c r="Y129" s="107">
        <f>S129*'Levy Proposition'!E$5/(1+Assumptions!$D$49)^('Incentive Relocation assumption'!$I129-2022)</f>
        <v>103.26686960462875</v>
      </c>
      <c r="Z129" s="107">
        <f>T129*'Levy Proposition'!F$5/(1+Assumptions!$D$49)^('Incentive Relocation assumption'!$I129-2022)</f>
        <v>71.785328461958699</v>
      </c>
      <c r="AA129" s="107">
        <f>U129*'Levy Proposition'!G$5/(1+Assumptions!$D$49)^('Incentive Relocation assumption'!$I129-2022)</f>
        <v>39.83981326998213</v>
      </c>
      <c r="AB129" s="81">
        <f>P129*'Levy Proposition'!B$33/(1+Assumptions!$D$49)^('Incentive Relocation assumption'!$I129-2022)</f>
        <v>357492.87368664565</v>
      </c>
      <c r="AC129" s="81">
        <f>Q129*'Levy Proposition'!C$33/(1+Assumptions!$D$49)^('Incentive Relocation assumption'!$I129-2022)</f>
        <v>376.43675579107924</v>
      </c>
      <c r="AD129" s="81">
        <f>R129*'Levy Proposition'!D$33/(1+Assumptions!$D$49)^('Incentive Relocation assumption'!$I129-2022)</f>
        <v>279.58709456761295</v>
      </c>
      <c r="AE129" s="81">
        <f>S129*'Levy Proposition'!E$33/(1+Assumptions!$D$49)^('Incentive Relocation assumption'!$I129-2022)</f>
        <v>103.17201719205649</v>
      </c>
      <c r="AF129" s="81">
        <f>T129*'Levy Proposition'!F$33/(1+Assumptions!$D$49)^('Incentive Relocation assumption'!$I129-2022)</f>
        <v>71.719392391484419</v>
      </c>
      <c r="AG129" s="81">
        <f>U129*'Levy Proposition'!G$33/(1+Assumptions!$D$49)^('Incentive Relocation assumption'!$I129-2022)</f>
        <v>39.803219709825278</v>
      </c>
      <c r="AH129" s="109">
        <f t="shared" si="22"/>
        <v>328.6652957793558</v>
      </c>
      <c r="AI129" s="109">
        <f t="shared" si="23"/>
        <v>0.3460815775385413</v>
      </c>
      <c r="AJ129" s="109">
        <f t="shared" si="24"/>
        <v>0.25704169759950446</v>
      </c>
      <c r="AK129" s="109">
        <f t="shared" si="25"/>
        <v>9.4852412572265621E-2</v>
      </c>
      <c r="AL129" s="109">
        <f t="shared" si="26"/>
        <v>6.5936070474279518E-2</v>
      </c>
      <c r="AM129" s="109">
        <f t="shared" si="27"/>
        <v>3.6593560156852334E-2</v>
      </c>
      <c r="AN129" s="106">
        <f>'Levy Proposition'!B$11*'Incentive Relocation assumption'!J129/(1+Assumptions!$D$49)^('Incentive Relocation assumption'!$I129-2022)</f>
        <v>0</v>
      </c>
      <c r="AO129" s="106">
        <f>-'Levy Proposition'!C$11*'Incentive Relocation assumption'!K129/(1+Assumptions!$D$49)^('Incentive Relocation assumption'!$I129-2022)</f>
        <v>154.98920252121553</v>
      </c>
      <c r="AP129" s="106">
        <f>-'Levy Proposition'!D$11*'Incentive Relocation assumption'!L129/(1+Assumptions!$D$49)^('Incentive Relocation assumption'!$I129-2022)</f>
        <v>75.6255563451424</v>
      </c>
      <c r="AQ129" s="106">
        <f>-'Levy Proposition'!E$11*'Incentive Relocation assumption'!M129/(1+Assumptions!$D$49)^('Incentive Relocation assumption'!$I129-2022)</f>
        <v>45.172982809217594</v>
      </c>
      <c r="AR129" s="106">
        <f>-'Levy Proposition'!F$11*'Incentive Relocation assumption'!N129/(1+Assumptions!$D$49)^('Incentive Relocation assumption'!$I129-2022)</f>
        <v>18.075295754033966</v>
      </c>
      <c r="AS129" s="106">
        <f>-'Levy Proposition'!G$11*'Incentive Relocation assumption'!O129/(1+Assumptions!$D$49)^('Incentive Relocation assumption'!$I129-2022)</f>
        <v>20.192758170132429</v>
      </c>
    </row>
    <row r="130" spans="1:45" x14ac:dyDescent="0.35">
      <c r="A130">
        <v>2148</v>
      </c>
      <c r="B130" s="84">
        <f>'Future Expected Cost'!V129</f>
        <v>719038.10603137442</v>
      </c>
      <c r="C130" s="84">
        <f>'Future Expected Cost'!W129</f>
        <v>1272887.9902624576</v>
      </c>
      <c r="D130" s="84">
        <f>'Future Expected Cost'!X129</f>
        <v>956069.85302996321</v>
      </c>
      <c r="E130" s="84">
        <f>'Future Expected Cost'!Y129</f>
        <v>367085.82484579307</v>
      </c>
      <c r="F130" s="84">
        <f>'Future Expected Cost'!Z129</f>
        <v>252948.87430423309</v>
      </c>
      <c r="G130" s="84">
        <f>'Future Expected Cost'!AA129</f>
        <v>139588.67053770527</v>
      </c>
      <c r="H130" s="84"/>
      <c r="I130">
        <v>2148</v>
      </c>
      <c r="J130" s="103">
        <f t="shared" si="21"/>
        <v>370.69937783231939</v>
      </c>
      <c r="K130" s="103">
        <f t="shared" si="28"/>
        <v>-134.22691207344141</v>
      </c>
      <c r="L130" s="103">
        <f t="shared" si="29"/>
        <v>-153.20426545015388</v>
      </c>
      <c r="M130" s="103">
        <f t="shared" si="30"/>
        <v>-33.137204252841094</v>
      </c>
      <c r="N130" s="103">
        <f t="shared" si="31"/>
        <v>-41.094114191932086</v>
      </c>
      <c r="O130" s="103">
        <f t="shared" si="32"/>
        <v>-9.036881863950919</v>
      </c>
      <c r="P130" s="106">
        <f t="shared" si="33"/>
        <v>6883178.0124433544</v>
      </c>
      <c r="Q130" s="106">
        <f t="shared" si="34"/>
        <v>2684.5382414688279</v>
      </c>
      <c r="R130" s="106">
        <f t="shared" si="35"/>
        <v>3064.0853090030778</v>
      </c>
      <c r="S130" s="106">
        <f t="shared" si="36"/>
        <v>662.74408505682186</v>
      </c>
      <c r="T130" s="106">
        <f t="shared" si="37"/>
        <v>821.88228383864168</v>
      </c>
      <c r="U130" s="106">
        <f t="shared" si="38"/>
        <v>180.73763727901837</v>
      </c>
      <c r="V130" s="107">
        <f>P130*'Levy Proposition'!B$5/(1+Assumptions!$D$49)^('Incentive Relocation assumption'!$I130-2022)</f>
        <v>339006.42012477334</v>
      </c>
      <c r="W130" s="107">
        <f>Q130*'Levy Proposition'!C$5/(1+Assumptions!$D$49)^('Incentive Relocation assumption'!$I130-2022)</f>
        <v>339.102928399907</v>
      </c>
      <c r="X130" s="107">
        <f>R130*'Levy Proposition'!D$5/(1+Assumptions!$D$49)^('Incentive Relocation assumption'!$I130-2022)</f>
        <v>251.85851554654718</v>
      </c>
      <c r="Y130" s="107">
        <f>S130*'Levy Proposition'!E$5/(1+Assumptions!$D$49)^('Incentive Relocation assumption'!$I130-2022)</f>
        <v>92.939737208257512</v>
      </c>
      <c r="Z130" s="107">
        <f>T130*'Levy Proposition'!F$5/(1+Assumptions!$D$49)^('Incentive Relocation assumption'!$I130-2022)</f>
        <v>64.606485973734237</v>
      </c>
      <c r="AA130" s="107">
        <f>U130*'Levy Proposition'!G$5/(1+Assumptions!$D$49)^('Incentive Relocation assumption'!$I130-2022)</f>
        <v>35.855660096161394</v>
      </c>
      <c r="AB130" s="81">
        <f>P130*'Levy Proposition'!B$33/(1+Assumptions!$D$49)^('Incentive Relocation assumption'!$I130-2022)</f>
        <v>338695.03684231848</v>
      </c>
      <c r="AC130" s="81">
        <f>Q130*'Levy Proposition'!C$33/(1+Assumptions!$D$49)^('Incentive Relocation assumption'!$I130-2022)</f>
        <v>338.79145647292597</v>
      </c>
      <c r="AD130" s="81">
        <f>R130*'Levy Proposition'!D$33/(1+Assumptions!$D$49)^('Incentive Relocation assumption'!$I130-2022)</f>
        <v>251.6271791274427</v>
      </c>
      <c r="AE130" s="81">
        <f>S130*'Levy Proposition'!E$33/(1+Assumptions!$D$49)^('Incentive Relocation assumption'!$I130-2022)</f>
        <v>92.854370446083081</v>
      </c>
      <c r="AF130" s="81">
        <f>T130*'Levy Proposition'!F$33/(1+Assumptions!$D$49)^('Incentive Relocation assumption'!$I130-2022)</f>
        <v>64.547143794718963</v>
      </c>
      <c r="AG130" s="81">
        <f>U130*'Levy Proposition'!G$33/(1+Assumptions!$D$49)^('Incentive Relocation assumption'!$I130-2022)</f>
        <v>35.822726049864521</v>
      </c>
      <c r="AH130" s="109">
        <f t="shared" si="22"/>
        <v>311.383282454859</v>
      </c>
      <c r="AI130" s="109">
        <f t="shared" si="23"/>
        <v>0.31147192698102799</v>
      </c>
      <c r="AJ130" s="109">
        <f t="shared" si="24"/>
        <v>0.23133641910447977</v>
      </c>
      <c r="AK130" s="109">
        <f t="shared" si="25"/>
        <v>8.5366762174430733E-2</v>
      </c>
      <c r="AL130" s="109">
        <f t="shared" si="26"/>
        <v>5.934217901527461E-2</v>
      </c>
      <c r="AM130" s="109">
        <f t="shared" si="27"/>
        <v>3.2934046296873021E-2</v>
      </c>
      <c r="AN130" s="106">
        <f>'Levy Proposition'!B$11*'Incentive Relocation assumption'!J130/(1+Assumptions!$D$49)^('Incentive Relocation assumption'!$I130-2022)</f>
        <v>0</v>
      </c>
      <c r="AO130" s="106">
        <f>-'Levy Proposition'!C$11*'Incentive Relocation assumption'!K130/(1+Assumptions!$D$49)^('Incentive Relocation assumption'!$I130-2022)</f>
        <v>139.48961373177434</v>
      </c>
      <c r="AP130" s="106">
        <f>-'Levy Proposition'!D$11*'Incentive Relocation assumption'!L130/(1+Assumptions!$D$49)^('Incentive Relocation assumption'!$I130-2022)</f>
        <v>68.062674503989811</v>
      </c>
      <c r="AQ130" s="106">
        <f>-'Levy Proposition'!E$11*'Incentive Relocation assumption'!M130/(1+Assumptions!$D$49)^('Incentive Relocation assumption'!$I130-2022)</f>
        <v>40.655489677142619</v>
      </c>
      <c r="AR130" s="106">
        <f>-'Levy Proposition'!F$11*'Incentive Relocation assumption'!N130/(1+Assumptions!$D$49)^('Incentive Relocation assumption'!$I130-2022)</f>
        <v>16.267688211845925</v>
      </c>
      <c r="AS130" s="106">
        <f>-'Levy Proposition'!G$11*'Incentive Relocation assumption'!O130/(1+Assumptions!$D$49)^('Incentive Relocation assumption'!$I130-2022)</f>
        <v>18.173395252777979</v>
      </c>
    </row>
    <row r="131" spans="1:45" x14ac:dyDescent="0.35">
      <c r="A131">
        <v>2149</v>
      </c>
      <c r="B131" s="84">
        <f>'Future Expected Cost'!V130</f>
        <v>687789.03226296848</v>
      </c>
      <c r="C131" s="84">
        <f>'Future Expected Cost'!W130</f>
        <v>1217613.9569067496</v>
      </c>
      <c r="D131" s="84">
        <f>'Future Expected Cost'!X130</f>
        <v>914678.67485310975</v>
      </c>
      <c r="E131" s="84">
        <f>'Future Expected Cost'!Y130</f>
        <v>351356.51426273712</v>
      </c>
      <c r="F131" s="84">
        <f>'Future Expected Cost'!Z130</f>
        <v>242087.4055886796</v>
      </c>
      <c r="G131" s="84">
        <f>'Future Expected Cost'!AA130</f>
        <v>133586.77792689367</v>
      </c>
      <c r="H131" s="84"/>
      <c r="I131">
        <v>2149</v>
      </c>
      <c r="J131" s="103">
        <f t="shared" si="21"/>
        <v>352.16440894070342</v>
      </c>
      <c r="K131" s="103">
        <f t="shared" si="28"/>
        <v>-127.51556646976934</v>
      </c>
      <c r="L131" s="103">
        <f t="shared" si="29"/>
        <v>-145.54405217764619</v>
      </c>
      <c r="M131" s="103">
        <f t="shared" si="30"/>
        <v>-31.480344040199039</v>
      </c>
      <c r="N131" s="103">
        <f t="shared" si="31"/>
        <v>-39.039408482335482</v>
      </c>
      <c r="O131" s="103">
        <f t="shared" si="32"/>
        <v>-8.585037770753372</v>
      </c>
      <c r="P131" s="106">
        <f t="shared" si="33"/>
        <v>6883548.7118211864</v>
      </c>
      <c r="Q131" s="106">
        <f t="shared" si="34"/>
        <v>2550.3113293953866</v>
      </c>
      <c r="R131" s="106">
        <f t="shared" si="35"/>
        <v>2910.881043552924</v>
      </c>
      <c r="S131" s="106">
        <f t="shared" si="36"/>
        <v>629.60688080398074</v>
      </c>
      <c r="T131" s="106">
        <f t="shared" si="37"/>
        <v>780.78816964670955</v>
      </c>
      <c r="U131" s="106">
        <f t="shared" si="38"/>
        <v>171.70075541506745</v>
      </c>
      <c r="V131" s="107">
        <f>P131*'Levy Proposition'!B$5/(1+Assumptions!$D$49)^('Incentive Relocation assumption'!$I131-2022)</f>
        <v>321179.7341874704</v>
      </c>
      <c r="W131" s="107">
        <f>Q131*'Levy Proposition'!C$5/(1+Assumptions!$D$49)^('Incentive Relocation assumption'!$I131-2022)</f>
        <v>305.19117285826275</v>
      </c>
      <c r="X131" s="107">
        <f>R131*'Levy Proposition'!D$5/(1+Assumptions!$D$49)^('Incentive Relocation assumption'!$I131-2022)</f>
        <v>226.67157761416959</v>
      </c>
      <c r="Y131" s="107">
        <f>S131*'Levy Proposition'!E$5/(1+Assumptions!$D$49)^('Incentive Relocation assumption'!$I131-2022)</f>
        <v>83.645362597035614</v>
      </c>
      <c r="Z131" s="107">
        <f>T131*'Levy Proposition'!F$5/(1+Assumptions!$D$49)^('Incentive Relocation assumption'!$I131-2022)</f>
        <v>58.145558699870705</v>
      </c>
      <c r="AA131" s="107">
        <f>U131*'Levy Proposition'!G$5/(1+Assumptions!$D$49)^('Incentive Relocation assumption'!$I131-2022)</f>
        <v>32.269939425146241</v>
      </c>
      <c r="AB131" s="81">
        <f>P131*'Levy Proposition'!B$33/(1+Assumptions!$D$49)^('Incentive Relocation assumption'!$I131-2022)</f>
        <v>320884.7250255422</v>
      </c>
      <c r="AC131" s="81">
        <f>Q131*'Levy Proposition'!C$33/(1+Assumptions!$D$49)^('Incentive Relocation assumption'!$I131-2022)</f>
        <v>304.91084946749658</v>
      </c>
      <c r="AD131" s="81">
        <f>R131*'Levy Proposition'!D$33/(1+Assumptions!$D$49)^('Incentive Relocation assumption'!$I131-2022)</f>
        <v>226.46337583483239</v>
      </c>
      <c r="AE131" s="81">
        <f>S131*'Levy Proposition'!E$33/(1+Assumptions!$D$49)^('Incentive Relocation assumption'!$I131-2022)</f>
        <v>83.568532879303405</v>
      </c>
      <c r="AF131" s="81">
        <f>T131*'Levy Proposition'!F$33/(1+Assumptions!$D$49)^('Incentive Relocation assumption'!$I131-2022)</f>
        <v>58.092150994726154</v>
      </c>
      <c r="AG131" s="81">
        <f>U131*'Levy Proposition'!G$33/(1+Assumptions!$D$49)^('Incentive Relocation assumption'!$I131-2022)</f>
        <v>32.240298925538234</v>
      </c>
      <c r="AH131" s="109">
        <f t="shared" si="22"/>
        <v>295.00916192820296</v>
      </c>
      <c r="AI131" s="109">
        <f t="shared" si="23"/>
        <v>0.28032339076617063</v>
      </c>
      <c r="AJ131" s="109">
        <f t="shared" si="24"/>
        <v>0.20820177933720174</v>
      </c>
      <c r="AK131" s="109">
        <f t="shared" si="25"/>
        <v>7.6829717732209701E-2</v>
      </c>
      <c r="AL131" s="109">
        <f t="shared" si="26"/>
        <v>5.3407705144550732E-2</v>
      </c>
      <c r="AM131" s="109">
        <f t="shared" si="27"/>
        <v>2.9640499608007076E-2</v>
      </c>
      <c r="AN131" s="106">
        <f>'Levy Proposition'!B$11*'Incentive Relocation assumption'!J131/(1+Assumptions!$D$49)^('Incentive Relocation assumption'!$I131-2022)</f>
        <v>0</v>
      </c>
      <c r="AO131" s="106">
        <f>-'Levy Proposition'!C$11*'Incentive Relocation assumption'!K131/(1+Assumptions!$D$49)^('Incentive Relocation assumption'!$I131-2022)</f>
        <v>125.54005067789296</v>
      </c>
      <c r="AP131" s="106">
        <f>-'Levy Proposition'!D$11*'Incentive Relocation assumption'!L131/(1+Assumptions!$D$49)^('Incentive Relocation assumption'!$I131-2022)</f>
        <v>61.256113469023404</v>
      </c>
      <c r="AQ131" s="106">
        <f>-'Levy Proposition'!E$11*'Incentive Relocation assumption'!M131/(1+Assumptions!$D$49)^('Incentive Relocation assumption'!$I131-2022)</f>
        <v>36.589765344230948</v>
      </c>
      <c r="AR131" s="106">
        <f>-'Levy Proposition'!F$11*'Incentive Relocation assumption'!N131/(1+Assumptions!$D$49)^('Incentive Relocation assumption'!$I131-2022)</f>
        <v>14.640849220891463</v>
      </c>
      <c r="AS131" s="106">
        <f>-'Levy Proposition'!G$11*'Incentive Relocation assumption'!O131/(1+Assumptions!$D$49)^('Incentive Relocation assumption'!$I131-2022)</f>
        <v>16.355977337568799</v>
      </c>
    </row>
    <row r="132" spans="1:45" x14ac:dyDescent="0.35">
      <c r="A132">
        <v>2150</v>
      </c>
      <c r="B132" s="84">
        <f>'Future Expected Cost'!V131</f>
        <v>697870.59517434274</v>
      </c>
      <c r="C132" s="84">
        <f>'Future Expected Cost'!W131</f>
        <v>1235507.4474755784</v>
      </c>
      <c r="D132" s="84">
        <f>'Future Expected Cost'!X131</f>
        <v>928247.92167082475</v>
      </c>
      <c r="E132" s="84">
        <f>'Future Expected Cost'!Y131</f>
        <v>356734.67663998134</v>
      </c>
      <c r="F132" s="84">
        <f>'Future Expected Cost'!Z131</f>
        <v>245769.82629994958</v>
      </c>
      <c r="G132" s="84">
        <f>'Future Expected Cost'!AA131</f>
        <v>135610.62048703642</v>
      </c>
      <c r="H132" s="84"/>
      <c r="I132">
        <v>2150</v>
      </c>
      <c r="J132" s="103">
        <f t="shared" si="21"/>
        <v>334.55618849366829</v>
      </c>
      <c r="K132" s="103">
        <f t="shared" si="28"/>
        <v>-121.13978814628086</v>
      </c>
      <c r="L132" s="103">
        <f t="shared" si="29"/>
        <v>-138.26684956876389</v>
      </c>
      <c r="M132" s="103">
        <f t="shared" si="30"/>
        <v>-29.906326838189088</v>
      </c>
      <c r="N132" s="103">
        <f t="shared" si="31"/>
        <v>-37.087438058218702</v>
      </c>
      <c r="O132" s="103">
        <f t="shared" si="32"/>
        <v>-8.1557858822157048</v>
      </c>
      <c r="P132" s="106">
        <f t="shared" si="33"/>
        <v>6883900.8762301272</v>
      </c>
      <c r="Q132" s="106">
        <f t="shared" si="34"/>
        <v>2422.7957629256171</v>
      </c>
      <c r="R132" s="106">
        <f t="shared" si="35"/>
        <v>2765.3369913752776</v>
      </c>
      <c r="S132" s="106">
        <f t="shared" si="36"/>
        <v>598.1265367637817</v>
      </c>
      <c r="T132" s="106">
        <f t="shared" si="37"/>
        <v>741.74876116437406</v>
      </c>
      <c r="U132" s="106">
        <f t="shared" si="38"/>
        <v>163.11571764431409</v>
      </c>
      <c r="V132" s="107">
        <f>P132*'Levy Proposition'!B$5/(1+Assumptions!$D$49)^('Incentive Relocation assumption'!$I132-2022)</f>
        <v>304289.64609784208</v>
      </c>
      <c r="W132" s="107">
        <f>Q132*'Levy Proposition'!C$5/(1+Assumptions!$D$49)^('Incentive Relocation assumption'!$I132-2022)</f>
        <v>274.67073914725739</v>
      </c>
      <c r="X132" s="107">
        <f>R132*'Levy Proposition'!D$5/(1+Assumptions!$D$49)^('Incentive Relocation assumption'!$I132-2022)</f>
        <v>204.00344211748808</v>
      </c>
      <c r="Y132" s="107">
        <f>S132*'Levy Proposition'!E$5/(1+Assumptions!$D$49)^('Incentive Relocation assumption'!$I132-2022)</f>
        <v>75.280465537704714</v>
      </c>
      <c r="Z132" s="107">
        <f>T132*'Levy Proposition'!F$5/(1+Assumptions!$D$49)^('Incentive Relocation assumption'!$I132-2022)</f>
        <v>52.330752022244603</v>
      </c>
      <c r="AA132" s="107">
        <f>U132*'Levy Proposition'!G$5/(1+Assumptions!$D$49)^('Incentive Relocation assumption'!$I132-2022)</f>
        <v>29.042806288039635</v>
      </c>
      <c r="AB132" s="81">
        <f>P132*'Levy Proposition'!B$33/(1+Assumptions!$D$49)^('Incentive Relocation assumption'!$I132-2022)</f>
        <v>304010.15077505709</v>
      </c>
      <c r="AC132" s="81">
        <f>Q132*'Levy Proposition'!C$33/(1+Assumptions!$D$49)^('Incentive Relocation assumption'!$I132-2022)</f>
        <v>274.41844930472729</v>
      </c>
      <c r="AD132" s="81">
        <f>R132*'Levy Proposition'!D$33/(1+Assumptions!$D$49)^('Incentive Relocation assumption'!$I132-2022)</f>
        <v>203.81606141415139</v>
      </c>
      <c r="AE132" s="81">
        <f>S132*'Levy Proposition'!E$33/(1+Assumptions!$D$49)^('Incentive Relocation assumption'!$I132-2022)</f>
        <v>75.211319123146467</v>
      </c>
      <c r="AF132" s="81">
        <f>T132*'Levy Proposition'!F$33/(1+Assumptions!$D$49)^('Incentive Relocation assumption'!$I132-2022)</f>
        <v>52.282685317985674</v>
      </c>
      <c r="AG132" s="81">
        <f>U132*'Levy Proposition'!G$33/(1+Assumptions!$D$49)^('Incentive Relocation assumption'!$I132-2022)</f>
        <v>29.016129966245078</v>
      </c>
      <c r="AH132" s="109">
        <f t="shared" si="22"/>
        <v>279.495322784991</v>
      </c>
      <c r="AI132" s="109">
        <f t="shared" si="23"/>
        <v>0.25228984253010367</v>
      </c>
      <c r="AJ132" s="109">
        <f t="shared" si="24"/>
        <v>0.18738070333668588</v>
      </c>
      <c r="AK132" s="109">
        <f t="shared" si="25"/>
        <v>6.9146414558247216E-2</v>
      </c>
      <c r="AL132" s="109">
        <f t="shared" si="26"/>
        <v>4.8066704258928894E-2</v>
      </c>
      <c r="AM132" s="109">
        <f t="shared" si="27"/>
        <v>2.6676321794557367E-2</v>
      </c>
      <c r="AN132" s="106">
        <f>'Levy Proposition'!B$11*'Incentive Relocation assumption'!J132/(1+Assumptions!$D$49)^('Incentive Relocation assumption'!$I132-2022)</f>
        <v>0</v>
      </c>
      <c r="AO132" s="106">
        <f>-'Levy Proposition'!C$11*'Incentive Relocation assumption'!K132/(1+Assumptions!$D$49)^('Incentive Relocation assumption'!$I132-2022)</f>
        <v>112.98550410006541</v>
      </c>
      <c r="AP132" s="106">
        <f>-'Levy Proposition'!D$11*'Incentive Relocation assumption'!L132/(1+Assumptions!$D$49)^('Incentive Relocation assumption'!$I132-2022)</f>
        <v>55.130237897276743</v>
      </c>
      <c r="AQ132" s="106">
        <f>-'Levy Proposition'!E$11*'Incentive Relocation assumption'!M132/(1+Assumptions!$D$49)^('Incentive Relocation assumption'!$I132-2022)</f>
        <v>32.930630981886615</v>
      </c>
      <c r="AR132" s="106">
        <f>-'Levy Proposition'!F$11*'Incentive Relocation assumption'!N132/(1+Assumptions!$D$49)^('Incentive Relocation assumption'!$I132-2022)</f>
        <v>13.176701146312105</v>
      </c>
      <c r="AS132" s="106">
        <f>-'Levy Proposition'!G$11*'Incentive Relocation assumption'!O132/(1+Assumptions!$D$49)^('Incentive Relocation assumption'!$I132-2022)</f>
        <v>14.720309053211809</v>
      </c>
    </row>
    <row r="136" spans="1:45" x14ac:dyDescent="0.35">
      <c r="W136" s="92"/>
    </row>
  </sheetData>
  <mergeCells count="6">
    <mergeCell ref="AN3:AS3"/>
    <mergeCell ref="J3:O3"/>
    <mergeCell ref="P3:U3"/>
    <mergeCell ref="V3:AA3"/>
    <mergeCell ref="AB3:AG3"/>
    <mergeCell ref="AH3:AM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96F-5CA3-4324-A13A-77C6B8CC60CF}">
  <dimension ref="A1:N134"/>
  <sheetViews>
    <sheetView workbookViewId="0">
      <selection activeCell="N37" sqref="N37"/>
    </sheetView>
  </sheetViews>
  <sheetFormatPr defaultRowHeight="14.5" x14ac:dyDescent="0.35"/>
  <cols>
    <col min="2" max="2" width="48.26953125" bestFit="1" customWidth="1"/>
    <col min="3" max="3" width="21.26953125" customWidth="1"/>
    <col min="4" max="4" width="26.7265625" customWidth="1"/>
    <col min="6" max="8" width="35.453125" customWidth="1"/>
    <col min="11" max="11" width="17.7265625" bestFit="1" customWidth="1"/>
    <col min="12" max="13" width="19" customWidth="1"/>
    <col min="14" max="14" width="15.81640625" bestFit="1" customWidth="1"/>
  </cols>
  <sheetData>
    <row r="1" spans="1:14" x14ac:dyDescent="0.35">
      <c r="B1" t="s">
        <v>179</v>
      </c>
    </row>
    <row r="2" spans="1:14" x14ac:dyDescent="0.35">
      <c r="B2" t="s">
        <v>180</v>
      </c>
      <c r="C2" s="100">
        <v>0</v>
      </c>
    </row>
    <row r="3" spans="1:14" x14ac:dyDescent="0.35">
      <c r="B3" t="s">
        <v>181</v>
      </c>
      <c r="C3" s="100">
        <v>1</v>
      </c>
    </row>
    <row r="5" spans="1:14" x14ac:dyDescent="0.35">
      <c r="A5" s="113"/>
      <c r="B5" s="131" t="s">
        <v>182</v>
      </c>
      <c r="C5" s="131"/>
      <c r="D5" s="131"/>
      <c r="F5" s="132" t="s">
        <v>183</v>
      </c>
      <c r="G5" s="132"/>
      <c r="H5" s="132"/>
      <c r="K5" s="111"/>
      <c r="L5" s="112" t="s">
        <v>178</v>
      </c>
      <c r="M5" s="112" t="s">
        <v>167</v>
      </c>
      <c r="N5" s="112" t="s">
        <v>122</v>
      </c>
    </row>
    <row r="6" spans="1:14" x14ac:dyDescent="0.35">
      <c r="A6" s="113" t="s">
        <v>0</v>
      </c>
      <c r="B6" s="113" t="s">
        <v>177</v>
      </c>
      <c r="C6" s="113" t="s">
        <v>178</v>
      </c>
      <c r="D6" s="113" t="s">
        <v>167</v>
      </c>
      <c r="F6" s="117" t="s">
        <v>177</v>
      </c>
      <c r="G6" s="117" t="s">
        <v>178</v>
      </c>
      <c r="H6" s="117" t="s">
        <v>167</v>
      </c>
      <c r="K6" s="112" t="s">
        <v>182</v>
      </c>
      <c r="L6" s="120">
        <f>SUM(C7:C134)</f>
        <v>0</v>
      </c>
      <c r="M6" s="120">
        <f>SUM(D7:D134)</f>
        <v>9725448565.6518593</v>
      </c>
      <c r="N6" s="120">
        <f>SUM(M6,L6)</f>
        <v>9725448565.6518593</v>
      </c>
    </row>
    <row r="7" spans="1:14" x14ac:dyDescent="0.35">
      <c r="A7" s="114">
        <v>2023</v>
      </c>
      <c r="B7" s="115">
        <f>SUM('Future Expected Cost'!V4:AA4)</f>
        <v>321197061.93923688</v>
      </c>
      <c r="C7" s="115">
        <f>$C$2*B7</f>
        <v>0</v>
      </c>
      <c r="D7" s="116">
        <f>B7*$C$3</f>
        <v>321197061.93923688</v>
      </c>
      <c r="F7" s="118">
        <f>SUM(G7,H7)</f>
        <v>660761513.61534715</v>
      </c>
      <c r="G7" s="118">
        <f>SUM('Incentive Relocation assumption'!AH5:AS5)</f>
        <v>148788647.89505059</v>
      </c>
      <c r="H7" s="119">
        <f>SUM('Incentive Relocation assumption'!AB5:AG5)</f>
        <v>511972865.7202965</v>
      </c>
      <c r="K7" s="112" t="s">
        <v>183</v>
      </c>
      <c r="L7" s="120">
        <f>SUM(G7:G134)</f>
        <v>1490232580.0964484</v>
      </c>
      <c r="M7" s="120">
        <f>SUM(H7:H134)</f>
        <v>7743434447.0647545</v>
      </c>
      <c r="N7" s="120">
        <f>SUM(M7,L7)</f>
        <v>9233667027.1612034</v>
      </c>
    </row>
    <row r="8" spans="1:14" x14ac:dyDescent="0.35">
      <c r="A8" s="114">
        <v>2024</v>
      </c>
      <c r="B8" s="115">
        <f>SUM('Future Expected Cost'!V5:AA5)</f>
        <v>307032205.76823986</v>
      </c>
      <c r="C8" s="115">
        <f t="shared" ref="C8:C71" si="0">$C$2*B8</f>
        <v>0</v>
      </c>
      <c r="D8" s="116">
        <f t="shared" ref="D8:D71" si="1">B8*$C$3</f>
        <v>307032205.76823986</v>
      </c>
      <c r="F8" s="118">
        <f t="shared" ref="F8:F71" si="2">SUM(G8,H8)</f>
        <v>608536010.12551677</v>
      </c>
      <c r="G8" s="118">
        <f>SUM('Incentive Relocation assumption'!AH6:AS6)</f>
        <v>133921865.99242832</v>
      </c>
      <c r="H8" s="119">
        <f>SUM('Incentive Relocation assumption'!AB6:AG6)</f>
        <v>474614144.13308841</v>
      </c>
    </row>
    <row r="9" spans="1:14" x14ac:dyDescent="0.35">
      <c r="A9" s="114">
        <v>2025</v>
      </c>
      <c r="B9" s="115">
        <f>SUM('Future Expected Cost'!V6:AA6)</f>
        <v>293493611.85640848</v>
      </c>
      <c r="C9" s="115">
        <f t="shared" si="0"/>
        <v>0</v>
      </c>
      <c r="D9" s="116">
        <f t="shared" si="1"/>
        <v>293493611.85640848</v>
      </c>
      <c r="F9" s="118">
        <f t="shared" si="2"/>
        <v>560804087.87986314</v>
      </c>
      <c r="G9" s="118">
        <f>SUM('Incentive Relocation assumption'!AH7:AS7)</f>
        <v>120541156.62941176</v>
      </c>
      <c r="H9" s="119">
        <f>SUM('Incentive Relocation assumption'!AB7:AG7)</f>
        <v>440262931.25045139</v>
      </c>
      <c r="K9" s="111"/>
      <c r="L9" s="112" t="s">
        <v>178</v>
      </c>
      <c r="M9" s="112" t="s">
        <v>167</v>
      </c>
      <c r="N9" s="112" t="s">
        <v>122</v>
      </c>
    </row>
    <row r="10" spans="1:14" x14ac:dyDescent="0.35">
      <c r="A10" s="114">
        <v>2026</v>
      </c>
      <c r="B10" s="115">
        <f>SUM('Future Expected Cost'!V7:AA7)</f>
        <v>280553527.80470419</v>
      </c>
      <c r="C10" s="115">
        <f t="shared" si="0"/>
        <v>0</v>
      </c>
      <c r="D10" s="116">
        <f t="shared" si="1"/>
        <v>280553527.80470419</v>
      </c>
      <c r="F10" s="118">
        <f t="shared" si="2"/>
        <v>517154751.33344042</v>
      </c>
      <c r="G10" s="118">
        <f>SUM('Incentive Relocation assumption'!AH8:AS8)</f>
        <v>108497941.396448</v>
      </c>
      <c r="H10" s="119">
        <f>SUM('Incentive Relocation assumption'!AB8:AG8)</f>
        <v>408656809.93699241</v>
      </c>
      <c r="K10" s="112" t="s">
        <v>182</v>
      </c>
      <c r="L10" s="121">
        <f>L6/$N6</f>
        <v>0</v>
      </c>
      <c r="M10" s="121">
        <f>M6/$N6</f>
        <v>1</v>
      </c>
      <c r="N10" s="120">
        <f>SUM(M10,L10)</f>
        <v>1</v>
      </c>
    </row>
    <row r="11" spans="1:14" x14ac:dyDescent="0.35">
      <c r="A11" s="114">
        <v>2027</v>
      </c>
      <c r="B11" s="115">
        <f>SUM('Future Expected Cost'!V8:AA8)</f>
        <v>268185433.60235801</v>
      </c>
      <c r="C11" s="115">
        <f t="shared" si="0"/>
        <v>0</v>
      </c>
      <c r="D11" s="116">
        <f t="shared" si="1"/>
        <v>268185433.60235801</v>
      </c>
      <c r="F11" s="118">
        <f t="shared" si="2"/>
        <v>477216085.99105257</v>
      </c>
      <c r="G11" s="118">
        <f>SUM('Incentive Relocation assumption'!AH9:AS9)</f>
        <v>97658498.510163531</v>
      </c>
      <c r="H11" s="119">
        <f>SUM('Incentive Relocation assumption'!AB9:AG9)</f>
        <v>379557587.48088902</v>
      </c>
      <c r="K11" s="112" t="s">
        <v>183</v>
      </c>
      <c r="L11" s="121">
        <f>L7/$N7</f>
        <v>0.16139119763717591</v>
      </c>
      <c r="M11" s="121">
        <f>M7/$N7</f>
        <v>0.83860880236282398</v>
      </c>
      <c r="N11" s="120">
        <f>SUM(M11,L11)</f>
        <v>0.99999999999999989</v>
      </c>
    </row>
    <row r="12" spans="1:14" x14ac:dyDescent="0.35">
      <c r="A12" s="114">
        <v>2028</v>
      </c>
      <c r="B12" s="115">
        <f>SUM('Future Expected Cost'!V9:AA9)</f>
        <v>256363986.79839396</v>
      </c>
      <c r="C12" s="115">
        <f t="shared" si="0"/>
        <v>0</v>
      </c>
      <c r="D12" s="116">
        <f t="shared" si="1"/>
        <v>256363986.79839396</v>
      </c>
      <c r="F12" s="118">
        <f t="shared" si="2"/>
        <v>440651456.47327638</v>
      </c>
      <c r="G12" s="118">
        <f>SUM('Incentive Relocation assumption'!AH10:AS10)</f>
        <v>87902477.184338838</v>
      </c>
      <c r="H12" s="119">
        <f>SUM('Incentive Relocation assumption'!AB10:AG10)</f>
        <v>352748979.28893757</v>
      </c>
    </row>
    <row r="13" spans="1:14" x14ac:dyDescent="0.35">
      <c r="A13" s="114">
        <v>2029</v>
      </c>
      <c r="B13" s="115">
        <f>SUM('Future Expected Cost'!V10:AA10)</f>
        <v>245064970.1165387</v>
      </c>
      <c r="C13" s="115">
        <f t="shared" si="0"/>
        <v>0</v>
      </c>
      <c r="D13" s="116">
        <f t="shared" si="1"/>
        <v>245064970.1165387</v>
      </c>
      <c r="F13" s="118">
        <f t="shared" si="2"/>
        <v>407156079.19497734</v>
      </c>
      <c r="G13" s="118">
        <f>SUM('Incentive Relocation assumption'!AH11:AS11)</f>
        <v>79121560.565050855</v>
      </c>
      <c r="H13" s="119">
        <f>SUM('Incentive Relocation assumption'!AB11:AG11)</f>
        <v>328034518.6299265</v>
      </c>
    </row>
    <row r="14" spans="1:14" x14ac:dyDescent="0.35">
      <c r="A14" s="114">
        <v>2030</v>
      </c>
      <c r="B14" s="115">
        <f>SUM('Future Expected Cost'!V11:AA11)</f>
        <v>270964049.35399109</v>
      </c>
      <c r="C14" s="115">
        <f t="shared" si="0"/>
        <v>0</v>
      </c>
      <c r="D14" s="116">
        <f t="shared" si="1"/>
        <v>270964049.35399109</v>
      </c>
      <c r="F14" s="118">
        <f t="shared" si="2"/>
        <v>376453932.48807555</v>
      </c>
      <c r="G14" s="118">
        <f>SUM('Incentive Relocation assumption'!AH12:AS12)</f>
        <v>71218262.373198822</v>
      </c>
      <c r="H14" s="119">
        <f>SUM('Incentive Relocation assumption'!AB12:AG12)</f>
        <v>305235670.11487675</v>
      </c>
      <c r="K14" s="111"/>
      <c r="L14" s="112" t="s">
        <v>182</v>
      </c>
      <c r="M14" s="112" t="s">
        <v>183</v>
      </c>
    </row>
    <row r="15" spans="1:14" x14ac:dyDescent="0.35">
      <c r="A15" s="114">
        <v>2031</v>
      </c>
      <c r="B15" s="115">
        <f>SUM('Future Expected Cost'!V12:AA12)</f>
        <v>259024414.40889907</v>
      </c>
      <c r="C15" s="115">
        <f t="shared" si="0"/>
        <v>0</v>
      </c>
      <c r="D15" s="116">
        <f t="shared" si="1"/>
        <v>259024414.40889907</v>
      </c>
      <c r="F15" s="118">
        <f t="shared" si="2"/>
        <v>348294970.70179415</v>
      </c>
      <c r="G15" s="118">
        <f>SUM('Incentive Relocation assumption'!AH13:AS13)</f>
        <v>64104843.883353502</v>
      </c>
      <c r="H15" s="119">
        <f>SUM('Incentive Relocation assumption'!AB13:AG13)</f>
        <v>284190126.81844068</v>
      </c>
      <c r="K15" s="112" t="s">
        <v>178</v>
      </c>
      <c r="L15" s="120">
        <f>L6</f>
        <v>0</v>
      </c>
      <c r="M15" s="120">
        <f>L7</f>
        <v>1490232580.0964484</v>
      </c>
    </row>
    <row r="16" spans="1:14" x14ac:dyDescent="0.35">
      <c r="A16" s="114">
        <v>2032</v>
      </c>
      <c r="B16" s="115">
        <f>SUM('Future Expected Cost'!V13:AA13)</f>
        <v>247612260.25106126</v>
      </c>
      <c r="C16" s="115">
        <f t="shared" si="0"/>
        <v>0</v>
      </c>
      <c r="D16" s="116">
        <f t="shared" si="1"/>
        <v>247612260.25106126</v>
      </c>
      <c r="F16" s="118">
        <f t="shared" si="2"/>
        <v>322452612.14575088</v>
      </c>
      <c r="G16" s="118">
        <f>SUM('Incentive Relocation assumption'!AH14:AS14)</f>
        <v>57702339.205021925</v>
      </c>
      <c r="H16" s="119">
        <f>SUM('Incentive Relocation assumption'!AB14:AG14)</f>
        <v>264750272.94072896</v>
      </c>
      <c r="K16" s="112" t="s">
        <v>167</v>
      </c>
      <c r="L16" s="120">
        <f>M6</f>
        <v>9725448565.6518593</v>
      </c>
      <c r="M16" s="120">
        <f>M7</f>
        <v>7743434447.0647545</v>
      </c>
    </row>
    <row r="17" spans="1:8" x14ac:dyDescent="0.35">
      <c r="A17" s="114">
        <v>2033</v>
      </c>
      <c r="B17" s="115">
        <f>SUM('Future Expected Cost'!V14:AA14)</f>
        <v>236704227.91397044</v>
      </c>
      <c r="C17" s="115">
        <f t="shared" si="0"/>
        <v>0</v>
      </c>
      <c r="D17" s="116">
        <f t="shared" si="1"/>
        <v>236704227.91397044</v>
      </c>
      <c r="F17" s="118">
        <f t="shared" si="2"/>
        <v>298721473.74093187</v>
      </c>
      <c r="G17" s="118">
        <f>SUM('Incentive Relocation assumption'!AH15:AS15)</f>
        <v>51939678.035848588</v>
      </c>
      <c r="H17" s="119">
        <f>SUM('Incentive Relocation assumption'!AB15:AG15)</f>
        <v>246781795.70508325</v>
      </c>
    </row>
    <row r="18" spans="1:8" x14ac:dyDescent="0.35">
      <c r="A18" s="114">
        <v>2034</v>
      </c>
      <c r="B18" s="115">
        <f>SUM('Future Expected Cost'!V15:AA15)</f>
        <v>226277995.08232746</v>
      </c>
      <c r="C18" s="115">
        <f t="shared" si="0"/>
        <v>0</v>
      </c>
      <c r="D18" s="116">
        <f t="shared" si="1"/>
        <v>226277995.08232746</v>
      </c>
      <c r="F18" s="118">
        <f t="shared" si="2"/>
        <v>276915327.94401073</v>
      </c>
      <c r="G18" s="118">
        <f>SUM('Incentive Relocation assumption'!AH16:AS16)</f>
        <v>46752896.139357343</v>
      </c>
      <c r="H18" s="119">
        <f>SUM('Incentive Relocation assumption'!AB16:AG16)</f>
        <v>230162431.80465338</v>
      </c>
    </row>
    <row r="19" spans="1:8" x14ac:dyDescent="0.35">
      <c r="A19" s="114">
        <v>2035</v>
      </c>
      <c r="B19" s="115">
        <f>SUM('Future Expected Cost'!V16:AA16)</f>
        <v>216312229.99738142</v>
      </c>
      <c r="C19" s="115">
        <f t="shared" si="0"/>
        <v>0</v>
      </c>
      <c r="D19" s="116">
        <f t="shared" si="1"/>
        <v>216312229.99738142</v>
      </c>
      <c r="F19" s="118">
        <f t="shared" si="2"/>
        <v>256865259.94154814</v>
      </c>
      <c r="G19" s="118">
        <f>SUM('Incentive Relocation assumption'!AH17:AS17)</f>
        <v>42084424.774607874</v>
      </c>
      <c r="H19" s="119">
        <f>SUM('Incentive Relocation assumption'!AB17:AG17)</f>
        <v>214780835.16694027</v>
      </c>
    </row>
    <row r="20" spans="1:8" x14ac:dyDescent="0.35">
      <c r="A20" s="114">
        <v>2036</v>
      </c>
      <c r="B20" s="115">
        <f>SUM('Future Expected Cost'!V17:AA17)</f>
        <v>206786547.41542017</v>
      </c>
      <c r="C20" s="115">
        <f t="shared" si="0"/>
        <v>0</v>
      </c>
      <c r="D20" s="116">
        <f t="shared" si="1"/>
        <v>206786547.41542017</v>
      </c>
      <c r="F20" s="118">
        <f t="shared" si="2"/>
        <v>238418005.29921019</v>
      </c>
      <c r="G20" s="118">
        <f>SUM('Incentive Relocation assumption'!AH18:AS18)</f>
        <v>37882451.182430208</v>
      </c>
      <c r="H20" s="119">
        <f>SUM('Incentive Relocation assumption'!AB18:AG18)</f>
        <v>200535554.11677998</v>
      </c>
    </row>
    <row r="21" spans="1:8" x14ac:dyDescent="0.35">
      <c r="A21" s="114">
        <v>2037</v>
      </c>
      <c r="B21" s="115">
        <f>SUM('Future Expected Cost'!V18:AA18)</f>
        <v>197681466.52781937</v>
      </c>
      <c r="C21" s="115">
        <f t="shared" si="0"/>
        <v>0</v>
      </c>
      <c r="D21" s="116">
        <f t="shared" si="1"/>
        <v>197681466.52781937</v>
      </c>
      <c r="F21" s="118">
        <f t="shared" si="2"/>
        <v>221434450.22150746</v>
      </c>
      <c r="G21" s="118">
        <f>SUM('Incentive Relocation assumption'!AH19:AS19)</f>
        <v>34100343.02245868</v>
      </c>
      <c r="H21" s="119">
        <f>SUM('Incentive Relocation assumption'!AB19:AG19)</f>
        <v>187334107.19904879</v>
      </c>
    </row>
    <row r="22" spans="1:8" x14ac:dyDescent="0.35">
      <c r="A22" s="114">
        <v>2038</v>
      </c>
      <c r="B22" s="115">
        <f>SUM('Future Expected Cost'!V19:AA19)</f>
        <v>188978370.75514844</v>
      </c>
      <c r="C22" s="115">
        <f t="shared" si="0"/>
        <v>0</v>
      </c>
      <c r="D22" s="116">
        <f t="shared" si="1"/>
        <v>188978370.75514844</v>
      </c>
      <c r="F22" s="118">
        <f t="shared" si="2"/>
        <v>205788278.35146081</v>
      </c>
      <c r="G22" s="118">
        <f>SUM('Incentive Relocation assumption'!AH20:AS20)</f>
        <v>30696130.365784872</v>
      </c>
      <c r="H22" s="119">
        <f>SUM('Incentive Relocation assumption'!AB20:AG20)</f>
        <v>175092147.98567593</v>
      </c>
    </row>
    <row r="23" spans="1:8" x14ac:dyDescent="0.35">
      <c r="A23" s="114">
        <v>2039</v>
      </c>
      <c r="B23" s="115">
        <f>SUM('Future Expected Cost'!V20:AA20)</f>
        <v>180659469.33173874</v>
      </c>
      <c r="C23" s="115">
        <f t="shared" si="0"/>
        <v>0</v>
      </c>
      <c r="D23" s="116">
        <f t="shared" si="1"/>
        <v>180659469.33173874</v>
      </c>
      <c r="F23" s="118">
        <f t="shared" si="2"/>
        <v>191364749.63666776</v>
      </c>
      <c r="G23" s="118">
        <f>SUM('Incentive Relocation assumption'!AH21:AS21)</f>
        <v>27632039.487585787</v>
      </c>
      <c r="H23" s="119">
        <f>SUM('Incentive Relocation assumption'!AB21:AG21)</f>
        <v>163732710.14908198</v>
      </c>
    </row>
    <row r="24" spans="1:8" x14ac:dyDescent="0.35">
      <c r="A24" s="114">
        <v>2040</v>
      </c>
      <c r="B24" s="115">
        <f>SUM('Future Expected Cost'!V21:AA21)</f>
        <v>198295053.69620916</v>
      </c>
      <c r="C24" s="115">
        <f t="shared" si="0"/>
        <v>0</v>
      </c>
      <c r="D24" s="116">
        <f t="shared" si="1"/>
        <v>198295053.69620916</v>
      </c>
      <c r="F24" s="118">
        <f t="shared" si="2"/>
        <v>178059598.22612515</v>
      </c>
      <c r="G24" s="118">
        <f>SUM('Incentive Relocation assumption'!AH22:AS22)</f>
        <v>24874073.279663708</v>
      </c>
      <c r="H24" s="119">
        <f>SUM('Incentive Relocation assumption'!AB22:AG22)</f>
        <v>153185524.94646144</v>
      </c>
    </row>
    <row r="25" spans="1:8" x14ac:dyDescent="0.35">
      <c r="A25" s="114">
        <v>2041</v>
      </c>
      <c r="B25" s="115">
        <f>SUM('Future Expected Cost'!V22:AA22)</f>
        <v>189568208.80987269</v>
      </c>
      <c r="C25" s="115">
        <f t="shared" si="0"/>
        <v>0</v>
      </c>
      <c r="D25" s="116">
        <f t="shared" si="1"/>
        <v>189568208.80987269</v>
      </c>
      <c r="F25" s="118">
        <f t="shared" si="2"/>
        <v>165778037.65675479</v>
      </c>
      <c r="G25" s="118">
        <f>SUM('Incentive Relocation assumption'!AH23:AS23)</f>
        <v>22391633.620855272</v>
      </c>
      <c r="H25" s="119">
        <f>SUM('Incentive Relocation assumption'!AB23:AG23)</f>
        <v>143386404.03589952</v>
      </c>
    </row>
    <row r="26" spans="1:8" x14ac:dyDescent="0.35">
      <c r="A26" s="114">
        <v>2042</v>
      </c>
      <c r="B26" s="115">
        <f>SUM('Future Expected Cost'!V23:AA23)</f>
        <v>181226475.32306376</v>
      </c>
      <c r="C26" s="115">
        <f t="shared" si="0"/>
        <v>0</v>
      </c>
      <c r="D26" s="116">
        <f t="shared" si="1"/>
        <v>181226475.32306376</v>
      </c>
      <c r="F26" s="118">
        <f t="shared" si="2"/>
        <v>154433862.75417846</v>
      </c>
      <c r="G26" s="118">
        <f>SUM('Incentive Relocation assumption'!AH24:AS24)</f>
        <v>20157181.509482596</v>
      </c>
      <c r="H26" s="119">
        <f>SUM('Incentive Relocation assumption'!AB24:AG24)</f>
        <v>134276681.24469587</v>
      </c>
    </row>
    <row r="27" spans="1:8" x14ac:dyDescent="0.35">
      <c r="A27" s="114">
        <v>2043</v>
      </c>
      <c r="B27" s="115">
        <f>SUM('Future Expected Cost'!V24:AA24)</f>
        <v>173252816.26883498</v>
      </c>
      <c r="C27" s="115">
        <f t="shared" si="0"/>
        <v>0</v>
      </c>
      <c r="D27" s="116">
        <f t="shared" si="1"/>
        <v>173252816.26883498</v>
      </c>
      <c r="F27" s="118">
        <f t="shared" si="2"/>
        <v>143948638.72177577</v>
      </c>
      <c r="G27" s="118">
        <f>SUM('Incentive Relocation assumption'!AH25:AS25)</f>
        <v>18145931.181614019</v>
      </c>
      <c r="H27" s="119">
        <f>SUM('Incentive Relocation assumption'!AB25:AG25)</f>
        <v>125802707.54016174</v>
      </c>
    </row>
    <row r="28" spans="1:8" x14ac:dyDescent="0.35">
      <c r="A28" s="114">
        <v>2044</v>
      </c>
      <c r="B28" s="115">
        <f>SUM('Future Expected Cost'!V25:AA25)</f>
        <v>165630950.07355976</v>
      </c>
      <c r="C28" s="115">
        <f t="shared" si="0"/>
        <v>0</v>
      </c>
      <c r="D28" s="116">
        <f t="shared" si="1"/>
        <v>165630950.07355976</v>
      </c>
      <c r="F28" s="118">
        <f t="shared" si="2"/>
        <v>134250968.8370173</v>
      </c>
      <c r="G28" s="118">
        <f>SUM('Incentive Relocation assumption'!AH26:AS26)</f>
        <v>16335574.816533212</v>
      </c>
      <c r="H28" s="119">
        <f>SUM('Incentive Relocation assumption'!AB26:AG26)</f>
        <v>117915394.02048407</v>
      </c>
    </row>
    <row r="29" spans="1:8" x14ac:dyDescent="0.35">
      <c r="A29" s="114">
        <v>2045</v>
      </c>
      <c r="B29" s="115">
        <f>SUM('Future Expected Cost'!V26:AA26)</f>
        <v>158345316.99607486</v>
      </c>
      <c r="C29" s="115">
        <f t="shared" si="0"/>
        <v>0</v>
      </c>
      <c r="D29" s="116">
        <f t="shared" si="1"/>
        <v>158345316.99607486</v>
      </c>
      <c r="F29" s="118">
        <f t="shared" si="2"/>
        <v>125275833.02492926</v>
      </c>
      <c r="G29" s="118">
        <f>SUM('Incentive Relocation assumption'!AH27:AS27)</f>
        <v>14706034.77068481</v>
      </c>
      <c r="H29" s="119">
        <f>SUM('Incentive Relocation assumption'!AB27:AG27)</f>
        <v>110569798.25424445</v>
      </c>
    </row>
    <row r="30" spans="1:8" x14ac:dyDescent="0.35">
      <c r="A30" s="114">
        <v>2046</v>
      </c>
      <c r="B30" s="115">
        <f>SUM('Future Expected Cost'!V27:AA27)</f>
        <v>151381047.0605889</v>
      </c>
      <c r="C30" s="115">
        <f t="shared" si="0"/>
        <v>0</v>
      </c>
      <c r="D30" s="116">
        <f t="shared" si="1"/>
        <v>151381047.0605889</v>
      </c>
      <c r="F30" s="118">
        <f t="shared" si="2"/>
        <v>116963990.3447016</v>
      </c>
      <c r="G30" s="118">
        <f>SUM('Incentive Relocation assumption'!AH28:AS28)</f>
        <v>13239240.587243432</v>
      </c>
      <c r="H30" s="119">
        <f>SUM('Incentive Relocation assumption'!AB28:AG28)</f>
        <v>103724749.75745817</v>
      </c>
    </row>
    <row r="31" spans="1:8" x14ac:dyDescent="0.35">
      <c r="A31" s="114">
        <v>2047</v>
      </c>
      <c r="B31" s="115">
        <f>SUM('Future Expected Cost'!V28:AA28)</f>
        <v>144723929.41676196</v>
      </c>
      <c r="C31" s="115">
        <f t="shared" si="0"/>
        <v>0</v>
      </c>
      <c r="D31" s="116">
        <f t="shared" si="1"/>
        <v>144723929.41676196</v>
      </c>
      <c r="F31" s="118">
        <f t="shared" si="2"/>
        <v>109261439.11535308</v>
      </c>
      <c r="G31" s="118">
        <f>SUM('Incentive Relocation assumption'!AH29:AS29)</f>
        <v>11918928.303745288</v>
      </c>
      <c r="H31" s="119">
        <f>SUM('Incentive Relocation assumption'!AB29:AG29)</f>
        <v>97342510.811607793</v>
      </c>
    </row>
    <row r="32" spans="1:8" x14ac:dyDescent="0.35">
      <c r="A32" s="114">
        <v>2048</v>
      </c>
      <c r="B32" s="115">
        <f>SUM('Future Expected Cost'!V29:AA29)</f>
        <v>138360383.06333551</v>
      </c>
      <c r="C32" s="115">
        <f t="shared" si="0"/>
        <v>0</v>
      </c>
      <c r="D32" s="116">
        <f t="shared" si="1"/>
        <v>138360383.06333551</v>
      </c>
      <c r="F32" s="118">
        <f t="shared" si="2"/>
        <v>102118929.02761704</v>
      </c>
      <c r="G32" s="118">
        <f>SUM('Incentive Relocation assumption'!AH30:AS30)</f>
        <v>10730459.827981956</v>
      </c>
      <c r="H32" s="119">
        <f>SUM('Incentive Relocation assumption'!AB30:AG30)</f>
        <v>91388469.199635074</v>
      </c>
    </row>
    <row r="33" spans="1:8" x14ac:dyDescent="0.35">
      <c r="A33" s="114">
        <v>2049</v>
      </c>
      <c r="B33" s="115">
        <f>SUM('Future Expected Cost'!V30:AA30)</f>
        <v>132277428.87453121</v>
      </c>
      <c r="C33" s="115">
        <f t="shared" si="0"/>
        <v>0</v>
      </c>
      <c r="D33" s="116">
        <f t="shared" si="1"/>
        <v>132277428.87453121</v>
      </c>
      <c r="F33" s="118">
        <f t="shared" si="2"/>
        <v>95491520.148659721</v>
      </c>
      <c r="G33" s="118">
        <f>SUM('Incentive Relocation assumption'!AH31:AS31)</f>
        <v>9660660.3753405157</v>
      </c>
      <c r="H33" s="119">
        <f>SUM('Incentive Relocation assumption'!AB31:AG31)</f>
        <v>85830859.7733192</v>
      </c>
    </row>
    <row r="34" spans="1:8" x14ac:dyDescent="0.35">
      <c r="A34" s="114">
        <v>2050</v>
      </c>
      <c r="B34" s="115">
        <f>SUM('Future Expected Cost'!V31:AA31)</f>
        <v>143190093.12447795</v>
      </c>
      <c r="C34" s="115">
        <f t="shared" si="0"/>
        <v>0</v>
      </c>
      <c r="D34" s="116">
        <f t="shared" si="1"/>
        <v>143190093.12447795</v>
      </c>
      <c r="F34" s="118">
        <f t="shared" si="2"/>
        <v>89338184.230053514</v>
      </c>
      <c r="G34" s="118">
        <f>SUM('Incentive Relocation assumption'!AH32:AS32)</f>
        <v>8697672.1614591852</v>
      </c>
      <c r="H34" s="119">
        <f>SUM('Incentive Relocation assumption'!AB32:AG32)</f>
        <v>80640512.068594337</v>
      </c>
    </row>
    <row r="35" spans="1:8" x14ac:dyDescent="0.35">
      <c r="A35" s="114">
        <v>2051</v>
      </c>
      <c r="B35" s="115">
        <f>SUM('Future Expected Cost'!V32:AA32)</f>
        <v>136896437.70968544</v>
      </c>
      <c r="C35" s="115">
        <f t="shared" si="0"/>
        <v>0</v>
      </c>
      <c r="D35" s="116">
        <f t="shared" si="1"/>
        <v>136896437.70968544</v>
      </c>
      <c r="F35" s="118">
        <f t="shared" si="2"/>
        <v>83621444.183146685</v>
      </c>
      <c r="G35" s="118">
        <f>SUM('Incentive Relocation assumption'!AH33:AS33)</f>
        <v>7830822.7246837653</v>
      </c>
      <c r="H35" s="119">
        <f>SUM('Incentive Relocation assumption'!AB33:AG33)</f>
        <v>75790621.458462924</v>
      </c>
    </row>
    <row r="36" spans="1:8" x14ac:dyDescent="0.35">
      <c r="A36" s="114">
        <v>2052</v>
      </c>
      <c r="B36" s="115">
        <f>SUM('Future Expected Cost'!V33:AA33)</f>
        <v>130880194.11776459</v>
      </c>
      <c r="C36" s="115">
        <f t="shared" si="0"/>
        <v>0</v>
      </c>
      <c r="D36" s="116">
        <f t="shared" si="1"/>
        <v>130880194.11776459</v>
      </c>
      <c r="F36" s="118">
        <f t="shared" si="2"/>
        <v>78307047.994591355</v>
      </c>
      <c r="G36" s="118">
        <f>SUM('Incentive Relocation assumption'!AH34:AS34)</f>
        <v>7050506.415364014</v>
      </c>
      <c r="H36" s="119">
        <f>SUM('Incentive Relocation assumption'!AB34:AG34)</f>
        <v>71256541.579227343</v>
      </c>
    </row>
    <row r="37" spans="1:8" x14ac:dyDescent="0.35">
      <c r="A37" s="114">
        <v>2053</v>
      </c>
      <c r="B37" s="115">
        <f>SUM('Future Expected Cost'!V34:AA34)</f>
        <v>125129102.92241701</v>
      </c>
      <c r="C37" s="115">
        <f t="shared" si="0"/>
        <v>0</v>
      </c>
      <c r="D37" s="116">
        <f t="shared" si="1"/>
        <v>125129102.92241701</v>
      </c>
      <c r="F37" s="118">
        <f t="shared" si="2"/>
        <v>73363673.722813517</v>
      </c>
      <c r="G37" s="118">
        <f>SUM('Incentive Relocation assumption'!AH35:AS35)</f>
        <v>6348077.7353274198</v>
      </c>
      <c r="H37" s="119">
        <f>SUM('Incentive Relocation assumption'!AB35:AG35)</f>
        <v>67015595.987486102</v>
      </c>
    </row>
    <row r="38" spans="1:8" x14ac:dyDescent="0.35">
      <c r="A38" s="114">
        <v>2054</v>
      </c>
      <c r="B38" s="115">
        <f>SUM('Future Expected Cost'!V35:AA35)</f>
        <v>119631447.74046431</v>
      </c>
      <c r="C38" s="115">
        <f t="shared" si="0"/>
        <v>0</v>
      </c>
      <c r="D38" s="116">
        <f t="shared" si="1"/>
        <v>119631447.74046431</v>
      </c>
      <c r="F38" s="118">
        <f t="shared" si="2"/>
        <v>68762662.547672182</v>
      </c>
      <c r="G38" s="118">
        <f>SUM('Incentive Relocation assumption'!AH36:AS36)</f>
        <v>5715755.342535005</v>
      </c>
      <c r="H38" s="119">
        <f>SUM('Incentive Relocation assumption'!AB36:AG36)</f>
        <v>63046907.205137171</v>
      </c>
    </row>
    <row r="39" spans="1:8" x14ac:dyDescent="0.35">
      <c r="A39" s="114">
        <v>2055</v>
      </c>
      <c r="B39" s="115">
        <f>SUM('Future Expected Cost'!V36:AA36)</f>
        <v>114376031.12619564</v>
      </c>
      <c r="C39" s="115">
        <f t="shared" si="0"/>
        <v>0</v>
      </c>
      <c r="D39" s="116">
        <f t="shared" si="1"/>
        <v>114376031.12619564</v>
      </c>
      <c r="F39" s="118">
        <f t="shared" si="2"/>
        <v>64477777.14410834</v>
      </c>
      <c r="G39" s="118">
        <f>SUM('Incentive Relocation assumption'!AH37:AS37)</f>
        <v>5146535.6544254506</v>
      </c>
      <c r="H39" s="119">
        <f>SUM('Incentive Relocation assumption'!AB37:AG37)</f>
        <v>59331241.48968289</v>
      </c>
    </row>
    <row r="40" spans="1:8" x14ac:dyDescent="0.35">
      <c r="A40" s="114">
        <v>2056</v>
      </c>
      <c r="B40" s="115">
        <f>SUM('Future Expected Cost'!V37:AA37)</f>
        <v>109352151.53780574</v>
      </c>
      <c r="C40" s="115">
        <f t="shared" si="0"/>
        <v>0</v>
      </c>
      <c r="D40" s="116">
        <f t="shared" si="1"/>
        <v>109352151.53780574</v>
      </c>
      <c r="F40" s="118">
        <f t="shared" si="2"/>
        <v>60484982.919502154</v>
      </c>
      <c r="G40" s="118">
        <f>SUM('Incentive Relocation assumption'!AH38:AS38)</f>
        <v>4634115.0901032956</v>
      </c>
      <c r="H40" s="119">
        <f>SUM('Incentive Relocation assumption'!AB38:AG38)</f>
        <v>55850867.829398856</v>
      </c>
    </row>
    <row r="41" spans="1:8" x14ac:dyDescent="0.35">
      <c r="A41" s="114">
        <v>2057</v>
      </c>
      <c r="B41" s="115">
        <f>SUM('Future Expected Cost'!V38:AA38)</f>
        <v>104549581.32816139</v>
      </c>
      <c r="C41" s="115">
        <f t="shared" si="0"/>
        <v>0</v>
      </c>
      <c r="D41" s="116">
        <f t="shared" si="1"/>
        <v>104549581.32816139</v>
      </c>
      <c r="F41" s="118">
        <f t="shared" si="2"/>
        <v>56762249.896694392</v>
      </c>
      <c r="G41" s="118">
        <f>SUM('Incentive Relocation assumption'!AH39:AS39)</f>
        <v>4172820.0875125993</v>
      </c>
      <c r="H41" s="119">
        <f>SUM('Incentive Relocation assumption'!AB39:AG39)</f>
        <v>52589429.809181795</v>
      </c>
    </row>
    <row r="42" spans="1:8" x14ac:dyDescent="0.35">
      <c r="A42" s="114">
        <v>2058</v>
      </c>
      <c r="B42" s="115">
        <f>SUM('Future Expected Cost'!V39:AA39)</f>
        <v>99958545.71426484</v>
      </c>
      <c r="C42" s="115">
        <f t="shared" si="0"/>
        <v>0</v>
      </c>
      <c r="D42" s="116">
        <f t="shared" si="1"/>
        <v>99958545.71426484</v>
      </c>
      <c r="F42" s="118">
        <f t="shared" si="2"/>
        <v>53289373.242840528</v>
      </c>
      <c r="G42" s="118">
        <f>SUM('Incentive Relocation assumption'!AH40:AS40)</f>
        <v>3757544.1181234103</v>
      </c>
      <c r="H42" s="119">
        <f>SUM('Incentive Relocation assumption'!AB40:AG40)</f>
        <v>49531829.124717116</v>
      </c>
    </row>
    <row r="43" spans="1:8" x14ac:dyDescent="0.35">
      <c r="A43" s="114">
        <v>2059</v>
      </c>
      <c r="B43" s="115">
        <f>SUM('Future Expected Cost'!V40:AA40)</f>
        <v>95569702.681818843</v>
      </c>
      <c r="C43" s="115">
        <f t="shared" si="0"/>
        <v>0</v>
      </c>
      <c r="D43" s="116">
        <f t="shared" si="1"/>
        <v>95569702.681818843</v>
      </c>
      <c r="F43" s="118">
        <f t="shared" si="2"/>
        <v>50047810.640845031</v>
      </c>
      <c r="G43" s="118">
        <f>SUM('Incentive Relocation assumption'!AH41:AS41)</f>
        <v>3383690.9994060625</v>
      </c>
      <c r="H43" s="119">
        <f>SUM('Incentive Relocation assumption'!AB41:AG41)</f>
        <v>46664119.641438968</v>
      </c>
    </row>
    <row r="44" spans="1:8" x14ac:dyDescent="0.35">
      <c r="A44" s="114">
        <v>2060</v>
      </c>
      <c r="B44" s="115">
        <f>SUM('Future Expected Cost'!V41:AA41)</f>
        <v>102984176.5651615</v>
      </c>
      <c r="C44" s="115">
        <f t="shared" si="0"/>
        <v>0</v>
      </c>
      <c r="D44" s="116">
        <f t="shared" si="1"/>
        <v>102984176.5651615</v>
      </c>
      <c r="F44" s="118">
        <f t="shared" si="2"/>
        <v>47020534.877224624</v>
      </c>
      <c r="G44" s="118">
        <f>SUM('Incentive Relocation assumption'!AH42:AS42)</f>
        <v>3047123.8753407253</v>
      </c>
      <c r="H44" s="119">
        <f>SUM('Incentive Relocation assumption'!AB42:AG42)</f>
        <v>43973411.001883902</v>
      </c>
    </row>
    <row r="45" spans="1:8" x14ac:dyDescent="0.35">
      <c r="A45" s="114">
        <v>2061</v>
      </c>
      <c r="B45" s="115">
        <f>SUM('Future Expected Cost'!V42:AA42)</f>
        <v>98463707.740099221</v>
      </c>
      <c r="C45" s="115">
        <f t="shared" si="0"/>
        <v>0</v>
      </c>
      <c r="D45" s="116">
        <f t="shared" si="1"/>
        <v>98463707.740099221</v>
      </c>
      <c r="F45" s="118">
        <f t="shared" si="2"/>
        <v>44191900.179808691</v>
      </c>
      <c r="G45" s="118">
        <f>SUM('Incentive Relocation assumption'!AH43:AS43)</f>
        <v>2744119.2981848828</v>
      </c>
      <c r="H45" s="119">
        <f>SUM('Incentive Relocation assumption'!AB43:AG43)</f>
        <v>41447780.881623805</v>
      </c>
    </row>
    <row r="46" spans="1:8" x14ac:dyDescent="0.35">
      <c r="A46" s="114">
        <v>2062</v>
      </c>
      <c r="B46" s="115">
        <f>SUM('Future Expected Cost'!V43:AA43)</f>
        <v>94142250.051029369</v>
      </c>
      <c r="C46" s="115">
        <f t="shared" si="0"/>
        <v>0</v>
      </c>
      <c r="D46" s="116">
        <f t="shared" si="1"/>
        <v>94142250.051029369</v>
      </c>
      <c r="F46" s="118">
        <f t="shared" si="2"/>
        <v>41547520.98244945</v>
      </c>
      <c r="G46" s="118">
        <f>SUM('Incentive Relocation assumption'!AH44:AS44)</f>
        <v>2471325.9013989554</v>
      </c>
      <c r="H46" s="119">
        <f>SUM('Incentive Relocation assumption'!AB44:AG44)</f>
        <v>39076195.081050493</v>
      </c>
    </row>
    <row r="47" spans="1:8" x14ac:dyDescent="0.35">
      <c r="A47" s="114">
        <v>2063</v>
      </c>
      <c r="B47" s="115">
        <f>SUM('Future Expected Cost'!V44:AA44)</f>
        <v>90011018.498687968</v>
      </c>
      <c r="C47" s="115">
        <f t="shared" si="0"/>
        <v>0</v>
      </c>
      <c r="D47" s="116">
        <f t="shared" si="1"/>
        <v>90011018.498687968</v>
      </c>
      <c r="F47" s="118">
        <f t="shared" si="2"/>
        <v>39074161.923454612</v>
      </c>
      <c r="G47" s="118">
        <f>SUM('Incentive Relocation assumption'!AH45:AS45)</f>
        <v>2225727.2046397934</v>
      </c>
      <c r="H47" s="119">
        <f>SUM('Incentive Relocation assumption'!AB45:AG45)</f>
        <v>36848434.71881482</v>
      </c>
    </row>
    <row r="48" spans="1:8" x14ac:dyDescent="0.35">
      <c r="A48" s="114">
        <v>2064</v>
      </c>
      <c r="B48" s="115">
        <f>SUM('Future Expected Cost'!V45:AA45)</f>
        <v>86061616.833610505</v>
      </c>
      <c r="C48" s="115">
        <f t="shared" si="0"/>
        <v>0</v>
      </c>
      <c r="D48" s="116">
        <f t="shared" si="1"/>
        <v>86061616.833610505</v>
      </c>
      <c r="F48" s="118">
        <f t="shared" si="2"/>
        <v>36759638.00118541</v>
      </c>
      <c r="G48" s="118">
        <f>SUM('Incentive Relocation assumption'!AH46:AS46)</f>
        <v>2004608.1376405363</v>
      </c>
      <c r="H48" s="119">
        <f>SUM('Incentive Relocation assumption'!AB46:AG46)</f>
        <v>34755029.863544874</v>
      </c>
    </row>
    <row r="49" spans="1:8" x14ac:dyDescent="0.35">
      <c r="A49" s="114">
        <v>2065</v>
      </c>
      <c r="B49" s="115">
        <f>SUM('Future Expected Cost'!V46:AA46)</f>
        <v>82286020.315165684</v>
      </c>
      <c r="C49" s="115">
        <f t="shared" si="0"/>
        <v>0</v>
      </c>
      <c r="D49" s="116">
        <f t="shared" si="1"/>
        <v>82286020.315165684</v>
      </c>
      <c r="F49" s="118">
        <f t="shared" si="2"/>
        <v>34592723.915456109</v>
      </c>
      <c r="G49" s="118">
        <f>SUM('Incentive Relocation assumption'!AH47:AS47)</f>
        <v>1805524.9111129371</v>
      </c>
      <c r="H49" s="119">
        <f>SUM('Incentive Relocation assumption'!AB47:AG47)</f>
        <v>32787199.004343171</v>
      </c>
    </row>
    <row r="50" spans="1:8" x14ac:dyDescent="0.35">
      <c r="A50" s="114">
        <v>2066</v>
      </c>
      <c r="B50" s="115">
        <f>SUM('Future Expected Cost'!V47:AA47)</f>
        <v>78676559.236751825</v>
      </c>
      <c r="C50" s="115">
        <f t="shared" si="0"/>
        <v>0</v>
      </c>
      <c r="D50" s="116">
        <f t="shared" si="1"/>
        <v>78676559.236751825</v>
      </c>
      <c r="F50" s="118">
        <f t="shared" si="2"/>
        <v>32563071.718175489</v>
      </c>
      <c r="G50" s="118">
        <f>SUM('Incentive Relocation assumption'!AH48:AS48)</f>
        <v>1626277.8999940534</v>
      </c>
      <c r="H50" s="119">
        <f>SUM('Incentive Relocation assumption'!AB48:AG48)</f>
        <v>30936793.818181437</v>
      </c>
    </row>
    <row r="51" spans="1:8" x14ac:dyDescent="0.35">
      <c r="A51" s="114">
        <v>2067</v>
      </c>
      <c r="B51" s="115">
        <f>SUM('Future Expected Cost'!V48:AA48)</f>
        <v>75225903.183047429</v>
      </c>
      <c r="C51" s="115">
        <f t="shared" si="0"/>
        <v>0</v>
      </c>
      <c r="D51" s="116">
        <f t="shared" si="1"/>
        <v>75225903.183047429</v>
      </c>
      <c r="F51" s="118">
        <f t="shared" si="2"/>
        <v>30661135.982116152</v>
      </c>
      <c r="G51" s="118">
        <f>SUM('Incentive Relocation assumption'!AH49:AS49)</f>
        <v>1464887.2378265562</v>
      </c>
      <c r="H51" s="119">
        <f>SUM('Incentive Relocation assumption'!AB49:AG49)</f>
        <v>29196248.744289596</v>
      </c>
    </row>
    <row r="52" spans="1:8" x14ac:dyDescent="0.35">
      <c r="A52" s="114">
        <v>2068</v>
      </c>
      <c r="B52" s="115">
        <f>SUM('Future Expected Cost'!V49:AA49)</f>
        <v>71927045.986728564</v>
      </c>
      <c r="C52" s="115">
        <f t="shared" si="0"/>
        <v>0</v>
      </c>
      <c r="D52" s="116">
        <f t="shared" si="1"/>
        <v>71927045.986728564</v>
      </c>
      <c r="F52" s="118">
        <f t="shared" si="2"/>
        <v>28878105.773715004</v>
      </c>
      <c r="G52" s="118">
        <f>SUM('Incentive Relocation assumption'!AH50:AS50)</f>
        <v>1319570.8511822037</v>
      </c>
      <c r="H52" s="119">
        <f>SUM('Incentive Relocation assumption'!AB50:AG50)</f>
        <v>27558534.922532801</v>
      </c>
    </row>
    <row r="53" spans="1:8" x14ac:dyDescent="0.35">
      <c r="A53" s="114">
        <v>2069</v>
      </c>
      <c r="B53" s="115">
        <f>SUM('Future Expected Cost'!V50:AA50)</f>
        <v>68773291.353518888</v>
      </c>
      <c r="C53" s="115">
        <f t="shared" si="0"/>
        <v>0</v>
      </c>
      <c r="D53" s="116">
        <f t="shared" si="1"/>
        <v>68773291.353518888</v>
      </c>
      <c r="F53" s="118">
        <f t="shared" si="2"/>
        <v>27205842.78523434</v>
      </c>
      <c r="G53" s="118">
        <f>SUM('Incentive Relocation assumption'!AH51:AS51)</f>
        <v>1188724.6901464791</v>
      </c>
      <c r="H53" s="119">
        <f>SUM('Incentive Relocation assumption'!AB51:AG51)</f>
        <v>26017118.09508786</v>
      </c>
    </row>
    <row r="54" spans="1:8" x14ac:dyDescent="0.35">
      <c r="A54" s="114">
        <v>2070</v>
      </c>
      <c r="B54" s="115">
        <f>SUM('Future Expected Cost'!V51:AA51)</f>
        <v>73366422.873633713</v>
      </c>
      <c r="C54" s="115">
        <f t="shared" si="0"/>
        <v>0</v>
      </c>
      <c r="D54" s="116">
        <f t="shared" si="1"/>
        <v>73366422.873633713</v>
      </c>
      <c r="F54" s="118">
        <f t="shared" si="2"/>
        <v>25636825.044200394</v>
      </c>
      <c r="G54" s="118">
        <f>SUM('Incentive Relocation assumption'!AH52:AS52)</f>
        <v>1070904.9352800197</v>
      </c>
      <c r="H54" s="119">
        <f>SUM('Incentive Relocation assumption'!AB52:AG52)</f>
        <v>24565920.108920373</v>
      </c>
    </row>
    <row r="55" spans="1:8" x14ac:dyDescent="0.35">
      <c r="A55" s="114">
        <v>2071</v>
      </c>
      <c r="B55" s="115">
        <f>SUM('Future Expected Cost'!V52:AA52)</f>
        <v>70150456.427464917</v>
      </c>
      <c r="C55" s="115">
        <f t="shared" si="0"/>
        <v>0</v>
      </c>
      <c r="D55" s="116">
        <f t="shared" si="1"/>
        <v>70150456.427464917</v>
      </c>
      <c r="F55" s="118">
        <f t="shared" si="2"/>
        <v>24164095.674463283</v>
      </c>
      <c r="G55" s="118">
        <f>SUM('Incentive Relocation assumption'!AH53:AS53)</f>
        <v>964811.98342996067</v>
      </c>
      <c r="H55" s="119">
        <f>SUM('Incentive Relocation assumption'!AB53:AG53)</f>
        <v>23199283.691033322</v>
      </c>
    </row>
    <row r="56" spans="1:8" x14ac:dyDescent="0.35">
      <c r="A56" s="114">
        <v>2072</v>
      </c>
      <c r="B56" s="115">
        <f>SUM('Future Expected Cost'!V53:AA53)</f>
        <v>67075892.127638772</v>
      </c>
      <c r="C56" s="115">
        <f t="shared" si="0"/>
        <v>0</v>
      </c>
      <c r="D56" s="116">
        <f t="shared" si="1"/>
        <v>67075892.127638772</v>
      </c>
      <c r="F56" s="118">
        <f t="shared" si="2"/>
        <v>22781216.234101526</v>
      </c>
      <c r="G56" s="118">
        <f>SUM('Incentive Relocation assumption'!AH54:AS54)</f>
        <v>869276.03452664439</v>
      </c>
      <c r="H56" s="119">
        <f>SUM('Incentive Relocation assumption'!AB54:AG54)</f>
        <v>21911940.19957488</v>
      </c>
    </row>
    <row r="57" spans="1:8" x14ac:dyDescent="0.35">
      <c r="A57" s="114">
        <v>2073</v>
      </c>
      <c r="B57" s="115">
        <f>SUM('Future Expected Cost'!V54:AA54)</f>
        <v>64136495.224735454</v>
      </c>
      <c r="C57" s="115">
        <f t="shared" si="0"/>
        <v>0</v>
      </c>
      <c r="D57" s="116">
        <f t="shared" si="1"/>
        <v>64136495.224735454</v>
      </c>
      <c r="F57" s="118">
        <f t="shared" si="2"/>
        <v>21482224.201272894</v>
      </c>
      <c r="G57" s="118">
        <f>SUM('Incentive Relocation assumption'!AH55:AS55)</f>
        <v>783244.11928649235</v>
      </c>
      <c r="H57" s="119">
        <f>SUM('Incentive Relocation assumption'!AB55:AG55)</f>
        <v>20698980.081986401</v>
      </c>
    </row>
    <row r="58" spans="1:8" x14ac:dyDescent="0.35">
      <c r="A58" s="114">
        <v>2074</v>
      </c>
      <c r="B58" s="115">
        <f>SUM('Future Expected Cost'!V55:AA55)</f>
        <v>61326306.577584825</v>
      </c>
      <c r="C58" s="115">
        <f t="shared" si="0"/>
        <v>0</v>
      </c>
      <c r="D58" s="116">
        <f t="shared" si="1"/>
        <v>61326306.577584825</v>
      </c>
      <c r="F58" s="118">
        <f t="shared" si="2"/>
        <v>20261594.220489115</v>
      </c>
      <c r="G58" s="118">
        <f>SUM('Incentive Relocation assumption'!AH56:AS56)</f>
        <v>705768.42374951765</v>
      </c>
      <c r="H58" s="119">
        <f>SUM('Incentive Relocation assumption'!AB56:AG56)</f>
        <v>19555825.796739597</v>
      </c>
    </row>
    <row r="59" spans="1:8" x14ac:dyDescent="0.35">
      <c r="A59" s="114">
        <v>2075</v>
      </c>
      <c r="B59" s="115">
        <f>SUM('Future Expected Cost'!V56:AA56)</f>
        <v>58639630.441679284</v>
      </c>
      <c r="C59" s="115">
        <f t="shared" si="0"/>
        <v>0</v>
      </c>
      <c r="D59" s="116">
        <f t="shared" si="1"/>
        <v>58639630.441679284</v>
      </c>
      <c r="F59" s="118">
        <f t="shared" si="2"/>
        <v>19114202.759109233</v>
      </c>
      <c r="G59" s="118">
        <f>SUM('Incentive Relocation assumption'!AH57:AS57)</f>
        <v>635995.7809859314</v>
      </c>
      <c r="H59" s="119">
        <f>SUM('Incentive Relocation assumption'!AB57:AG57)</f>
        <v>18478206.9781233</v>
      </c>
    </row>
    <row r="60" spans="1:8" x14ac:dyDescent="0.35">
      <c r="A60" s="114">
        <v>2076</v>
      </c>
      <c r="B60" s="115">
        <f>SUM('Future Expected Cost'!V57:AA57)</f>
        <v>56071022.799788617</v>
      </c>
      <c r="C60" s="115">
        <f t="shared" si="0"/>
        <v>0</v>
      </c>
      <c r="D60" s="116">
        <f t="shared" si="1"/>
        <v>56071022.799788617</v>
      </c>
      <c r="F60" s="118">
        <f t="shared" si="2"/>
        <v>18035295.857507937</v>
      </c>
      <c r="G60" s="118">
        <f>SUM('Incentive Relocation assumption'!AH58:AS58)</f>
        <v>573158.21327257855</v>
      </c>
      <c r="H60" s="119">
        <f>SUM('Incentive Relocation assumption'!AB58:AG58)</f>
        <v>17462137.644235358</v>
      </c>
    </row>
    <row r="61" spans="1:8" x14ac:dyDescent="0.35">
      <c r="A61" s="114">
        <v>2077</v>
      </c>
      <c r="B61" s="115">
        <f>SUM('Future Expected Cost'!V58:AA58)</f>
        <v>53615280.210656844</v>
      </c>
      <c r="C61" s="115">
        <f t="shared" si="0"/>
        <v>0</v>
      </c>
      <c r="D61" s="116">
        <f t="shared" si="1"/>
        <v>53615280.210656844</v>
      </c>
      <c r="F61" s="118">
        <f t="shared" si="2"/>
        <v>17020459.686741311</v>
      </c>
      <c r="G61" s="118">
        <f>SUM('Incentive Relocation assumption'!AH59:AS59)</f>
        <v>516564.41970891529</v>
      </c>
      <c r="H61" s="119">
        <f>SUM('Incentive Relocation assumption'!AB59:AG59)</f>
        <v>16503895.267032394</v>
      </c>
    </row>
    <row r="62" spans="1:8" x14ac:dyDescent="0.35">
      <c r="A62" s="114">
        <v>2078</v>
      </c>
      <c r="B62" s="115">
        <f>SUM('Future Expected Cost'!V59:AA59)</f>
        <v>51267429.152736776</v>
      </c>
      <c r="C62" s="115">
        <f t="shared" si="0"/>
        <v>0</v>
      </c>
      <c r="D62" s="116">
        <f t="shared" si="1"/>
        <v>51267429.152736776</v>
      </c>
      <c r="F62" s="118">
        <f t="shared" si="2"/>
        <v>16065593.654930413</v>
      </c>
      <c r="G62" s="118">
        <f>SUM('Incentive Relocation assumption'!AH60:AS60)</f>
        <v>465592.11474466906</v>
      </c>
      <c r="H62" s="119">
        <f>SUM('Incentive Relocation assumption'!AB60:AG60)</f>
        <v>15600001.540185744</v>
      </c>
    </row>
    <row r="63" spans="1:8" x14ac:dyDescent="0.35">
      <c r="A63" s="114">
        <v>2079</v>
      </c>
      <c r="B63" s="115">
        <f>SUM('Future Expected Cost'!V60:AA60)</f>
        <v>49022715.840944245</v>
      </c>
      <c r="C63" s="115">
        <f t="shared" si="0"/>
        <v>0</v>
      </c>
      <c r="D63" s="116">
        <f t="shared" si="1"/>
        <v>49022715.840944245</v>
      </c>
      <c r="F63" s="118">
        <f t="shared" si="2"/>
        <v>15166885.828304954</v>
      </c>
      <c r="G63" s="118">
        <f>SUM('Incentive Relocation assumption'!AH61:AS61)</f>
        <v>419681.1325435536</v>
      </c>
      <c r="H63" s="119">
        <f>SUM('Incentive Relocation assumption'!AB61:AG61)</f>
        <v>14747204.695761399</v>
      </c>
    </row>
    <row r="64" spans="1:8" x14ac:dyDescent="0.35">
      <c r="A64" s="114">
        <v>2080</v>
      </c>
      <c r="B64" s="115">
        <f>SUM('Future Expected Cost'!V61:AA61)</f>
        <v>51298523.473616444</v>
      </c>
      <c r="C64" s="115">
        <f t="shared" si="0"/>
        <v>0</v>
      </c>
      <c r="D64" s="116">
        <f t="shared" si="1"/>
        <v>51298523.473616444</v>
      </c>
      <c r="F64" s="118">
        <f t="shared" si="2"/>
        <v>14320790.455160014</v>
      </c>
      <c r="G64" s="118">
        <f>SUM('Incentive Relocation assumption'!AH62:AS62)</f>
        <v>378327.2206141568</v>
      </c>
      <c r="H64" s="119">
        <f>SUM('Incentive Relocation assumption'!AB62:AG62)</f>
        <v>13942463.234545857</v>
      </c>
    </row>
    <row r="65" spans="1:8" x14ac:dyDescent="0.35">
      <c r="A65" s="114">
        <v>2081</v>
      </c>
      <c r="B65" s="115">
        <f>SUM('Future Expected Cost'!V62:AA62)</f>
        <v>49053099.74644094</v>
      </c>
      <c r="C65" s="115">
        <f t="shared" si="0"/>
        <v>0</v>
      </c>
      <c r="D65" s="116">
        <f t="shared" si="1"/>
        <v>49053099.74644094</v>
      </c>
      <c r="F65" s="118">
        <f t="shared" si="2"/>
        <v>13524007.401115997</v>
      </c>
      <c r="G65" s="118">
        <f>SUM('Incentive Relocation assumption'!AH63:AS63)</f>
        <v>341076.45379556471</v>
      </c>
      <c r="H65" s="119">
        <f>SUM('Incentive Relocation assumption'!AB63:AG63)</f>
        <v>13182930.947320431</v>
      </c>
    </row>
    <row r="66" spans="1:8" x14ac:dyDescent="0.35">
      <c r="A66" s="114">
        <v>2082</v>
      </c>
      <c r="B66" s="115">
        <f>SUM('Future Expected Cost'!V63:AA63)</f>
        <v>46906274.866048664</v>
      </c>
      <c r="C66" s="115">
        <f t="shared" si="0"/>
        <v>0</v>
      </c>
      <c r="D66" s="116">
        <f t="shared" si="1"/>
        <v>46906274.866048664</v>
      </c>
      <c r="F66" s="118">
        <f t="shared" si="2"/>
        <v>12773463.322249778</v>
      </c>
      <c r="G66" s="118">
        <f>SUM('Incentive Relocation assumption'!AH64:AS64)</f>
        <v>307520.20657575183</v>
      </c>
      <c r="H66" s="119">
        <f>SUM('Incentive Relocation assumption'!AB64:AG64)</f>
        <v>12465943.115674026</v>
      </c>
    </row>
    <row r="67" spans="1:8" x14ac:dyDescent="0.35">
      <c r="A67" s="114">
        <v>2083</v>
      </c>
      <c r="B67" s="115">
        <f>SUM('Future Expected Cost'!V64:AA64)</f>
        <v>44853706.604695387</v>
      </c>
      <c r="C67" s="115">
        <f t="shared" si="0"/>
        <v>0</v>
      </c>
      <c r="D67" s="116">
        <f t="shared" si="1"/>
        <v>44853706.604695387</v>
      </c>
      <c r="F67" s="118">
        <f t="shared" si="2"/>
        <v>12066294.419077303</v>
      </c>
      <c r="G67" s="118">
        <f>SUM('Incentive Relocation assumption'!AH65:AS65)</f>
        <v>277290.62792253587</v>
      </c>
      <c r="H67" s="119">
        <f>SUM('Incentive Relocation assumption'!AB65:AG65)</f>
        <v>11789003.791154768</v>
      </c>
    </row>
    <row r="68" spans="1:8" x14ac:dyDescent="0.35">
      <c r="A68" s="114">
        <v>2084</v>
      </c>
      <c r="B68" s="115">
        <f>SUM('Future Expected Cost'!V65:AA65)</f>
        <v>42891244.473695576</v>
      </c>
      <c r="C68" s="115">
        <f t="shared" si="0"/>
        <v>0</v>
      </c>
      <c r="D68" s="116">
        <f t="shared" si="1"/>
        <v>42891244.473695576</v>
      </c>
      <c r="F68" s="118">
        <f t="shared" si="2"/>
        <v>11399830.629187232</v>
      </c>
      <c r="G68" s="118">
        <f>SUM('Incentive Relocation assumption'!AH66:AS66)</f>
        <v>250056.56838821608</v>
      </c>
      <c r="H68" s="119">
        <f>SUM('Incentive Relocation assumption'!AB66:AG66)</f>
        <v>11149774.060799016</v>
      </c>
    </row>
    <row r="69" spans="1:8" x14ac:dyDescent="0.35">
      <c r="A69" s="114">
        <v>2085</v>
      </c>
      <c r="B69" s="115">
        <f>SUM('Future Expected Cost'!V66:AA66)</f>
        <v>41014921.236307494</v>
      </c>
      <c r="C69" s="115">
        <f t="shared" si="0"/>
        <v>0</v>
      </c>
      <c r="D69" s="116">
        <f t="shared" si="1"/>
        <v>41014921.236307494</v>
      </c>
      <c r="F69" s="118">
        <f t="shared" si="2"/>
        <v>10771581.129709687</v>
      </c>
      <c r="G69" s="118">
        <f>SUM('Incentive Relocation assumption'!AH67:AS67)</f>
        <v>225519.91427244822</v>
      </c>
      <c r="H69" s="119">
        <f>SUM('Incentive Relocation assumption'!AB67:AG67)</f>
        <v>10546061.215437239</v>
      </c>
    </row>
    <row r="70" spans="1:8" x14ac:dyDescent="0.35">
      <c r="A70" s="114">
        <v>2086</v>
      </c>
      <c r="B70" s="115">
        <f>SUM('Future Expected Cost'!V67:AA67)</f>
        <v>39220944.79711464</v>
      </c>
      <c r="C70" s="115">
        <f t="shared" si="0"/>
        <v>0</v>
      </c>
      <c r="D70" s="116">
        <f t="shared" si="1"/>
        <v>39220944.79711464</v>
      </c>
      <c r="F70" s="118">
        <f t="shared" si="2"/>
        <v>10179221.032893654</v>
      </c>
      <c r="G70" s="118">
        <f>SUM('Incentive Relocation assumption'!AH68:AS68)</f>
        <v>203412.28814882447</v>
      </c>
      <c r="H70" s="119">
        <f>SUM('Incentive Relocation assumption'!AB68:AG68)</f>
        <v>9975808.7447448298</v>
      </c>
    </row>
    <row r="71" spans="1:8" x14ac:dyDescent="0.35">
      <c r="A71" s="114">
        <v>2087</v>
      </c>
      <c r="B71" s="115">
        <f>SUM('Future Expected Cost'!V68:AA68)</f>
        <v>37505690.45116885</v>
      </c>
      <c r="C71" s="115">
        <f t="shared" si="0"/>
        <v>0</v>
      </c>
      <c r="D71" s="116">
        <f t="shared" si="1"/>
        <v>37505690.45116885</v>
      </c>
      <c r="F71" s="118">
        <f t="shared" si="2"/>
        <v>9620579.1689891443</v>
      </c>
      <c r="G71" s="118">
        <f>SUM('Incentive Relocation assumption'!AH69:AS69)</f>
        <v>183492.07912968268</v>
      </c>
      <c r="H71" s="119">
        <f>SUM('Incentive Relocation assumption'!AB69:AG69)</f>
        <v>9437087.0898594614</v>
      </c>
    </row>
    <row r="72" spans="1:8" x14ac:dyDescent="0.35">
      <c r="A72" s="114">
        <v>2088</v>
      </c>
      <c r="B72" s="115">
        <f>SUM('Future Expected Cost'!V69:AA69)</f>
        <v>35865693.476905197</v>
      </c>
      <c r="C72" s="115">
        <f t="shared" ref="C72:C134" si="3">$C$2*B72</f>
        <v>0</v>
      </c>
      <c r="D72" s="116">
        <f t="shared" ref="D72:D134" si="4">B72*$C$3</f>
        <v>35865693.476905197</v>
      </c>
      <c r="F72" s="118">
        <f t="shared" ref="F72:F134" si="5">SUM(G72,H72)</f>
        <v>9093626.8604997657</v>
      </c>
      <c r="G72" s="118">
        <f>SUM('Incentive Relocation assumption'!AH70:AS70)</f>
        <v>165541.76990559627</v>
      </c>
      <c r="H72" s="119">
        <f>SUM('Incentive Relocation assumption'!AB70:AG70)</f>
        <v>8928085.0905941688</v>
      </c>
    </row>
    <row r="73" spans="1:8" x14ac:dyDescent="0.35">
      <c r="A73" s="114">
        <v>2089</v>
      </c>
      <c r="B73" s="115">
        <f>SUM('Future Expected Cost'!V70:AA70)</f>
        <v>34297642.057551399</v>
      </c>
      <c r="C73" s="115">
        <f t="shared" si="3"/>
        <v>0</v>
      </c>
      <c r="D73" s="116">
        <f t="shared" si="4"/>
        <v>34297642.057551399</v>
      </c>
      <c r="F73" s="118">
        <f t="shared" si="5"/>
        <v>8596467.6007914152</v>
      </c>
      <c r="G73" s="118">
        <f>SUM('Incentive Relocation assumption'!AH71:AS71)</f>
        <v>149365.53089196872</v>
      </c>
      <c r="H73" s="119">
        <f>SUM('Incentive Relocation assumption'!AB71:AG71)</f>
        <v>8447102.0698994473</v>
      </c>
    </row>
    <row r="74" spans="1:8" x14ac:dyDescent="0.35">
      <c r="A74" s="114">
        <v>2090</v>
      </c>
      <c r="B74" s="115">
        <f>SUM('Future Expected Cost'!V71:AA71)</f>
        <v>35382942.858413741</v>
      </c>
      <c r="C74" s="115">
        <f t="shared" si="3"/>
        <v>0</v>
      </c>
      <c r="D74" s="116">
        <f t="shared" si="4"/>
        <v>35382942.858413741</v>
      </c>
      <c r="F74" s="118">
        <f t="shared" si="5"/>
        <v>8127327.5581063451</v>
      </c>
      <c r="G74" s="118">
        <f>SUM('Incentive Relocation assumption'!AH72:AS72)</f>
        <v>134787.05478143122</v>
      </c>
      <c r="H74" s="119">
        <f>SUM('Incentive Relocation assumption'!AB72:AG72)</f>
        <v>7992540.5033249138</v>
      </c>
    </row>
    <row r="75" spans="1:8" x14ac:dyDescent="0.35">
      <c r="A75" s="114">
        <v>2091</v>
      </c>
      <c r="B75" s="115">
        <f>SUM('Future Expected Cost'!V72:AA72)</f>
        <v>33836461.347282</v>
      </c>
      <c r="C75" s="115">
        <f t="shared" si="3"/>
        <v>0</v>
      </c>
      <c r="D75" s="116">
        <f t="shared" si="4"/>
        <v>33836461.347282</v>
      </c>
      <c r="F75" s="118">
        <f t="shared" si="5"/>
        <v>7684546.8333224915</v>
      </c>
      <c r="G75" s="118">
        <f>SUM('Incentive Relocation assumption'!AH73:AS73)</f>
        <v>121647.6074703926</v>
      </c>
      <c r="H75" s="119">
        <f>SUM('Incentive Relocation assumption'!AB73:AG73)</f>
        <v>7562899.2258520992</v>
      </c>
    </row>
    <row r="76" spans="1:8" x14ac:dyDescent="0.35">
      <c r="A76" s="114">
        <v>2092</v>
      </c>
      <c r="B76" s="115">
        <f>SUM('Future Expected Cost'!V73:AA73)</f>
        <v>32357794.801584594</v>
      </c>
      <c r="C76" s="115">
        <f t="shared" si="3"/>
        <v>0</v>
      </c>
      <c r="D76" s="116">
        <f t="shared" si="4"/>
        <v>32357794.801584594</v>
      </c>
      <c r="F76" s="118">
        <f t="shared" si="5"/>
        <v>7266571.4063914018</v>
      </c>
      <c r="G76" s="118">
        <f>SUM('Incentive Relocation assumption'!AH74:AS74)</f>
        <v>109804.27373088156</v>
      </c>
      <c r="H76" s="119">
        <f>SUM('Incentive Relocation assumption'!AB74:AG74)</f>
        <v>7156767.1326605203</v>
      </c>
    </row>
    <row r="77" spans="1:8" x14ac:dyDescent="0.35">
      <c r="A77" s="114">
        <v>2093</v>
      </c>
      <c r="B77" s="115">
        <f>SUM('Future Expected Cost'!V74:AA74)</f>
        <v>30943960.430119917</v>
      </c>
      <c r="C77" s="115">
        <f t="shared" si="3"/>
        <v>0</v>
      </c>
      <c r="D77" s="116">
        <f t="shared" si="4"/>
        <v>30943960.430119917</v>
      </c>
      <c r="F77" s="118">
        <f t="shared" si="5"/>
        <v>6871945.7123523206</v>
      </c>
      <c r="G77" s="118">
        <f>SUM('Incentive Relocation assumption'!AH75:AS75)</f>
        <v>99128.378161298169</v>
      </c>
      <c r="H77" s="119">
        <f>SUM('Incentive Relocation assumption'!AB75:AG75)</f>
        <v>6772817.3341910224</v>
      </c>
    </row>
    <row r="78" spans="1:8" x14ac:dyDescent="0.35">
      <c r="A78" s="114">
        <v>2094</v>
      </c>
      <c r="B78" s="115">
        <f>SUM('Future Expected Cost'!V75:AA75)</f>
        <v>29592107.002099216</v>
      </c>
      <c r="C78" s="115">
        <f t="shared" si="3"/>
        <v>0</v>
      </c>
      <c r="D78" s="116">
        <f t="shared" si="4"/>
        <v>29592107.002099216</v>
      </c>
      <c r="F78" s="118">
        <f t="shared" si="5"/>
        <v>6499305.7932162965</v>
      </c>
      <c r="G78" s="118">
        <f>SUM('Incentive Relocation assumption'!AH76:AS76)</f>
        <v>89504.063895889325</v>
      </c>
      <c r="H78" s="119">
        <f>SUM('Incentive Relocation assumption'!AB76:AG76)</f>
        <v>6409801.7293204069</v>
      </c>
    </row>
    <row r="79" spans="1:8" x14ac:dyDescent="0.35">
      <c r="A79" s="114">
        <v>2095</v>
      </c>
      <c r="B79" s="115">
        <f>SUM('Future Expected Cost'!V76:AA76)</f>
        <v>28299509.029800355</v>
      </c>
      <c r="C79" s="115">
        <f t="shared" si="3"/>
        <v>0</v>
      </c>
      <c r="D79" s="116">
        <f t="shared" si="4"/>
        <v>28299509.029800355</v>
      </c>
      <c r="F79" s="118">
        <f t="shared" si="5"/>
        <v>6147372.976897941</v>
      </c>
      <c r="G79" s="118">
        <f>SUM('Incentive Relocation assumption'!AH77:AS77)</f>
        <v>80827.013304497144</v>
      </c>
      <c r="H79" s="119">
        <f>SUM('Incentive Relocation assumption'!AB77:AG77)</f>
        <v>6066545.9635934439</v>
      </c>
    </row>
    <row r="80" spans="1:8" x14ac:dyDescent="0.35">
      <c r="A80" s="114">
        <v>2096</v>
      </c>
      <c r="B80" s="115">
        <f>SUM('Future Expected Cost'!V77:AA77)</f>
        <v>27063561.20904284</v>
      </c>
      <c r="C80" s="115">
        <f t="shared" si="3"/>
        <v>0</v>
      </c>
      <c r="D80" s="116">
        <f t="shared" si="4"/>
        <v>27063561.20904284</v>
      </c>
      <c r="F80" s="118">
        <f t="shared" si="5"/>
        <v>5814948.0387934204</v>
      </c>
      <c r="G80" s="118">
        <f>SUM('Incentive Relocation assumption'!AH78:AS78)</f>
        <v>73003.296490513036</v>
      </c>
      <c r="H80" s="119">
        <f>SUM('Incentive Relocation assumption'!AB78:AG78)</f>
        <v>5741944.7423029076</v>
      </c>
    </row>
    <row r="81" spans="1:8" x14ac:dyDescent="0.35">
      <c r="A81" s="114">
        <v>2097</v>
      </c>
      <c r="B81" s="115">
        <f>SUM('Future Expected Cost'!V78:AA78)</f>
        <v>25881773.106034342</v>
      </c>
      <c r="C81" s="115">
        <f t="shared" si="3"/>
        <v>0</v>
      </c>
      <c r="D81" s="116">
        <f t="shared" si="4"/>
        <v>25881773.106034342</v>
      </c>
      <c r="F81" s="118">
        <f t="shared" si="5"/>
        <v>5500905.8056064676</v>
      </c>
      <c r="G81" s="118">
        <f>SUM('Incentive Relocation assumption'!AH79:AS79)</f>
        <v>65948.334813954658</v>
      </c>
      <c r="H81" s="119">
        <f>SUM('Incentive Relocation assumption'!AB79:AG79)</f>
        <v>5434957.4707925133</v>
      </c>
    </row>
    <row r="82" spans="1:8" x14ac:dyDescent="0.35">
      <c r="A82" s="114">
        <v>2098</v>
      </c>
      <c r="B82" s="115">
        <f>SUM('Future Expected Cost'!V79:AA79)</f>
        <v>24751764.079647776</v>
      </c>
      <c r="C82" s="115">
        <f t="shared" si="3"/>
        <v>0</v>
      </c>
      <c r="D82" s="116">
        <f t="shared" si="4"/>
        <v>24751764.079647776</v>
      </c>
      <c r="F82" s="118">
        <f t="shared" si="5"/>
        <v>5204190.1646499466</v>
      </c>
      <c r="G82" s="118">
        <f>SUM('Incentive Relocation assumption'!AH80:AS80)</f>
        <v>59585.967943450698</v>
      </c>
      <c r="H82" s="119">
        <f>SUM('Incentive Relocation assumption'!AB80:AG80)</f>
        <v>5144604.1967064962</v>
      </c>
    </row>
    <row r="83" spans="1:8" x14ac:dyDescent="0.35">
      <c r="A83" s="114">
        <v>2099</v>
      </c>
      <c r="B83" s="115">
        <f>SUM('Future Expected Cost'!V80:AA80)</f>
        <v>23671258.428675167</v>
      </c>
      <c r="C83" s="115">
        <f t="shared" si="3"/>
        <v>0</v>
      </c>
      <c r="D83" s="116">
        <f t="shared" si="4"/>
        <v>23671258.428675167</v>
      </c>
      <c r="F83" s="118">
        <f t="shared" si="5"/>
        <v>4923809.4451356493</v>
      </c>
      <c r="G83" s="118">
        <f>SUM('Incentive Relocation assumption'!AH81:AS81)</f>
        <v>53847.614090317373</v>
      </c>
      <c r="H83" s="119">
        <f>SUM('Incentive Relocation assumption'!AB81:AG81)</f>
        <v>4869961.8310453324</v>
      </c>
    </row>
    <row r="84" spans="1:8" x14ac:dyDescent="0.35">
      <c r="A84" s="114">
        <v>2100</v>
      </c>
      <c r="B84" s="115">
        <f>SUM('Future Expected Cost'!V81:AA81)</f>
        <v>24259537.022139974</v>
      </c>
      <c r="C84" s="115">
        <f t="shared" si="3"/>
        <v>0</v>
      </c>
      <c r="D84" s="116">
        <f t="shared" si="4"/>
        <v>24259537.022139974</v>
      </c>
      <c r="F84" s="118">
        <f t="shared" si="5"/>
        <v>4658832.1409420837</v>
      </c>
      <c r="G84" s="118">
        <f>SUM('Incentive Relocation assumption'!AH82:AS82)</f>
        <v>48671.514112237055</v>
      </c>
      <c r="H84" s="119">
        <f>SUM('Incentive Relocation assumption'!AB82:AG82)</f>
        <v>4610160.6268298468</v>
      </c>
    </row>
    <row r="85" spans="1:8" x14ac:dyDescent="0.35">
      <c r="A85" s="114">
        <v>2101</v>
      </c>
      <c r="B85" s="115">
        <f>SUM('Future Expected Cost'!V82:AA82)</f>
        <v>23200847.200829569</v>
      </c>
      <c r="C85" s="115">
        <f t="shared" si="3"/>
        <v>0</v>
      </c>
      <c r="D85" s="116">
        <f t="shared" si="4"/>
        <v>23200847.200829569</v>
      </c>
      <c r="F85" s="118">
        <f t="shared" si="5"/>
        <v>4408382.947049058</v>
      </c>
      <c r="G85" s="118">
        <f>SUM('Incentive Relocation assumption'!AH83:AS83)</f>
        <v>44002.051105064602</v>
      </c>
      <c r="H85" s="119">
        <f>SUM('Incentive Relocation assumption'!AB83:AG83)</f>
        <v>4364380.8959439937</v>
      </c>
    </row>
    <row r="86" spans="1:8" x14ac:dyDescent="0.35">
      <c r="A86" s="114">
        <v>2102</v>
      </c>
      <c r="B86" s="115">
        <f>SUM('Future Expected Cost'!V83:AA83)</f>
        <v>22188516.475497708</v>
      </c>
      <c r="C86" s="115">
        <f t="shared" si="3"/>
        <v>0</v>
      </c>
      <c r="D86" s="116">
        <f t="shared" si="4"/>
        <v>22188516.475497708</v>
      </c>
      <c r="F86" s="118">
        <f t="shared" si="5"/>
        <v>4171639.0842754878</v>
      </c>
      <c r="G86" s="118">
        <f>SUM('Incentive Relocation assumption'!AH84:AS84)</f>
        <v>39789.137939111562</v>
      </c>
      <c r="H86" s="119">
        <f>SUM('Incentive Relocation assumption'!AB84:AG84)</f>
        <v>4131849.9463363765</v>
      </c>
    </row>
    <row r="87" spans="1:8" x14ac:dyDescent="0.35">
      <c r="A87" s="114">
        <v>2103</v>
      </c>
      <c r="B87" s="115">
        <f>SUM('Future Expected Cost'!V84:AA84)</f>
        <v>21220508.426261131</v>
      </c>
      <c r="C87" s="115">
        <f t="shared" si="3"/>
        <v>0</v>
      </c>
      <c r="D87" s="116">
        <f t="shared" si="4"/>
        <v>21220508.426261131</v>
      </c>
      <c r="F87" s="118">
        <f t="shared" si="5"/>
        <v>3947826.8891772628</v>
      </c>
      <c r="G87" s="118">
        <f>SUM('Incentive Relocation assumption'!AH85:AS85)</f>
        <v>35987.665950405157</v>
      </c>
      <c r="H87" s="119">
        <f>SUM('Incentive Relocation assumption'!AB85:AG85)</f>
        <v>3911839.2232268578</v>
      </c>
    </row>
    <row r="88" spans="1:8" x14ac:dyDescent="0.35">
      <c r="A88" s="114">
        <v>2104</v>
      </c>
      <c r="B88" s="115">
        <f>SUM('Future Expected Cost'!V85:AA85)</f>
        <v>20294876.345806889</v>
      </c>
      <c r="C88" s="115">
        <f t="shared" si="3"/>
        <v>0</v>
      </c>
      <c r="D88" s="116">
        <f t="shared" si="4"/>
        <v>20294876.345806889</v>
      </c>
      <c r="F88" s="118">
        <f t="shared" si="5"/>
        <v>3736218.6479770304</v>
      </c>
      <c r="G88" s="118">
        <f>SUM('Incentive Relocation assumption'!AH86:AS86)</f>
        <v>32557.008676115041</v>
      </c>
      <c r="H88" s="119">
        <f>SUM('Incentive Relocation assumption'!AB86:AG86)</f>
        <v>3703661.6393009154</v>
      </c>
    </row>
    <row r="89" spans="1:8" x14ac:dyDescent="0.35">
      <c r="A89" s="114">
        <v>2105</v>
      </c>
      <c r="B89" s="115">
        <f>SUM('Future Expected Cost'!V86:AA86)</f>
        <v>19409759.276763897</v>
      </c>
      <c r="C89" s="115">
        <f t="shared" si="3"/>
        <v>0</v>
      </c>
      <c r="D89" s="116">
        <f t="shared" si="4"/>
        <v>19409759.276763897</v>
      </c>
      <c r="F89" s="118">
        <f t="shared" si="5"/>
        <v>3536129.6552269668</v>
      </c>
      <c r="G89" s="118">
        <f>SUM('Incentive Relocation assumption'!AH87:AS87)</f>
        <v>29460.575134174447</v>
      </c>
      <c r="H89" s="119">
        <f>SUM('Incentive Relocation assumption'!AB87:AG87)</f>
        <v>3506669.0800927924</v>
      </c>
    </row>
    <row r="90" spans="1:8" x14ac:dyDescent="0.35">
      <c r="A90" s="114">
        <v>2106</v>
      </c>
      <c r="B90" s="115">
        <f>SUM('Future Expected Cost'!V87:AA87)</f>
        <v>18563378.224524081</v>
      </c>
      <c r="C90" s="115">
        <f t="shared" si="3"/>
        <v>0</v>
      </c>
      <c r="D90" s="116">
        <f t="shared" si="4"/>
        <v>18563378.224524081</v>
      </c>
      <c r="F90" s="118">
        <f t="shared" si="5"/>
        <v>3346915.4795668903</v>
      </c>
      <c r="G90" s="118">
        <f>SUM('Incentive Relocation assumption'!AH88:AS88)</f>
        <v>26665.407696909275</v>
      </c>
      <c r="H90" s="119">
        <f>SUM('Incentive Relocation assumption'!AB88:AG88)</f>
        <v>3320250.071869981</v>
      </c>
    </row>
    <row r="91" spans="1:8" x14ac:dyDescent="0.35">
      <c r="A91" s="114">
        <v>2107</v>
      </c>
      <c r="B91" s="115">
        <f>SUM('Future Expected Cost'!V88:AA88)</f>
        <v>17754032.537728082</v>
      </c>
      <c r="C91" s="115">
        <f t="shared" si="3"/>
        <v>0</v>
      </c>
      <c r="D91" s="116">
        <f t="shared" si="4"/>
        <v>17754032.537728082</v>
      </c>
      <c r="F91" s="118">
        <f t="shared" si="5"/>
        <v>3167969.4204493244</v>
      </c>
      <c r="G91" s="118">
        <f>SUM('Incentive Relocation assumption'!AH89:AS89)</f>
        <v>24141.820103286962</v>
      </c>
      <c r="H91" s="119">
        <f>SUM('Incentive Relocation assumption'!AB89:AG89)</f>
        <v>3143827.6003460377</v>
      </c>
    </row>
    <row r="92" spans="1:8" x14ac:dyDescent="0.35">
      <c r="A92" s="114">
        <v>2108</v>
      </c>
      <c r="B92" s="115">
        <f>SUM('Future Expected Cost'!V89:AA89)</f>
        <v>16980096.448976573</v>
      </c>
      <c r="C92" s="115">
        <f t="shared" si="3"/>
        <v>0</v>
      </c>
      <c r="D92" s="116">
        <f t="shared" si="4"/>
        <v>16980096.448976573</v>
      </c>
      <c r="F92" s="118">
        <f t="shared" si="5"/>
        <v>2998720.1410748232</v>
      </c>
      <c r="G92" s="118">
        <f>SUM('Incentive Relocation assumption'!AH90:AS90)</f>
        <v>21863.071599740782</v>
      </c>
      <c r="H92" s="119">
        <f>SUM('Incentive Relocation assumption'!AB90:AG90)</f>
        <v>2976857.0694750822</v>
      </c>
    </row>
    <row r="93" spans="1:8" x14ac:dyDescent="0.35">
      <c r="A93" s="114">
        <v>2109</v>
      </c>
      <c r="B93" s="115">
        <f>SUM('Future Expected Cost'!V90:AA90)</f>
        <v>16240015.76865902</v>
      </c>
      <c r="C93" s="115">
        <f t="shared" si="3"/>
        <v>0</v>
      </c>
      <c r="D93" s="116">
        <f t="shared" si="4"/>
        <v>16240015.76865902</v>
      </c>
      <c r="F93" s="118">
        <f t="shared" si="5"/>
        <v>2838629.4640281685</v>
      </c>
      <c r="G93" s="118">
        <f>SUM('Incentive Relocation assumption'!AH91:AS91)</f>
        <v>19805.073600338717</v>
      </c>
      <c r="H93" s="119">
        <f>SUM('Incentive Relocation assumption'!AB91:AG91)</f>
        <v>2818824.3904278297</v>
      </c>
    </row>
    <row r="94" spans="1:8" x14ac:dyDescent="0.35">
      <c r="A94" s="114">
        <v>2110</v>
      </c>
      <c r="B94" s="115">
        <f>SUM('Future Expected Cost'!V91:AA91)</f>
        <v>16606355.208894996</v>
      </c>
      <c r="C94" s="115">
        <f t="shared" si="3"/>
        <v>0</v>
      </c>
      <c r="D94" s="116">
        <f t="shared" si="4"/>
        <v>16606355.208894996</v>
      </c>
      <c r="F94" s="118">
        <f t="shared" si="5"/>
        <v>2687190.3172405185</v>
      </c>
      <c r="G94" s="118">
        <f>SUM('Incentive Relocation assumption'!AH92:AS92)</f>
        <v>17946.125617781719</v>
      </c>
      <c r="H94" s="119">
        <f>SUM('Incentive Relocation assumption'!AB92:AG92)</f>
        <v>2669244.1916227369</v>
      </c>
    </row>
    <row r="95" spans="1:8" x14ac:dyDescent="0.35">
      <c r="A95" s="114">
        <v>2111</v>
      </c>
      <c r="B95" s="115">
        <f>SUM('Future Expected Cost'!V92:AA92)</f>
        <v>15882795.716723654</v>
      </c>
      <c r="C95" s="115">
        <f t="shared" si="3"/>
        <v>0</v>
      </c>
      <c r="D95" s="116">
        <f t="shared" si="4"/>
        <v>15882795.716723654</v>
      </c>
      <c r="F95" s="118">
        <f t="shared" si="5"/>
        <v>2543924.8189351326</v>
      </c>
      <c r="G95" s="118">
        <f>SUM('Incentive Relocation assumption'!AH93:AS93)</f>
        <v>16266.677541437866</v>
      </c>
      <c r="H95" s="119">
        <f>SUM('Incentive Relocation assumption'!AB93:AG93)</f>
        <v>2527658.1413936946</v>
      </c>
    </row>
    <row r="96" spans="1:8" x14ac:dyDescent="0.35">
      <c r="A96" s="114">
        <v>2112</v>
      </c>
      <c r="B96" s="115">
        <f>SUM('Future Expected Cost'!V93:AA93)</f>
        <v>15190873.854786497</v>
      </c>
      <c r="C96" s="115">
        <f t="shared" si="3"/>
        <v>0</v>
      </c>
      <c r="D96" s="116">
        <f t="shared" si="4"/>
        <v>15190873.854786497</v>
      </c>
      <c r="F96" s="118">
        <f t="shared" si="5"/>
        <v>2408382.4911542749</v>
      </c>
      <c r="G96" s="118">
        <f>SUM('Incentive Relocation assumption'!AH94:AS94)</f>
        <v>14749.115630785145</v>
      </c>
      <c r="H96" s="119">
        <f>SUM('Incentive Relocation assumption'!AB94:AG94)</f>
        <v>2393633.3755234899</v>
      </c>
    </row>
    <row r="97" spans="1:8" x14ac:dyDescent="0.35">
      <c r="A97" s="114">
        <v>2113</v>
      </c>
      <c r="B97" s="115">
        <f>SUM('Future Expected Cost'!V94:AA94)</f>
        <v>14529201.750223702</v>
      </c>
      <c r="C97" s="115">
        <f t="shared" si="3"/>
        <v>0</v>
      </c>
      <c r="D97" s="116">
        <f t="shared" si="4"/>
        <v>14529201.750223702</v>
      </c>
      <c r="F97" s="118">
        <f t="shared" si="5"/>
        <v>2280138.5923211477</v>
      </c>
      <c r="G97" s="118">
        <f>SUM('Incentive Relocation assumption'!AH95:AS95)</f>
        <v>13377.569855674601</v>
      </c>
      <c r="H97" s="119">
        <f>SUM('Incentive Relocation assumption'!AB95:AG95)</f>
        <v>2266761.022465473</v>
      </c>
    </row>
    <row r="98" spans="1:8" x14ac:dyDescent="0.35">
      <c r="A98" s="114">
        <v>2114</v>
      </c>
      <c r="B98" s="115">
        <f>SUM('Future Expected Cost'!V95:AA95)</f>
        <v>13896452.595986232</v>
      </c>
      <c r="C98" s="115">
        <f t="shared" si="3"/>
        <v>0</v>
      </c>
      <c r="D98" s="116">
        <f t="shared" si="4"/>
        <v>13896452.595986232</v>
      </c>
      <c r="F98" s="118">
        <f t="shared" si="5"/>
        <v>2158792.5600709943</v>
      </c>
      <c r="G98" s="118">
        <f>SUM('Incentive Relocation assumption'!AH96:AS96)</f>
        <v>12137.74045151865</v>
      </c>
      <c r="H98" s="119">
        <f>SUM('Incentive Relocation assumption'!AB96:AG96)</f>
        <v>2146654.8196194759</v>
      </c>
    </row>
    <row r="99" spans="1:8" x14ac:dyDescent="0.35">
      <c r="A99" s="114">
        <v>2115</v>
      </c>
      <c r="B99" s="115">
        <f>SUM('Future Expected Cost'!V96:AA96)</f>
        <v>13291357.956583593</v>
      </c>
      <c r="C99" s="115">
        <f t="shared" si="3"/>
        <v>0</v>
      </c>
      <c r="D99" s="116">
        <f t="shared" si="4"/>
        <v>13291357.956583593</v>
      </c>
      <c r="F99" s="118">
        <f t="shared" si="5"/>
        <v>2043966.5562969851</v>
      </c>
      <c r="G99" s="118">
        <f>SUM('Incentive Relocation assumption'!AH97:AS97)</f>
        <v>11016.741770562408</v>
      </c>
      <c r="H99" s="119">
        <f>SUM('Incentive Relocation assumption'!AB97:AG97)</f>
        <v>2032949.8145264226</v>
      </c>
    </row>
    <row r="100" spans="1:8" x14ac:dyDescent="0.35">
      <c r="A100" s="114">
        <v>2116</v>
      </c>
      <c r="B100" s="115">
        <f>SUM('Future Expected Cost'!V97:AA97)</f>
        <v>12712705.19300041</v>
      </c>
      <c r="C100" s="115">
        <f t="shared" si="3"/>
        <v>0</v>
      </c>
      <c r="D100" s="116">
        <f t="shared" si="4"/>
        <v>12712705.19300041</v>
      </c>
      <c r="F100" s="118">
        <f t="shared" si="5"/>
        <v>1935304.1070054364</v>
      </c>
      <c r="G100" s="118">
        <f>SUM('Incentive Relocation assumption'!AH98:AS98)</f>
        <v>10002.961702129633</v>
      </c>
      <c r="H100" s="119">
        <f>SUM('Incentive Relocation assumption'!AB98:AG98)</f>
        <v>1925301.1453033069</v>
      </c>
    </row>
    <row r="101" spans="1:8" x14ac:dyDescent="0.35">
      <c r="A101" s="114">
        <v>2117</v>
      </c>
      <c r="B101" s="115">
        <f>SUM('Future Expected Cost'!V98:AA98)</f>
        <v>12159335.001499059</v>
      </c>
      <c r="C101" s="115">
        <f t="shared" si="3"/>
        <v>0</v>
      </c>
      <c r="D101" s="116">
        <f t="shared" si="4"/>
        <v>12159335.001499059</v>
      </c>
      <c r="F101" s="118">
        <f t="shared" si="5"/>
        <v>1832468.8301672915</v>
      </c>
      <c r="G101" s="118">
        <f>SUM('Incentive Relocation assumption'!AH99:AS99)</f>
        <v>9085.9351073526796</v>
      </c>
      <c r="H101" s="119">
        <f>SUM('Incentive Relocation assumption'!AB99:AG99)</f>
        <v>1823382.8950599388</v>
      </c>
    </row>
    <row r="102" spans="1:8" x14ac:dyDescent="0.35">
      <c r="A102" s="114">
        <v>2118</v>
      </c>
      <c r="B102" s="115">
        <f>SUM('Future Expected Cost'!V99:AA99)</f>
        <v>11630139.061260117</v>
      </c>
      <c r="C102" s="115">
        <f t="shared" si="3"/>
        <v>0</v>
      </c>
      <c r="D102" s="116">
        <f t="shared" si="4"/>
        <v>11630139.061260117</v>
      </c>
      <c r="F102" s="118">
        <f t="shared" si="5"/>
        <v>1735143.2452936466</v>
      </c>
      <c r="G102" s="118">
        <f>SUM('Incentive Relocation assumption'!AH100:AS100)</f>
        <v>8256.2298691781962</v>
      </c>
      <c r="H102" s="119">
        <f>SUM('Incentive Relocation assumption'!AB100:AG100)</f>
        <v>1726887.0154244683</v>
      </c>
    </row>
    <row r="103" spans="1:8" x14ac:dyDescent="0.35">
      <c r="A103" s="114">
        <v>2119</v>
      </c>
      <c r="B103" s="115">
        <f>SUM('Future Expected Cost'!V100:AA100)</f>
        <v>11124057.786036687</v>
      </c>
      <c r="C103" s="115">
        <f t="shared" si="3"/>
        <v>0</v>
      </c>
      <c r="D103" s="116">
        <f t="shared" si="4"/>
        <v>11124057.786036687</v>
      </c>
      <c r="F103" s="118">
        <f t="shared" si="5"/>
        <v>1643027.6589573203</v>
      </c>
      <c r="G103" s="118">
        <f>SUM('Incentive Relocation assumption'!AH101:AS101)</f>
        <v>7505.3442982760116</v>
      </c>
      <c r="H103" s="119">
        <f>SUM('Incentive Relocation assumption'!AB101:AG101)</f>
        <v>1635522.3146590441</v>
      </c>
    </row>
    <row r="104" spans="1:8" x14ac:dyDescent="0.35">
      <c r="A104" s="114">
        <v>2120</v>
      </c>
      <c r="B104" s="115">
        <f>SUM('Future Expected Cost'!V101:AA101)</f>
        <v>11351251.844523355</v>
      </c>
      <c r="C104" s="115">
        <f t="shared" si="3"/>
        <v>0</v>
      </c>
      <c r="D104" s="116">
        <f t="shared" si="4"/>
        <v>11351251.844523355</v>
      </c>
      <c r="F104" s="118">
        <f t="shared" si="5"/>
        <v>1555839.1209342235</v>
      </c>
      <c r="G104" s="118">
        <f>SUM('Incentive Relocation assumption'!AH102:AS102)</f>
        <v>6825.614761294165</v>
      </c>
      <c r="H104" s="119">
        <f>SUM('Incentive Relocation assumption'!AB102:AG102)</f>
        <v>1549013.5061729294</v>
      </c>
    </row>
    <row r="105" spans="1:8" x14ac:dyDescent="0.35">
      <c r="A105" s="114">
        <v>2121</v>
      </c>
      <c r="B105" s="115">
        <f>SUM('Future Expected Cost'!V102:AA102)</f>
        <v>10857469.173054731</v>
      </c>
      <c r="C105" s="115">
        <f t="shared" si="3"/>
        <v>0</v>
      </c>
      <c r="D105" s="116">
        <f t="shared" si="4"/>
        <v>10857469.173054731</v>
      </c>
      <c r="F105" s="118">
        <f t="shared" si="5"/>
        <v>1473310.4460515431</v>
      </c>
      <c r="G105" s="118">
        <f>SUM('Incentive Relocation assumption'!AH103:AS103)</f>
        <v>6210.132511155316</v>
      </c>
      <c r="H105" s="119">
        <f>SUM('Incentive Relocation assumption'!AB103:AG103)</f>
        <v>1467100.3135403879</v>
      </c>
    </row>
    <row r="106" spans="1:8" x14ac:dyDescent="0.35">
      <c r="A106" s="114">
        <v>2122</v>
      </c>
      <c r="B106" s="115">
        <f>SUM('Future Expected Cost'!V103:AA103)</f>
        <v>10385244.434881428</v>
      </c>
      <c r="C106" s="115">
        <f t="shared" si="3"/>
        <v>0</v>
      </c>
      <c r="D106" s="116">
        <f t="shared" si="4"/>
        <v>10385244.434881428</v>
      </c>
      <c r="F106" s="118">
        <f t="shared" si="5"/>
        <v>1395189.2972079064</v>
      </c>
      <c r="G106" s="118">
        <f>SUM('Incentive Relocation assumption'!AH104:AS104)</f>
        <v>5652.6688010212692</v>
      </c>
      <c r="H106" s="119">
        <f>SUM('Incentive Relocation assumption'!AB104:AG104)</f>
        <v>1389536.6284068851</v>
      </c>
    </row>
    <row r="107" spans="1:8" x14ac:dyDescent="0.35">
      <c r="A107" s="114">
        <v>2123</v>
      </c>
      <c r="B107" s="115">
        <f>SUM('Future Expected Cost'!V104:AA104)</f>
        <v>9933633.255205458</v>
      </c>
      <c r="C107" s="115">
        <f t="shared" si="3"/>
        <v>0</v>
      </c>
      <c r="D107" s="116">
        <f t="shared" si="4"/>
        <v>9933633.255205458</v>
      </c>
      <c r="F107" s="118">
        <f t="shared" si="5"/>
        <v>1321237.3253770596</v>
      </c>
      <c r="G107" s="118">
        <f>SUM('Incentive Relocation assumption'!AH105:AS105)</f>
        <v>5147.6074552946411</v>
      </c>
      <c r="H107" s="119">
        <f>SUM('Incentive Relocation assumption'!AB105:AG105)</f>
        <v>1316089.7179217651</v>
      </c>
    </row>
    <row r="108" spans="1:8" x14ac:dyDescent="0.35">
      <c r="A108" s="114">
        <v>2124</v>
      </c>
      <c r="B108" s="115">
        <f>SUM('Future Expected Cost'!V105:AA105)</f>
        <v>9501732.7578722425</v>
      </c>
      <c r="C108" s="115">
        <f t="shared" si="3"/>
        <v>0</v>
      </c>
      <c r="D108" s="116">
        <f t="shared" si="4"/>
        <v>9501732.7578722425</v>
      </c>
      <c r="F108" s="118">
        <f t="shared" si="5"/>
        <v>1251229.3627238995</v>
      </c>
      <c r="G108" s="118">
        <f>SUM('Incentive Relocation assumption'!AH106:AS106)</f>
        <v>4689.8841535991251</v>
      </c>
      <c r="H108" s="119">
        <f>SUM('Incentive Relocation assumption'!AB106:AG106)</f>
        <v>1246539.4785703004</v>
      </c>
    </row>
    <row r="109" spans="1:8" x14ac:dyDescent="0.35">
      <c r="A109" s="114">
        <v>2125</v>
      </c>
      <c r="B109" s="115">
        <f>SUM('Future Expected Cost'!V106:AA106)</f>
        <v>9088679.7365823369</v>
      </c>
      <c r="C109" s="115">
        <f t="shared" si="3"/>
        <v>0</v>
      </c>
      <c r="D109" s="116">
        <f t="shared" si="4"/>
        <v>9088679.7365823369</v>
      </c>
      <c r="F109" s="118">
        <f t="shared" si="5"/>
        <v>1184952.6652526443</v>
      </c>
      <c r="G109" s="118">
        <f>SUM('Incentive Relocation assumption'!AH107:AS107)</f>
        <v>4274.9317580045163</v>
      </c>
      <c r="H109" s="119">
        <f>SUM('Incentive Relocation assumption'!AB107:AG107)</f>
        <v>1180677.7334946399</v>
      </c>
    </row>
    <row r="110" spans="1:8" x14ac:dyDescent="0.35">
      <c r="A110" s="114">
        <v>2126</v>
      </c>
      <c r="B110" s="115">
        <f>SUM('Future Expected Cost'!V107:AA107)</f>
        <v>8693648.906905463</v>
      </c>
      <c r="C110" s="115">
        <f t="shared" si="3"/>
        <v>0</v>
      </c>
      <c r="D110" s="116">
        <f t="shared" si="4"/>
        <v>8693648.906905463</v>
      </c>
      <c r="F110" s="118">
        <f t="shared" si="5"/>
        <v>1122206.2016738544</v>
      </c>
      <c r="G110" s="118">
        <f>SUM('Incentive Relocation assumption'!AH108:AS108)</f>
        <v>3898.6310806489423</v>
      </c>
      <c r="H110" s="119">
        <f>SUM('Incentive Relocation assumption'!AB108:AG108)</f>
        <v>1118307.5705932055</v>
      </c>
    </row>
    <row r="111" spans="1:8" x14ac:dyDescent="0.35">
      <c r="A111" s="114">
        <v>2127</v>
      </c>
      <c r="B111" s="115">
        <f>SUM('Future Expected Cost'!V108:AA108)</f>
        <v>8315851.2355183242</v>
      </c>
      <c r="C111" s="115">
        <f t="shared" si="3"/>
        <v>0</v>
      </c>
      <c r="D111" s="116">
        <f t="shared" si="4"/>
        <v>8315851.2355183242</v>
      </c>
      <c r="F111" s="118">
        <f t="shared" si="5"/>
        <v>1062799.9854220005</v>
      </c>
      <c r="G111" s="118">
        <f>SUM('Incentive Relocation assumption'!AH109:AS109)</f>
        <v>3557.2665491264888</v>
      </c>
      <c r="H111" s="119">
        <f>SUM('Incentive Relocation assumption'!AB109:AG109)</f>
        <v>1059242.718872874</v>
      </c>
    </row>
    <row r="112" spans="1:8" x14ac:dyDescent="0.35">
      <c r="A112" s="114">
        <v>2128</v>
      </c>
      <c r="B112" s="115">
        <f>SUM('Future Expected Cost'!V109:AA109)</f>
        <v>7954532.3432464348</v>
      </c>
      <c r="C112" s="115">
        <f t="shared" si="3"/>
        <v>0</v>
      </c>
      <c r="D112" s="116">
        <f t="shared" si="4"/>
        <v>7954532.3432464348</v>
      </c>
      <c r="F112" s="118">
        <f t="shared" si="5"/>
        <v>1006554.4469803652</v>
      </c>
      <c r="G112" s="118">
        <f>SUM('Incentive Relocation assumption'!AH110:AS110)</f>
        <v>3247.4862811898679</v>
      </c>
      <c r="H112" s="119">
        <f>SUM('Incentive Relocation assumption'!AB110:AG110)</f>
        <v>1003306.9606991754</v>
      </c>
    </row>
    <row r="113" spans="1:8" x14ac:dyDescent="0.35">
      <c r="A113" s="114">
        <v>2129</v>
      </c>
      <c r="B113" s="115">
        <f>SUM('Future Expected Cost'!V110:AA110)</f>
        <v>7608970.9786419608</v>
      </c>
      <c r="C113" s="115">
        <f t="shared" si="3"/>
        <v>0</v>
      </c>
      <c r="D113" s="116">
        <f t="shared" si="4"/>
        <v>7608970.9786419608</v>
      </c>
      <c r="F113" s="118">
        <f t="shared" si="5"/>
        <v>953299.84387689678</v>
      </c>
      <c r="G113" s="118">
        <f>SUM('Incentive Relocation assumption'!AH111:AS111)</f>
        <v>2966.266129103205</v>
      </c>
      <c r="H113" s="119">
        <f>SUM('Incentive Relocation assumption'!AB111:AG111)</f>
        <v>950333.57774779352</v>
      </c>
    </row>
    <row r="114" spans="1:8" x14ac:dyDescent="0.35">
      <c r="A114" s="114">
        <v>2130</v>
      </c>
      <c r="B114" s="115">
        <f>SUM('Future Expected Cost'!V111:AA111)</f>
        <v>7749236.1719690105</v>
      </c>
      <c r="C114" s="115">
        <f t="shared" si="3"/>
        <v>0</v>
      </c>
      <c r="D114" s="116">
        <f t="shared" si="4"/>
        <v>7749236.1719690105</v>
      </c>
      <c r="F114" s="118">
        <f t="shared" si="5"/>
        <v>902875.70590487425</v>
      </c>
      <c r="G114" s="118">
        <f>SUM('Incentive Relocation assumption'!AH112:AS112)</f>
        <v>2710.8772978711877</v>
      </c>
      <c r="H114" s="119">
        <f>SUM('Incentive Relocation assumption'!AB112:AG112)</f>
        <v>900164.82860700309</v>
      </c>
    </row>
    <row r="115" spans="1:8" x14ac:dyDescent="0.35">
      <c r="A115" s="114">
        <v>2131</v>
      </c>
      <c r="B115" s="115">
        <f>SUM('Future Expected Cost'!V112:AA112)</f>
        <v>7412707.6031175423</v>
      </c>
      <c r="C115" s="115">
        <f t="shared" si="3"/>
        <v>0</v>
      </c>
      <c r="D115" s="116">
        <f t="shared" si="4"/>
        <v>7412707.6031175423</v>
      </c>
      <c r="F115" s="118">
        <f t="shared" si="5"/>
        <v>855130.31329736009</v>
      </c>
      <c r="G115" s="118">
        <f>SUM('Incentive Relocation assumption'!AH113:AS113)</f>
        <v>2478.8571810972308</v>
      </c>
      <c r="H115" s="119">
        <f>SUM('Incentive Relocation assumption'!AB113:AG113)</f>
        <v>852651.45611626282</v>
      </c>
    </row>
    <row r="116" spans="1:8" x14ac:dyDescent="0.35">
      <c r="A116" s="114">
        <v>2132</v>
      </c>
      <c r="B116" s="115">
        <f>SUM('Future Expected Cost'!V113:AA113)</f>
        <v>7090848.4563749023</v>
      </c>
      <c r="C116" s="115">
        <f t="shared" si="3"/>
        <v>0</v>
      </c>
      <c r="D116" s="116">
        <f t="shared" si="4"/>
        <v>7090848.4563749023</v>
      </c>
      <c r="F116" s="118">
        <f t="shared" si="5"/>
        <v>809920.20574561157</v>
      </c>
      <c r="G116" s="118">
        <f>SUM('Incentive Relocation assumption'!AH114:AS114)</f>
        <v>2267.983093776993</v>
      </c>
      <c r="H116" s="119">
        <f>SUM('Incentive Relocation assumption'!AB114:AG114)</f>
        <v>807652.2226518346</v>
      </c>
    </row>
    <row r="117" spans="1:8" x14ac:dyDescent="0.35">
      <c r="A117" s="114">
        <v>2133</v>
      </c>
      <c r="B117" s="115">
        <f>SUM('Future Expected Cost'!V114:AA114)</f>
        <v>6783017.0496972771</v>
      </c>
      <c r="C117" s="115">
        <f t="shared" si="3"/>
        <v>0</v>
      </c>
      <c r="D117" s="116">
        <f t="shared" si="4"/>
        <v>6783017.0496972771</v>
      </c>
      <c r="F117" s="118">
        <f t="shared" si="5"/>
        <v>767109.72030023183</v>
      </c>
      <c r="G117" s="118">
        <f>SUM('Incentive Relocation assumption'!AH115:AS115)</f>
        <v>2076.2486133575612</v>
      </c>
      <c r="H117" s="119">
        <f>SUM('Incentive Relocation assumption'!AB115:AG115)</f>
        <v>765033.47168687428</v>
      </c>
    </row>
    <row r="118" spans="1:8" x14ac:dyDescent="0.35">
      <c r="A118" s="114">
        <v>2134</v>
      </c>
      <c r="B118" s="115">
        <f>SUM('Future Expected Cost'!V115:AA115)</f>
        <v>6488599.8607931323</v>
      </c>
      <c r="C118" s="115">
        <f t="shared" si="3"/>
        <v>0</v>
      </c>
      <c r="D118" s="116">
        <f t="shared" si="4"/>
        <v>6488599.8607931323</v>
      </c>
      <c r="F118" s="118">
        <f t="shared" si="5"/>
        <v>726570.55633082951</v>
      </c>
      <c r="G118" s="118">
        <f>SUM('Incentive Relocation assumption'!AH116:AS116)</f>
        <v>1901.8422691981752</v>
      </c>
      <c r="H118" s="119">
        <f>SUM('Incentive Relocation assumption'!AB116:AG116)</f>
        <v>724668.71406163136</v>
      </c>
    </row>
    <row r="119" spans="1:8" x14ac:dyDescent="0.35">
      <c r="A119" s="114">
        <v>2135</v>
      </c>
      <c r="B119" s="115">
        <f>SUM('Future Expected Cost'!V116:AA116)</f>
        <v>6207010.2876796992</v>
      </c>
      <c r="C119" s="115">
        <f t="shared" si="3"/>
        <v>0</v>
      </c>
      <c r="D119" s="116">
        <f t="shared" si="4"/>
        <v>6207010.2876796992</v>
      </c>
      <c r="F119" s="118">
        <f t="shared" si="5"/>
        <v>688181.36584638059</v>
      </c>
      <c r="G119" s="118">
        <f>SUM('Incentive Relocation assumption'!AH117:AS117)</f>
        <v>1743.1283465120316</v>
      </c>
      <c r="H119" s="119">
        <f>SUM('Incentive Relocation assumption'!AB117:AG117)</f>
        <v>686438.23749986861</v>
      </c>
    </row>
    <row r="120" spans="1:8" x14ac:dyDescent="0.35">
      <c r="A120" s="114">
        <v>2136</v>
      </c>
      <c r="B120" s="115">
        <f>SUM('Future Expected Cost'!V117:AA117)</f>
        <v>5937687.4639414214</v>
      </c>
      <c r="C120" s="115">
        <f t="shared" si="3"/>
        <v>0</v>
      </c>
      <c r="D120" s="116">
        <f t="shared" si="4"/>
        <v>5937687.4639414214</v>
      </c>
      <c r="F120" s="118">
        <f t="shared" si="5"/>
        <v>651827.36759520601</v>
      </c>
      <c r="G120" s="118">
        <f>SUM('Incentive Relocation assumption'!AH118:AS118)</f>
        <v>1598.629594206634</v>
      </c>
      <c r="H120" s="119">
        <f>SUM('Incentive Relocation assumption'!AB118:AG118)</f>
        <v>650228.73800099944</v>
      </c>
    </row>
    <row r="121" spans="1:8" x14ac:dyDescent="0.35">
      <c r="A121" s="114">
        <v>2137</v>
      </c>
      <c r="B121" s="115">
        <f>SUM('Future Expected Cost'!V118:AA118)</f>
        <v>5680095.1262702206</v>
      </c>
      <c r="C121" s="115">
        <f t="shared" si="3"/>
        <v>0</v>
      </c>
      <c r="D121" s="116">
        <f t="shared" si="4"/>
        <v>5680095.1262702206</v>
      </c>
      <c r="F121" s="118">
        <f t="shared" si="5"/>
        <v>617399.98347132211</v>
      </c>
      <c r="G121" s="118">
        <f>SUM('Incentive Relocation assumption'!AH119:AS119)</f>
        <v>1467.0116470558371</v>
      </c>
      <c r="H121" s="119">
        <f>SUM('Incentive Relocation assumption'!AB119:AG119)</f>
        <v>615932.97182426625</v>
      </c>
    </row>
    <row r="122" spans="1:8" x14ac:dyDescent="0.35">
      <c r="A122" s="114">
        <v>2138</v>
      </c>
      <c r="B122" s="115">
        <f>SUM('Future Expected Cost'!V119:AA119)</f>
        <v>5433720.5319746248</v>
      </c>
      <c r="C122" s="115">
        <f t="shared" si="3"/>
        <v>0</v>
      </c>
      <c r="D122" s="116">
        <f t="shared" si="4"/>
        <v>5433720.5319746248</v>
      </c>
      <c r="F122" s="118">
        <f t="shared" si="5"/>
        <v>584796.49585362209</v>
      </c>
      <c r="G122" s="118">
        <f>SUM('Incentive Relocation assumption'!AH120:AS120)</f>
        <v>1347.0689915501302</v>
      </c>
      <c r="H122" s="119">
        <f>SUM('Incentive Relocation assumption'!AB120:AG120)</f>
        <v>583449.42686207197</v>
      </c>
    </row>
    <row r="123" spans="1:8" x14ac:dyDescent="0.35">
      <c r="A123" s="114">
        <v>2139</v>
      </c>
      <c r="B123" s="115">
        <f>SUM('Future Expected Cost'!V120:AA120)</f>
        <v>5198073.4242474595</v>
      </c>
      <c r="C123" s="115">
        <f t="shared" si="3"/>
        <v>0</v>
      </c>
      <c r="D123" s="116">
        <f t="shared" si="4"/>
        <v>5198073.4242474595</v>
      </c>
      <c r="F123" s="118">
        <f t="shared" si="5"/>
        <v>553919.72459659656</v>
      </c>
      <c r="G123" s="118">
        <f>SUM('Incentive Relocation assumption'!AH121:AS121)</f>
        <v>1237.7123218007341</v>
      </c>
      <c r="H123" s="119">
        <f>SUM('Incentive Relocation assumption'!AB121:AG121)</f>
        <v>552682.01227479579</v>
      </c>
    </row>
    <row r="124" spans="1:8" x14ac:dyDescent="0.35">
      <c r="A124" s="114">
        <v>2140</v>
      </c>
      <c r="B124" s="115">
        <f>SUM('Future Expected Cost'!V121:AA121)</f>
        <v>5284236.3287039623</v>
      </c>
      <c r="C124" s="115">
        <f t="shared" si="3"/>
        <v>0</v>
      </c>
      <c r="D124" s="116">
        <f t="shared" si="4"/>
        <v>5284236.3287039623</v>
      </c>
      <c r="F124" s="118">
        <f t="shared" si="5"/>
        <v>524677.72247667913</v>
      </c>
      <c r="G124" s="118">
        <f>SUM('Incentive Relocation assumption'!AH122:AS122)</f>
        <v>1137.9571471855431</v>
      </c>
      <c r="H124" s="119">
        <f>SUM('Incentive Relocation assumption'!AB122:AG122)</f>
        <v>523539.76532949356</v>
      </c>
    </row>
    <row r="125" spans="1:8" x14ac:dyDescent="0.35">
      <c r="A125" s="114">
        <v>2141</v>
      </c>
      <c r="B125" s="115">
        <f>SUM('Future Expected Cost'!V122:AA122)</f>
        <v>5055151.9674532441</v>
      </c>
      <c r="C125" s="115">
        <f t="shared" si="3"/>
        <v>0</v>
      </c>
      <c r="D125" s="116">
        <f t="shared" si="4"/>
        <v>5055151.9674532441</v>
      </c>
      <c r="F125" s="118">
        <f t="shared" si="5"/>
        <v>496983.48797741404</v>
      </c>
      <c r="G125" s="118">
        <f>SUM('Incentive Relocation assumption'!AH123:AS123)</f>
        <v>1046.9135272324459</v>
      </c>
      <c r="H125" s="119">
        <f>SUM('Incentive Relocation assumption'!AB123:AG123)</f>
        <v>495936.57445018162</v>
      </c>
    </row>
    <row r="126" spans="1:8" x14ac:dyDescent="0.35">
      <c r="A126" s="114">
        <v>2142</v>
      </c>
      <c r="B126" s="115">
        <f>SUM('Future Expected Cost'!V123:AA123)</f>
        <v>4836037.3663079068</v>
      </c>
      <c r="C126" s="115">
        <f t="shared" si="3"/>
        <v>0</v>
      </c>
      <c r="D126" s="116">
        <f t="shared" si="4"/>
        <v>4836037.3663079068</v>
      </c>
      <c r="F126" s="118">
        <f t="shared" si="5"/>
        <v>470754.69436996261</v>
      </c>
      <c r="G126" s="118">
        <f>SUM('Incentive Relocation assumption'!AH124:AS124)</f>
        <v>963.77682164401563</v>
      </c>
      <c r="H126" s="119">
        <f>SUM('Incentive Relocation assumption'!AB124:AG124)</f>
        <v>469790.91754831863</v>
      </c>
    </row>
    <row r="127" spans="1:8" x14ac:dyDescent="0.35">
      <c r="A127" s="114">
        <v>2143</v>
      </c>
      <c r="B127" s="115">
        <f>SUM('Future Expected Cost'!V124:AA124)</f>
        <v>4626457.0742611401</v>
      </c>
      <c r="C127" s="115">
        <f t="shared" si="3"/>
        <v>0</v>
      </c>
      <c r="D127" s="116">
        <f t="shared" si="4"/>
        <v>4626457.0742611401</v>
      </c>
      <c r="F127" s="118">
        <f t="shared" si="5"/>
        <v>445913.43411347142</v>
      </c>
      <c r="G127" s="118">
        <f>SUM('Incentive Relocation assumption'!AH125:AS125)</f>
        <v>887.81935454508891</v>
      </c>
      <c r="H127" s="119">
        <f>SUM('Incentive Relocation assumption'!AB125:AG125)</f>
        <v>445025.61475892633</v>
      </c>
    </row>
    <row r="128" spans="1:8" x14ac:dyDescent="0.35">
      <c r="A128" s="114">
        <v>2144</v>
      </c>
      <c r="B128" s="115">
        <f>SUM('Future Expected Cost'!V125:AA125)</f>
        <v>4425994.7232721811</v>
      </c>
      <c r="C128" s="115">
        <f t="shared" si="3"/>
        <v>0</v>
      </c>
      <c r="D128" s="116">
        <f t="shared" si="4"/>
        <v>4425994.7232721811</v>
      </c>
      <c r="F128" s="118">
        <f t="shared" si="5"/>
        <v>422385.97766294959</v>
      </c>
      <c r="G128" s="118">
        <f>SUM('Incentive Relocation assumption'!AH126:AS126)</f>
        <v>818.38290209705474</v>
      </c>
      <c r="H128" s="119">
        <f>SUM('Incentive Relocation assumption'!AB126:AG126)</f>
        <v>421567.59476085252</v>
      </c>
    </row>
    <row r="129" spans="1:8" x14ac:dyDescent="0.35">
      <c r="A129" s="114">
        <v>2145</v>
      </c>
      <c r="B129" s="115">
        <f>SUM('Future Expected Cost'!V126:AA126)</f>
        <v>4234252.1894037183</v>
      </c>
      <c r="C129" s="115">
        <f t="shared" si="3"/>
        <v>0</v>
      </c>
      <c r="D129" s="116">
        <f t="shared" si="4"/>
        <v>4234252.1894037183</v>
      </c>
      <c r="F129" s="118">
        <f t="shared" si="5"/>
        <v>400102.54583092371</v>
      </c>
      <c r="G129" s="118">
        <f>SUM('Incentive Relocation assumption'!AH127:AS127)</f>
        <v>754.87192167721639</v>
      </c>
      <c r="H129" s="119">
        <f>SUM('Incentive Relocation assumption'!AB127:AG127)</f>
        <v>399347.67390924651</v>
      </c>
    </row>
    <row r="130" spans="1:8" x14ac:dyDescent="0.35">
      <c r="A130" s="114">
        <v>2146</v>
      </c>
      <c r="B130" s="115">
        <f>SUM('Future Expected Cost'!V127:AA127)</f>
        <v>4050848.7909388822</v>
      </c>
      <c r="C130" s="115">
        <f t="shared" si="3"/>
        <v>0</v>
      </c>
      <c r="D130" s="116">
        <f t="shared" si="4"/>
        <v>4050848.7909388822</v>
      </c>
      <c r="F130" s="118">
        <f t="shared" si="5"/>
        <v>378997.0949036089</v>
      </c>
      <c r="G130" s="118">
        <f>SUM('Incentive Relocation assumption'!AH128:AS128)</f>
        <v>696.74744897571725</v>
      </c>
      <c r="H130" s="119">
        <f>SUM('Incentive Relocation assumption'!AB128:AG128)</f>
        <v>378300.34745463316</v>
      </c>
    </row>
    <row r="131" spans="1:8" x14ac:dyDescent="0.35">
      <c r="A131" s="114">
        <v>2147</v>
      </c>
      <c r="B131" s="115">
        <f>SUM('Future Expected Cost'!V128:AA128)</f>
        <v>3875420.5218434879</v>
      </c>
      <c r="C131" s="115">
        <f t="shared" si="3"/>
        <v>0</v>
      </c>
      <c r="D131" s="116">
        <f t="shared" si="4"/>
        <v>3875420.5218434879</v>
      </c>
      <c r="F131" s="118">
        <f t="shared" si="5"/>
        <v>359007.11376299517</v>
      </c>
      <c r="G131" s="118">
        <f>SUM('Incentive Relocation assumption'!AH129:AS129)</f>
        <v>643.52159669743912</v>
      </c>
      <c r="H131" s="119">
        <f>SUM('Incentive Relocation assumption'!AB129:AG129)</f>
        <v>358363.59216629772</v>
      </c>
    </row>
    <row r="132" spans="1:8" x14ac:dyDescent="0.35">
      <c r="A132" s="114">
        <v>2148</v>
      </c>
      <c r="B132" s="115">
        <f>SUM('Future Expected Cost'!V129:AA129)</f>
        <v>3707619.3190115266</v>
      </c>
      <c r="C132" s="115">
        <f t="shared" si="3"/>
        <v>0</v>
      </c>
      <c r="D132" s="116">
        <f t="shared" si="4"/>
        <v>3707619.3190115266</v>
      </c>
      <c r="F132" s="118">
        <f t="shared" si="5"/>
        <v>340073.43231337547</v>
      </c>
      <c r="G132" s="118">
        <f>SUM('Incentive Relocation assumption'!AH130:AS130)</f>
        <v>594.75259516596179</v>
      </c>
      <c r="H132" s="119">
        <f>SUM('Incentive Relocation assumption'!AB130:AG130)</f>
        <v>339478.67971820949</v>
      </c>
    </row>
    <row r="133" spans="1:8" x14ac:dyDescent="0.35">
      <c r="A133" s="114">
        <v>2149</v>
      </c>
      <c r="B133" s="115">
        <f>SUM('Future Expected Cost'!V130:AA130)</f>
        <v>3547112.3618011381</v>
      </c>
      <c r="C133" s="115">
        <f t="shared" si="3"/>
        <v>0</v>
      </c>
      <c r="D133" s="116">
        <f t="shared" si="4"/>
        <v>3547112.3618011381</v>
      </c>
      <c r="F133" s="118">
        <f t="shared" si="5"/>
        <v>322140.04055471451</v>
      </c>
      <c r="G133" s="118">
        <f>SUM('Incentive Relocation assumption'!AH131:AS131)</f>
        <v>550.04032107039859</v>
      </c>
      <c r="H133" s="119">
        <f>SUM('Incentive Relocation assumption'!AB131:AG131)</f>
        <v>321590.0002336441</v>
      </c>
    </row>
    <row r="134" spans="1:8" x14ac:dyDescent="0.35">
      <c r="A134" s="114">
        <v>2150</v>
      </c>
      <c r="B134" s="115">
        <f>SUM('Future Expected Cost'!V131:AA131)</f>
        <v>3599741.0877477126</v>
      </c>
      <c r="C134" s="115">
        <f t="shared" si="3"/>
        <v>0</v>
      </c>
      <c r="D134" s="116">
        <f t="shared" si="4"/>
        <v>3599741.0877477126</v>
      </c>
      <c r="F134" s="118">
        <f t="shared" si="5"/>
        <v>305153.91768613353</v>
      </c>
      <c r="G134" s="118">
        <f>SUM('Incentive Relocation assumption'!AH132:AS132)</f>
        <v>509.02226595022216</v>
      </c>
      <c r="H134" s="119">
        <f>SUM('Incentive Relocation assumption'!AB132:AG132)</f>
        <v>304644.89542018331</v>
      </c>
    </row>
  </sheetData>
  <mergeCells count="2">
    <mergeCell ref="B5:D5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64B0-F502-460E-8D0D-B6A65448F3E5}">
  <dimension ref="A1:S131"/>
  <sheetViews>
    <sheetView workbookViewId="0">
      <selection activeCell="N16" sqref="N16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130</v>
      </c>
    </row>
    <row r="2" spans="1:19" x14ac:dyDescent="0.35">
      <c r="B2" s="30" t="s">
        <v>126</v>
      </c>
      <c r="H2" s="32" t="s">
        <v>127</v>
      </c>
      <c r="N2" s="34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40">
        <f>'Total Property Damage Expected'!B4/'Property Value'!B3</f>
        <v>7.7732641056900416E-7</v>
      </c>
      <c r="C4" s="40">
        <f>'Total Property Damage Expected'!C4/'Property Value'!C3</f>
        <v>1.6734095441554196E-6</v>
      </c>
      <c r="D4" s="40">
        <f>'Total Property Damage Expected'!D4/'Property Value'!D3</f>
        <v>1.5975481867481648E-6</v>
      </c>
      <c r="E4" s="40">
        <f>'Total Property Damage Expected'!E4/'Property Value'!E3</f>
        <v>7.8161907478672163E-6</v>
      </c>
      <c r="F4" s="40">
        <f>'Total Property Damage Expected'!F4/'Property Value'!F3</f>
        <v>4.7202473468177389E-6</v>
      </c>
      <c r="G4" s="40">
        <f>'Total Property Damage Expected'!G4/'Property Value'!G3</f>
        <v>1.0830303540260726E-5</v>
      </c>
      <c r="H4" s="41">
        <f>'Total Property Damage Expected'!H4/'Property Value'!B3</f>
        <v>3.0946395530299411E-6</v>
      </c>
      <c r="I4" s="41">
        <f>'Total Property Damage Expected'!I4/'Property Value'!C3</f>
        <v>5.5214455915927088E-6</v>
      </c>
      <c r="J4" s="41">
        <f>'Total Property Damage Expected'!J4/'Property Value'!D3</f>
        <v>3.1543049126435219E-6</v>
      </c>
      <c r="K4" s="41">
        <f>'Total Property Damage Expected'!K4/'Property Value'!E3</f>
        <v>1.7269363447559002E-5</v>
      </c>
      <c r="L4" s="41">
        <f>'Total Property Damage Expected'!L4/'Property Value'!F3</f>
        <v>1.1246015997918936E-5</v>
      </c>
      <c r="M4" s="41">
        <f>'Total Property Damage Expected'!M4/'Property Value'!G3</f>
        <v>1.8446996450272219E-5</v>
      </c>
      <c r="N4" s="42">
        <f>'Total Property Damage Expected'!N4/'Property Value'!B3</f>
        <v>6.1711574114534104E-5</v>
      </c>
      <c r="O4" s="42">
        <f>'Total Property Damage Expected'!O4/'Property Value'!C3</f>
        <v>1.8459212750129698E-4</v>
      </c>
      <c r="P4" s="42">
        <f>'Total Property Damage Expected'!P4/'Property Value'!D3</f>
        <v>1.2229391972443085E-4</v>
      </c>
      <c r="Q4" s="42">
        <f>'Total Property Damage Expected'!Q4/'Property Value'!E3</f>
        <v>3.0329659192737592E-4</v>
      </c>
      <c r="R4" s="42">
        <f>'Total Property Damage Expected'!R4/'Property Value'!F3</f>
        <v>1.5405808682665212E-4</v>
      </c>
      <c r="S4" s="42">
        <f>'Total Property Damage Expected'!S4/'Property Value'!G3</f>
        <v>3.3693816326930037E-4</v>
      </c>
    </row>
    <row r="5" spans="1:19" x14ac:dyDescent="0.35">
      <c r="A5">
        <v>2024</v>
      </c>
      <c r="B5" s="40">
        <f>'Total Property Damage Expected'!B5/'Property Value'!B4</f>
        <v>7.8190638579787545E-7</v>
      </c>
      <c r="C5" s="40">
        <f>'Total Property Damage Expected'!C5/'Property Value'!C4</f>
        <v>1.6832692043390717E-6</v>
      </c>
      <c r="D5" s="40">
        <f>'Total Property Damage Expected'!D5/'Property Value'!D4</f>
        <v>1.6069608749352019E-6</v>
      </c>
      <c r="E5" s="40">
        <f>'Total Property Damage Expected'!E5/'Property Value'!E4</f>
        <v>7.8622434221654679E-6</v>
      </c>
      <c r="F5" s="40">
        <f>'Total Property Damage Expected'!F5/'Property Value'!F4</f>
        <v>4.7480588499760399E-6</v>
      </c>
      <c r="G5" s="40">
        <f>'Total Property Damage Expected'!G5/'Property Value'!G4</f>
        <v>1.0894115243119556E-5</v>
      </c>
      <c r="H5" s="41">
        <f>'Total Property Damage Expected'!H5/'Property Value'!B4</f>
        <v>3.0896539904673763E-6</v>
      </c>
      <c r="I5" s="41">
        <f>'Total Property Damage Expected'!I5/'Property Value'!C4</f>
        <v>5.5125503674604721E-6</v>
      </c>
      <c r="J5" s="41">
        <f>'Total Property Damage Expected'!J5/'Property Value'!D4</f>
        <v>3.1492232272924787E-6</v>
      </c>
      <c r="K5" s="41">
        <f>'Total Property Damage Expected'!K5/'Property Value'!E4</f>
        <v>1.7241541954810619E-5</v>
      </c>
      <c r="L5" s="41">
        <f>'Total Property Damage Expected'!L5/'Property Value'!F4</f>
        <v>1.1227898309129515E-5</v>
      </c>
      <c r="M5" s="41">
        <f>'Total Property Damage Expected'!M5/'Property Value'!G4</f>
        <v>1.841727775337125E-5</v>
      </c>
      <c r="N5" s="42">
        <f>'Total Property Damage Expected'!N5/'Property Value'!B4</f>
        <v>6.1583525765793271E-5</v>
      </c>
      <c r="O5" s="42">
        <f>'Total Property Damage Expected'!O5/'Property Value'!C4</f>
        <v>1.8420910831152179E-4</v>
      </c>
      <c r="P5" s="42">
        <f>'Total Property Damage Expected'!P5/'Property Value'!D4</f>
        <v>1.2204016611813496E-4</v>
      </c>
      <c r="Q5" s="42">
        <f>'Total Property Damage Expected'!Q5/'Property Value'!E4</f>
        <v>3.0266726706680851E-4</v>
      </c>
      <c r="R5" s="42">
        <f>'Total Property Damage Expected'!R5/'Property Value'!F4</f>
        <v>1.537384242040181E-4</v>
      </c>
      <c r="S5" s="42">
        <f>'Total Property Damage Expected'!S5/'Property Value'!G4</f>
        <v>3.3623903387496133E-4</v>
      </c>
    </row>
    <row r="6" spans="1:19" x14ac:dyDescent="0.35">
      <c r="A6">
        <v>2025</v>
      </c>
      <c r="B6" s="40">
        <f>'Total Property Damage Expected'!B6/'Property Value'!B5</f>
        <v>7.8651334605235726E-7</v>
      </c>
      <c r="C6" s="40">
        <f>'Total Property Damage Expected'!C6/'Property Value'!C5</f>
        <v>1.6931869572348612E-6</v>
      </c>
      <c r="D6" s="40">
        <f>'Total Property Damage Expected'!D6/'Property Value'!D5</f>
        <v>1.6164290222937624E-6</v>
      </c>
      <c r="E6" s="40">
        <f>'Total Property Damage Expected'!E6/'Property Value'!E5</f>
        <v>7.9085674369259019E-6</v>
      </c>
      <c r="F6" s="40">
        <f>'Total Property Damage Expected'!F6/'Property Value'!F5</f>
        <v>4.7760342173666759E-6</v>
      </c>
      <c r="G6" s="40">
        <f>'Total Property Damage Expected'!G6/'Property Value'!G5</f>
        <v>1.0958302921906171E-5</v>
      </c>
      <c r="H6" s="41">
        <f>'Total Property Damage Expected'!H6/'Property Value'!B5</f>
        <v>3.0846764598043714E-6</v>
      </c>
      <c r="I6" s="41">
        <f>'Total Property Damage Expected'!I6/'Property Value'!C5</f>
        <v>5.5036694738167007E-6</v>
      </c>
      <c r="J6" s="41">
        <f>'Total Property Damage Expected'!J6/'Property Value'!D5</f>
        <v>3.1441497286978599E-6</v>
      </c>
      <c r="K6" s="41">
        <f>'Total Property Damage Expected'!K6/'Property Value'!E5</f>
        <v>1.7213765283370277E-5</v>
      </c>
      <c r="L6" s="41">
        <f>'Total Property Damage Expected'!L6/'Property Value'!F5</f>
        <v>1.1209809808511895E-5</v>
      </c>
      <c r="M6" s="41">
        <f>'Total Property Damage Expected'!M6/'Property Value'!G5</f>
        <v>1.838760693423444E-5</v>
      </c>
      <c r="N6" s="42">
        <f>'Total Property Damage Expected'!N6/'Property Value'!B5</f>
        <v>6.1455743110803564E-5</v>
      </c>
      <c r="O6" s="42">
        <f>'Total Property Damage Expected'!O6/'Property Value'!C5</f>
        <v>1.8382688386690569E-4</v>
      </c>
      <c r="P6" s="42">
        <f>'Total Property Damage Expected'!P6/'Property Value'!D5</f>
        <v>1.2178693903754742E-4</v>
      </c>
      <c r="Q6" s="42">
        <f>'Total Property Damage Expected'!Q6/'Property Value'!E5</f>
        <v>3.0203924802302458E-4</v>
      </c>
      <c r="R6" s="42">
        <f>'Total Property Damage Expected'!R6/'Property Value'!F5</f>
        <v>1.534194248649183E-4</v>
      </c>
      <c r="S6" s="42">
        <f>'Total Property Damage Expected'!S6/'Property Value'!G5</f>
        <v>3.3554135513823037E-4</v>
      </c>
    </row>
    <row r="7" spans="1:19" x14ac:dyDescent="0.35">
      <c r="A7">
        <v>2026</v>
      </c>
      <c r="B7" s="40">
        <f>'Total Property Damage Expected'!B7/'Property Value'!B6</f>
        <v>7.9114745032711057E-7</v>
      </c>
      <c r="C7" s="40">
        <f>'Total Property Damage Expected'!C7/'Property Value'!C6</f>
        <v>1.7031631451226585E-6</v>
      </c>
      <c r="D7" s="40">
        <f>'Total Property Damage Expected'!D7/'Property Value'!D6</f>
        <v>1.6259529555870039E-6</v>
      </c>
      <c r="E7" s="40">
        <f>'Total Property Damage Expected'!E7/'Property Value'!E6</f>
        <v>7.9551643908753538E-6</v>
      </c>
      <c r="F7" s="40">
        <f>'Total Property Damage Expected'!F7/'Property Value'!F6</f>
        <v>4.804174414470965E-6</v>
      </c>
      <c r="G7" s="40">
        <f>'Total Property Damage Expected'!G7/'Property Value'!G6</f>
        <v>1.1022868791855269E-5</v>
      </c>
      <c r="H7" s="41">
        <f>'Total Property Damage Expected'!H7/'Property Value'!B6</f>
        <v>3.0797069481012811E-6</v>
      </c>
      <c r="I7" s="41">
        <f>'Total Property Damage Expected'!I7/'Property Value'!C6</f>
        <v>5.4948028875745233E-6</v>
      </c>
      <c r="J7" s="41">
        <f>'Total Property Damage Expected'!J7/'Property Value'!D6</f>
        <v>3.1390844036705401E-6</v>
      </c>
      <c r="K7" s="41">
        <f>'Total Property Damage Expected'!K7/'Property Value'!E6</f>
        <v>1.7186033361029425E-5</v>
      </c>
      <c r="L7" s="41">
        <f>'Total Property Damage Expected'!L7/'Property Value'!F6</f>
        <v>1.1191750449043014E-5</v>
      </c>
      <c r="M7" s="41">
        <f>'Total Property Damage Expected'!M7/'Property Value'!G6</f>
        <v>1.8357983915729189E-5</v>
      </c>
      <c r="N7" s="42">
        <f>'Total Property Damage Expected'!N7/'Property Value'!B6</f>
        <v>6.1328225598264102E-5</v>
      </c>
      <c r="O7" s="42">
        <f>'Total Property Damage Expected'!O7/'Property Value'!C6</f>
        <v>1.8344545251839322E-4</v>
      </c>
      <c r="P7" s="42">
        <f>'Total Property Damage Expected'!P7/'Property Value'!D6</f>
        <v>1.2153423739015439E-4</v>
      </c>
      <c r="Q7" s="42">
        <f>'Total Property Damage Expected'!Q7/'Property Value'!E6</f>
        <v>3.0141253208652142E-4</v>
      </c>
      <c r="R7" s="42">
        <f>'Total Property Damage Expected'!R7/'Property Value'!F6</f>
        <v>1.5310108743307347E-4</v>
      </c>
      <c r="S7" s="42">
        <f>'Total Property Damage Expected'!S7/'Property Value'!G6</f>
        <v>3.3484512404906752E-4</v>
      </c>
    </row>
    <row r="8" spans="1:19" x14ac:dyDescent="0.35">
      <c r="A8">
        <v>2027</v>
      </c>
      <c r="B8" s="40">
        <f>'Total Property Damage Expected'!B8/'Property Value'!B7</f>
        <v>7.9580885855358571E-7</v>
      </c>
      <c r="C8" s="40">
        <f>'Total Property Damage Expected'!C8/'Property Value'!C7</f>
        <v>1.7131981122990322E-6</v>
      </c>
      <c r="D8" s="40">
        <f>'Total Property Damage Expected'!D8/'Property Value'!D7</f>
        <v>1.6355330035033576E-6</v>
      </c>
      <c r="E8" s="40">
        <f>'Total Property Damage Expected'!E8/'Property Value'!E7</f>
        <v>8.0020358921602993E-6</v>
      </c>
      <c r="F8" s="40">
        <f>'Total Property Damage Expected'!F8/'Property Value'!F7</f>
        <v>4.832480412458795E-6</v>
      </c>
      <c r="G8" s="40">
        <f>'Total Property Damage Expected'!G8/'Property Value'!G7</f>
        <v>1.1087815081253616E-5</v>
      </c>
      <c r="H8" s="41">
        <f>'Total Property Damage Expected'!H8/'Property Value'!B7</f>
        <v>3.0747454424393084E-6</v>
      </c>
      <c r="I8" s="41">
        <f>'Total Property Damage Expected'!I8/'Property Value'!C7</f>
        <v>5.4859505856842606E-6</v>
      </c>
      <c r="J8" s="41">
        <f>'Total Property Damage Expected'!J8/'Property Value'!D7</f>
        <v>3.1340272390426437E-6</v>
      </c>
      <c r="K8" s="41">
        <f>'Total Property Damage Expected'!K8/'Property Value'!E7</f>
        <v>1.7158346115695845E-5</v>
      </c>
      <c r="L8" s="41">
        <f>'Total Property Damage Expected'!L8/'Property Value'!F7</f>
        <v>1.1173720183775547E-5</v>
      </c>
      <c r="M8" s="41">
        <f>'Total Property Damage Expected'!M8/'Property Value'!G7</f>
        <v>1.8328408620847165E-5</v>
      </c>
      <c r="N8" s="42">
        <f>'Total Property Damage Expected'!N8/'Property Value'!B7</f>
        <v>6.1200972678017906E-5</v>
      </c>
      <c r="O8" s="42">
        <f>'Total Property Damage Expected'!O8/'Property Value'!C7</f>
        <v>1.8306481262035071E-4</v>
      </c>
      <c r="P8" s="42">
        <f>'Total Property Damage Expected'!P8/'Property Value'!D7</f>
        <v>1.2128206008570896E-4</v>
      </c>
      <c r="Q8" s="42">
        <f>'Total Property Damage Expected'!Q8/'Property Value'!E7</f>
        <v>3.0078711655341824E-4</v>
      </c>
      <c r="R8" s="42">
        <f>'Total Property Damage Expected'!R8/'Property Value'!F7</f>
        <v>1.5278341053506E-4</v>
      </c>
      <c r="S8" s="42">
        <f>'Total Property Damage Expected'!S8/'Property Value'!G7</f>
        <v>3.3415033760367827E-4</v>
      </c>
    </row>
    <row r="9" spans="1:19" x14ac:dyDescent="0.35">
      <c r="A9">
        <v>2028</v>
      </c>
      <c r="B9" s="40">
        <f>'Total Property Damage Expected'!B9/'Property Value'!B8</f>
        <v>8.0049773160554293E-7</v>
      </c>
      <c r="C9" s="40">
        <f>'Total Property Damage Expected'!C9/'Property Value'!C8</f>
        <v>1.7232922050891312E-6</v>
      </c>
      <c r="D9" s="40">
        <f>'Total Property Damage Expected'!D9/'Property Value'!D8</f>
        <v>1.6451694966678745E-6</v>
      </c>
      <c r="E9" s="40">
        <f>'Total Property Damage Expected'!E9/'Property Value'!E8</f>
        <v>8.0491835584023413E-6</v>
      </c>
      <c r="F9" s="40">
        <f>'Total Property Damage Expected'!F9/'Property Value'!F8</f>
        <v>4.8609531882221519E-6</v>
      </c>
      <c r="G9" s="40">
        <f>'Total Property Damage Expected'!G9/'Property Value'!G8</f>
        <v>1.1153144031516958E-5</v>
      </c>
      <c r="H9" s="41">
        <f>'Total Property Damage Expected'!H9/'Property Value'!B8</f>
        <v>3.0697919299204644E-6</v>
      </c>
      <c r="I9" s="41">
        <f>'Total Property Damage Expected'!I9/'Property Value'!C8</f>
        <v>5.4771125451333701E-6</v>
      </c>
      <c r="J9" s="41">
        <f>'Total Property Damage Expected'!J9/'Property Value'!D8</f>
        <v>3.1289782216675082E-6</v>
      </c>
      <c r="K9" s="41">
        <f>'Total Property Damage Expected'!K9/'Property Value'!E8</f>
        <v>1.7130703475393454E-5</v>
      </c>
      <c r="L9" s="41">
        <f>'Total Property Damage Expected'!L9/'Property Value'!F8</f>
        <v>1.1155718965837817E-5</v>
      </c>
      <c r="M9" s="41">
        <f>'Total Property Damage Expected'!M9/'Property Value'!G8</f>
        <v>1.8298880972704096E-5</v>
      </c>
      <c r="N9" s="42">
        <f>'Total Property Damage Expected'!N9/'Property Value'!B8</f>
        <v>6.1073983801049553E-5</v>
      </c>
      <c r="O9" s="42">
        <f>'Total Property Damage Expected'!O9/'Property Value'!C8</f>
        <v>1.8268496253055907E-4</v>
      </c>
      <c r="P9" s="42">
        <f>'Total Property Damage Expected'!P9/'Property Value'!D8</f>
        <v>1.2103040603622642E-4</v>
      </c>
      <c r="Q9" s="42">
        <f>'Total Property Damage Expected'!Q9/'Property Value'!E8</f>
        <v>3.0016299872544472E-4</v>
      </c>
      <c r="R9" s="42">
        <f>'Total Property Damage Expected'!R9/'Property Value'!F8</f>
        <v>1.5246639280030408E-4</v>
      </c>
      <c r="S9" s="42">
        <f>'Total Property Damage Expected'!S9/'Property Value'!G8</f>
        <v>3.3345699280450109E-4</v>
      </c>
    </row>
    <row r="10" spans="1:19" x14ac:dyDescent="0.35">
      <c r="A10">
        <v>2029</v>
      </c>
      <c r="B10" s="40">
        <f>'Total Property Damage Expected'!B10/'Property Value'!B9</f>
        <v>8.0521423130460394E-7</v>
      </c>
      <c r="C10" s="40">
        <f>'Total Property Damage Expected'!C10/'Property Value'!C9</f>
        <v>1.7334457718586404E-6</v>
      </c>
      <c r="D10" s="40">
        <f>'Total Property Damage Expected'!D10/'Property Value'!D9</f>
        <v>1.6548627676536343E-6</v>
      </c>
      <c r="E10" s="40">
        <f>'Total Property Damage Expected'!E10/'Property Value'!E9</f>
        <v>8.096609016754045E-6</v>
      </c>
      <c r="F10" s="40">
        <f>'Total Property Damage Expected'!F10/'Property Value'!F9</f>
        <v>4.8895937244088275E-6</v>
      </c>
      <c r="G10" s="40">
        <f>'Total Property Damage Expected'!G10/'Property Value'!G9</f>
        <v>1.1218857897267369E-5</v>
      </c>
      <c r="H10" s="41">
        <f>'Total Property Damage Expected'!H10/'Property Value'!B9</f>
        <v>3.0648463976675428E-6</v>
      </c>
      <c r="I10" s="41">
        <f>'Total Property Damage Expected'!I10/'Property Value'!C9</f>
        <v>5.4682887429463796E-6</v>
      </c>
      <c r="J10" s="41">
        <f>'Total Property Damage Expected'!J10/'Property Value'!D9</f>
        <v>3.1239373384196502E-6</v>
      </c>
      <c r="K10" s="41">
        <f>'Total Property Damage Expected'!K10/'Property Value'!E9</f>
        <v>1.7103105368262139E-5</v>
      </c>
      <c r="L10" s="41">
        <f>'Total Property Damage Expected'!L10/'Property Value'!F9</f>
        <v>1.1137746748433654E-5</v>
      </c>
      <c r="M10" s="41">
        <f>'Total Property Damage Expected'!M10/'Property Value'!G9</f>
        <v>1.8269400894539571E-5</v>
      </c>
      <c r="N10" s="42">
        <f>'Total Property Damage Expected'!N10/'Property Value'!B9</f>
        <v>6.0947258419482784E-5</v>
      </c>
      <c r="O10" s="42">
        <f>'Total Property Damage Expected'!O10/'Property Value'!C9</f>
        <v>1.8230590061020673E-4</v>
      </c>
      <c r="P10" s="42">
        <f>'Total Property Damage Expected'!P10/'Property Value'!D9</f>
        <v>1.2077927415597961E-4</v>
      </c>
      <c r="Q10" s="42">
        <f>'Total Property Damage Expected'!Q10/'Property Value'!E9</f>
        <v>2.9954017590992947E-4</v>
      </c>
      <c r="R10" s="42">
        <f>'Total Property Damage Expected'!R10/'Property Value'!F9</f>
        <v>1.5215003286107585E-4</v>
      </c>
      <c r="S10" s="42">
        <f>'Total Property Damage Expected'!S10/'Property Value'!G9</f>
        <v>3.3276508666019411E-4</v>
      </c>
    </row>
    <row r="11" spans="1:19" x14ac:dyDescent="0.35">
      <c r="A11">
        <v>2030</v>
      </c>
      <c r="B11" s="40">
        <f>'Total Property Damage Expected'!B11/'Property Value'!B10</f>
        <v>9.3684252596582431E-7</v>
      </c>
      <c r="C11" s="40">
        <f>'Total Property Damage Expected'!C11/'Property Value'!C10</f>
        <v>2.0168119891543464E-6</v>
      </c>
      <c r="D11" s="40">
        <f>'Total Property Damage Expected'!D11/'Property Value'!D10</f>
        <v>1.925383028642655E-6</v>
      </c>
      <c r="E11" s="40">
        <f>'Total Property Damage Expected'!E11/'Property Value'!E10</f>
        <v>9.4201609312393172E-6</v>
      </c>
      <c r="F11" s="40">
        <f>'Total Property Damage Expected'!F11/'Property Value'!F10</f>
        <v>5.6888951506731983E-6</v>
      </c>
      <c r="G11" s="40">
        <f>'Total Property Damage Expected'!G11/'Property Value'!G10</f>
        <v>1.3052803542603639E-5</v>
      </c>
      <c r="H11" s="41">
        <f>'Total Property Damage Expected'!H11/'Property Value'!B10</f>
        <v>3.5392586754453829E-6</v>
      </c>
      <c r="I11" s="41">
        <f>'Total Property Damage Expected'!I11/'Property Value'!C10</f>
        <v>6.3147335501192316E-6</v>
      </c>
      <c r="J11" s="41">
        <f>'Total Property Damage Expected'!J11/'Property Value'!D10</f>
        <v>3.607496393608448E-6</v>
      </c>
      <c r="K11" s="41">
        <f>'Total Property Damage Expected'!K11/'Property Value'!E10</f>
        <v>1.9750521297819529E-5</v>
      </c>
      <c r="L11" s="41">
        <f>'Total Property Damage Expected'!L11/'Property Value'!F10</f>
        <v>1.28617756616798E-5</v>
      </c>
      <c r="M11" s="41">
        <f>'Total Property Damage Expected'!M11/'Property Value'!G10</f>
        <v>2.1097349498623318E-5</v>
      </c>
      <c r="N11" s="42">
        <f>'Total Property Damage Expected'!N11/'Property Value'!B10</f>
        <v>7.0348674291815483E-5</v>
      </c>
      <c r="O11" s="42">
        <f>'Total Property Damage Expected'!O11/'Property Value'!C10</f>
        <v>2.1042748691389542E-4</v>
      </c>
      <c r="P11" s="42">
        <f>'Total Property Damage Expected'!P11/'Property Value'!D10</f>
        <v>1.3941007420417126E-4</v>
      </c>
      <c r="Q11" s="42">
        <f>'Total Property Damage Expected'!Q11/'Property Value'!E10</f>
        <v>3.4574572866537083E-4</v>
      </c>
      <c r="R11" s="42">
        <f>'Total Property Damage Expected'!R11/'Property Value'!F10</f>
        <v>1.756199275045862E-4</v>
      </c>
      <c r="S11" s="42">
        <f>'Total Property Damage Expected'!S11/'Property Value'!G10</f>
        <v>3.8409574612895944E-4</v>
      </c>
    </row>
    <row r="12" spans="1:19" x14ac:dyDescent="0.35">
      <c r="A12">
        <v>2031</v>
      </c>
      <c r="B12" s="40">
        <f>'Total Property Damage Expected'!B12/'Property Value'!B11</f>
        <v>9.4236236358350641E-7</v>
      </c>
      <c r="C12" s="40">
        <f>'Total Property Damage Expected'!C12/'Property Value'!C11</f>
        <v>2.0286949624150337E-6</v>
      </c>
      <c r="D12" s="40">
        <f>'Total Property Damage Expected'!D12/'Property Value'!D11</f>
        <v>1.9367273062297464E-6</v>
      </c>
      <c r="E12" s="40">
        <f>'Total Property Damage Expected'!E12/'Property Value'!E11</f>
        <v>9.4756641318644879E-6</v>
      </c>
      <c r="F12" s="40">
        <f>'Total Property Damage Expected'!F12/'Property Value'!F11</f>
        <v>5.722413886837914E-6</v>
      </c>
      <c r="G12" s="40">
        <f>'Total Property Damage Expected'!G12/'Property Value'!G11</f>
        <v>1.3129710124034063E-5</v>
      </c>
      <c r="H12" s="41">
        <f>'Total Property Damage Expected'!H12/'Property Value'!B11</f>
        <v>3.5335568173616978E-6</v>
      </c>
      <c r="I12" s="41">
        <f>'Total Property Damage Expected'!I12/'Property Value'!C11</f>
        <v>6.3045603139020368E-6</v>
      </c>
      <c r="J12" s="41">
        <f>'Total Property Damage Expected'!J12/'Property Value'!D11</f>
        <v>3.6016846023945234E-6</v>
      </c>
      <c r="K12" s="41">
        <f>'Total Property Damage Expected'!K12/'Property Value'!E11</f>
        <v>1.9718702581007377E-5</v>
      </c>
      <c r="L12" s="41">
        <f>'Total Property Damage Expected'!L12/'Property Value'!F11</f>
        <v>1.2841054932778044E-5</v>
      </c>
      <c r="M12" s="41">
        <f>'Total Property Damage Expected'!M12/'Property Value'!G11</f>
        <v>2.1063360998823165E-5</v>
      </c>
      <c r="N12" s="42">
        <f>'Total Property Damage Expected'!N12/'Property Value'!B11</f>
        <v>7.0202704403533973E-5</v>
      </c>
      <c r="O12" s="42">
        <f>'Total Property Damage Expected'!O12/'Property Value'!C11</f>
        <v>2.0999086067942277E-4</v>
      </c>
      <c r="P12" s="42">
        <f>'Total Property Damage Expected'!P12/'Property Value'!D11</f>
        <v>1.3912080545587207E-4</v>
      </c>
      <c r="Q12" s="42">
        <f>'Total Property Damage Expected'!Q12/'Property Value'!E11</f>
        <v>3.4502832402491176E-4</v>
      </c>
      <c r="R12" s="42">
        <f>'Total Property Damage Expected'!R12/'Property Value'!F11</f>
        <v>1.7525552516927688E-4</v>
      </c>
      <c r="S12" s="42">
        <f>'Total Property Damage Expected'!S12/'Property Value'!G11</f>
        <v>3.8329876717070247E-4</v>
      </c>
    </row>
    <row r="13" spans="1:19" x14ac:dyDescent="0.35">
      <c r="A13">
        <v>2032</v>
      </c>
      <c r="B13" s="40">
        <f>'Total Property Damage Expected'!B13/'Property Value'!B12</f>
        <v>9.4791472385732451E-7</v>
      </c>
      <c r="C13" s="40">
        <f>'Total Property Damage Expected'!C13/'Property Value'!C12</f>
        <v>2.0406479496652616E-6</v>
      </c>
      <c r="D13" s="40">
        <f>'Total Property Damage Expected'!D13/'Property Value'!D12</f>
        <v>1.9481384238336339E-6</v>
      </c>
      <c r="E13" s="40">
        <f>'Total Property Damage Expected'!E13/'Property Value'!E12</f>
        <v>9.5314943550641298E-6</v>
      </c>
      <c r="F13" s="40">
        <f>'Total Property Damage Expected'!F13/'Property Value'!F12</f>
        <v>5.7561301140170241E-6</v>
      </c>
      <c r="G13" s="40">
        <f>'Total Property Damage Expected'!G13/'Property Value'!G12</f>
        <v>1.3207069835878046E-5</v>
      </c>
      <c r="H13" s="41">
        <f>'Total Property Damage Expected'!H13/'Property Value'!B12</f>
        <v>3.5278641451523977E-6</v>
      </c>
      <c r="I13" s="41">
        <f>'Total Property Damage Expected'!I13/'Property Value'!C12</f>
        <v>6.2944034670913485E-6</v>
      </c>
      <c r="J13" s="41">
        <f>'Total Property Damage Expected'!J13/'Property Value'!D12</f>
        <v>3.5958821741607462E-6</v>
      </c>
      <c r="K13" s="41">
        <f>'Total Property Damage Expected'!K13/'Property Value'!E12</f>
        <v>1.9686935125158122E-5</v>
      </c>
      <c r="L13" s="41">
        <f>'Total Property Damage Expected'!L13/'Property Value'!F12</f>
        <v>1.2820367585628352E-5</v>
      </c>
      <c r="M13" s="41">
        <f>'Total Property Damage Expected'!M13/'Property Value'!G12</f>
        <v>2.1029427255575196E-5</v>
      </c>
      <c r="N13" s="42">
        <f>'Total Property Damage Expected'!N13/'Property Value'!B12</f>
        <v>7.0057037395278264E-5</v>
      </c>
      <c r="O13" s="42">
        <f>'Total Property Damage Expected'!O13/'Property Value'!C12</f>
        <v>2.0955514042197539E-4</v>
      </c>
      <c r="P13" s="42">
        <f>'Total Property Damage Expected'!P13/'Property Value'!D12</f>
        <v>1.3883213692537797E-4</v>
      </c>
      <c r="Q13" s="42">
        <f>'Total Property Damage Expected'!Q13/'Property Value'!E12</f>
        <v>3.4431240796225853E-4</v>
      </c>
      <c r="R13" s="42">
        <f>'Total Property Damage Expected'!R13/'Property Value'!F12</f>
        <v>1.7489187895010922E-4</v>
      </c>
      <c r="S13" s="42">
        <f>'Total Property Damage Expected'!S13/'Property Value'!G12</f>
        <v>3.825034419028764E-4</v>
      </c>
    </row>
    <row r="14" spans="1:19" x14ac:dyDescent="0.35">
      <c r="A14">
        <v>2033</v>
      </c>
      <c r="B14" s="40">
        <f>'Total Property Damage Expected'!B14/'Property Value'!B13</f>
        <v>9.5349979840943039E-7</v>
      </c>
      <c r="C14" s="40">
        <f>'Total Property Damage Expected'!C14/'Property Value'!C13</f>
        <v>2.0526713634245755E-6</v>
      </c>
      <c r="D14" s="40">
        <f>'Total Property Damage Expected'!D14/'Property Value'!D13</f>
        <v>1.959616775272946E-6</v>
      </c>
      <c r="E14" s="40">
        <f>'Total Property Damage Expected'!E14/'Property Value'!E13</f>
        <v>9.5876535276417894E-6</v>
      </c>
      <c r="F14" s="40">
        <f>'Total Property Damage Expected'!F14/'Property Value'!F13</f>
        <v>5.7900449958194573E-6</v>
      </c>
      <c r="G14" s="40">
        <f>'Total Property Damage Expected'!G14/'Property Value'!G13</f>
        <v>1.3284885347961336E-5</v>
      </c>
      <c r="H14" s="41">
        <f>'Total Property Damage Expected'!H14/'Property Value'!B13</f>
        <v>3.5221806440187465E-6</v>
      </c>
      <c r="I14" s="41">
        <f>'Total Property Damage Expected'!I14/'Property Value'!C13</f>
        <v>6.2842629832833124E-6</v>
      </c>
      <c r="J14" s="41">
        <f>'Total Property Damage Expected'!J14/'Property Value'!D13</f>
        <v>3.5900890938230571E-6</v>
      </c>
      <c r="K14" s="41">
        <f>'Total Property Damage Expected'!K14/'Property Value'!E13</f>
        <v>1.9655218847688737E-5</v>
      </c>
      <c r="L14" s="41">
        <f>'Total Property Damage Expected'!L14/'Property Value'!F13</f>
        <v>1.279971356645166E-5</v>
      </c>
      <c r="M14" s="41">
        <f>'Total Property Damage Expected'!M14/'Property Value'!G13</f>
        <v>2.0995548180664864E-5</v>
      </c>
      <c r="N14" s="42">
        <f>'Total Property Damage Expected'!N14/'Property Value'!B13</f>
        <v>6.991167263858787E-5</v>
      </c>
      <c r="O14" s="42">
        <f>'Total Property Damage Expected'!O14/'Property Value'!C13</f>
        <v>2.0912032426169741E-4</v>
      </c>
      <c r="P14" s="42">
        <f>'Total Property Damage Expected'!P14/'Property Value'!D13</f>
        <v>1.3854406736726776E-4</v>
      </c>
      <c r="Q14" s="42">
        <f>'Total Property Damage Expected'!Q14/'Property Value'!E13</f>
        <v>3.4359797738868855E-4</v>
      </c>
      <c r="R14" s="42">
        <f>'Total Property Damage Expected'!R14/'Property Value'!F13</f>
        <v>1.74528987278181E-4</v>
      </c>
      <c r="S14" s="42">
        <f>'Total Property Damage Expected'!S14/'Property Value'!G13</f>
        <v>3.8170976689415835E-4</v>
      </c>
    </row>
    <row r="15" spans="1:19" x14ac:dyDescent="0.35">
      <c r="A15">
        <v>2034</v>
      </c>
      <c r="B15" s="40">
        <f>'Total Property Damage Expected'!B15/'Property Value'!B14</f>
        <v>9.5911777999100596E-7</v>
      </c>
      <c r="C15" s="40">
        <f>'Total Property Damage Expected'!C15/'Property Value'!C14</f>
        <v>2.0647656186430701E-6</v>
      </c>
      <c r="D15" s="40">
        <f>'Total Property Damage Expected'!D15/'Property Value'!D14</f>
        <v>1.9711627566866751E-6</v>
      </c>
      <c r="E15" s="40">
        <f>'Total Property Damage Expected'!E15/'Property Value'!E14</f>
        <v>9.6441435877536759E-6</v>
      </c>
      <c r="F15" s="40">
        <f>'Total Property Damage Expected'!F15/'Property Value'!F14</f>
        <v>5.8241597027100811E-6</v>
      </c>
      <c r="G15" s="40">
        <f>'Total Property Damage Expected'!G15/'Property Value'!G14</f>
        <v>1.336315934584019E-5</v>
      </c>
      <c r="H15" s="41">
        <f>'Total Property Damage Expected'!H15/'Property Value'!B14</f>
        <v>3.5165062991858503E-6</v>
      </c>
      <c r="I15" s="41">
        <f>'Total Property Damage Expected'!I15/'Property Value'!C14</f>
        <v>6.2741388361166115E-6</v>
      </c>
      <c r="J15" s="41">
        <f>'Total Property Damage Expected'!J15/'Property Value'!D14</f>
        <v>3.5843053463217008E-6</v>
      </c>
      <c r="K15" s="41">
        <f>'Total Property Damage Expected'!K15/'Property Value'!E14</f>
        <v>1.9623553666149225E-5</v>
      </c>
      <c r="L15" s="41">
        <f>'Total Property Damage Expected'!L15/'Property Value'!F14</f>
        <v>1.2779092821555544E-5</v>
      </c>
      <c r="M15" s="41">
        <f>'Total Property Damage Expected'!M15/'Property Value'!G14</f>
        <v>2.0961723686019735E-5</v>
      </c>
      <c r="N15" s="42">
        <f>'Total Property Damage Expected'!N15/'Property Value'!B14</f>
        <v>6.9766609506306262E-5</v>
      </c>
      <c r="O15" s="42">
        <f>'Total Property Damage Expected'!O15/'Property Value'!C14</f>
        <v>2.0868641032263367E-4</v>
      </c>
      <c r="P15" s="42">
        <f>'Total Property Damage Expected'!P15/'Property Value'!D14</f>
        <v>1.3825659553870455E-4</v>
      </c>
      <c r="Q15" s="42">
        <f>'Total Property Damage Expected'!Q15/'Property Value'!E14</f>
        <v>3.4288502922188822E-4</v>
      </c>
      <c r="R15" s="42">
        <f>'Total Property Damage Expected'!R15/'Property Value'!F14</f>
        <v>1.741668485878454E-4</v>
      </c>
      <c r="S15" s="42">
        <f>'Total Property Damage Expected'!S15/'Property Value'!G14</f>
        <v>3.809177387203454E-4</v>
      </c>
    </row>
    <row r="16" spans="1:19" x14ac:dyDescent="0.35">
      <c r="A16">
        <v>2035</v>
      </c>
      <c r="B16" s="40">
        <f>'Total Property Damage Expected'!B16/'Property Value'!B15</f>
        <v>9.6476886248891459E-7</v>
      </c>
      <c r="C16" s="40">
        <f>'Total Property Damage Expected'!C16/'Property Value'!C15</f>
        <v>2.0769311327157084E-6</v>
      </c>
      <c r="D16" s="40">
        <f>'Total Property Damage Expected'!D16/'Property Value'!D15</f>
        <v>1.9827767665478479E-6</v>
      </c>
      <c r="E16" s="40">
        <f>'Total Property Damage Expected'!E16/'Property Value'!E15</f>
        <v>9.7009664849755201E-6</v>
      </c>
      <c r="F16" s="40">
        <f>'Total Property Damage Expected'!F16/'Property Value'!F15</f>
        <v>5.8584754120500944E-6</v>
      </c>
      <c r="G16" s="40">
        <f>'Total Property Damage Expected'!G16/'Property Value'!G15</f>
        <v>1.3441894530894054E-5</v>
      </c>
      <c r="H16" s="41">
        <f>'Total Property Damage Expected'!H16/'Property Value'!B15</f>
        <v>3.5108410959026186E-6</v>
      </c>
      <c r="I16" s="41">
        <f>'Total Property Damage Expected'!I16/'Property Value'!C15</f>
        <v>6.2640309992723973E-6</v>
      </c>
      <c r="J16" s="41">
        <f>'Total Property Damage Expected'!J16/'Property Value'!D15</f>
        <v>3.5785309166211793E-6</v>
      </c>
      <c r="K16" s="41">
        <f>'Total Property Damage Expected'!K16/'Property Value'!E15</f>
        <v>1.9591939498222409E-5</v>
      </c>
      <c r="L16" s="41">
        <f>'Total Property Damage Expected'!L16/'Property Value'!F15</f>
        <v>1.2758505297334084E-5</v>
      </c>
      <c r="M16" s="41">
        <f>'Total Property Damage Expected'!M16/'Property Value'!G15</f>
        <v>2.0927953683709279E-5</v>
      </c>
      <c r="N16" s="42">
        <f>'Total Property Damage Expected'!N16/'Property Value'!B15</f>
        <v>6.9621847372578318E-5</v>
      </c>
      <c r="O16" s="42">
        <f>'Total Property Damage Expected'!O16/'Property Value'!C15</f>
        <v>2.0825339673272148E-4</v>
      </c>
      <c r="P16" s="42">
        <f>'Total Property Damage Expected'!P16/'Property Value'!D15</f>
        <v>1.3796972019943014E-4</v>
      </c>
      <c r="Q16" s="42">
        <f>'Total Property Damage Expected'!Q16/'Property Value'!E15</f>
        <v>3.4217356038593967E-4</v>
      </c>
      <c r="R16" s="42">
        <f>'Total Property Damage Expected'!R16/'Property Value'!F15</f>
        <v>1.7380546131670434E-4</v>
      </c>
      <c r="S16" s="42">
        <f>'Total Property Damage Expected'!S16/'Property Value'!G15</f>
        <v>3.8012735396433984E-4</v>
      </c>
    </row>
    <row r="17" spans="1:19" x14ac:dyDescent="0.35">
      <c r="A17">
        <v>2036</v>
      </c>
      <c r="B17" s="40">
        <f>'Total Property Damage Expected'!B17/'Property Value'!B16</f>
        <v>9.7045324093239382E-7</v>
      </c>
      <c r="C17" s="40">
        <f>'Total Property Damage Expected'!C17/'Property Value'!C16</f>
        <v>2.089168325496726E-6</v>
      </c>
      <c r="D17" s="40">
        <f>'Total Property Damage Expected'!D17/'Property Value'!D16</f>
        <v>1.9944592056772772E-6</v>
      </c>
      <c r="E17" s="40">
        <f>'Total Property Damage Expected'!E17/'Property Value'!E16</f>
        <v>9.7581241803698856E-6</v>
      </c>
      <c r="F17" s="40">
        <f>'Total Property Damage Expected'!F17/'Property Value'!F16</f>
        <v>5.892993308137659E-6</v>
      </c>
      <c r="G17" s="40">
        <f>'Total Property Damage Expected'!G17/'Property Value'!G16</f>
        <v>1.3521093620418789E-5</v>
      </c>
      <c r="H17" s="41">
        <f>'Total Property Damage Expected'!H17/'Property Value'!B16</f>
        <v>3.5051850194417229E-6</v>
      </c>
      <c r="I17" s="41">
        <f>'Total Property Damage Expected'!I17/'Property Value'!C16</f>
        <v>6.2539394464742229E-6</v>
      </c>
      <c r="J17" s="41">
        <f>'Total Property Damage Expected'!J17/'Property Value'!D16</f>
        <v>3.5727657897102208E-6</v>
      </c>
      <c r="K17" s="41">
        <f>'Total Property Damage Expected'!K17/'Property Value'!E16</f>
        <v>1.9560376261723756E-5</v>
      </c>
      <c r="L17" s="41">
        <f>'Total Property Damage Expected'!L17/'Property Value'!F16</f>
        <v>1.2737950940267718E-5</v>
      </c>
      <c r="M17" s="41">
        <f>'Total Property Damage Expected'!M17/'Property Value'!G16</f>
        <v>2.0894238085944609E-5</v>
      </c>
      <c r="N17" s="42">
        <f>'Total Property Damage Expected'!N17/'Property Value'!B16</f>
        <v>6.9477385612847466E-5</v>
      </c>
      <c r="O17" s="42">
        <f>'Total Property Damage Expected'!O17/'Property Value'!C16</f>
        <v>2.078212816237825E-4</v>
      </c>
      <c r="P17" s="42">
        <f>'Total Property Damage Expected'!P17/'Property Value'!D16</f>
        <v>1.3768344011175993E-4</v>
      </c>
      <c r="Q17" s="42">
        <f>'Total Property Damage Expected'!Q17/'Property Value'!E16</f>
        <v>3.4146356781130727E-4</v>
      </c>
      <c r="R17" s="42">
        <f>'Total Property Damage Expected'!R17/'Property Value'!F16</f>
        <v>1.7344482390560151E-4</v>
      </c>
      <c r="S17" s="42">
        <f>'Total Property Damage Expected'!S17/'Property Value'!G16</f>
        <v>3.7933860921613387E-4</v>
      </c>
    </row>
    <row r="18" spans="1:19" x14ac:dyDescent="0.35">
      <c r="A18">
        <v>2037</v>
      </c>
      <c r="B18" s="40">
        <f>'Total Property Damage Expected'!B18/'Property Value'!B17</f>
        <v>9.7617111149978479E-7</v>
      </c>
      <c r="C18" s="40">
        <f>'Total Property Damage Expected'!C18/'Property Value'!C17</f>
        <v>2.1014776193141242E-6</v>
      </c>
      <c r="D18" s="40">
        <f>'Total Property Damage Expected'!D18/'Property Value'!D17</f>
        <v>2.0062104772573974E-6</v>
      </c>
      <c r="E18" s="40">
        <f>'Total Property Damage Expected'!E18/'Property Value'!E17</f>
        <v>9.8156186465538255E-6</v>
      </c>
      <c r="F18" s="40">
        <f>'Total Property Damage Expected'!F18/'Property Value'!F17</f>
        <v>5.9277145822487733E-6</v>
      </c>
      <c r="G18" s="40">
        <f>'Total Property Damage Expected'!G18/'Property Value'!G17</f>
        <v>1.3600759347720447E-5</v>
      </c>
      <c r="H18" s="41">
        <f>'Total Property Damage Expected'!H18/'Property Value'!B17</f>
        <v>3.4995380550995647E-6</v>
      </c>
      <c r="I18" s="41">
        <f>'Total Property Damage Expected'!I18/'Property Value'!C17</f>
        <v>6.2438641514879729E-6</v>
      </c>
      <c r="J18" s="41">
        <f>'Total Property Damage Expected'!J18/'Property Value'!D17</f>
        <v>3.5670099506017362E-6</v>
      </c>
      <c r="K18" s="41">
        <f>'Total Property Damage Expected'!K18/'Property Value'!E17</f>
        <v>1.9528863874601106E-5</v>
      </c>
      <c r="L18" s="41">
        <f>'Total Property Damage Expected'!L18/'Property Value'!F17</f>
        <v>1.2717429696923107E-5</v>
      </c>
      <c r="M18" s="41">
        <f>'Total Property Damage Expected'!M18/'Property Value'!G17</f>
        <v>2.0860576805078273E-5</v>
      </c>
      <c r="N18" s="42">
        <f>'Total Property Damage Expected'!N18/'Property Value'!B17</f>
        <v>6.9333223603853093E-5</v>
      </c>
      <c r="O18" s="42">
        <f>'Total Property Damage Expected'!O18/'Property Value'!C17</f>
        <v>2.0739006313151483E-4</v>
      </c>
      <c r="P18" s="42">
        <f>'Total Property Damage Expected'!P18/'Property Value'!D17</f>
        <v>1.3739775404057741E-4</v>
      </c>
      <c r="Q18" s="42">
        <f>'Total Property Damage Expected'!Q18/'Property Value'!E17</f>
        <v>3.407550484348245E-4</v>
      </c>
      <c r="R18" s="42">
        <f>'Total Property Damage Expected'!R18/'Property Value'!F17</f>
        <v>1.7308493479861585E-4</v>
      </c>
      <c r="S18" s="42">
        <f>'Total Property Damage Expected'!S18/'Property Value'!G17</f>
        <v>3.7855150107279548E-4</v>
      </c>
    </row>
    <row r="19" spans="1:19" x14ac:dyDescent="0.35">
      <c r="A19">
        <v>2038</v>
      </c>
      <c r="B19" s="40">
        <f>'Total Property Damage Expected'!B19/'Property Value'!B18</f>
        <v>9.8192267152530362E-7</v>
      </c>
      <c r="C19" s="40">
        <f>'Total Property Damage Expected'!C19/'Property Value'!C18</f>
        <v>2.1138594389842424E-6</v>
      </c>
      <c r="D19" s="40">
        <f>'Total Property Damage Expected'!D19/'Property Value'!D18</f>
        <v>2.0180309868461749E-6</v>
      </c>
      <c r="E19" s="40">
        <f>'Total Property Damage Expected'!E19/'Property Value'!E18</f>
        <v>9.8734518677669777E-6</v>
      </c>
      <c r="F19" s="40">
        <f>'Total Property Damage Expected'!F19/'Property Value'!F18</f>
        <v>5.9626404326783823E-6</v>
      </c>
      <c r="G19" s="40">
        <f>'Total Property Damage Expected'!G19/'Property Value'!G18</f>
        <v>1.3680894462209613E-5</v>
      </c>
      <c r="H19" s="41">
        <f>'Total Property Damage Expected'!H19/'Property Value'!B18</f>
        <v>3.4939001881962308E-6</v>
      </c>
      <c r="I19" s="41">
        <f>'Total Property Damage Expected'!I19/'Property Value'!C18</f>
        <v>6.2338050881217984E-6</v>
      </c>
      <c r="J19" s="41">
        <f>'Total Property Damage Expected'!J19/'Property Value'!D18</f>
        <v>3.5612633843327805E-6</v>
      </c>
      <c r="K19" s="41">
        <f>'Total Property Damage Expected'!K19/'Property Value'!E18</f>
        <v>1.9497402254934508E-5</v>
      </c>
      <c r="L19" s="41">
        <f>'Total Property Damage Expected'!L19/'Property Value'!F18</f>
        <v>1.2696941513952991E-5</v>
      </c>
      <c r="M19" s="41">
        <f>'Total Property Damage Expected'!M19/'Property Value'!G18</f>
        <v>2.0826969753604032E-5</v>
      </c>
      <c r="N19" s="42">
        <f>'Total Property Damage Expected'!N19/'Property Value'!B18</f>
        <v>6.9189360723627812E-5</v>
      </c>
      <c r="O19" s="42">
        <f>'Total Property Damage Expected'!O19/'Property Value'!C18</f>
        <v>2.0695973939548497E-4</v>
      </c>
      <c r="P19" s="42">
        <f>'Total Property Damage Expected'!P19/'Property Value'!D18</f>
        <v>1.3711266075332881E-4</v>
      </c>
      <c r="Q19" s="42">
        <f>'Total Property Damage Expected'!Q19/'Property Value'!E18</f>
        <v>3.4004799919968095E-4</v>
      </c>
      <c r="R19" s="42">
        <f>'Total Property Damage Expected'!R19/'Property Value'!F18</f>
        <v>1.7272579244305471E-4</v>
      </c>
      <c r="S19" s="42">
        <f>'Total Property Damage Expected'!S19/'Property Value'!G18</f>
        <v>3.7776602613845379E-4</v>
      </c>
    </row>
    <row r="20" spans="1:19" x14ac:dyDescent="0.35">
      <c r="A20">
        <v>2039</v>
      </c>
      <c r="B20" s="40">
        <f>'Total Property Damage Expected'!B20/'Property Value'!B19</f>
        <v>9.8770811950585147E-7</v>
      </c>
      <c r="C20" s="40">
        <f>'Total Property Damage Expected'!C20/'Property Value'!C19</f>
        <v>2.1263142118264215E-6</v>
      </c>
      <c r="D20" s="40">
        <f>'Total Property Damage Expected'!D20/'Property Value'!D19</f>
        <v>2.0299211423911078E-6</v>
      </c>
      <c r="E20" s="40">
        <f>'Total Property Damage Expected'!E20/'Property Value'!E19</f>
        <v>9.9316258399400373E-6</v>
      </c>
      <c r="F20" s="40">
        <f>'Total Property Damage Expected'!F20/'Property Value'!F19</f>
        <v>5.9977720647817384E-6</v>
      </c>
      <c r="G20" s="40">
        <f>'Total Property Damage Expected'!G20/'Property Value'!G19</f>
        <v>1.3761501729496278E-5</v>
      </c>
      <c r="H20" s="41">
        <f>'Total Property Damage Expected'!H20/'Property Value'!B19</f>
        <v>3.4882714040754581E-6</v>
      </c>
      <c r="I20" s="41">
        <f>'Total Property Damage Expected'!I20/'Property Value'!C19</f>
        <v>6.2237622302260409E-6</v>
      </c>
      <c r="J20" s="41">
        <f>'Total Property Damage Expected'!J20/'Property Value'!D19</f>
        <v>3.5555260759645155E-6</v>
      </c>
      <c r="K20" s="41">
        <f>'Total Property Damage Expected'!K20/'Property Value'!E19</f>
        <v>1.9465991320935978E-5</v>
      </c>
      <c r="L20" s="41">
        <f>'Total Property Damage Expected'!L20/'Property Value'!F19</f>
        <v>1.267648633809606E-5</v>
      </c>
      <c r="M20" s="41">
        <f>'Total Property Damage Expected'!M20/'Property Value'!G19</f>
        <v>2.0793416844156603E-5</v>
      </c>
      <c r="N20" s="42">
        <f>'Total Property Damage Expected'!N20/'Property Value'!B19</f>
        <v>6.9045796351494744E-5</v>
      </c>
      <c r="O20" s="42">
        <f>'Total Property Damage Expected'!O20/'Property Value'!C19</f>
        <v>2.065303085591196E-4</v>
      </c>
      <c r="P20" s="42">
        <f>'Total Property Damage Expected'!P20/'Property Value'!D19</f>
        <v>1.3682815902001796E-4</v>
      </c>
      <c r="Q20" s="42">
        <f>'Total Property Damage Expected'!Q20/'Property Value'!E19</f>
        <v>3.3934241705540878E-4</v>
      </c>
      <c r="R20" s="42">
        <f>'Total Property Damage Expected'!R20/'Property Value'!F19</f>
        <v>1.7236739528944718E-4</v>
      </c>
      <c r="S20" s="42">
        <f>'Total Property Damage Expected'!S20/'Property Value'!G19</f>
        <v>3.7698218102428371E-4</v>
      </c>
    </row>
    <row r="21" spans="1:19" x14ac:dyDescent="0.35">
      <c r="A21">
        <v>2040</v>
      </c>
      <c r="B21" s="40">
        <f>'Total Property Damage Expected'!B21/'Property Value'!B20</f>
        <v>1.1407224494884944E-6</v>
      </c>
      <c r="C21" s="40">
        <f>'Total Property Damage Expected'!C21/'Property Value'!C20</f>
        <v>2.4557197700372491E-6</v>
      </c>
      <c r="D21" s="40">
        <f>'Total Property Damage Expected'!D21/'Property Value'!D20</f>
        <v>2.3443936240752442E-6</v>
      </c>
      <c r="E21" s="40">
        <f>'Total Property Damage Expected'!E21/'Property Value'!E20</f>
        <v>1.1470219118182016E-5</v>
      </c>
      <c r="F21" s="40">
        <f>'Total Property Damage Expected'!F21/'Property Value'!F20</f>
        <v>6.9269383394705979E-6</v>
      </c>
      <c r="G21" s="40">
        <f>'Total Property Damage Expected'!G21/'Property Value'!G20</f>
        <v>1.589341390588634E-5</v>
      </c>
      <c r="H21" s="41">
        <f>'Total Property Damage Expected'!H21/'Property Value'!B20</f>
        <v>3.9986194082726398E-6</v>
      </c>
      <c r="I21" s="41">
        <f>'Total Property Damage Expected'!I21/'Property Value'!C20</f>
        <v>7.1343234408826167E-6</v>
      </c>
      <c r="J21" s="41">
        <f>'Total Property Damage Expected'!J21/'Property Value'!D20</f>
        <v>4.0757137066114673E-6</v>
      </c>
      <c r="K21" s="41">
        <f>'Total Property Damage Expected'!K21/'Property Value'!E20</f>
        <v>2.2313943406531329E-5</v>
      </c>
      <c r="L21" s="41">
        <f>'Total Property Damage Expected'!L21/'Property Value'!F20</f>
        <v>1.4531106794325967E-5</v>
      </c>
      <c r="M21" s="41">
        <f>'Total Property Damage Expected'!M21/'Property Value'!G20</f>
        <v>2.3835576572455607E-5</v>
      </c>
      <c r="N21" s="42">
        <f>'Total Property Damage Expected'!N21/'Property Value'!B20</f>
        <v>7.9110694345513655E-5</v>
      </c>
      <c r="O21" s="42">
        <f>'Total Property Damage Expected'!O21/'Property Value'!C20</f>
        <v>2.3663650760617839E-4</v>
      </c>
      <c r="P21" s="42">
        <f>'Total Property Damage Expected'!P21/'Property Value'!D20</f>
        <v>1.5677378259187303E-4</v>
      </c>
      <c r="Q21" s="42">
        <f>'Total Property Damage Expected'!Q21/'Property Value'!E20</f>
        <v>3.8880881462318145E-4</v>
      </c>
      <c r="R21" s="42">
        <f>'Total Property Damage Expected'!R21/'Property Value'!F20</f>
        <v>1.9749362082027144E-4</v>
      </c>
      <c r="S21" s="42">
        <f>'Total Property Damage Expected'!S21/'Property Value'!G20</f>
        <v>4.3193537728052533E-4</v>
      </c>
    </row>
    <row r="22" spans="1:19" x14ac:dyDescent="0.35">
      <c r="A22">
        <v>2041</v>
      </c>
      <c r="B22" s="40">
        <f>'Total Property Damage Expected'!B22/'Property Value'!B21</f>
        <v>1.1474435392271673E-6</v>
      </c>
      <c r="C22" s="40">
        <f>'Total Property Damage Expected'!C22/'Property Value'!C21</f>
        <v>2.4701887698845424E-6</v>
      </c>
      <c r="D22" s="40">
        <f>'Total Property Damage Expected'!D22/'Property Value'!D21</f>
        <v>2.3582066948509158E-6</v>
      </c>
      <c r="E22" s="40">
        <f>'Total Property Damage Expected'!E22/'Property Value'!E21</f>
        <v>1.153780117729737E-5</v>
      </c>
      <c r="F22" s="40">
        <f>'Total Property Damage Expected'!F22/'Property Value'!F21</f>
        <v>6.9677515751658455E-6</v>
      </c>
      <c r="G22" s="40">
        <f>'Total Property Damage Expected'!G22/'Property Value'!G21</f>
        <v>1.5987057246703581E-5</v>
      </c>
      <c r="H22" s="41">
        <f>'Total Property Damage Expected'!H22/'Property Value'!B21</f>
        <v>3.9921775054654739E-6</v>
      </c>
      <c r="I22" s="41">
        <f>'Total Property Damage Expected'!I22/'Property Value'!C21</f>
        <v>7.1228298193326464E-6</v>
      </c>
      <c r="J22" s="41">
        <f>'Total Property Damage Expected'!J22/'Property Value'!D21</f>
        <v>4.069147602442237E-6</v>
      </c>
      <c r="K22" s="41">
        <f>'Total Property Damage Expected'!K22/'Property Value'!E21</f>
        <v>2.227799493532347E-5</v>
      </c>
      <c r="L22" s="41">
        <f>'Total Property Damage Expected'!L22/'Property Value'!F21</f>
        <v>1.4507696719974819E-5</v>
      </c>
      <c r="M22" s="41">
        <f>'Total Property Damage Expected'!M22/'Property Value'!G21</f>
        <v>2.3797176701911576E-5</v>
      </c>
      <c r="N22" s="42">
        <f>'Total Property Damage Expected'!N22/'Property Value'!B21</f>
        <v>7.894654371535983E-5</v>
      </c>
      <c r="O22" s="42">
        <f>'Total Property Damage Expected'!O22/'Property Value'!C21</f>
        <v>2.3614549899903228E-4</v>
      </c>
      <c r="P22" s="42">
        <f>'Total Property Damage Expected'!P22/'Property Value'!D21</f>
        <v>1.5644848503991806E-4</v>
      </c>
      <c r="Q22" s="42">
        <f>'Total Property Damage Expected'!Q22/'Property Value'!E21</f>
        <v>3.8800205628971261E-4</v>
      </c>
      <c r="R22" s="42">
        <f>'Total Property Damage Expected'!R22/'Property Value'!F21</f>
        <v>1.9708383169407038E-4</v>
      </c>
      <c r="S22" s="42">
        <f>'Total Property Damage Expected'!S22/'Property Value'!G21</f>
        <v>4.3103913354315318E-4</v>
      </c>
    </row>
    <row r="23" spans="1:19" x14ac:dyDescent="0.35">
      <c r="A23">
        <v>2042</v>
      </c>
      <c r="B23" s="40">
        <f>'Total Property Damage Expected'!B23/'Property Value'!B22</f>
        <v>1.1542042293500485E-6</v>
      </c>
      <c r="C23" s="40">
        <f>'Total Property Damage Expected'!C23/'Property Value'!C22</f>
        <v>2.4847430204836252E-6</v>
      </c>
      <c r="D23" s="40">
        <f>'Total Property Damage Expected'!D23/'Property Value'!D22</f>
        <v>2.3721011516712742E-6</v>
      </c>
      <c r="E23" s="40">
        <f>'Total Property Damage Expected'!E23/'Property Value'!E22</f>
        <v>1.1605781427124442E-5</v>
      </c>
      <c r="F23" s="40">
        <f>'Total Property Damage Expected'!F23/'Property Value'!F22</f>
        <v>7.0088052807665947E-6</v>
      </c>
      <c r="G23" s="40">
        <f>'Total Property Damage Expected'!G23/'Property Value'!G22</f>
        <v>1.6081252330232074E-5</v>
      </c>
      <c r="H23" s="41">
        <f>'Total Property Damage Expected'!H23/'Property Value'!B22</f>
        <v>3.9857459807682345E-6</v>
      </c>
      <c r="I23" s="41">
        <f>'Total Property Damage Expected'!I23/'Property Value'!C22</f>
        <v>7.1113547143718704E-6</v>
      </c>
      <c r="J23" s="41">
        <f>'Total Property Damage Expected'!J23/'Property Value'!D22</f>
        <v>4.0625920764752705E-6</v>
      </c>
      <c r="K23" s="41">
        <f>'Total Property Damage Expected'!K23/'Property Value'!E22</f>
        <v>2.2242104378243948E-5</v>
      </c>
      <c r="L23" s="41">
        <f>'Total Property Damage Expected'!L23/'Property Value'!F22</f>
        <v>1.4484324359996631E-5</v>
      </c>
      <c r="M23" s="41">
        <f>'Total Property Damage Expected'!M23/'Property Value'!G22</f>
        <v>2.3758838694778034E-5</v>
      </c>
      <c r="N23" s="42">
        <f>'Total Property Damage Expected'!N23/'Property Value'!B22</f>
        <v>7.8782733689338022E-5</v>
      </c>
      <c r="O23" s="42">
        <f>'Total Property Damage Expected'!O23/'Property Value'!C22</f>
        <v>2.3565550920954338E-4</v>
      </c>
      <c r="P23" s="42">
        <f>'Total Property Damage Expected'!P23/'Property Value'!D22</f>
        <v>1.5612386246368644E-4</v>
      </c>
      <c r="Q23" s="42">
        <f>'Total Property Damage Expected'!Q23/'Property Value'!E22</f>
        <v>3.8719697193837621E-4</v>
      </c>
      <c r="R23" s="42">
        <f>'Total Property Damage Expected'!R23/'Property Value'!F22</f>
        <v>1.9667489285927242E-4</v>
      </c>
      <c r="S23" s="42">
        <f>'Total Property Damage Expected'!S23/'Property Value'!G22</f>
        <v>4.301447494655335E-4</v>
      </c>
    </row>
    <row r="24" spans="1:19" x14ac:dyDescent="0.35">
      <c r="A24">
        <v>2043</v>
      </c>
      <c r="B24" s="40">
        <f>'Total Property Damage Expected'!B24/'Property Value'!B23</f>
        <v>1.1610047531809732E-6</v>
      </c>
      <c r="C24" s="40">
        <f>'Total Property Damage Expected'!C24/'Property Value'!C23</f>
        <v>2.4993830241284199E-6</v>
      </c>
      <c r="D24" s="40">
        <f>'Total Property Damage Expected'!D24/'Property Value'!D23</f>
        <v>2.386077474059547E-6</v>
      </c>
      <c r="E24" s="40">
        <f>'Total Property Damage Expected'!E24/'Property Value'!E23</f>
        <v>1.1674162213786529E-5</v>
      </c>
      <c r="F24" s="40">
        <f>'Total Property Damage Expected'!F24/'Property Value'!F23</f>
        <v>7.0501008731116378E-6</v>
      </c>
      <c r="G24" s="40">
        <f>'Total Property Damage Expected'!G24/'Property Value'!G23</f>
        <v>1.6176002407317163E-5</v>
      </c>
      <c r="H24" s="41">
        <f>'Total Property Damage Expected'!H24/'Property Value'!B23</f>
        <v>3.9793248174614592E-6</v>
      </c>
      <c r="I24" s="41">
        <f>'Total Property Damage Expected'!I24/'Property Value'!C23</f>
        <v>7.0998980961694755E-6</v>
      </c>
      <c r="J24" s="41">
        <f>'Total Property Damage Expected'!J24/'Property Value'!D23</f>
        <v>4.0560471116687504E-6</v>
      </c>
      <c r="K24" s="41">
        <f>'Total Property Damage Expected'!K24/'Property Value'!E23</f>
        <v>2.220627164199127E-5</v>
      </c>
      <c r="L24" s="41">
        <f>'Total Property Damage Expected'!L24/'Property Value'!F23</f>
        <v>1.4460989653632351E-5</v>
      </c>
      <c r="M24" s="41">
        <f>'Total Property Damage Expected'!M24/'Property Value'!G23</f>
        <v>2.3720562451391068E-5</v>
      </c>
      <c r="N24" s="42">
        <f>'Total Property Damage Expected'!N24/'Property Value'!B23</f>
        <v>7.8619263560712101E-5</v>
      </c>
      <c r="O24" s="42">
        <f>'Total Property Damage Expected'!O24/'Property Value'!C23</f>
        <v>2.3516653612371734E-4</v>
      </c>
      <c r="P24" s="42">
        <f>'Total Property Damage Expected'!P24/'Property Value'!D23</f>
        <v>1.5579991346263819E-4</v>
      </c>
      <c r="Q24" s="42">
        <f>'Total Property Damage Expected'!Q24/'Property Value'!E23</f>
        <v>3.8639355809574525E-4</v>
      </c>
      <c r="R24" s="42">
        <f>'Total Property Damage Expected'!R24/'Property Value'!F23</f>
        <v>1.9626680255156661E-4</v>
      </c>
      <c r="S24" s="42">
        <f>'Total Property Damage Expected'!S24/'Property Value'!G23</f>
        <v>4.2925222118896772E-4</v>
      </c>
    </row>
    <row r="25" spans="1:19" x14ac:dyDescent="0.35">
      <c r="A25">
        <v>2044</v>
      </c>
      <c r="B25" s="40">
        <f>'Total Property Damage Expected'!B25/'Property Value'!B24</f>
        <v>1.16784534541851E-6</v>
      </c>
      <c r="C25" s="40">
        <f>'Total Property Damage Expected'!C25/'Property Value'!C24</f>
        <v>2.5141092860723436E-6</v>
      </c>
      <c r="D25" s="40">
        <f>'Total Property Damage Expected'!D25/'Property Value'!D24</f>
        <v>2.4001361443642919E-6</v>
      </c>
      <c r="E25" s="40">
        <f>'Total Property Damage Expected'!E25/'Property Value'!E24</f>
        <v>1.1742945897230178E-5</v>
      </c>
      <c r="F25" s="40">
        <f>'Total Property Damage Expected'!F25/'Property Value'!F24</f>
        <v>7.0916397773877181E-6</v>
      </c>
      <c r="G25" s="40">
        <f>'Total Property Damage Expected'!G25/'Property Value'!G24</f>
        <v>1.6271310747958057E-5</v>
      </c>
      <c r="H25" s="41">
        <f>'Total Property Damage Expected'!H25/'Property Value'!B24</f>
        <v>3.9729139988526173E-6</v>
      </c>
      <c r="I25" s="41">
        <f>'Total Property Damage Expected'!I25/'Property Value'!C24</f>
        <v>7.0884599349427059E-6</v>
      </c>
      <c r="J25" s="41">
        <f>'Total Property Damage Expected'!J25/'Property Value'!D24</f>
        <v>4.0495126910083089E-6</v>
      </c>
      <c r="K25" s="41">
        <f>'Total Property Damage Expected'!K25/'Property Value'!E24</f>
        <v>2.2170496633414239E-5</v>
      </c>
      <c r="L25" s="41">
        <f>'Total Property Damage Expected'!L25/'Property Value'!F24</f>
        <v>1.4437692540220804E-5</v>
      </c>
      <c r="M25" s="41">
        <f>'Total Property Damage Expected'!M25/'Property Value'!G24</f>
        <v>2.3682347872247316E-5</v>
      </c>
      <c r="N25" s="42">
        <f>'Total Property Damage Expected'!N25/'Property Value'!B24</f>
        <v>7.8456132624212484E-5</v>
      </c>
      <c r="O25" s="42">
        <f>'Total Property Damage Expected'!O25/'Property Value'!C24</f>
        <v>2.3467857763194625E-4</v>
      </c>
      <c r="P25" s="42">
        <f>'Total Property Damage Expected'!P25/'Property Value'!D24</f>
        <v>1.5547663663913937E-4</v>
      </c>
      <c r="Q25" s="42">
        <f>'Total Property Damage Expected'!Q25/'Property Value'!E24</f>
        <v>3.8559181129559983E-4</v>
      </c>
      <c r="R25" s="42">
        <f>'Total Property Damage Expected'!R25/'Property Value'!F24</f>
        <v>1.9585955901030267E-4</v>
      </c>
      <c r="S25" s="42">
        <f>'Total Property Damage Expected'!S25/'Property Value'!G24</f>
        <v>4.2836154486276394E-4</v>
      </c>
    </row>
    <row r="26" spans="1:19" x14ac:dyDescent="0.35">
      <c r="A26">
        <v>2045</v>
      </c>
      <c r="B26" s="40">
        <f>'Total Property Damage Expected'!B26/'Property Value'!B25</f>
        <v>1.1747262421440617E-6</v>
      </c>
      <c r="C26" s="40">
        <f>'Total Property Damage Expected'!C26/'Property Value'!C25</f>
        <v>2.5289223145457462E-6</v>
      </c>
      <c r="D26" s="40">
        <f>'Total Property Damage Expected'!D26/'Property Value'!D25</f>
        <v>2.4142776477760442E-6</v>
      </c>
      <c r="E26" s="40">
        <f>'Total Property Damage Expected'!E26/'Property Value'!E25</f>
        <v>1.1812134851306652E-5</v>
      </c>
      <c r="F26" s="40">
        <f>'Total Property Damage Expected'!F26/'Property Value'!F25</f>
        <v>7.133423427178722E-6</v>
      </c>
      <c r="G26" s="40">
        <f>'Total Property Damage Expected'!G26/'Property Value'!G25</f>
        <v>1.6367180641420653E-5</v>
      </c>
      <c r="H26" s="41">
        <f>'Total Property Damage Expected'!H26/'Property Value'!B25</f>
        <v>3.966513508276073E-6</v>
      </c>
      <c r="I26" s="41">
        <f>'Total Property Damage Expected'!I26/'Property Value'!C25</f>
        <v>7.0770402009567901E-6</v>
      </c>
      <c r="J26" s="41">
        <f>'Total Property Damage Expected'!J26/'Property Value'!D25</f>
        <v>4.0429887975069941E-6</v>
      </c>
      <c r="K26" s="41">
        <f>'Total Property Damage Expected'!K26/'Property Value'!E25</f>
        <v>2.2134779259511741E-5</v>
      </c>
      <c r="L26" s="41">
        <f>'Total Property Damage Expected'!L26/'Property Value'!F25</f>
        <v>1.4414432959198557E-5</v>
      </c>
      <c r="M26" s="41">
        <f>'Total Property Damage Expected'!M26/'Property Value'!G25</f>
        <v>2.3644194858003732E-5</v>
      </c>
      <c r="N26" s="42">
        <f>'Total Property Damage Expected'!N26/'Property Value'!B25</f>
        <v>7.8293340176032854E-5</v>
      </c>
      <c r="O26" s="42">
        <f>'Total Property Damage Expected'!O26/'Property Value'!C25</f>
        <v>2.3419163162899953E-4</v>
      </c>
      <c r="P26" s="42">
        <f>'Total Property Damage Expected'!P26/'Property Value'!D25</f>
        <v>1.5515403059845607E-4</v>
      </c>
      <c r="Q26" s="42">
        <f>'Total Property Damage Expected'!Q26/'Property Value'!E25</f>
        <v>3.8479172807891253E-4</v>
      </c>
      <c r="R26" s="42">
        <f>'Total Property Damage Expected'!R26/'Property Value'!F25</f>
        <v>1.9545316047848375E-4</v>
      </c>
      <c r="S26" s="42">
        <f>'Total Property Damage Expected'!S26/'Property Value'!G25</f>
        <v>4.2747271664422013E-4</v>
      </c>
    </row>
    <row r="27" spans="1:19" x14ac:dyDescent="0.35">
      <c r="A27">
        <v>2046</v>
      </c>
      <c r="B27" s="40">
        <f>'Total Property Damage Expected'!B27/'Property Value'!B26</f>
        <v>1.1816476808300141E-6</v>
      </c>
      <c r="C27" s="40">
        <f>'Total Property Damage Expected'!C27/'Property Value'!C26</f>
        <v>2.5438226207734491E-6</v>
      </c>
      <c r="D27" s="40">
        <f>'Total Property Damage Expected'!D27/'Property Value'!D26</f>
        <v>2.4285024723440629E-6</v>
      </c>
      <c r="E27" s="40">
        <f>'Total Property Damage Expected'!E27/'Property Value'!E26</f>
        <v>1.1881731463853843E-5</v>
      </c>
      <c r="F27" s="40">
        <f>'Total Property Damage Expected'!F27/'Property Value'!F26</f>
        <v>7.1754532645151536E-6</v>
      </c>
      <c r="G27" s="40">
        <f>'Total Property Damage Expected'!G27/'Property Value'!G26</f>
        <v>1.6463615396351074E-5</v>
      </c>
      <c r="H27" s="41">
        <f>'Total Property Damage Expected'!H27/'Property Value'!B26</f>
        <v>3.9601233290930379E-6</v>
      </c>
      <c r="I27" s="41">
        <f>'Total Property Damage Expected'!I27/'Property Value'!C26</f>
        <v>7.065638864524859E-6</v>
      </c>
      <c r="J27" s="41">
        <f>'Total Property Damage Expected'!J27/'Property Value'!D26</f>
        <v>4.0364754142052185E-6</v>
      </c>
      <c r="K27" s="41">
        <f>'Total Property Damage Expected'!K27/'Property Value'!E26</f>
        <v>2.2099119427432492E-5</v>
      </c>
      <c r="L27" s="41">
        <f>'Total Property Damage Expected'!L27/'Property Value'!F26</f>
        <v>1.4391210850099738E-5</v>
      </c>
      <c r="M27" s="41">
        <f>'Total Property Damage Expected'!M27/'Property Value'!G26</f>
        <v>2.36061033094773E-5</v>
      </c>
      <c r="N27" s="42">
        <f>'Total Property Damage Expected'!N27/'Property Value'!B26</f>
        <v>7.8130885513827357E-5</v>
      </c>
      <c r="O27" s="42">
        <f>'Total Property Damage Expected'!O27/'Property Value'!C26</f>
        <v>2.3370569601401483E-4</v>
      </c>
      <c r="P27" s="42">
        <f>'Total Property Damage Expected'!P27/'Property Value'!D26</f>
        <v>1.5483209394874842E-4</v>
      </c>
      <c r="Q27" s="42">
        <f>'Total Property Damage Expected'!Q27/'Property Value'!E26</f>
        <v>3.8399330499383304E-4</v>
      </c>
      <c r="R27" s="42">
        <f>'Total Property Damage Expected'!R27/'Property Value'!F26</f>
        <v>1.9504760520275868E-4</v>
      </c>
      <c r="S27" s="42">
        <f>'Total Property Damage Expected'!S27/'Property Value'!G26</f>
        <v>4.2658573269860778E-4</v>
      </c>
    </row>
    <row r="28" spans="1:19" x14ac:dyDescent="0.35">
      <c r="A28">
        <v>2047</v>
      </c>
      <c r="B28" s="40">
        <f>'Total Property Damage Expected'!B28/'Property Value'!B27</f>
        <v>1.1886099003479294E-6</v>
      </c>
      <c r="C28" s="40">
        <f>'Total Property Damage Expected'!C28/'Property Value'!C27</f>
        <v>2.558810718992389E-6</v>
      </c>
      <c r="D28" s="40">
        <f>'Total Property Damage Expected'!D28/'Property Value'!D27</f>
        <v>2.4428111089931726E-6</v>
      </c>
      <c r="E28" s="40">
        <f>'Total Property Damage Expected'!E28/'Property Value'!E27</f>
        <v>1.1951738136778691E-5</v>
      </c>
      <c r="F28" s="40">
        <f>'Total Property Damage Expected'!F28/'Property Value'!F27</f>
        <v>7.2177307399239031E-6</v>
      </c>
      <c r="G28" s="40">
        <f>'Total Property Damage Expected'!G28/'Property Value'!G27</f>
        <v>1.6560618340889851E-5</v>
      </c>
      <c r="H28" s="41">
        <f>'Total Property Damage Expected'!H28/'Property Value'!B27</f>
        <v>3.9537434446915291E-6</v>
      </c>
      <c r="I28" s="41">
        <f>'Total Property Damage Expected'!I28/'Property Value'!C27</f>
        <v>7.054255896007866E-6</v>
      </c>
      <c r="J28" s="41">
        <f>'Total Property Damage Expected'!J28/'Property Value'!D27</f>
        <v>4.0299725241707163E-6</v>
      </c>
      <c r="K28" s="41">
        <f>'Total Property Damage Expected'!K28/'Property Value'!E27</f>
        <v>2.2063517044474776E-5</v>
      </c>
      <c r="L28" s="41">
        <f>'Total Property Damage Expected'!L28/'Property Value'!F27</f>
        <v>1.4368026152555885E-5</v>
      </c>
      <c r="M28" s="41">
        <f>'Total Property Damage Expected'!M28/'Property Value'!G27</f>
        <v>2.3568073127644801E-5</v>
      </c>
      <c r="N28" s="42">
        <f>'Total Property Damage Expected'!N28/'Property Value'!B27</f>
        <v>7.7968767936707412E-5</v>
      </c>
      <c r="O28" s="42">
        <f>'Total Property Damage Expected'!O28/'Property Value'!C27</f>
        <v>2.3322076869048902E-4</v>
      </c>
      <c r="P28" s="42">
        <f>'Total Property Damage Expected'!P28/'Property Value'!D27</f>
        <v>1.5451082530106448E-4</v>
      </c>
      <c r="Q28" s="42">
        <f>'Total Property Damage Expected'!Q28/'Property Value'!E27</f>
        <v>3.831965385956733E-4</v>
      </c>
      <c r="R28" s="42">
        <f>'Total Property Damage Expected'!R28/'Property Value'!F27</f>
        <v>1.9464289143341425E-4</v>
      </c>
      <c r="S28" s="42">
        <f>'Total Property Damage Expected'!S28/'Property Value'!G27</f>
        <v>4.2570058919915522E-4</v>
      </c>
    </row>
    <row r="29" spans="1:19" x14ac:dyDescent="0.35">
      <c r="A29">
        <v>2048</v>
      </c>
      <c r="B29" s="40">
        <f>'Total Property Damage Expected'!B29/'Property Value'!B28</f>
        <v>1.1956131409767919E-6</v>
      </c>
      <c r="C29" s="40">
        <f>'Total Property Damage Expected'!C29/'Property Value'!C28</f>
        <v>2.5738871264693669E-6</v>
      </c>
      <c r="D29" s="40">
        <f>'Total Property Damage Expected'!D29/'Property Value'!D28</f>
        <v>2.4572040515407055E-6</v>
      </c>
      <c r="E29" s="40">
        <f>'Total Property Damage Expected'!E29/'Property Value'!E28</f>
        <v>1.2022157286140068E-5</v>
      </c>
      <c r="F29" s="40">
        <f>'Total Property Damage Expected'!F29/'Property Value'!F28</f>
        <v>7.2602573124783025E-6</v>
      </c>
      <c r="G29" s="40">
        <f>'Total Property Damage Expected'!G29/'Property Value'!G28</f>
        <v>1.6658192822786772E-5</v>
      </c>
      <c r="H29" s="41">
        <f>'Total Property Damage Expected'!H29/'Property Value'!B28</f>
        <v>3.9473738384863281E-6</v>
      </c>
      <c r="I29" s="41">
        <f>'Total Property Damage Expected'!I29/'Property Value'!C28</f>
        <v>7.0428912658145178E-6</v>
      </c>
      <c r="J29" s="41">
        <f>'Total Property Damage Expected'!J29/'Property Value'!D28</f>
        <v>4.0234801104984998E-6</v>
      </c>
      <c r="K29" s="41">
        <f>'Total Property Damage Expected'!K29/'Property Value'!E28</f>
        <v>2.2027972018086244E-5</v>
      </c>
      <c r="L29" s="41">
        <f>'Total Property Damage Expected'!L29/'Property Value'!F28</f>
        <v>1.4344878806295801E-5</v>
      </c>
      <c r="M29" s="41">
        <f>'Total Property Damage Expected'!M29/'Property Value'!G28</f>
        <v>2.3530104213642541E-5</v>
      </c>
      <c r="N29" s="42">
        <f>'Total Property Damage Expected'!N29/'Property Value'!B28</f>
        <v>7.7806986745238788E-5</v>
      </c>
      <c r="O29" s="42">
        <f>'Total Property Damage Expected'!O29/'Property Value'!C28</f>
        <v>2.3273684756626906E-4</v>
      </c>
      <c r="P29" s="42">
        <f>'Total Property Damage Expected'!P29/'Property Value'!D28</f>
        <v>1.5419022326933429E-4</v>
      </c>
      <c r="Q29" s="42">
        <f>'Total Property Damage Expected'!Q29/'Property Value'!E28</f>
        <v>3.824014254468932E-4</v>
      </c>
      <c r="R29" s="42">
        <f>'Total Property Damage Expected'!R29/'Property Value'!F28</f>
        <v>1.9423901742436799E-4</v>
      </c>
      <c r="S29" s="42">
        <f>'Total Property Damage Expected'!S29/'Property Value'!G28</f>
        <v>4.2481728232703124E-4</v>
      </c>
    </row>
    <row r="30" spans="1:19" x14ac:dyDescent="0.35">
      <c r="A30">
        <v>2049</v>
      </c>
      <c r="B30" s="40">
        <f>'Total Property Damage Expected'!B30/'Property Value'!B29</f>
        <v>1.2026576444112991E-6</v>
      </c>
      <c r="C30" s="40">
        <f>'Total Property Damage Expected'!C30/'Property Value'!C29</f>
        <v>2.5890523635188987E-6</v>
      </c>
      <c r="D30" s="40">
        <f>'Total Property Damage Expected'!D30/'Property Value'!D29</f>
        <v>2.4716817967135482E-6</v>
      </c>
      <c r="E30" s="40">
        <f>'Total Property Damage Expected'!E30/'Property Value'!E29</f>
        <v>1.2092991342232168E-5</v>
      </c>
      <c r="F30" s="40">
        <f>'Total Property Damage Expected'!F30/'Property Value'!F29</f>
        <v>7.3030344498484866E-6</v>
      </c>
      <c r="G30" s="40">
        <f>'Total Property Damage Expected'!G30/'Property Value'!G29</f>
        <v>1.6756342209516445E-5</v>
      </c>
      <c r="H30" s="41">
        <f>'Total Property Damage Expected'!H30/'Property Value'!B29</f>
        <v>3.9410144939189325E-6</v>
      </c>
      <c r="I30" s="41">
        <f>'Total Property Damage Expected'!I30/'Property Value'!C29</f>
        <v>7.0315449444011937E-6</v>
      </c>
      <c r="J30" s="41">
        <f>'Total Property Damage Expected'!J30/'Property Value'!D29</f>
        <v>4.0169981563108191E-6</v>
      </c>
      <c r="K30" s="41">
        <f>'Total Property Damage Expected'!K30/'Property Value'!E29</f>
        <v>2.1992484255863638E-5</v>
      </c>
      <c r="L30" s="41">
        <f>'Total Property Damage Expected'!L30/'Property Value'!F29</f>
        <v>1.432176875114538E-5</v>
      </c>
      <c r="M30" s="41">
        <f>'Total Property Damage Expected'!M30/'Property Value'!G29</f>
        <v>2.3492196468766103E-5</v>
      </c>
      <c r="N30" s="42">
        <f>'Total Property Damage Expected'!N30/'Property Value'!B29</f>
        <v>7.7645541241438515E-5</v>
      </c>
      <c r="O30" s="42">
        <f>'Total Property Damage Expected'!O30/'Property Value'!C29</f>
        <v>2.3225393055354302E-4</v>
      </c>
      <c r="P30" s="42">
        <f>'Total Property Damage Expected'!P30/'Property Value'!D29</f>
        <v>1.5387028647036402E-4</v>
      </c>
      <c r="Q30" s="42">
        <f>'Total Property Damage Expected'!Q30/'Property Value'!E29</f>
        <v>3.8160796211708506E-4</v>
      </c>
      <c r="R30" s="42">
        <f>'Total Property Damage Expected'!R30/'Property Value'!F29</f>
        <v>1.9383598143316036E-4</v>
      </c>
      <c r="S30" s="42">
        <f>'Total Property Damage Expected'!S30/'Property Value'!G29</f>
        <v>4.2393580827132824E-4</v>
      </c>
    </row>
    <row r="31" spans="1:19" x14ac:dyDescent="0.35">
      <c r="A31">
        <v>2050</v>
      </c>
      <c r="B31" s="40">
        <f>'Total Property Damage Expected'!B31/'Property Value'!B30</f>
        <v>1.3697584924065271E-6</v>
      </c>
      <c r="C31" s="40">
        <f>'Total Property Damage Expected'!C31/'Property Value'!C30</f>
        <v>2.9487830378787088E-6</v>
      </c>
      <c r="D31" s="40">
        <f>'Total Property Damage Expected'!D31/'Property Value'!D30</f>
        <v>2.8151046536874272E-6</v>
      </c>
      <c r="E31" s="40">
        <f>'Total Property Damage Expected'!E31/'Property Value'!E30</f>
        <v>1.3773227706650827E-5</v>
      </c>
      <c r="F31" s="40">
        <f>'Total Property Damage Expected'!F31/'Property Value'!F30</f>
        <v>8.317739885912466E-6</v>
      </c>
      <c r="G31" s="40">
        <f>'Total Property Damage Expected'!G31/'Property Value'!G30</f>
        <v>1.9084518482722633E-5</v>
      </c>
      <c r="H31" s="41">
        <f>'Total Property Damage Expected'!H31/'Property Value'!B30</f>
        <v>4.4551102392970514E-6</v>
      </c>
      <c r="I31" s="41">
        <f>'Total Property Damage Expected'!I31/'Property Value'!C30</f>
        <v>7.9487928624003617E-6</v>
      </c>
      <c r="J31" s="41">
        <f>'Total Property Damage Expected'!J31/'Property Value'!D30</f>
        <v>4.5410057854473439E-6</v>
      </c>
      <c r="K31" s="41">
        <f>'Total Property Damage Expected'!K31/'Property Value'!E30</f>
        <v>2.4861350281015424E-5</v>
      </c>
      <c r="L31" s="41">
        <f>'Total Property Damage Expected'!L31/'Property Value'!F30</f>
        <v>1.6190008614920056E-5</v>
      </c>
      <c r="M31" s="41">
        <f>'Total Property Damage Expected'!M31/'Property Value'!G30</f>
        <v>2.6556696300678666E-5</v>
      </c>
      <c r="N31" s="42">
        <f>'Total Property Damage Expected'!N31/'Property Value'!B30</f>
        <v>8.7733427399472308E-5</v>
      </c>
      <c r="O31" s="42">
        <f>'Total Property Damage Expected'!O31/'Property Value'!C30</f>
        <v>2.6242889197076894E-4</v>
      </c>
      <c r="P31" s="42">
        <f>'Total Property Damage Expected'!P31/'Property Value'!D30</f>
        <v>1.7386146572160319E-4</v>
      </c>
      <c r="Q31" s="42">
        <f>'Total Property Damage Expected'!Q31/'Property Value'!E30</f>
        <v>4.3118734062725674E-4</v>
      </c>
      <c r="R31" s="42">
        <f>'Total Property Damage Expected'!R31/'Property Value'!F30</f>
        <v>2.1901959510581384E-4</v>
      </c>
      <c r="S31" s="42">
        <f>'Total Property Damage Expected'!S31/'Property Value'!G30</f>
        <v>4.7901451728382763E-4</v>
      </c>
    </row>
    <row r="32" spans="1:19" x14ac:dyDescent="0.35">
      <c r="A32">
        <v>2051</v>
      </c>
      <c r="B32" s="40">
        <f>'Total Property Damage Expected'!B32/'Property Value'!B31</f>
        <v>1.3778290530866483E-6</v>
      </c>
      <c r="C32" s="40">
        <f>'Total Property Damage Expected'!C32/'Property Value'!C31</f>
        <v>2.9661571462136029E-6</v>
      </c>
      <c r="D32" s="40">
        <f>'Total Property Damage Expected'!D32/'Property Value'!D31</f>
        <v>2.831691134482709E-6</v>
      </c>
      <c r="E32" s="40">
        <f>'Total Property Damage Expected'!E32/'Property Value'!E31</f>
        <v>1.3854378997614797E-5</v>
      </c>
      <c r="F32" s="40">
        <f>'Total Property Damage Expected'!F32/'Property Value'!F31</f>
        <v>8.3667476670964179E-6</v>
      </c>
      <c r="G32" s="40">
        <f>'Total Property Damage Expected'!G32/'Property Value'!G31</f>
        <v>1.9196963680412264E-5</v>
      </c>
      <c r="H32" s="41">
        <f>'Total Property Damage Expected'!H32/'Property Value'!B31</f>
        <v>4.4479329152693161E-6</v>
      </c>
      <c r="I32" s="41">
        <f>'Total Property Damage Expected'!I32/'Property Value'!C31</f>
        <v>7.9359871047561249E-6</v>
      </c>
      <c r="J32" s="41">
        <f>'Total Property Damage Expected'!J32/'Property Value'!D31</f>
        <v>4.5336900809679155E-6</v>
      </c>
      <c r="K32" s="41">
        <f>'Total Property Damage Expected'!K32/'Property Value'!E31</f>
        <v>2.4821297856462617E-5</v>
      </c>
      <c r="L32" s="41">
        <f>'Total Property Damage Expected'!L32/'Property Value'!F31</f>
        <v>1.6163925997072326E-5</v>
      </c>
      <c r="M32" s="41">
        <f>'Total Property Damage Expected'!M32/'Property Value'!G31</f>
        <v>2.6513912619867615E-5</v>
      </c>
      <c r="N32" s="42">
        <f>'Total Property Damage Expected'!N32/'Property Value'!B31</f>
        <v>8.7551385040821278E-5</v>
      </c>
      <c r="O32" s="42">
        <f>'Total Property Damage Expected'!O32/'Property Value'!C31</f>
        <v>2.6188436548994412E-4</v>
      </c>
      <c r="P32" s="42">
        <f>'Total Property Damage Expected'!P32/'Property Value'!D31</f>
        <v>1.7350071210423481E-4</v>
      </c>
      <c r="Q32" s="42">
        <f>'Total Property Damage Expected'!Q32/'Property Value'!E31</f>
        <v>4.3029264902754469E-4</v>
      </c>
      <c r="R32" s="42">
        <f>'Total Property Damage Expected'!R32/'Property Value'!F31</f>
        <v>2.1856514068786077E-4</v>
      </c>
      <c r="S32" s="42">
        <f>'Total Property Damage Expected'!S32/'Property Value'!G31</f>
        <v>4.7802058674743824E-4</v>
      </c>
    </row>
    <row r="33" spans="1:19" x14ac:dyDescent="0.35">
      <c r="A33">
        <v>2052</v>
      </c>
      <c r="B33" s="40">
        <f>'Total Property Damage Expected'!B33/'Property Value'!B32</f>
        <v>1.3859471651782427E-6</v>
      </c>
      <c r="C33" s="40">
        <f>'Total Property Damage Expected'!C33/'Property Value'!C32</f>
        <v>2.9836336220799687E-6</v>
      </c>
      <c r="D33" s="40">
        <f>'Total Property Damage Expected'!D33/'Property Value'!D32</f>
        <v>2.8483753421404057E-6</v>
      </c>
      <c r="E33" s="40">
        <f>'Total Property Damage Expected'!E33/'Property Value'!E32</f>
        <v>1.3936008428646251E-5</v>
      </c>
      <c r="F33" s="40">
        <f>'Total Property Damage Expected'!F33/'Property Value'!F32</f>
        <v>8.41604420011074E-6</v>
      </c>
      <c r="G33" s="40">
        <f>'Total Property Damage Expected'!G33/'Property Value'!G32</f>
        <v>1.9310071400580259E-5</v>
      </c>
      <c r="H33" s="41">
        <f>'Total Property Damage Expected'!H33/'Property Value'!B32</f>
        <v>4.4407671541384416E-6</v>
      </c>
      <c r="I33" s="41">
        <f>'Total Property Damage Expected'!I33/'Property Value'!C32</f>
        <v>7.9232019775939858E-6</v>
      </c>
      <c r="J33" s="41">
        <f>'Total Property Damage Expected'!J33/'Property Value'!D32</f>
        <v>4.5263861623206485E-6</v>
      </c>
      <c r="K33" s="41">
        <f>'Total Property Damage Expected'!K33/'Property Value'!E32</f>
        <v>2.478130995763728E-5</v>
      </c>
      <c r="L33" s="41">
        <f>'Total Property Damage Expected'!L33/'Property Value'!F32</f>
        <v>1.6137885399149971E-5</v>
      </c>
      <c r="M33" s="41">
        <f>'Total Property Damage Expected'!M33/'Property Value'!G32</f>
        <v>2.6471197864924567E-5</v>
      </c>
      <c r="N33" s="42">
        <f>'Total Property Damage Expected'!N33/'Property Value'!B32</f>
        <v>8.7369720410720522E-5</v>
      </c>
      <c r="O33" s="42">
        <f>'Total Property Damage Expected'!O33/'Property Value'!C32</f>
        <v>2.6134096887361739E-4</v>
      </c>
      <c r="P33" s="42">
        <f>'Total Property Damage Expected'!P33/'Property Value'!D32</f>
        <v>1.7314070703210562E-4</v>
      </c>
      <c r="Q33" s="42">
        <f>'Total Property Damage Expected'!Q33/'Property Value'!E32</f>
        <v>4.2939981386697919E-4</v>
      </c>
      <c r="R33" s="42">
        <f>'Total Property Damage Expected'!R33/'Property Value'!F32</f>
        <v>2.1811162923949859E-4</v>
      </c>
      <c r="S33" s="42">
        <f>'Total Property Damage Expected'!S33/'Property Value'!G32</f>
        <v>4.7702871856589521E-4</v>
      </c>
    </row>
    <row r="34" spans="1:19" x14ac:dyDescent="0.35">
      <c r="A34">
        <v>2053</v>
      </c>
      <c r="B34" s="40">
        <f>'Total Property Damage Expected'!B34/'Property Value'!B33</f>
        <v>1.3941131088522702E-6</v>
      </c>
      <c r="C34" s="40">
        <f>'Total Property Damage Expected'!C34/'Property Value'!C33</f>
        <v>3.001213068623089E-6</v>
      </c>
      <c r="D34" s="40">
        <f>'Total Property Damage Expected'!D34/'Property Value'!D33</f>
        <v>2.8651578524631692E-6</v>
      </c>
      <c r="E34" s="40">
        <f>'Total Property Damage Expected'!E34/'Property Value'!E33</f>
        <v>1.4018118816926791E-5</v>
      </c>
      <c r="F34" s="40">
        <f>'Total Property Damage Expected'!F34/'Property Value'!F33</f>
        <v>8.4656311862693304E-6</v>
      </c>
      <c r="G34" s="40">
        <f>'Total Property Damage Expected'!G34/'Property Value'!G33</f>
        <v>1.9423845546781792E-5</v>
      </c>
      <c r="H34" s="41">
        <f>'Total Property Damage Expected'!H34/'Property Value'!B33</f>
        <v>4.4336129372762344E-6</v>
      </c>
      <c r="I34" s="41">
        <f>'Total Property Damage Expected'!I34/'Property Value'!C33</f>
        <v>7.9104374476775845E-6</v>
      </c>
      <c r="J34" s="41">
        <f>'Total Property Damage Expected'!J34/'Property Value'!D33</f>
        <v>4.5190940105181925E-6</v>
      </c>
      <c r="K34" s="41">
        <f>'Total Property Damage Expected'!K34/'Property Value'!E33</f>
        <v>2.4741386480586404E-5</v>
      </c>
      <c r="L34" s="41">
        <f>'Total Property Damage Expected'!L34/'Property Value'!F33</f>
        <v>1.6111886753457554E-5</v>
      </c>
      <c r="M34" s="41">
        <f>'Total Property Damage Expected'!M34/'Property Value'!G33</f>
        <v>2.6428551924807759E-5</v>
      </c>
      <c r="N34" s="42">
        <f>'Total Property Damage Expected'!N34/'Property Value'!B33</f>
        <v>8.7188432725402717E-5</v>
      </c>
      <c r="O34" s="42">
        <f>'Total Property Damage Expected'!O34/'Property Value'!C33</f>
        <v>2.6079869977737799E-4</v>
      </c>
      <c r="P34" s="42">
        <f>'Total Property Damage Expected'!P34/'Property Value'!D33</f>
        <v>1.7278144895202269E-4</v>
      </c>
      <c r="Q34" s="42">
        <f>'Total Property Damage Expected'!Q34/'Property Value'!E33</f>
        <v>4.2850883129354412E-4</v>
      </c>
      <c r="R34" s="42">
        <f>'Total Property Damage Expected'!R34/'Property Value'!F33</f>
        <v>2.1765905880411385E-4</v>
      </c>
      <c r="S34" s="42">
        <f>'Total Property Damage Expected'!S34/'Property Value'!G33</f>
        <v>4.7603890845991799E-4</v>
      </c>
    </row>
    <row r="35" spans="1:19" x14ac:dyDescent="0.35">
      <c r="A35">
        <v>2054</v>
      </c>
      <c r="B35" s="40">
        <f>'Total Property Damage Expected'!B35/'Property Value'!B34</f>
        <v>1.4023271659304467E-6</v>
      </c>
      <c r="C35" s="40">
        <f>'Total Property Damage Expected'!C35/'Property Value'!C34</f>
        <v>3.0188960925419552E-6</v>
      </c>
      <c r="D35" s="40">
        <f>'Total Property Damage Expected'!D35/'Property Value'!D34</f>
        <v>2.8820392446462567E-6</v>
      </c>
      <c r="E35" s="40">
        <f>'Total Property Damage Expected'!E35/'Property Value'!E34</f>
        <v>1.4100712996236744E-5</v>
      </c>
      <c r="F35" s="40">
        <f>'Total Property Damage Expected'!F35/'Property Value'!F34</f>
        <v>8.5155103369101694E-6</v>
      </c>
      <c r="G35" s="40">
        <f>'Total Property Damage Expected'!G35/'Property Value'!G34</f>
        <v>1.9538290045571638E-5</v>
      </c>
      <c r="H35" s="41">
        <f>'Total Property Damage Expected'!H35/'Property Value'!B34</f>
        <v>4.4264702460845099E-6</v>
      </c>
      <c r="I35" s="41">
        <f>'Total Property Damage Expected'!I35/'Property Value'!C34</f>
        <v>7.8976934818241006E-6</v>
      </c>
      <c r="J35" s="41">
        <f>'Total Property Damage Expected'!J35/'Property Value'!D34</f>
        <v>4.5118136066037881E-6</v>
      </c>
      <c r="K35" s="41">
        <f>'Total Property Damage Expected'!K35/'Property Value'!E34</f>
        <v>2.4701527321524479E-5</v>
      </c>
      <c r="L35" s="41">
        <f>'Total Property Damage Expected'!L35/'Property Value'!F34</f>
        <v>1.6085929992408704E-5</v>
      </c>
      <c r="M35" s="41">
        <f>'Total Property Damage Expected'!M35/'Property Value'!G34</f>
        <v>2.6385974688654324E-5</v>
      </c>
      <c r="N35" s="42">
        <f>'Total Property Damage Expected'!N35/'Property Value'!B34</f>
        <v>8.7007521202726745E-5</v>
      </c>
      <c r="O35" s="42">
        <f>'Total Property Damage Expected'!O35/'Property Value'!C34</f>
        <v>2.6025755586167951E-4</v>
      </c>
      <c r="P35" s="42">
        <f>'Total Property Damage Expected'!P35/'Property Value'!D34</f>
        <v>1.7242293631401583E-4</v>
      </c>
      <c r="Q35" s="42">
        <f>'Total Property Damage Expected'!Q35/'Property Value'!E34</f>
        <v>4.2761969746321648E-4</v>
      </c>
      <c r="R35" s="42">
        <f>'Total Property Damage Expected'!R35/'Property Value'!F34</f>
        <v>2.1720742742915289E-4</v>
      </c>
      <c r="S35" s="42">
        <f>'Total Property Damage Expected'!S35/'Property Value'!G34</f>
        <v>4.7505115215910545E-4</v>
      </c>
    </row>
    <row r="36" spans="1:19" x14ac:dyDescent="0.35">
      <c r="A36">
        <v>2055</v>
      </c>
      <c r="B36" s="40">
        <f>'Total Property Damage Expected'!B36/'Property Value'!B35</f>
        <v>1.4105896198949704E-6</v>
      </c>
      <c r="C36" s="40">
        <f>'Total Property Damage Expected'!C36/'Property Value'!C35</f>
        <v>3.0366833041102037E-6</v>
      </c>
      <c r="D36" s="40">
        <f>'Total Property Damage Expected'!D36/'Property Value'!D35</f>
        <v>2.8990201012975212E-6</v>
      </c>
      <c r="E36" s="40">
        <f>'Total Property Damage Expected'!E36/'Property Value'!E35</f>
        <v>1.4183793817052947E-5</v>
      </c>
      <c r="F36" s="40">
        <f>'Total Property Damage Expected'!F36/'Property Value'!F35</f>
        <v>8.5656833734543617E-6</v>
      </c>
      <c r="G36" s="40">
        <f>'Total Property Damage Expected'!G36/'Property Value'!G35</f>
        <v>1.9653408846639669E-5</v>
      </c>
      <c r="H36" s="41">
        <f>'Total Property Damage Expected'!H36/'Property Value'!B35</f>
        <v>4.4193390619950472E-6</v>
      </c>
      <c r="I36" s="41">
        <f>'Total Property Damage Expected'!I36/'Property Value'!C35</f>
        <v>7.8849700469041762E-6</v>
      </c>
      <c r="J36" s="41">
        <f>'Total Property Damage Expected'!J36/'Property Value'!D35</f>
        <v>4.5045449316512128E-6</v>
      </c>
      <c r="K36" s="41">
        <f>'Total Property Damage Expected'!K36/'Property Value'!E35</f>
        <v>2.4661732376833163E-5</v>
      </c>
      <c r="L36" s="41">
        <f>'Total Property Damage Expected'!L36/'Property Value'!F35</f>
        <v>1.6060015048525924E-5</v>
      </c>
      <c r="M36" s="41">
        <f>'Total Property Damage Expected'!M36/'Property Value'!G35</f>
        <v>2.6343466045779989E-5</v>
      </c>
      <c r="N36" s="42">
        <f>'Total Property Damage Expected'!N36/'Property Value'!B35</f>
        <v>8.6826985062174474E-5</v>
      </c>
      <c r="O36" s="42">
        <f>'Total Property Damage Expected'!O36/'Property Value'!C35</f>
        <v>2.597175347918302E-4</v>
      </c>
      <c r="P36" s="42">
        <f>'Total Property Damage Expected'!P36/'Property Value'!D35</f>
        <v>1.72065167571331E-4</v>
      </c>
      <c r="Q36" s="42">
        <f>'Total Property Damage Expected'!Q36/'Property Value'!E35</f>
        <v>4.2673240853994892E-4</v>
      </c>
      <c r="R36" s="42">
        <f>'Total Property Damage Expected'!R36/'Property Value'!F35</f>
        <v>2.1675673316611351E-4</v>
      </c>
      <c r="S36" s="42">
        <f>'Total Property Damage Expected'!S36/'Property Value'!G35</f>
        <v>4.7406544540191736E-4</v>
      </c>
    </row>
    <row r="37" spans="1:19" x14ac:dyDescent="0.35">
      <c r="A37">
        <v>2056</v>
      </c>
      <c r="B37" s="40">
        <f>'Total Property Damage Expected'!B37/'Property Value'!B36</f>
        <v>1.4189007558983034E-6</v>
      </c>
      <c r="C37" s="40">
        <f>'Total Property Damage Expected'!C37/'Property Value'!C36</f>
        <v>3.0545753171971788E-6</v>
      </c>
      <c r="D37" s="40">
        <f>'Total Property Damage Expected'!D37/'Property Value'!D36</f>
        <v>2.9161010084575174E-6</v>
      </c>
      <c r="E37" s="40">
        <f>'Total Property Damage Expected'!E37/'Property Value'!E36</f>
        <v>1.4267364146647136E-5</v>
      </c>
      <c r="F37" s="40">
        <f>'Total Property Damage Expected'!F37/'Property Value'!F36</f>
        <v>8.616152027465561E-6</v>
      </c>
      <c r="G37" s="40">
        <f>'Total Property Damage Expected'!G37/'Property Value'!G36</f>
        <v>1.9769205922947161E-5</v>
      </c>
      <c r="H37" s="41">
        <f>'Total Property Damage Expected'!H37/'Property Value'!B36</f>
        <v>4.4122193664695409E-6</v>
      </c>
      <c r="I37" s="41">
        <f>'Total Property Damage Expected'!I37/'Property Value'!C36</f>
        <v>7.8722671098418305E-6</v>
      </c>
      <c r="J37" s="41">
        <f>'Total Property Damage Expected'!J37/'Property Value'!D36</f>
        <v>4.4972879667647385E-6</v>
      </c>
      <c r="K37" s="41">
        <f>'Total Property Damage Expected'!K37/'Property Value'!E36</f>
        <v>2.4622001543061081E-5</v>
      </c>
      <c r="L37" s="41">
        <f>'Total Property Damage Expected'!L37/'Property Value'!F36</f>
        <v>1.6034141854440438E-5</v>
      </c>
      <c r="M37" s="41">
        <f>'Total Property Damage Expected'!M37/'Property Value'!G36</f>
        <v>2.6301025885678805E-5</v>
      </c>
      <c r="N37" s="42">
        <f>'Total Property Damage Expected'!N37/'Property Value'!B36</f>
        <v>8.6646823524847257E-5</v>
      </c>
      <c r="O37" s="42">
        <f>'Total Property Damage Expected'!O37/'Property Value'!C36</f>
        <v>2.5917863423798249E-4</v>
      </c>
      <c r="P37" s="42">
        <f>'Total Property Damage Expected'!P37/'Property Value'!D36</f>
        <v>1.7170814118042357E-4</v>
      </c>
      <c r="Q37" s="42">
        <f>'Total Property Damage Expected'!Q37/'Property Value'!E36</f>
        <v>4.2584696069565423E-4</v>
      </c>
      <c r="R37" s="42">
        <f>'Total Property Damage Expected'!R37/'Property Value'!F36</f>
        <v>2.1630697407053654E-4</v>
      </c>
      <c r="S37" s="42">
        <f>'Total Property Damage Expected'!S37/'Property Value'!G36</f>
        <v>4.730817839356559E-4</v>
      </c>
    </row>
    <row r="38" spans="1:19" x14ac:dyDescent="0.35">
      <c r="A38">
        <v>2057</v>
      </c>
      <c r="B38" s="40">
        <f>'Total Property Damage Expected'!B38/'Property Value'!B37</f>
        <v>1.427260860773016E-6</v>
      </c>
      <c r="C38" s="40">
        <f>'Total Property Damage Expected'!C38/'Property Value'!C37</f>
        <v>3.0725727492891145E-6</v>
      </c>
      <c r="D38" s="40">
        <f>'Total Property Damage Expected'!D38/'Property Value'!D37</f>
        <v>2.933282555619726E-6</v>
      </c>
      <c r="E38" s="40">
        <f>'Total Property Damage Expected'!E38/'Property Value'!E37</f>
        <v>1.4351426869184887E-5</v>
      </c>
      <c r="F38" s="40">
        <f>'Total Property Damage Expected'!F38/'Property Value'!F37</f>
        <v>8.6669180407097189E-6</v>
      </c>
      <c r="G38" s="40">
        <f>'Total Property Damage Expected'!G38/'Property Value'!G37</f>
        <v>1.9885685270863919E-5</v>
      </c>
      <c r="H38" s="41">
        <f>'Total Property Damage Expected'!H38/'Property Value'!B37</f>
        <v>4.4051111409995477E-6</v>
      </c>
      <c r="I38" s="41">
        <f>'Total Property Damage Expected'!I38/'Property Value'!C37</f>
        <v>7.8595846376143574E-6</v>
      </c>
      <c r="J38" s="41">
        <f>'Total Property Damage Expected'!J38/'Property Value'!D37</f>
        <v>4.4900426930790773E-6</v>
      </c>
      <c r="K38" s="41">
        <f>'Total Property Damage Expected'!K38/'Property Value'!E37</f>
        <v>2.4582334716923502E-5</v>
      </c>
      <c r="L38" s="41">
        <f>'Total Property Damage Expected'!L38/'Property Value'!F37</f>
        <v>1.6008310342892E-5</v>
      </c>
      <c r="M38" s="41">
        <f>'Total Property Damage Expected'!M38/'Property Value'!G37</f>
        <v>2.6258654098022855E-5</v>
      </c>
      <c r="N38" s="42">
        <f>'Total Property Damage Expected'!N38/'Property Value'!B37</f>
        <v>8.6467035813462599E-5</v>
      </c>
      <c r="O38" s="42">
        <f>'Total Property Damage Expected'!O38/'Property Value'!C37</f>
        <v>2.5864085187512315E-4</v>
      </c>
      <c r="P38" s="42">
        <f>'Total Property Damage Expected'!P38/'Property Value'!D37</f>
        <v>1.713518556009518E-4</v>
      </c>
      <c r="Q38" s="42">
        <f>'Total Property Damage Expected'!Q38/'Property Value'!E37</f>
        <v>4.2496335011018801E-4</v>
      </c>
      <c r="R38" s="42">
        <f>'Total Property Damage Expected'!R38/'Property Value'!F37</f>
        <v>2.1585814820199761E-4</v>
      </c>
      <c r="S38" s="42">
        <f>'Total Property Damage Expected'!S38/'Property Value'!G37</f>
        <v>4.7210016351644722E-4</v>
      </c>
    </row>
    <row r="39" spans="1:19" x14ac:dyDescent="0.35">
      <c r="A39">
        <v>2058</v>
      </c>
      <c r="B39" s="40">
        <f>'Total Property Damage Expected'!B39/'Property Value'!B38</f>
        <v>1.4356702230416835E-6</v>
      </c>
      <c r="C39" s="40">
        <f>'Total Property Damage Expected'!C39/'Property Value'!C38</f>
        <v>3.0906762215104533E-6</v>
      </c>
      <c r="D39" s="40">
        <f>'Total Property Damage Expected'!D39/'Property Value'!D38</f>
        <v>2.9505653357508993E-6</v>
      </c>
      <c r="E39" s="40">
        <f>'Total Property Damage Expected'!E39/'Property Value'!E38</f>
        <v>1.4435984885825166E-5</v>
      </c>
      <c r="F39" s="40">
        <f>'Total Property Damage Expected'!F39/'Property Value'!F38</f>
        <v>8.7179831652152031E-6</v>
      </c>
      <c r="G39" s="40">
        <f>'Total Property Damage Expected'!G39/'Property Value'!G38</f>
        <v>2.0002850910306194E-5</v>
      </c>
      <c r="H39" s="41">
        <f>'Total Property Damage Expected'!H39/'Property Value'!B38</f>
        <v>4.398014367106446E-6</v>
      </c>
      <c r="I39" s="41">
        <f>'Total Property Damage Expected'!I39/'Property Value'!C38</f>
        <v>7.8469225972522616E-6</v>
      </c>
      <c r="J39" s="41">
        <f>'Total Property Damage Expected'!J39/'Property Value'!D38</f>
        <v>4.4828090917593309E-6</v>
      </c>
      <c r="K39" s="41">
        <f>'Total Property Damage Expected'!K39/'Property Value'!E38</f>
        <v>2.4542731795302104E-5</v>
      </c>
      <c r="L39" s="41">
        <f>'Total Property Damage Expected'!L39/'Property Value'!F38</f>
        <v>1.598252044672871E-5</v>
      </c>
      <c r="M39" s="41">
        <f>'Total Property Damage Expected'!M39/'Property Value'!G38</f>
        <v>2.6216350572661956E-5</v>
      </c>
      <c r="N39" s="42">
        <f>'Total Property Damage Expected'!N39/'Property Value'!B38</f>
        <v>8.6287621152350877E-5</v>
      </c>
      <c r="O39" s="42">
        <f>'Total Property Damage Expected'!O39/'Property Value'!C38</f>
        <v>2.5810418538306333E-4</v>
      </c>
      <c r="P39" s="42">
        <f>'Total Property Damage Expected'!P39/'Property Value'!D38</f>
        <v>1.7099630929576985E-4</v>
      </c>
      <c r="Q39" s="42">
        <f>'Total Property Damage Expected'!Q39/'Property Value'!E38</f>
        <v>4.2408157297133236E-4</v>
      </c>
      <c r="R39" s="42">
        <f>'Total Property Damage Expected'!R39/'Property Value'!F38</f>
        <v>2.1541025362409839E-4</v>
      </c>
      <c r="S39" s="42">
        <f>'Total Property Damage Expected'!S39/'Property Value'!G38</f>
        <v>4.7112057990922351E-4</v>
      </c>
    </row>
    <row r="40" spans="1:19" x14ac:dyDescent="0.35">
      <c r="A40">
        <v>2059</v>
      </c>
      <c r="B40" s="40">
        <f>'Total Property Damage Expected'!B40/'Property Value'!B39</f>
        <v>1.4441291329268447E-6</v>
      </c>
      <c r="C40" s="40">
        <f>'Total Property Damage Expected'!C40/'Property Value'!C39</f>
        <v>3.1088863586452738E-6</v>
      </c>
      <c r="D40" s="40">
        <f>'Total Property Damage Expected'!D40/'Property Value'!D39</f>
        <v>2.9679499453115254E-6</v>
      </c>
      <c r="E40" s="40">
        <f>'Total Property Damage Expected'!E40/'Property Value'!E39</f>
        <v>1.4521041114820447E-5</v>
      </c>
      <c r="F40" s="40">
        <f>'Total Property Damage Expected'!F40/'Property Value'!F39</f>
        <v>8.7693491633332598E-6</v>
      </c>
      <c r="G40" s="40">
        <f>'Total Property Damage Expected'!G40/'Property Value'!G39</f>
        <v>2.0120706884875416E-5</v>
      </c>
      <c r="H40" s="41">
        <f>'Total Property Damage Expected'!H40/'Property Value'!B39</f>
        <v>4.3909290263413795E-6</v>
      </c>
      <c r="I40" s="41">
        <f>'Total Property Damage Expected'!I40/'Property Value'!C39</f>
        <v>7.8342809558391599E-6</v>
      </c>
      <c r="J40" s="41">
        <f>'Total Property Damage Expected'!J40/'Property Value'!D39</f>
        <v>4.4755871440009503E-6</v>
      </c>
      <c r="K40" s="41">
        <f>'Total Property Damage Expected'!K40/'Property Value'!E39</f>
        <v>2.4503192675244668E-5</v>
      </c>
      <c r="L40" s="41">
        <f>'Total Property Damage Expected'!L40/'Property Value'!F39</f>
        <v>1.5956772098906871E-5</v>
      </c>
      <c r="M40" s="41">
        <f>'Total Property Damage Expected'!M40/'Property Value'!G39</f>
        <v>2.6174115199623384E-5</v>
      </c>
      <c r="N40" s="42">
        <f>'Total Property Damage Expected'!N40/'Property Value'!B39</f>
        <v>8.6108578767451929E-5</v>
      </c>
      <c r="O40" s="42">
        <f>'Total Property Damage Expected'!O40/'Property Value'!C39</f>
        <v>2.5756863244642841E-4</v>
      </c>
      <c r="P40" s="42">
        <f>'Total Property Damage Expected'!P40/'Property Value'!D39</f>
        <v>1.7064150073092162E-4</v>
      </c>
      <c r="Q40" s="42">
        <f>'Total Property Damage Expected'!Q40/'Property Value'!E39</f>
        <v>4.2320162547477977E-4</v>
      </c>
      <c r="R40" s="42">
        <f>'Total Property Damage Expected'!R40/'Property Value'!F39</f>
        <v>2.1496328840445872E-4</v>
      </c>
      <c r="S40" s="42">
        <f>'Total Property Damage Expected'!S40/'Property Value'!G39</f>
        <v>4.7014302888770463E-4</v>
      </c>
    </row>
    <row r="41" spans="1:19" x14ac:dyDescent="0.35">
      <c r="A41">
        <v>2060</v>
      </c>
      <c r="B41" s="40">
        <f>'Total Property Damage Expected'!B41/'Property Value'!B40</f>
        <v>1.6372109517261933E-6</v>
      </c>
      <c r="C41" s="40">
        <f>'Total Property Damage Expected'!C41/'Property Value'!C40</f>
        <v>3.5245482401773886E-6</v>
      </c>
      <c r="D41" s="40">
        <f>'Total Property Damage Expected'!D41/'Property Value'!D40</f>
        <v>3.3647684572300209E-6</v>
      </c>
      <c r="E41" s="40">
        <f>'Total Property Damage Expected'!E41/'Property Value'!E40</f>
        <v>1.6462521945989087E-5</v>
      </c>
      <c r="F41" s="40">
        <f>'Total Property Damage Expected'!F41/'Property Value'!F40</f>
        <v>9.9418217958265083E-6</v>
      </c>
      <c r="G41" s="40">
        <f>'Total Property Damage Expected'!G41/'Property Value'!G40</f>
        <v>2.2810869829643826E-5</v>
      </c>
      <c r="H41" s="41">
        <f>'Total Property Damage Expected'!H41/'Property Value'!B40</f>
        <v>4.9408704454975461E-6</v>
      </c>
      <c r="I41" s="41">
        <f>'Total Property Damage Expected'!I41/'Property Value'!C40</f>
        <v>8.8154846056991457E-6</v>
      </c>
      <c r="J41" s="41">
        <f>'Total Property Damage Expected'!J41/'Property Value'!D40</f>
        <v>5.0361315597187775E-6</v>
      </c>
      <c r="K41" s="41">
        <f>'Total Property Damage Expected'!K41/'Property Value'!E40</f>
        <v>2.757209232560157E-5</v>
      </c>
      <c r="L41" s="41">
        <f>'Total Property Damage Expected'!L41/'Property Value'!F40</f>
        <v>1.7955276251577295E-5</v>
      </c>
      <c r="M41" s="41">
        <f>'Total Property Damage Expected'!M41/'Property Value'!G40</f>
        <v>2.9452289356319208E-5</v>
      </c>
      <c r="N41" s="42">
        <f>'Total Property Damage Expected'!N41/'Property Value'!B40</f>
        <v>9.6848215223213293E-5</v>
      </c>
      <c r="O41" s="42">
        <f>'Total Property Damage Expected'!O41/'Property Value'!C40</f>
        <v>2.8969311428641729E-4</v>
      </c>
      <c r="P41" s="42">
        <f>'Total Property Damage Expected'!P41/'Property Value'!D40</f>
        <v>1.9192425453254806E-4</v>
      </c>
      <c r="Q41" s="42">
        <f>'Total Property Damage Expected'!Q41/'Property Value'!E40</f>
        <v>4.7598418988524228E-4</v>
      </c>
      <c r="R41" s="42">
        <f>'Total Property Damage Expected'!R41/'Property Value'!F40</f>
        <v>2.4177394538944552E-4</v>
      </c>
      <c r="S41" s="42">
        <f>'Total Property Damage Expected'!S41/'Property Value'!G40</f>
        <v>5.2878022026558611E-4</v>
      </c>
    </row>
    <row r="42" spans="1:19" x14ac:dyDescent="0.35">
      <c r="A42">
        <v>2061</v>
      </c>
      <c r="B42" s="40">
        <f>'Total Property Damage Expected'!B42/'Property Value'!B41</f>
        <v>1.6468573312926018E-6</v>
      </c>
      <c r="C42" s="40">
        <f>'Total Property Damage Expected'!C42/'Property Value'!C41</f>
        <v>3.5453147333950292E-6</v>
      </c>
      <c r="D42" s="40">
        <f>'Total Property Damage Expected'!D42/'Property Value'!D41</f>
        <v>3.3845935345404907E-6</v>
      </c>
      <c r="E42" s="40">
        <f>'Total Property Damage Expected'!E42/'Property Value'!E41</f>
        <v>1.6559518447963317E-5</v>
      </c>
      <c r="F42" s="40">
        <f>'Total Property Damage Expected'!F42/'Property Value'!F41</f>
        <v>1.0000398600802692E-5</v>
      </c>
      <c r="G42" s="40">
        <f>'Total Property Damage Expected'!G42/'Property Value'!G41</f>
        <v>2.2945270536153075E-5</v>
      </c>
      <c r="H42" s="41">
        <f>'Total Property Damage Expected'!H42/'Property Value'!B41</f>
        <v>4.9329105463566464E-6</v>
      </c>
      <c r="I42" s="41">
        <f>'Total Property Damage Expected'!I42/'Property Value'!C41</f>
        <v>8.8012825801424022E-6</v>
      </c>
      <c r="J42" s="41">
        <f>'Total Property Damage Expected'!J42/'Property Value'!D41</f>
        <v>5.0280181918987024E-6</v>
      </c>
      <c r="K42" s="41">
        <f>'Total Property Damage Expected'!K42/'Property Value'!E41</f>
        <v>2.7527672809559543E-5</v>
      </c>
      <c r="L42" s="41">
        <f>'Total Property Damage Expected'!L42/'Property Value'!F41</f>
        <v>1.7926349731526607E-5</v>
      </c>
      <c r="M42" s="41">
        <f>'Total Property Damage Expected'!M42/'Property Value'!G41</f>
        <v>2.9404840783171836E-5</v>
      </c>
      <c r="N42" s="42">
        <f>'Total Property Damage Expected'!N42/'Property Value'!B41</f>
        <v>9.6647260147674071E-5</v>
      </c>
      <c r="O42" s="42">
        <f>'Total Property Damage Expected'!O42/'Property Value'!C41</f>
        <v>2.8909201594371219E-4</v>
      </c>
      <c r="P42" s="42">
        <f>'Total Property Damage Expected'!P42/'Property Value'!D41</f>
        <v>1.9152602155552822E-4</v>
      </c>
      <c r="Q42" s="42">
        <f>'Total Property Damage Expected'!Q42/'Property Value'!E41</f>
        <v>4.7499654712266357E-4</v>
      </c>
      <c r="R42" s="42">
        <f>'Total Property Damage Expected'!R42/'Property Value'!F41</f>
        <v>2.4127227686259478E-4</v>
      </c>
      <c r="S42" s="42">
        <f>'Total Property Damage Expected'!S42/'Property Value'!G41</f>
        <v>5.2768302844989569E-4</v>
      </c>
    </row>
    <row r="43" spans="1:19" x14ac:dyDescent="0.35">
      <c r="A43">
        <v>2062</v>
      </c>
      <c r="B43" s="40">
        <f>'Total Property Damage Expected'!B43/'Property Value'!B42</f>
        <v>1.6565605469305269E-6</v>
      </c>
      <c r="C43" s="40">
        <f>'Total Property Damage Expected'!C43/'Property Value'!C42</f>
        <v>3.566203581936295E-6</v>
      </c>
      <c r="D43" s="40">
        <f>'Total Property Damage Expected'!D43/'Property Value'!D42</f>
        <v>3.4045354203907942E-6</v>
      </c>
      <c r="E43" s="40">
        <f>'Total Property Damage Expected'!E43/'Property Value'!E42</f>
        <v>1.6657086449336371E-5</v>
      </c>
      <c r="F43" s="40">
        <f>'Total Property Damage Expected'!F43/'Property Value'!F42</f>
        <v>1.005932053790372E-5</v>
      </c>
      <c r="G43" s="40">
        <f>'Total Property Damage Expected'!G43/'Property Value'!G42</f>
        <v>2.3080463126095317E-5</v>
      </c>
      <c r="H43" s="41">
        <f>'Total Property Damage Expected'!H43/'Property Value'!B42</f>
        <v>4.9249634708659583E-6</v>
      </c>
      <c r="I43" s="41">
        <f>'Total Property Damage Expected'!I43/'Property Value'!C42</f>
        <v>8.7871034344996898E-6</v>
      </c>
      <c r="J43" s="41">
        <f>'Total Property Damage Expected'!J43/'Property Value'!D42</f>
        <v>5.0199178949717517E-6</v>
      </c>
      <c r="K43" s="41">
        <f>'Total Property Damage Expected'!K43/'Property Value'!E42</f>
        <v>2.7483324854768002E-5</v>
      </c>
      <c r="L43" s="41">
        <f>'Total Property Damage Expected'!L43/'Property Value'!F42</f>
        <v>1.789746981301802E-5</v>
      </c>
      <c r="M43" s="41">
        <f>'Total Property Damage Expected'!M43/'Property Value'!G42</f>
        <v>2.9357468651182108E-5</v>
      </c>
      <c r="N43" s="42">
        <f>'Total Property Damage Expected'!N43/'Property Value'!B42</f>
        <v>9.6446722043601915E-5</v>
      </c>
      <c r="O43" s="42">
        <f>'Total Property Damage Expected'!O43/'Property Value'!C42</f>
        <v>2.884921648492149E-4</v>
      </c>
      <c r="P43" s="42">
        <f>'Total Property Damage Expected'!P43/'Property Value'!D42</f>
        <v>1.9112861489149511E-4</v>
      </c>
      <c r="Q43" s="42">
        <f>'Total Property Damage Expected'!Q43/'Property Value'!E42</f>
        <v>4.7401095366812328E-4</v>
      </c>
      <c r="R43" s="42">
        <f>'Total Property Damage Expected'!R43/'Property Value'!F42</f>
        <v>2.4077164927218745E-4</v>
      </c>
      <c r="S43" s="42">
        <f>'Total Property Damage Expected'!S43/'Property Value'!G42</f>
        <v>5.2658811325090619E-4</v>
      </c>
    </row>
    <row r="44" spans="1:19" x14ac:dyDescent="0.35">
      <c r="A44">
        <v>2063</v>
      </c>
      <c r="B44" s="40">
        <f>'Total Property Damage Expected'!B44/'Property Value'!B43</f>
        <v>1.6663209335157622E-6</v>
      </c>
      <c r="C44" s="40">
        <f>'Total Property Damage Expected'!C44/'Property Value'!C43</f>
        <v>3.587215506713717E-6</v>
      </c>
      <c r="D44" s="40">
        <f>'Total Property Damage Expected'!D44/'Property Value'!D43</f>
        <v>3.4245948030120407E-6</v>
      </c>
      <c r="E44" s="40">
        <f>'Total Property Damage Expected'!E44/'Property Value'!E43</f>
        <v>1.6755229317359191E-5</v>
      </c>
      <c r="F44" s="40">
        <f>'Total Property Damage Expected'!F44/'Property Value'!F43</f>
        <v>1.0118589640633869E-5</v>
      </c>
      <c r="G44" s="40">
        <f>'Total Property Damage Expected'!G44/'Property Value'!G43</f>
        <v>2.3216452265215156E-5</v>
      </c>
      <c r="H44" s="41">
        <f>'Total Property Damage Expected'!H44/'Property Value'!B43</f>
        <v>4.9170291983661748E-6</v>
      </c>
      <c r="I44" s="41">
        <f>'Total Property Damage Expected'!I44/'Property Value'!C43</f>
        <v>8.7729471319107369E-6</v>
      </c>
      <c r="J44" s="41">
        <f>'Total Property Damage Expected'!J44/'Property Value'!D43</f>
        <v>5.0118306478803043E-6</v>
      </c>
      <c r="K44" s="41">
        <f>'Total Property Damage Expected'!K44/'Property Value'!E43</f>
        <v>2.7439048345939508E-5</v>
      </c>
      <c r="L44" s="41">
        <f>'Total Property Damage Expected'!L44/'Property Value'!F43</f>
        <v>1.7868636420974977E-5</v>
      </c>
      <c r="M44" s="41">
        <f>'Total Property Damage Expected'!M44/'Property Value'!G43</f>
        <v>2.93101728372009E-5</v>
      </c>
      <c r="N44" s="42">
        <f>'Total Property Damage Expected'!N44/'Property Value'!B43</f>
        <v>9.6246600045802434E-5</v>
      </c>
      <c r="O44" s="42">
        <f>'Total Property Damage Expected'!O44/'Property Value'!C43</f>
        <v>2.8789355841494938E-4</v>
      </c>
      <c r="P44" s="42">
        <f>'Total Property Damage Expected'!P44/'Property Value'!D43</f>
        <v>1.9073203282589165E-4</v>
      </c>
      <c r="Q44" s="42">
        <f>'Total Property Damage Expected'!Q44/'Property Value'!E43</f>
        <v>4.7302740526941248E-4</v>
      </c>
      <c r="R44" s="42">
        <f>'Total Property Damage Expected'!R44/'Property Value'!F43</f>
        <v>2.4027206045833393E-4</v>
      </c>
      <c r="S44" s="42">
        <f>'Total Property Damage Expected'!S44/'Property Value'!G43</f>
        <v>5.2549546994475429E-4</v>
      </c>
    </row>
    <row r="45" spans="1:19" x14ac:dyDescent="0.35">
      <c r="A45">
        <v>2064</v>
      </c>
      <c r="B45" s="40">
        <f>'Total Property Damage Expected'!B45/'Property Value'!B44</f>
        <v>1.6761388278971786E-6</v>
      </c>
      <c r="C45" s="40">
        <f>'Total Property Damage Expected'!C45/'Property Value'!C44</f>
        <v>3.6083512328874167E-6</v>
      </c>
      <c r="D45" s="40">
        <f>'Total Property Damage Expected'!D45/'Property Value'!D44</f>
        <v>3.4447723746903725E-6</v>
      </c>
      <c r="E45" s="40">
        <f>'Total Property Damage Expected'!E45/'Property Value'!E44</f>
        <v>1.685395043912243E-5</v>
      </c>
      <c r="F45" s="40">
        <f>'Total Property Damage Expected'!F45/'Property Value'!F44</f>
        <v>1.0178207954478749E-5</v>
      </c>
      <c r="G45" s="40">
        <f>'Total Property Damage Expected'!G45/'Property Value'!G44</f>
        <v>2.3353242646747569E-5</v>
      </c>
      <c r="H45" s="41">
        <f>'Total Property Damage Expected'!H45/'Property Value'!B44</f>
        <v>4.9091077082312702E-6</v>
      </c>
      <c r="I45" s="41">
        <f>'Total Property Damage Expected'!I45/'Property Value'!C44</f>
        <v>8.7588136355746656E-6</v>
      </c>
      <c r="J45" s="41">
        <f>'Total Property Damage Expected'!J45/'Property Value'!D44</f>
        <v>5.0037564296006587E-6</v>
      </c>
      <c r="K45" s="41">
        <f>'Total Property Damage Expected'!K45/'Property Value'!E44</f>
        <v>2.7394843167972344E-5</v>
      </c>
      <c r="L45" s="41">
        <f>'Total Property Damage Expected'!L45/'Property Value'!F44</f>
        <v>1.7839849480441864E-5</v>
      </c>
      <c r="M45" s="41">
        <f>'Total Property Damage Expected'!M45/'Property Value'!G44</f>
        <v>2.9262953218277465E-5</v>
      </c>
      <c r="N45" s="42">
        <f>'Total Property Damage Expected'!N45/'Property Value'!B44</f>
        <v>9.6046893290876485E-5</v>
      </c>
      <c r="O45" s="42">
        <f>'Total Property Damage Expected'!O45/'Property Value'!C44</f>
        <v>2.872961940583095E-4</v>
      </c>
      <c r="P45" s="42">
        <f>'Total Property Damage Expected'!P45/'Property Value'!D44</f>
        <v>1.9033627364771849E-4</v>
      </c>
      <c r="Q45" s="42">
        <f>'Total Property Damage Expected'!Q45/'Property Value'!E44</f>
        <v>4.7204589768314509E-4</v>
      </c>
      <c r="R45" s="42">
        <f>'Total Property Damage Expected'!R45/'Property Value'!F44</f>
        <v>2.397735082656261E-4</v>
      </c>
      <c r="S45" s="42">
        <f>'Total Property Damage Expected'!S45/'Property Value'!G44</f>
        <v>5.2440509381737935E-4</v>
      </c>
    </row>
    <row r="46" spans="1:19" x14ac:dyDescent="0.35">
      <c r="A46">
        <v>2065</v>
      </c>
      <c r="B46" s="40">
        <f>'Total Property Damage Expected'!B46/'Property Value'!B45</f>
        <v>1.6860145689083437E-6</v>
      </c>
      <c r="C46" s="40">
        <f>'Total Property Damage Expected'!C46/'Property Value'!C45</f>
        <v>3.6296114898901275E-6</v>
      </c>
      <c r="D46" s="40">
        <f>'Total Property Damage Expected'!D46/'Property Value'!D45</f>
        <v>3.4650688317908503E-6</v>
      </c>
      <c r="E46" s="40">
        <f>'Total Property Damage Expected'!E46/'Property Value'!E45</f>
        <v>1.6953253221673327E-5</v>
      </c>
      <c r="F46" s="40">
        <f>'Total Property Damage Expected'!F46/'Property Value'!F45</f>
        <v>1.0238177536975876E-5</v>
      </c>
      <c r="G46" s="40">
        <f>'Total Property Damage Expected'!G46/'Property Value'!G45</f>
        <v>2.3490838991579892E-5</v>
      </c>
      <c r="H46" s="41">
        <f>'Total Property Damage Expected'!H46/'Property Value'!B45</f>
        <v>4.901198979868448E-6</v>
      </c>
      <c r="I46" s="41">
        <f>'Total Property Damage Expected'!I46/'Property Value'!C45</f>
        <v>8.7447029087498701E-6</v>
      </c>
      <c r="J46" s="41">
        <f>'Total Property Damage Expected'!J46/'Property Value'!D45</f>
        <v>4.9956952191429868E-6</v>
      </c>
      <c r="K46" s="41">
        <f>'Total Property Damage Expected'!K46/'Property Value'!E45</f>
        <v>2.735070920595022E-5</v>
      </c>
      <c r="L46" s="41">
        <f>'Total Property Damage Expected'!L46/'Property Value'!F45</f>
        <v>1.7811108916583817E-5</v>
      </c>
      <c r="M46" s="41">
        <f>'Total Property Damage Expected'!M46/'Property Value'!G45</f>
        <v>2.9215809671659147E-5</v>
      </c>
      <c r="N46" s="42">
        <f>'Total Property Damage Expected'!N46/'Property Value'!B45</f>
        <v>9.584760091721641E-5</v>
      </c>
      <c r="O46" s="42">
        <f>'Total Property Damage Expected'!O46/'Property Value'!C45</f>
        <v>2.8670006920204793E-4</v>
      </c>
      <c r="P46" s="42">
        <f>'Total Property Damage Expected'!P46/'Property Value'!D45</f>
        <v>1.8994133564952641E-4</v>
      </c>
      <c r="Q46" s="42">
        <f>'Total Property Damage Expected'!Q46/'Property Value'!E45</f>
        <v>4.7106642667474021E-4</v>
      </c>
      <c r="R46" s="42">
        <f>'Total Property Damage Expected'!R46/'Property Value'!F45</f>
        <v>2.3927599054312834E-4</v>
      </c>
      <c r="S46" s="42">
        <f>'Total Property Damage Expected'!S46/'Property Value'!G45</f>
        <v>5.2331698016450144E-4</v>
      </c>
    </row>
    <row r="47" spans="1:19" x14ac:dyDescent="0.35">
      <c r="A47">
        <v>2066</v>
      </c>
      <c r="B47" s="40">
        <f>'Total Property Damage Expected'!B47/'Property Value'!B46</f>
        <v>1.6959484973792213E-6</v>
      </c>
      <c r="C47" s="40">
        <f>'Total Property Damage Expected'!C47/'Property Value'!C46</f>
        <v>3.6509970114523687E-6</v>
      </c>
      <c r="D47" s="40">
        <f>'Total Property Damage Expected'!D47/'Property Value'!D46</f>
        <v>3.4854848747814886E-6</v>
      </c>
      <c r="E47" s="40">
        <f>'Total Property Damage Expected'!E47/'Property Value'!E46</f>
        <v>1.7053141092133319E-5</v>
      </c>
      <c r="F47" s="40">
        <f>'Total Property Damage Expected'!F47/'Property Value'!F46</f>
        <v>1.0298500457785693E-5</v>
      </c>
      <c r="G47" s="40">
        <f>'Total Property Damage Expected'!G47/'Property Value'!G46</f>
        <v>2.3629246048414719E-5</v>
      </c>
      <c r="H47" s="41">
        <f>'Total Property Damage Expected'!H47/'Property Value'!B46</f>
        <v>4.8933029927180909E-6</v>
      </c>
      <c r="I47" s="41">
        <f>'Total Property Damage Expected'!I47/'Property Value'!C46</f>
        <v>8.7306149147539504E-6</v>
      </c>
      <c r="J47" s="41">
        <f>'Total Property Damage Expected'!J47/'Property Value'!D46</f>
        <v>4.9876469955512726E-6</v>
      </c>
      <c r="K47" s="41">
        <f>'Total Property Damage Expected'!K47/'Property Value'!E46</f>
        <v>2.7306646345141992E-5</v>
      </c>
      <c r="L47" s="41">
        <f>'Total Property Damage Expected'!L47/'Property Value'!F46</f>
        <v>1.7782414654686547E-5</v>
      </c>
      <c r="M47" s="41">
        <f>'Total Property Damage Expected'!M47/'Property Value'!G46</f>
        <v>2.916874207479106E-5</v>
      </c>
      <c r="N47" s="42">
        <f>'Total Property Damage Expected'!N47/'Property Value'!B46</f>
        <v>9.5648722065002357E-5</v>
      </c>
      <c r="O47" s="42">
        <f>'Total Property Damage Expected'!O47/'Property Value'!C46</f>
        <v>2.8610518127426517E-4</v>
      </c>
      <c r="P47" s="42">
        <f>'Total Property Damage Expected'!P47/'Property Value'!D46</f>
        <v>1.8954721712740908E-4</v>
      </c>
      <c r="Q47" s="42">
        <f>'Total Property Damage Expected'!Q47/'Property Value'!E46</f>
        <v>4.7008898801840316E-4</v>
      </c>
      <c r="R47" s="42">
        <f>'Total Property Damage Expected'!R47/'Property Value'!F46</f>
        <v>2.3877950514436809E-4</v>
      </c>
      <c r="S47" s="42">
        <f>'Total Property Damage Expected'!S47/'Property Value'!G46</f>
        <v>5.2223112429160246E-4</v>
      </c>
    </row>
    <row r="48" spans="1:19" x14ac:dyDescent="0.35">
      <c r="A48">
        <v>2067</v>
      </c>
      <c r="B48" s="40">
        <f>'Total Property Damage Expected'!B48/'Property Value'!B47</f>
        <v>1.7059409561479285E-6</v>
      </c>
      <c r="C48" s="40">
        <f>'Total Property Damage Expected'!C48/'Property Value'!C47</f>
        <v>3.6725085356277718E-6</v>
      </c>
      <c r="D48" s="40">
        <f>'Total Property Damage Expected'!D48/'Property Value'!D47</f>
        <v>3.5060212082574335E-6</v>
      </c>
      <c r="E48" s="40">
        <f>'Total Property Damage Expected'!E48/'Property Value'!E47</f>
        <v>1.7153617497816284E-5</v>
      </c>
      <c r="F48" s="40">
        <f>'Total Property Damage Expected'!F48/'Property Value'!F47</f>
        <v>1.0359178798763007E-5</v>
      </c>
      <c r="G48" s="40">
        <f>'Total Property Damage Expected'!G48/'Property Value'!G47</f>
        <v>2.3768468593933818E-5</v>
      </c>
      <c r="H48" s="41">
        <f>'Total Property Damage Expected'!H48/'Property Value'!B47</f>
        <v>4.8854197262536987E-6</v>
      </c>
      <c r="I48" s="41">
        <f>'Total Property Damage Expected'!I48/'Property Value'!C47</f>
        <v>8.7165496169636007E-6</v>
      </c>
      <c r="J48" s="41">
        <f>'Total Property Damage Expected'!J48/'Property Value'!D47</f>
        <v>4.979611737903266E-6</v>
      </c>
      <c r="K48" s="41">
        <f>'Total Property Damage Expected'!K48/'Property Value'!E47</f>
        <v>2.7262654471001351E-5</v>
      </c>
      <c r="L48" s="41">
        <f>'Total Property Damage Expected'!L48/'Property Value'!F47</f>
        <v>1.7753766620156124E-5</v>
      </c>
      <c r="M48" s="41">
        <f>'Total Property Damage Expected'!M48/'Property Value'!G47</f>
        <v>2.9121750305315739E-5</v>
      </c>
      <c r="N48" s="42">
        <f>'Total Property Damage Expected'!N48/'Property Value'!B47</f>
        <v>9.5450255876198541E-5</v>
      </c>
      <c r="O48" s="42">
        <f>'Total Property Damage Expected'!O48/'Property Value'!C47</f>
        <v>2.8551152770839799E-4</v>
      </c>
      <c r="P48" s="42">
        <f>'Total Property Damage Expected'!P48/'Property Value'!D47</f>
        <v>1.8915391638099575E-4</v>
      </c>
      <c r="Q48" s="42">
        <f>'Total Property Damage Expected'!Q48/'Property Value'!E47</f>
        <v>4.6911357749710787E-4</v>
      </c>
      <c r="R48" s="42">
        <f>'Total Property Damage Expected'!R48/'Property Value'!F47</f>
        <v>2.3828404992732653E-4</v>
      </c>
      <c r="S48" s="42">
        <f>'Total Property Damage Expected'!S48/'Property Value'!G47</f>
        <v>5.2114752151390456E-4</v>
      </c>
    </row>
    <row r="49" spans="1:19" x14ac:dyDescent="0.35">
      <c r="A49">
        <v>2068</v>
      </c>
      <c r="B49" s="40">
        <f>'Total Property Damage Expected'!B49/'Property Value'!B48</f>
        <v>1.7159922900725731E-6</v>
      </c>
      <c r="C49" s="40">
        <f>'Total Property Damage Expected'!C49/'Property Value'!C48</f>
        <v>3.6941468048185496E-6</v>
      </c>
      <c r="D49" s="40">
        <f>'Total Property Damage Expected'!D49/'Property Value'!D48</f>
        <v>3.5266785409652755E-6</v>
      </c>
      <c r="E49" s="40">
        <f>'Total Property Damage Expected'!E49/'Property Value'!E48</f>
        <v>1.7254685906347549E-5</v>
      </c>
      <c r="F49" s="40">
        <f>'Total Property Damage Expected'!F49/'Property Value'!F48</f>
        <v>1.0420214654028818E-5</v>
      </c>
      <c r="G49" s="40">
        <f>'Total Property Damage Expected'!G49/'Property Value'!G48</f>
        <v>2.3908511432962964E-5</v>
      </c>
      <c r="H49" s="41">
        <f>'Total Property Damage Expected'!H49/'Property Value'!B48</f>
        <v>4.8775491599818429E-6</v>
      </c>
      <c r="I49" s="41">
        <f>'Total Property Damage Expected'!I49/'Property Value'!C48</f>
        <v>8.7025069788145058E-6</v>
      </c>
      <c r="J49" s="41">
        <f>'Total Property Damage Expected'!J49/'Property Value'!D48</f>
        <v>4.9715894253104173E-6</v>
      </c>
      <c r="K49" s="41">
        <f>'Total Property Damage Expected'!K49/'Property Value'!E48</f>
        <v>2.7218733469166519E-5</v>
      </c>
      <c r="L49" s="41">
        <f>'Total Property Damage Expected'!L49/'Property Value'!F48</f>
        <v>1.7725164738518793E-5</v>
      </c>
      <c r="M49" s="41">
        <f>'Total Property Damage Expected'!M49/'Property Value'!G48</f>
        <v>2.9074834241072849E-5</v>
      </c>
      <c r="N49" s="42">
        <f>'Total Property Damage Expected'!N49/'Property Value'!B48</f>
        <v>9.5252201494549563E-5</v>
      </c>
      <c r="O49" s="42">
        <f>'Total Property Damage Expected'!O49/'Property Value'!C48</f>
        <v>2.8491910594320876E-4</v>
      </c>
      <c r="P49" s="42">
        <f>'Total Property Damage Expected'!P49/'Property Value'!D48</f>
        <v>1.8876143171344379E-4</v>
      </c>
      <c r="Q49" s="42">
        <f>'Total Property Damage Expected'!Q49/'Property Value'!E48</f>
        <v>4.6814019090257806E-4</v>
      </c>
      <c r="R49" s="42">
        <f>'Total Property Damage Expected'!R49/'Property Value'!F48</f>
        <v>2.3778962275442946E-4</v>
      </c>
      <c r="S49" s="42">
        <f>'Total Property Damage Expected'!S49/'Property Value'!G48</f>
        <v>5.2006616715635095E-4</v>
      </c>
    </row>
    <row r="50" spans="1:19" x14ac:dyDescent="0.35">
      <c r="A50">
        <v>2069</v>
      </c>
      <c r="B50" s="40">
        <f>'Total Property Damage Expected'!B50/'Property Value'!B49</f>
        <v>1.7261028460431509E-6</v>
      </c>
      <c r="C50" s="40">
        <f>'Total Property Damage Expected'!C50/'Property Value'!C49</f>
        <v>3.7159125658011174E-6</v>
      </c>
      <c r="D50" s="40">
        <f>'Total Property Damage Expected'!D50/'Property Value'!D49</f>
        <v>3.5474575858275098E-6</v>
      </c>
      <c r="E50" s="40">
        <f>'Total Property Damage Expected'!E50/'Property Value'!E49</f>
        <v>1.7356349805783536E-5</v>
      </c>
      <c r="F50" s="40">
        <f>'Total Property Damage Expected'!F50/'Property Value'!F49</f>
        <v>1.0481610130042606E-5</v>
      </c>
      <c r="G50" s="40">
        <f>'Total Property Damage Expected'!G50/'Property Value'!G49</f>
        <v>2.4049379398637771E-5</v>
      </c>
      <c r="H50" s="41">
        <f>'Total Property Damage Expected'!H50/'Property Value'!B49</f>
        <v>4.8696912734421107E-6</v>
      </c>
      <c r="I50" s="41">
        <f>'Total Property Damage Expected'!I50/'Property Value'!C49</f>
        <v>8.6884869638012688E-6</v>
      </c>
      <c r="J50" s="41">
        <f>'Total Property Damage Expected'!J50/'Property Value'!D49</f>
        <v>4.9635800369178333E-6</v>
      </c>
      <c r="K50" s="41">
        <f>'Total Property Damage Expected'!K50/'Property Value'!E49</f>
        <v>2.7174883225459964E-5</v>
      </c>
      <c r="L50" s="41">
        <f>'Total Property Damage Expected'!L50/'Property Value'!F49</f>
        <v>1.7696608935420779E-5</v>
      </c>
      <c r="M50" s="41">
        <f>'Total Property Damage Expected'!M50/'Property Value'!G49</f>
        <v>2.9027993760098854E-5</v>
      </c>
      <c r="N50" s="42">
        <f>'Total Property Damage Expected'!N50/'Property Value'!B49</f>
        <v>9.5054558065576716E-5</v>
      </c>
      <c r="O50" s="42">
        <f>'Total Property Damage Expected'!O50/'Property Value'!C49</f>
        <v>2.8432791342277434E-4</v>
      </c>
      <c r="P50" s="42">
        <f>'Total Property Damage Expected'!P50/'Property Value'!D49</f>
        <v>1.8836976143143147E-4</v>
      </c>
      <c r="Q50" s="42">
        <f>'Total Property Damage Expected'!Q50/'Property Value'!E49</f>
        <v>4.6716882403526972E-4</v>
      </c>
      <c r="R50" s="42">
        <f>'Total Property Damage Expected'!R50/'Property Value'!F49</f>
        <v>2.3729622149253811E-4</v>
      </c>
      <c r="S50" s="42">
        <f>'Total Property Damage Expected'!S50/'Property Value'!G49</f>
        <v>5.1898705655358532E-4</v>
      </c>
    </row>
    <row r="51" spans="1:19" x14ac:dyDescent="0.35">
      <c r="A51">
        <v>2070</v>
      </c>
      <c r="B51" s="40">
        <f>'Total Property Damage Expected'!B51/'Property Value'!B50</f>
        <v>1.9371585804930057E-6</v>
      </c>
      <c r="C51" s="40">
        <f>'Total Property Damage Expected'!C51/'Property Value'!C50</f>
        <v>4.1702682593360746E-6</v>
      </c>
      <c r="D51" s="40">
        <f>'Total Property Damage Expected'!D51/'Property Value'!D50</f>
        <v>3.9812157873870804E-6</v>
      </c>
      <c r="E51" s="40">
        <f>'Total Property Damage Expected'!E51/'Property Value'!E50</f>
        <v>1.9478562374997193E-5</v>
      </c>
      <c r="F51" s="40">
        <f>'Total Property Damage Expected'!F51/'Property Value'!F50</f>
        <v>1.1763227809594174E-5</v>
      </c>
      <c r="G51" s="40">
        <f>'Total Property Damage Expected'!G51/'Property Value'!G50</f>
        <v>2.6989968624637931E-5</v>
      </c>
      <c r="H51" s="41">
        <f>'Total Property Damage Expected'!H51/'Property Value'!B50</f>
        <v>5.4243583422300567E-6</v>
      </c>
      <c r="I51" s="41">
        <f>'Total Property Damage Expected'!I51/'Property Value'!C50</f>
        <v>9.6781221020073714E-6</v>
      </c>
      <c r="J51" s="41">
        <f>'Total Property Damage Expected'!J51/'Property Value'!D50</f>
        <v>5.5289412138750613E-6</v>
      </c>
      <c r="K51" s="41">
        <f>'Total Property Damage Expected'!K51/'Property Value'!E50</f>
        <v>3.0270153947348325E-5</v>
      </c>
      <c r="L51" s="41">
        <f>'Total Property Damage Expected'!L51/'Property Value'!F50</f>
        <v>1.971228624523887E-5</v>
      </c>
      <c r="M51" s="41">
        <f>'Total Property Damage Expected'!M51/'Property Value'!G50</f>
        <v>3.2334337285307186E-5</v>
      </c>
      <c r="N51" s="42">
        <f>'Total Property Damage Expected'!N51/'Property Value'!B50</f>
        <v>1.058322529891457E-4</v>
      </c>
      <c r="O51" s="42">
        <f>'Total Property Damage Expected'!O51/'Property Value'!C50</f>
        <v>3.1656623603968146E-4</v>
      </c>
      <c r="P51" s="42">
        <f>'Total Property Damage Expected'!P51/'Property Value'!D50</f>
        <v>2.0972793575625281E-4</v>
      </c>
      <c r="Q51" s="42">
        <f>'Total Property Damage Expected'!Q51/'Property Value'!E50</f>
        <v>5.2013843607408479E-4</v>
      </c>
      <c r="R51" s="42">
        <f>'Total Property Damage Expected'!R51/'Property Value'!F50</f>
        <v>2.6420188844643457E-4</v>
      </c>
      <c r="S51" s="42">
        <f>'Total Property Damage Expected'!S51/'Property Value'!G50</f>
        <v>5.7783204282932734E-4</v>
      </c>
    </row>
    <row r="52" spans="1:19" x14ac:dyDescent="0.35">
      <c r="A52">
        <v>2071</v>
      </c>
      <c r="B52" s="40">
        <f>'Total Property Damage Expected'!B52/'Property Value'!B51</f>
        <v>1.9485722391471081E-6</v>
      </c>
      <c r="C52" s="40">
        <f>'Total Property Damage Expected'!C52/'Property Value'!C51</f>
        <v>4.19483930833919E-6</v>
      </c>
      <c r="D52" s="40">
        <f>'Total Property Damage Expected'!D52/'Property Value'!D51</f>
        <v>4.0046729470038186E-6</v>
      </c>
      <c r="E52" s="40">
        <f>'Total Property Damage Expected'!E52/'Property Value'!E51</f>
        <v>1.9593329263087624E-5</v>
      </c>
      <c r="F52" s="40">
        <f>'Total Property Damage Expected'!F52/'Property Value'!F51</f>
        <v>1.183253626386382E-5</v>
      </c>
      <c r="G52" s="40">
        <f>'Total Property Damage Expected'!G52/'Property Value'!G51</f>
        <v>2.714899240930307E-5</v>
      </c>
      <c r="H52" s="41">
        <f>'Total Property Damage Expected'!H52/'Property Value'!B51</f>
        <v>5.4156195287386822E-6</v>
      </c>
      <c r="I52" s="41">
        <f>'Total Property Damage Expected'!I52/'Property Value'!C51</f>
        <v>9.6625303400587254E-6</v>
      </c>
      <c r="J52" s="41">
        <f>'Total Property Damage Expected'!J52/'Property Value'!D51</f>
        <v>5.5200339140573709E-6</v>
      </c>
      <c r="K52" s="41">
        <f>'Total Property Damage Expected'!K52/'Property Value'!E51</f>
        <v>3.0221387768380815E-5</v>
      </c>
      <c r="L52" s="41">
        <f>'Total Property Damage Expected'!L52/'Property Value'!F51</f>
        <v>1.9680529126310232E-5</v>
      </c>
      <c r="M52" s="41">
        <f>'Total Property Damage Expected'!M52/'Property Value'!G51</f>
        <v>3.2282245641452525E-5</v>
      </c>
      <c r="N52" s="42">
        <f>'Total Property Damage Expected'!N52/'Property Value'!B51</f>
        <v>1.0561265649637707E-4</v>
      </c>
      <c r="O52" s="42">
        <f>'Total Property Damage Expected'!O52/'Property Value'!C51</f>
        <v>3.159093773486885E-4</v>
      </c>
      <c r="P52" s="42">
        <f>'Total Property Damage Expected'!P52/'Property Value'!D51</f>
        <v>2.092927610545255E-4</v>
      </c>
      <c r="Q52" s="42">
        <f>'Total Property Damage Expected'!Q52/'Property Value'!E51</f>
        <v>5.190591755170243E-4</v>
      </c>
      <c r="R52" s="42">
        <f>'Total Property Damage Expected'!R52/'Property Value'!F51</f>
        <v>2.6365368308892758E-4</v>
      </c>
      <c r="S52" s="42">
        <f>'Total Property Damage Expected'!S52/'Property Value'!G51</f>
        <v>5.7663307099956127E-4</v>
      </c>
    </row>
    <row r="53" spans="1:19" x14ac:dyDescent="0.35">
      <c r="A53">
        <v>2072</v>
      </c>
      <c r="B53" s="40">
        <f>'Total Property Damage Expected'!B53/'Property Value'!B52</f>
        <v>1.9600531466083985E-6</v>
      </c>
      <c r="C53" s="40">
        <f>'Total Property Damage Expected'!C53/'Property Value'!C52</f>
        <v>4.2195551289520846E-6</v>
      </c>
      <c r="D53" s="40">
        <f>'Total Property Damage Expected'!D53/'Property Value'!D52</f>
        <v>4.0282683152399013E-6</v>
      </c>
      <c r="E53" s="40">
        <f>'Total Property Damage Expected'!E53/'Property Value'!E52</f>
        <v>1.970877235296073E-5</v>
      </c>
      <c r="F53" s="40">
        <f>'Total Property Damage Expected'!F53/'Property Value'!F52</f>
        <v>1.1902253080694404E-5</v>
      </c>
      <c r="G53" s="40">
        <f>'Total Property Damage Expected'!G53/'Property Value'!G52</f>
        <v>2.7308953155564611E-5</v>
      </c>
      <c r="H53" s="41">
        <f>'Total Property Damage Expected'!H53/'Property Value'!B52</f>
        <v>5.4068947937532646E-6</v>
      </c>
      <c r="I53" s="41">
        <f>'Total Property Damage Expected'!I53/'Property Value'!C52</f>
        <v>9.6469636969335571E-6</v>
      </c>
      <c r="J53" s="41">
        <f>'Total Property Damage Expected'!J53/'Property Value'!D52</f>
        <v>5.5111409641824606E-6</v>
      </c>
      <c r="K53" s="41">
        <f>'Total Property Damage Expected'!K53/'Property Value'!E52</f>
        <v>3.0172700153275758E-5</v>
      </c>
      <c r="L53" s="41">
        <f>'Total Property Damage Expected'!L53/'Property Value'!F52</f>
        <v>1.9648823169108353E-5</v>
      </c>
      <c r="M53" s="41">
        <f>'Total Property Damage Expected'!M53/'Property Value'!G52</f>
        <v>3.2230237918889825E-5</v>
      </c>
      <c r="N53" s="42">
        <f>'Total Property Damage Expected'!N53/'Property Value'!B52</f>
        <v>1.053935156550594E-4</v>
      </c>
      <c r="O53" s="42">
        <f>'Total Property Damage Expected'!O53/'Property Value'!C52</f>
        <v>3.1525388160576396E-4</v>
      </c>
      <c r="P53" s="42">
        <f>'Total Property Damage Expected'!P53/'Property Value'!D52</f>
        <v>2.0885848931796752E-4</v>
      </c>
      <c r="Q53" s="42">
        <f>'Total Property Damage Expected'!Q53/'Property Value'!E52</f>
        <v>5.1798215437022304E-4</v>
      </c>
      <c r="R53" s="42">
        <f>'Total Property Damage Expected'!R53/'Property Value'!F52</f>
        <v>2.6310661522939893E-4</v>
      </c>
      <c r="S53" s="42">
        <f>'Total Property Damage Expected'!S53/'Property Value'!G52</f>
        <v>5.7543658697480093E-4</v>
      </c>
    </row>
    <row r="54" spans="1:19" x14ac:dyDescent="0.35">
      <c r="A54">
        <v>2073</v>
      </c>
      <c r="B54" s="40">
        <f>'Total Property Damage Expected'!B54/'Property Value'!B53</f>
        <v>1.9716016991040819E-6</v>
      </c>
      <c r="C54" s="40">
        <f>'Total Property Damage Expected'!C54/'Property Value'!C53</f>
        <v>4.2444165741631256E-6</v>
      </c>
      <c r="D54" s="40">
        <f>'Total Property Damage Expected'!D54/'Property Value'!D53</f>
        <v>4.0520027064148257E-6</v>
      </c>
      <c r="E54" s="40">
        <f>'Total Property Damage Expected'!E54/'Property Value'!E53</f>
        <v>1.9824895628769596E-5</v>
      </c>
      <c r="F54" s="40">
        <f>'Total Property Damage Expected'!F54/'Property Value'!F53</f>
        <v>1.1972380666141339E-5</v>
      </c>
      <c r="G54" s="40">
        <f>'Total Property Damage Expected'!G54/'Property Value'!G53</f>
        <v>2.7469856383961718E-5</v>
      </c>
      <c r="H54" s="41">
        <f>'Total Property Damage Expected'!H54/'Property Value'!B53</f>
        <v>5.398184114592885E-6</v>
      </c>
      <c r="I54" s="41">
        <f>'Total Property Damage Expected'!I54/'Property Value'!C53</f>
        <v>9.6314221321646438E-6</v>
      </c>
      <c r="J54" s="41">
        <f>'Total Property Damage Expected'!J54/'Property Value'!D53</f>
        <v>5.5022623411321121E-6</v>
      </c>
      <c r="K54" s="41">
        <f>'Total Property Damage Expected'!K54/'Property Value'!E53</f>
        <v>3.0124090975464275E-5</v>
      </c>
      <c r="L54" s="41">
        <f>'Total Property Damage Expected'!L54/'Property Value'!F53</f>
        <v>1.9617168291210068E-5</v>
      </c>
      <c r="M54" s="41">
        <f>'Total Property Damage Expected'!M54/'Property Value'!G53</f>
        <v>3.2178313982419196E-5</v>
      </c>
      <c r="N54" s="42">
        <f>'Total Property Damage Expected'!N54/'Property Value'!B53</f>
        <v>1.0517482951973936E-4</v>
      </c>
      <c r="O54" s="42">
        <f>'Total Property Damage Expected'!O54/'Property Value'!C53</f>
        <v>3.1459974598286049E-4</v>
      </c>
      <c r="P54" s="42">
        <f>'Total Property Damage Expected'!P54/'Property Value'!D53</f>
        <v>2.0842511867297245E-4</v>
      </c>
      <c r="Q54" s="42">
        <f>'Total Property Damage Expected'!Q54/'Property Value'!E53</f>
        <v>5.1690736798701981E-4</v>
      </c>
      <c r="R54" s="42">
        <f>'Total Property Damage Expected'!R54/'Property Value'!F53</f>
        <v>2.6256068250759878E-4</v>
      </c>
      <c r="S54" s="42">
        <f>'Total Property Damage Expected'!S54/'Property Value'!G53</f>
        <v>5.742425855929785E-4</v>
      </c>
    </row>
    <row r="55" spans="1:19" x14ac:dyDescent="0.35">
      <c r="A55">
        <v>2074</v>
      </c>
      <c r="B55" s="40">
        <f>'Total Property Damage Expected'!B55/'Property Value'!B54</f>
        <v>1.9832182951959182E-6</v>
      </c>
      <c r="C55" s="40">
        <f>'Total Property Damage Expected'!C55/'Property Value'!C54</f>
        <v>4.2694245019864554E-6</v>
      </c>
      <c r="D55" s="40">
        <f>'Total Property Damage Expected'!D55/'Property Value'!D54</f>
        <v>4.0758769396460292E-6</v>
      </c>
      <c r="E55" s="40">
        <f>'Total Property Damage Expected'!E55/'Property Value'!E54</f>
        <v>1.9941703098141771E-5</v>
      </c>
      <c r="F55" s="40">
        <f>'Total Property Damage Expected'!F55/'Property Value'!F54</f>
        <v>1.2042921440436404E-5</v>
      </c>
      <c r="G55" s="40">
        <f>'Total Property Damage Expected'!G55/'Property Value'!G54</f>
        <v>2.7631707647560362E-5</v>
      </c>
      <c r="H55" s="41">
        <f>'Total Property Damage Expected'!H55/'Property Value'!B54</f>
        <v>5.3894874686131626E-6</v>
      </c>
      <c r="I55" s="41">
        <f>'Total Property Damage Expected'!I55/'Property Value'!C54</f>
        <v>9.6159056053499555E-6</v>
      </c>
      <c r="J55" s="41">
        <f>'Total Property Damage Expected'!J55/'Property Value'!D54</f>
        <v>5.4933980218253609E-6</v>
      </c>
      <c r="K55" s="41">
        <f>'Total Property Damage Expected'!K55/'Property Value'!E54</f>
        <v>3.0075560108581399E-5</v>
      </c>
      <c r="L55" s="41">
        <f>'Total Property Damage Expected'!L55/'Property Value'!F54</f>
        <v>1.9585564410324992E-5</v>
      </c>
      <c r="M55" s="41">
        <f>'Total Property Damage Expected'!M55/'Property Value'!G54</f>
        <v>3.2126473697058626E-5</v>
      </c>
      <c r="N55" s="42">
        <f>'Total Property Damage Expected'!N55/'Property Value'!B54</f>
        <v>1.0495659714692535E-4</v>
      </c>
      <c r="O55" s="42">
        <f>'Total Property Damage Expected'!O55/'Property Value'!C54</f>
        <v>3.13946967657799E-4</v>
      </c>
      <c r="P55" s="42">
        <f>'Total Property Damage Expected'!P55/'Property Value'!D54</f>
        <v>2.0799264724982163E-4</v>
      </c>
      <c r="Q55" s="42">
        <f>'Total Property Damage Expected'!Q55/'Property Value'!E54</f>
        <v>5.1583481173039488E-4</v>
      </c>
      <c r="R55" s="42">
        <f>'Total Property Damage Expected'!R55/'Property Value'!F54</f>
        <v>2.6201588256817462E-4</v>
      </c>
      <c r="S55" s="42">
        <f>'Total Property Damage Expected'!S55/'Property Value'!G54</f>
        <v>5.7305106170273731E-4</v>
      </c>
    </row>
    <row r="56" spans="1:19" x14ac:dyDescent="0.35">
      <c r="A56">
        <v>2075</v>
      </c>
      <c r="B56" s="40">
        <f>'Total Property Damage Expected'!B56/'Property Value'!B55</f>
        <v>1.9949033357939762E-6</v>
      </c>
      <c r="C56" s="40">
        <f>'Total Property Damage Expected'!C56/'Property Value'!C55</f>
        <v>4.294579775491598E-6</v>
      </c>
      <c r="D56" s="40">
        <f>'Total Property Damage Expected'!D56/'Property Value'!D55</f>
        <v>4.0998918388771549E-6</v>
      </c>
      <c r="E56" s="40">
        <f>'Total Property Damage Expected'!E56/'Property Value'!E55</f>
        <v>2.0059198792317577E-5</v>
      </c>
      <c r="F56" s="40">
        <f>'Total Property Damage Expected'!F56/'Property Value'!F55</f>
        <v>1.2113877838071301E-5</v>
      </c>
      <c r="G56" s="40">
        <f>'Total Property Damage Expected'!G56/'Property Value'!G55</f>
        <v>2.7794512532144952E-5</v>
      </c>
      <c r="H56" s="41">
        <f>'Total Property Damage Expected'!H56/'Property Value'!B55</f>
        <v>5.3808048332061977E-6</v>
      </c>
      <c r="I56" s="41">
        <f>'Total Property Damage Expected'!I56/'Property Value'!C55</f>
        <v>9.6004140761525568E-6</v>
      </c>
      <c r="J56" s="41">
        <f>'Total Property Damage Expected'!J56/'Property Value'!D55</f>
        <v>5.4845479832184208E-6</v>
      </c>
      <c r="K56" s="41">
        <f>'Total Property Damage Expected'!K56/'Property Value'!E55</f>
        <v>3.0027107426465742E-5</v>
      </c>
      <c r="L56" s="41">
        <f>'Total Property Damage Expected'!L56/'Property Value'!F55</f>
        <v>1.9554011444295326E-5</v>
      </c>
      <c r="M56" s="41">
        <f>'Total Property Damage Expected'!M56/'Property Value'!G55</f>
        <v>3.2074716928043487E-5</v>
      </c>
      <c r="N56" s="42">
        <f>'Total Property Damage Expected'!N56/'Property Value'!B55</f>
        <v>1.0473881759508342E-4</v>
      </c>
      <c r="O56" s="42">
        <f>'Total Property Damage Expected'!O56/'Property Value'!C55</f>
        <v>3.13295543814256E-4</v>
      </c>
      <c r="P56" s="42">
        <f>'Total Property Damage Expected'!P56/'Property Value'!D55</f>
        <v>2.0756107318267589E-4</v>
      </c>
      <c r="Q56" s="42">
        <f>'Total Property Damage Expected'!Q56/'Property Value'!E55</f>
        <v>5.1476448097295007E-4</v>
      </c>
      <c r="R56" s="42">
        <f>'Total Property Damage Expected'!R56/'Property Value'!F55</f>
        <v>2.6147221306066113E-4</v>
      </c>
      <c r="S56" s="42">
        <f>'Total Property Damage Expected'!S56/'Property Value'!G55</f>
        <v>5.7186201016340941E-4</v>
      </c>
    </row>
    <row r="57" spans="1:19" x14ac:dyDescent="0.35">
      <c r="A57">
        <v>2076</v>
      </c>
      <c r="B57" s="40">
        <f>'Total Property Damage Expected'!B57/'Property Value'!B56</f>
        <v>2.0066572241704701E-6</v>
      </c>
      <c r="C57" s="40">
        <f>'Total Property Damage Expected'!C57/'Property Value'!C56</f>
        <v>4.319883262833247E-6</v>
      </c>
      <c r="D57" s="40">
        <f>'Total Property Damage Expected'!D57/'Property Value'!D56</f>
        <v>4.1240482329064831E-6</v>
      </c>
      <c r="E57" s="40">
        <f>'Total Property Damage Expected'!E57/'Property Value'!E56</f>
        <v>2.0177386766289246E-5</v>
      </c>
      <c r="F57" s="40">
        <f>'Total Property Damage Expected'!F57/'Property Value'!F56</f>
        <v>1.218525230788164E-5</v>
      </c>
      <c r="G57" s="40">
        <f>'Total Property Damage Expected'!G57/'Property Value'!G56</f>
        <v>2.7958276656411094E-5</v>
      </c>
      <c r="H57" s="41">
        <f>'Total Property Damage Expected'!H57/'Property Value'!B56</f>
        <v>5.3721361858005123E-6</v>
      </c>
      <c r="I57" s="41">
        <f>'Total Property Damage Expected'!I57/'Property Value'!C56</f>
        <v>9.5849475043004882E-6</v>
      </c>
      <c r="J57" s="41">
        <f>'Total Property Damage Expected'!J57/'Property Value'!D56</f>
        <v>5.4757122023046294E-6</v>
      </c>
      <c r="K57" s="41">
        <f>'Total Property Damage Expected'!K57/'Property Value'!E56</f>
        <v>2.9978732803159143E-5</v>
      </c>
      <c r="L57" s="41">
        <f>'Total Property Damage Expected'!L57/'Property Value'!F56</f>
        <v>1.9522509311095607E-5</v>
      </c>
      <c r="M57" s="41">
        <f>'Total Property Damage Expected'!M57/'Property Value'!G56</f>
        <v>3.2023043540826301E-5</v>
      </c>
      <c r="N57" s="42">
        <f>'Total Property Damage Expected'!N57/'Property Value'!B56</f>
        <v>1.0452148992463334E-4</v>
      </c>
      <c r="O57" s="42">
        <f>'Total Property Damage Expected'!O57/'Property Value'!C56</f>
        <v>3.1264547164175192E-4</v>
      </c>
      <c r="P57" s="42">
        <f>'Total Property Damage Expected'!P57/'Property Value'!D56</f>
        <v>2.0713039460956749E-4</v>
      </c>
      <c r="Q57" s="42">
        <f>'Total Property Damage Expected'!Q57/'Property Value'!E56</f>
        <v>5.136963710968888E-4</v>
      </c>
      <c r="R57" s="42">
        <f>'Total Property Damage Expected'!R57/'Property Value'!F56</f>
        <v>2.6092967163947008E-4</v>
      </c>
      <c r="S57" s="42">
        <f>'Total Property Damage Expected'!S57/'Property Value'!G56</f>
        <v>5.706754258449939E-4</v>
      </c>
    </row>
    <row r="58" spans="1:19" x14ac:dyDescent="0.35">
      <c r="A58">
        <v>2077</v>
      </c>
      <c r="B58" s="40">
        <f>'Total Property Damage Expected'!B58/'Property Value'!B57</f>
        <v>2.0184803659736784E-6</v>
      </c>
      <c r="C58" s="40">
        <f>'Total Property Damage Expected'!C58/'Property Value'!C57</f>
        <v>4.345335837281231E-6</v>
      </c>
      <c r="D58" s="40">
        <f>'Total Property Damage Expected'!D58/'Property Value'!D57</f>
        <v>4.1483469554155458E-6</v>
      </c>
      <c r="E58" s="40">
        <f>'Total Property Damage Expected'!E58/'Property Value'!E57</f>
        <v>2.0296271098940843E-5</v>
      </c>
      <c r="F58" s="40">
        <f>'Total Property Damage Expected'!F58/'Property Value'!F57</f>
        <v>1.2257047313131487E-5</v>
      </c>
      <c r="G58" s="40">
        <f>'Total Property Damage Expected'!G58/'Property Value'!G57</f>
        <v>2.8123005672159514E-5</v>
      </c>
      <c r="H58" s="41">
        <f>'Total Property Damage Expected'!H58/'Property Value'!B57</f>
        <v>5.3634815038609936E-6</v>
      </c>
      <c r="I58" s="41">
        <f>'Total Property Damage Expected'!I58/'Property Value'!C57</f>
        <v>9.5695058495866779E-6</v>
      </c>
      <c r="J58" s="41">
        <f>'Total Property Damage Expected'!J58/'Property Value'!D57</f>
        <v>5.4668906561143919E-6</v>
      </c>
      <c r="K58" s="41">
        <f>'Total Property Damage Expected'!K58/'Property Value'!E57</f>
        <v>2.9930436112906401E-5</v>
      </c>
      <c r="L58" s="41">
        <f>'Total Property Damage Expected'!L58/'Property Value'!F57</f>
        <v>1.9491057928832552E-5</v>
      </c>
      <c r="M58" s="41">
        <f>'Total Property Damage Expected'!M58/'Property Value'!G57</f>
        <v>3.197145340107635E-5</v>
      </c>
      <c r="N58" s="42">
        <f>'Total Property Damage Expected'!N58/'Property Value'!B57</f>
        <v>1.0430461319794438E-4</v>
      </c>
      <c r="O58" s="42">
        <f>'Total Property Damage Expected'!O58/'Property Value'!C57</f>
        <v>3.1199674833563872E-4</v>
      </c>
      <c r="P58" s="42">
        <f>'Total Property Damage Expected'!P58/'Property Value'!D57</f>
        <v>2.0670060967239233E-4</v>
      </c>
      <c r="Q58" s="42">
        <f>'Total Property Damage Expected'!Q58/'Property Value'!E57</f>
        <v>5.1263047749399609E-4</v>
      </c>
      <c r="R58" s="42">
        <f>'Total Property Damage Expected'!R58/'Property Value'!F57</f>
        <v>2.6038825596388042E-4</v>
      </c>
      <c r="S58" s="42">
        <f>'Total Property Damage Expected'!S58/'Property Value'!G57</f>
        <v>5.694913036281338E-4</v>
      </c>
    </row>
    <row r="59" spans="1:19" x14ac:dyDescent="0.35">
      <c r="A59">
        <v>2078</v>
      </c>
      <c r="B59" s="40">
        <f>'Total Property Damage Expected'!B59/'Property Value'!B58</f>
        <v>2.0303731692419415E-6</v>
      </c>
      <c r="C59" s="40">
        <f>'Total Property Damage Expected'!C59/'Property Value'!C58</f>
        <v>4.3709383772506452E-6</v>
      </c>
      <c r="D59" s="40">
        <f>'Total Property Damage Expected'!D59/'Property Value'!D58</f>
        <v>4.1727888449978885E-6</v>
      </c>
      <c r="E59" s="40">
        <f>'Total Property Damage Expected'!E59/'Property Value'!E58</f>
        <v>2.0415855893189062E-5</v>
      </c>
      <c r="F59" s="40">
        <f>'Total Property Damage Expected'!F59/'Property Value'!F58</f>
        <v>1.2329265331598337E-5</v>
      </c>
      <c r="G59" s="40">
        <f>'Total Property Damage Expected'!G59/'Property Value'!G58</f>
        <v>2.828870526449115E-5</v>
      </c>
      <c r="H59" s="41">
        <f>'Total Property Damage Expected'!H59/'Property Value'!B58</f>
        <v>5.3548407648888315E-6</v>
      </c>
      <c r="I59" s="41">
        <f>'Total Property Damage Expected'!I59/'Property Value'!C58</f>
        <v>9.5540890718688216E-6</v>
      </c>
      <c r="J59" s="41">
        <f>'Total Property Damage Expected'!J59/'Property Value'!D58</f>
        <v>5.4580833217151155E-6</v>
      </c>
      <c r="K59" s="41">
        <f>'Total Property Damage Expected'!K59/'Property Value'!E58</f>
        <v>2.9882217230154884E-5</v>
      </c>
      <c r="L59" s="41">
        <f>'Total Property Damage Expected'!L59/'Property Value'!F58</f>
        <v>1.9459657215744775E-5</v>
      </c>
      <c r="M59" s="41">
        <f>'Total Property Damage Expected'!M59/'Property Value'!G58</f>
        <v>3.1919946374679324E-5</v>
      </c>
      <c r="N59" s="42">
        <f>'Total Property Damage Expected'!N59/'Property Value'!B58</f>
        <v>1.040881864793314E-4</v>
      </c>
      <c r="O59" s="42">
        <f>'Total Property Damage Expected'!O59/'Property Value'!C58</f>
        <v>3.1134937109708789E-4</v>
      </c>
      <c r="P59" s="42">
        <f>'Total Property Damage Expected'!P59/'Property Value'!D58</f>
        <v>2.0627171651690172E-4</v>
      </c>
      <c r="Q59" s="42">
        <f>'Total Property Damage Expected'!Q59/'Property Value'!E58</f>
        <v>5.1156679556561878E-4</v>
      </c>
      <c r="R59" s="42">
        <f>'Total Property Damage Expected'!R59/'Property Value'!F58</f>
        <v>2.5984796369802764E-4</v>
      </c>
      <c r="S59" s="42">
        <f>'Total Property Damage Expected'!S59/'Property Value'!G58</f>
        <v>5.6830963840409469E-4</v>
      </c>
    </row>
    <row r="60" spans="1:19" x14ac:dyDescent="0.35">
      <c r="A60">
        <v>2079</v>
      </c>
      <c r="B60" s="40">
        <f>'Total Property Damage Expected'!B60/'Property Value'!B59</f>
        <v>2.0423360444177454E-6</v>
      </c>
      <c r="C60" s="40">
        <f>'Total Property Damage Expected'!C60/'Property Value'!C59</f>
        <v>4.396691766332173E-6</v>
      </c>
      <c r="D60" s="40">
        <f>'Total Property Damage Expected'!D60/'Property Value'!D59</f>
        <v>4.1973747451880168E-6</v>
      </c>
      <c r="E60" s="40">
        <f>'Total Property Damage Expected'!E60/'Property Value'!E59</f>
        <v>2.0536145276124817E-5</v>
      </c>
      <c r="F60" s="40">
        <f>'Total Property Damage Expected'!F60/'Property Value'!F59</f>
        <v>1.2401908855658671E-5</v>
      </c>
      <c r="G60" s="40">
        <f>'Total Property Damage Expected'!G60/'Property Value'!G59</f>
        <v>2.8455381152003281E-5</v>
      </c>
      <c r="H60" s="41">
        <f>'Total Property Damage Expected'!H60/'Property Value'!B59</f>
        <v>5.3462139464214634E-6</v>
      </c>
      <c r="I60" s="41">
        <f>'Total Property Damage Expected'!I60/'Property Value'!C59</f>
        <v>9.5386971310692929E-6</v>
      </c>
      <c r="J60" s="41">
        <f>'Total Property Damage Expected'!J60/'Property Value'!D59</f>
        <v>5.4492901762111556E-6</v>
      </c>
      <c r="K60" s="41">
        <f>'Total Property Damage Expected'!K60/'Property Value'!E59</f>
        <v>2.983407602955424E-5</v>
      </c>
      <c r="L60" s="41">
        <f>'Total Property Damage Expected'!L60/'Property Value'!F59</f>
        <v>1.9428307090202637E-5</v>
      </c>
      <c r="M60" s="41">
        <f>'Total Property Damage Expected'!M60/'Property Value'!G59</f>
        <v>3.1868522327736965E-5</v>
      </c>
      <c r="N60" s="42">
        <f>'Total Property Damage Expected'!N60/'Property Value'!B59</f>
        <v>1.0387220883505076E-4</v>
      </c>
      <c r="O60" s="42">
        <f>'Total Property Damage Expected'!O60/'Property Value'!C59</f>
        <v>3.107033371330783E-4</v>
      </c>
      <c r="P60" s="42">
        <f>'Total Property Damage Expected'!P60/'Property Value'!D59</f>
        <v>2.0584371329269437E-4</v>
      </c>
      <c r="Q60" s="42">
        <f>'Total Property Damage Expected'!Q60/'Property Value'!E59</f>
        <v>5.10505320722646E-4</v>
      </c>
      <c r="R60" s="42">
        <f>'Total Property Damage Expected'!R60/'Property Value'!F59</f>
        <v>2.5930879251089418E-4</v>
      </c>
      <c r="S60" s="42">
        <f>'Total Property Damage Expected'!S60/'Property Value'!G59</f>
        <v>5.6713042507474266E-4</v>
      </c>
    </row>
    <row r="61" spans="1:19" x14ac:dyDescent="0.35">
      <c r="A61">
        <v>2080</v>
      </c>
      <c r="B61" s="40">
        <f>'Total Property Damage Expected'!B61/'Property Value'!B60</f>
        <v>2.2481605959487813E-6</v>
      </c>
      <c r="C61" s="40">
        <f>'Total Property Damage Expected'!C61/'Property Value'!C60</f>
        <v>4.8397858954785397E-6</v>
      </c>
      <c r="D61" s="40">
        <f>'Total Property Damage Expected'!D61/'Property Value'!D60</f>
        <v>4.6203819074507363E-6</v>
      </c>
      <c r="E61" s="40">
        <f>'Total Property Damage Expected'!E61/'Property Value'!E60</f>
        <v>2.260575713220878E-5</v>
      </c>
      <c r="F61" s="40">
        <f>'Total Property Damage Expected'!F61/'Property Value'!F60</f>
        <v>1.3651760629719908E-5</v>
      </c>
      <c r="G61" s="40">
        <f>'Total Property Damage Expected'!G61/'Property Value'!G60</f>
        <v>3.1323085553668247E-5</v>
      </c>
      <c r="H61" s="41">
        <f>'Total Property Damage Expected'!H61/'Property Value'!B60</f>
        <v>5.841103492947205E-6</v>
      </c>
      <c r="I61" s="41">
        <f>'Total Property Damage Expected'!I61/'Property Value'!C60</f>
        <v>1.0421677412994043E-5</v>
      </c>
      <c r="J61" s="41">
        <f>'Total Property Damage Expected'!J61/'Property Value'!D60</f>
        <v>5.9537213065809819E-6</v>
      </c>
      <c r="K61" s="41">
        <f>'Total Property Damage Expected'!K61/'Property Value'!E60</f>
        <v>3.259576355370643E-5</v>
      </c>
      <c r="L61" s="41">
        <f>'Total Property Damage Expected'!L61/'Property Value'!F60</f>
        <v>2.1226751032400088E-5</v>
      </c>
      <c r="M61" s="41">
        <f>'Total Property Damage Expected'!M61/'Property Value'!G60</f>
        <v>3.4818534938769101E-5</v>
      </c>
      <c r="N61" s="42">
        <f>'Total Property Damage Expected'!N61/'Property Value'!B60</f>
        <v>1.1343474133192673E-4</v>
      </c>
      <c r="O61" s="42">
        <f>'Total Property Damage Expected'!O61/'Property Value'!C60</f>
        <v>3.3930685670337078E-4</v>
      </c>
      <c r="P61" s="42">
        <f>'Total Property Damage Expected'!P61/'Property Value'!D60</f>
        <v>2.2479379839933548E-4</v>
      </c>
      <c r="Q61" s="42">
        <f>'Total Property Damage Expected'!Q61/'Property Value'!E60</f>
        <v>5.57502720450523E-4</v>
      </c>
      <c r="R61" s="42">
        <f>'Total Property Damage Expected'!R61/'Property Value'!F60</f>
        <v>2.8318090212443652E-4</v>
      </c>
      <c r="S61" s="42">
        <f>'Total Property Damage Expected'!S61/'Property Value'!G60</f>
        <v>6.193407629559403E-4</v>
      </c>
    </row>
    <row r="62" spans="1:19" x14ac:dyDescent="0.35">
      <c r="A62">
        <v>2081</v>
      </c>
      <c r="B62" s="40">
        <f>'Total Property Damage Expected'!B62/'Property Value'!B61</f>
        <v>2.2614066656821288E-6</v>
      </c>
      <c r="C62" s="40">
        <f>'Total Property Damage Expected'!C62/'Property Value'!C61</f>
        <v>4.8683017148472749E-6</v>
      </c>
      <c r="D62" s="40">
        <f>'Total Property Damage Expected'!D62/'Property Value'!D61</f>
        <v>4.6476050075491351E-6</v>
      </c>
      <c r="E62" s="40">
        <f>'Total Property Damage Expected'!E62/'Property Value'!E61</f>
        <v>2.273894932314387E-5</v>
      </c>
      <c r="F62" s="40">
        <f>'Total Property Damage Expected'!F62/'Property Value'!F61</f>
        <v>1.3732196241664227E-5</v>
      </c>
      <c r="G62" s="40">
        <f>'Total Property Damage Expected'!G62/'Property Value'!G61</f>
        <v>3.1507639884998119E-5</v>
      </c>
      <c r="H62" s="41">
        <f>'Total Property Damage Expected'!H62/'Property Value'!B61</f>
        <v>5.8316932897880067E-6</v>
      </c>
      <c r="I62" s="41">
        <f>'Total Property Damage Expected'!I62/'Property Value'!C61</f>
        <v>1.0404887759834445E-5</v>
      </c>
      <c r="J62" s="41">
        <f>'Total Property Damage Expected'!J62/'Property Value'!D61</f>
        <v>5.9441296725488456E-6</v>
      </c>
      <c r="K62" s="41">
        <f>'Total Property Damage Expected'!K62/'Property Value'!E61</f>
        <v>3.2543250743834126E-5</v>
      </c>
      <c r="L62" s="41">
        <f>'Total Property Damage Expected'!L62/'Property Value'!F61</f>
        <v>2.1192554062621039E-5</v>
      </c>
      <c r="M62" s="41">
        <f>'Total Property Damage Expected'!M62/'Property Value'!G61</f>
        <v>3.4762441173631207E-5</v>
      </c>
      <c r="N62" s="42">
        <f>'Total Property Damage Expected'!N62/'Property Value'!B61</f>
        <v>1.131993700660692E-4</v>
      </c>
      <c r="O62" s="42">
        <f>'Total Property Damage Expected'!O62/'Property Value'!C61</f>
        <v>3.386028123917368E-4</v>
      </c>
      <c r="P62" s="42">
        <f>'Total Property Damage Expected'!P62/'Property Value'!D61</f>
        <v>2.2432736280592806E-4</v>
      </c>
      <c r="Q62" s="42">
        <f>'Total Property Damage Expected'!Q62/'Property Value'!E61</f>
        <v>5.5634593092122441E-4</v>
      </c>
      <c r="R62" s="42">
        <f>'Total Property Damage Expected'!R62/'Property Value'!F61</f>
        <v>2.8259331628770711E-4</v>
      </c>
      <c r="S62" s="42">
        <f>'Total Property Damage Expected'!S62/'Property Value'!G61</f>
        <v>6.1805566266248126E-4</v>
      </c>
    </row>
    <row r="63" spans="1:19" x14ac:dyDescent="0.35">
      <c r="A63">
        <v>2082</v>
      </c>
      <c r="B63" s="40">
        <f>'Total Property Damage Expected'!B63/'Property Value'!B62</f>
        <v>2.2747307807133511E-6</v>
      </c>
      <c r="C63" s="40">
        <f>'Total Property Damage Expected'!C63/'Property Value'!C62</f>
        <v>4.8969855482504782E-6</v>
      </c>
      <c r="D63" s="40">
        <f>'Total Property Damage Expected'!D63/'Property Value'!D62</f>
        <v>4.6749885050332514E-6</v>
      </c>
      <c r="E63" s="40">
        <f>'Total Property Damage Expected'!E63/'Property Value'!E62</f>
        <v>2.2872926276987912E-5</v>
      </c>
      <c r="F63" s="40">
        <f>'Total Property Damage Expected'!F63/'Property Value'!F62</f>
        <v>1.3813105776924684E-5</v>
      </c>
      <c r="G63" s="40">
        <f>'Total Property Damage Expected'!G63/'Property Value'!G62</f>
        <v>3.1693281602854916E-5</v>
      </c>
      <c r="H63" s="41">
        <f>'Total Property Damage Expected'!H63/'Property Value'!B62</f>
        <v>5.8222982467648334E-6</v>
      </c>
      <c r="I63" s="41">
        <f>'Total Property Damage Expected'!I63/'Property Value'!C62</f>
        <v>1.038812515533909E-5</v>
      </c>
      <c r="J63" s="41">
        <f>'Total Property Damage Expected'!J63/'Property Value'!D62</f>
        <v>5.9345534909436324E-6</v>
      </c>
      <c r="K63" s="41">
        <f>'Total Property Damage Expected'!K63/'Property Value'!E62</f>
        <v>3.2490822533765602E-5</v>
      </c>
      <c r="L63" s="41">
        <f>'Total Property Damage Expected'!L63/'Property Value'!F62</f>
        <v>2.1158412185245916E-5</v>
      </c>
      <c r="M63" s="41">
        <f>'Total Property Damage Expected'!M63/'Property Value'!G62</f>
        <v>3.470643777732971E-5</v>
      </c>
      <c r="N63" s="42">
        <f>'Total Property Damage Expected'!N63/'Property Value'!B62</f>
        <v>1.1296448718350714E-4</v>
      </c>
      <c r="O63" s="42">
        <f>'Total Property Damage Expected'!O63/'Property Value'!C62</f>
        <v>3.3790022893591214E-4</v>
      </c>
      <c r="P63" s="42">
        <f>'Total Property Damage Expected'!P63/'Property Value'!D62</f>
        <v>2.2386189504243562E-4</v>
      </c>
      <c r="Q63" s="42">
        <f>'Total Property Damage Expected'!Q63/'Property Value'!E62</f>
        <v>5.5519154167082334E-4</v>
      </c>
      <c r="R63" s="42">
        <f>'Total Property Damage Expected'!R63/'Property Value'!F62</f>
        <v>2.8200694966142915E-4</v>
      </c>
      <c r="S63" s="42">
        <f>'Total Property Damage Expected'!S63/'Property Value'!G62</f>
        <v>6.1677322888616917E-4</v>
      </c>
    </row>
    <row r="64" spans="1:19" x14ac:dyDescent="0.35">
      <c r="A64">
        <v>2083</v>
      </c>
      <c r="B64" s="40">
        <f>'Total Property Damage Expected'!B64/'Property Value'!B63</f>
        <v>2.2881334008821321E-6</v>
      </c>
      <c r="C64" s="40">
        <f>'Total Property Damage Expected'!C64/'Property Value'!C63</f>
        <v>4.9258383856199308E-6</v>
      </c>
      <c r="D64" s="40">
        <f>'Total Property Damage Expected'!D64/'Property Value'!D63</f>
        <v>4.70253334495788E-6</v>
      </c>
      <c r="E64" s="40">
        <f>'Total Property Damage Expected'!E64/'Property Value'!E63</f>
        <v>2.3007692617531672E-5</v>
      </c>
      <c r="F64" s="40">
        <f>'Total Property Damage Expected'!F64/'Property Value'!F63</f>
        <v>1.3894492027837974E-5</v>
      </c>
      <c r="G64" s="40">
        <f>'Total Property Damage Expected'!G64/'Property Value'!G63</f>
        <v>3.18800171140753E-5</v>
      </c>
      <c r="H64" s="41">
        <f>'Total Property Damage Expected'!H64/'Property Value'!B63</f>
        <v>5.8129183394542252E-6</v>
      </c>
      <c r="I64" s="41">
        <f>'Total Property Damage Expected'!I64/'Property Value'!C63</f>
        <v>1.0371389555931723E-5</v>
      </c>
      <c r="J64" s="41">
        <f>'Total Property Damage Expected'!J64/'Property Value'!D63</f>
        <v>5.9249927368709904E-6</v>
      </c>
      <c r="K64" s="41">
        <f>'Total Property Damage Expected'!K64/'Property Value'!E63</f>
        <v>3.2438478787207882E-5</v>
      </c>
      <c r="L64" s="41">
        <f>'Total Property Damage Expected'!L64/'Property Value'!F63</f>
        <v>2.112432531151912E-5</v>
      </c>
      <c r="M64" s="41">
        <f>'Total Property Damage Expected'!M64/'Property Value'!G63</f>
        <v>3.4650524604277535E-5</v>
      </c>
      <c r="N64" s="42">
        <f>'Total Property Damage Expected'!N64/'Property Value'!B63</f>
        <v>1.1273009167087026E-4</v>
      </c>
      <c r="O64" s="42">
        <f>'Total Property Damage Expected'!O64/'Property Value'!C63</f>
        <v>3.371991033046959E-4</v>
      </c>
      <c r="P64" s="42">
        <f>'Total Property Damage Expected'!P64/'Property Value'!D63</f>
        <v>2.2339739310066082E-4</v>
      </c>
      <c r="Q64" s="42">
        <f>'Total Property Damage Expected'!Q64/'Property Value'!E63</f>
        <v>5.5403954771886396E-4</v>
      </c>
      <c r="R64" s="42">
        <f>'Total Property Damage Expected'!R64/'Property Value'!F63</f>
        <v>2.8142179971580352E-4</v>
      </c>
      <c r="S64" s="42">
        <f>'Total Property Damage Expected'!S64/'Property Value'!G63</f>
        <v>6.1549345609411782E-4</v>
      </c>
    </row>
    <row r="65" spans="1:19" x14ac:dyDescent="0.35">
      <c r="A65">
        <v>2084</v>
      </c>
      <c r="B65" s="40">
        <f>'Total Property Damage Expected'!B65/'Property Value'!B64</f>
        <v>2.3016149887375114E-6</v>
      </c>
      <c r="C65" s="40">
        <f>'Total Property Damage Expected'!C65/'Property Value'!C64</f>
        <v>4.9548612227200465E-6</v>
      </c>
      <c r="D65" s="40">
        <f>'Total Property Damage Expected'!D65/'Property Value'!D64</f>
        <v>4.7302404779460446E-6</v>
      </c>
      <c r="E65" s="40">
        <f>'Total Property Damage Expected'!E65/'Property Value'!E64</f>
        <v>2.3143252995809112E-5</v>
      </c>
      <c r="F65" s="40">
        <f>'Total Property Damage Expected'!F65/'Property Value'!F64</f>
        <v>1.3976357803193096E-5</v>
      </c>
      <c r="G65" s="40">
        <f>'Total Property Damage Expected'!G65/'Property Value'!G64</f>
        <v>3.2067852863244786E-5</v>
      </c>
      <c r="H65" s="41">
        <f>'Total Property Damage Expected'!H65/'Property Value'!B64</f>
        <v>5.8035535434720705E-6</v>
      </c>
      <c r="I65" s="41">
        <f>'Total Property Damage Expected'!I65/'Property Value'!C64</f>
        <v>1.0354680918106292E-5</v>
      </c>
      <c r="J65" s="41">
        <f>'Total Property Damage Expected'!J65/'Property Value'!D64</f>
        <v>5.9154473854766758E-6</v>
      </c>
      <c r="K65" s="41">
        <f>'Total Property Damage Expected'!K65/'Property Value'!E64</f>
        <v>3.238621936808757E-5</v>
      </c>
      <c r="L65" s="41">
        <f>'Total Property Damage Expected'!L65/'Property Value'!F64</f>
        <v>2.1090293352828021E-5</v>
      </c>
      <c r="M65" s="41">
        <f>'Total Property Damage Expected'!M65/'Property Value'!G64</f>
        <v>3.4594701509122176E-5</v>
      </c>
      <c r="N65" s="42">
        <f>'Total Property Damage Expected'!N65/'Property Value'!B64</f>
        <v>1.1249618251689098E-4</v>
      </c>
      <c r="O65" s="42">
        <f>'Total Property Damage Expected'!O65/'Property Value'!C64</f>
        <v>3.3649943247317693E-4</v>
      </c>
      <c r="P65" s="42">
        <f>'Total Property Damage Expected'!P65/'Property Value'!D64</f>
        <v>2.229338549765731E-4</v>
      </c>
      <c r="Q65" s="42">
        <f>'Total Property Damage Expected'!Q65/'Property Value'!E64</f>
        <v>5.5288994409522494E-4</v>
      </c>
      <c r="R65" s="42">
        <f>'Total Property Damage Expected'!R65/'Property Value'!F64</f>
        <v>2.8083786392628038E-4</v>
      </c>
      <c r="S65" s="42">
        <f>'Total Property Damage Expected'!S65/'Property Value'!G64</f>
        <v>6.1421633876492161E-4</v>
      </c>
    </row>
    <row r="66" spans="1:19" x14ac:dyDescent="0.35">
      <c r="A66">
        <v>2085</v>
      </c>
      <c r="B66" s="40">
        <f>'Total Property Damage Expected'!B66/'Property Value'!B65</f>
        <v>2.3151760095538503E-6</v>
      </c>
      <c r="C66" s="40">
        <f>'Total Property Damage Expected'!C66/'Property Value'!C65</f>
        <v>4.9840550611822448E-6</v>
      </c>
      <c r="D66" s="40">
        <f>'Total Property Damage Expected'!D66/'Property Value'!D65</f>
        <v>4.7581108602217967E-6</v>
      </c>
      <c r="E66" s="40">
        <f>'Total Property Damage Expected'!E66/'Property Value'!E65</f>
        <v>2.3279612090257879E-5</v>
      </c>
      <c r="F66" s="40">
        <f>'Total Property Damage Expected'!F66/'Property Value'!F65</f>
        <v>1.4058705928328337E-5</v>
      </c>
      <c r="G66" s="40">
        <f>'Total Property Damage Expected'!G66/'Property Value'!G65</f>
        <v>3.2256795332920092E-5</v>
      </c>
      <c r="H66" s="41">
        <f>'Total Property Damage Expected'!H66/'Property Value'!B65</f>
        <v>5.7942038344735385E-6</v>
      </c>
      <c r="I66" s="41">
        <f>'Total Property Damage Expected'!I66/'Property Value'!C65</f>
        <v>1.0337999198426828E-5</v>
      </c>
      <c r="J66" s="41">
        <f>'Total Property Damage Expected'!J66/'Property Value'!D65</f>
        <v>5.9059174119464842E-6</v>
      </c>
      <c r="K66" s="41">
        <f>'Total Property Damage Expected'!K66/'Property Value'!E65</f>
        <v>3.2334044140550501E-5</v>
      </c>
      <c r="L66" s="41">
        <f>'Total Property Damage Expected'!L66/'Property Value'!F65</f>
        <v>2.1056316220702753E-5</v>
      </c>
      <c r="M66" s="41">
        <f>'Total Property Damage Expected'!M66/'Property Value'!G65</f>
        <v>3.4538968346745278E-5</v>
      </c>
      <c r="N66" s="42">
        <f>'Total Property Damage Expected'!N66/'Property Value'!B65</f>
        <v>1.1226275871240008E-4</v>
      </c>
      <c r="O66" s="42">
        <f>'Total Property Damage Expected'!O66/'Property Value'!C65</f>
        <v>3.3580121342272046E-4</v>
      </c>
      <c r="P66" s="42">
        <f>'Total Property Damage Expected'!P66/'Property Value'!D65</f>
        <v>2.2247127867030031E-4</v>
      </c>
      <c r="Q66" s="42">
        <f>'Total Property Damage Expected'!Q66/'Property Value'!E65</f>
        <v>5.5174272584009813E-4</v>
      </c>
      <c r="R66" s="42">
        <f>'Total Property Damage Expected'!R66/'Property Value'!F65</f>
        <v>2.8025513977354813E-4</v>
      </c>
      <c r="S66" s="42">
        <f>'Total Property Damage Expected'!S66/'Property Value'!G65</f>
        <v>6.1294187138863127E-4</v>
      </c>
    </row>
    <row r="67" spans="1:19" x14ac:dyDescent="0.35">
      <c r="A67">
        <v>2086</v>
      </c>
      <c r="B67" s="40">
        <f>'Total Property Damage Expected'!B67/'Property Value'!B66</f>
        <v>2.3288169313468864E-6</v>
      </c>
      <c r="C67" s="40">
        <f>'Total Property Damage Expected'!C67/'Property Value'!C66</f>
        <v>5.0134209085395153E-6</v>
      </c>
      <c r="D67" s="40">
        <f>'Total Property Damage Expected'!D67/'Property Value'!D66</f>
        <v>4.7861454536432235E-6</v>
      </c>
      <c r="E67" s="40">
        <f>'Total Property Damage Expected'!E67/'Property Value'!E66</f>
        <v>2.3416774606880809E-5</v>
      </c>
      <c r="F67" s="40">
        <f>'Total Property Damage Expected'!F67/'Property Value'!F66</f>
        <v>1.4141539245228757E-5</v>
      </c>
      <c r="G67" s="40">
        <f>'Total Property Damage Expected'!G67/'Property Value'!G66</f>
        <v>3.2446851043852897E-5</v>
      </c>
      <c r="H67" s="41">
        <f>'Total Property Damage Expected'!H67/'Property Value'!B66</f>
        <v>5.7848691881530198E-6</v>
      </c>
      <c r="I67" s="41">
        <f>'Total Property Damage Expected'!I67/'Property Value'!C66</f>
        <v>1.032134435352735E-5</v>
      </c>
      <c r="J67" s="41">
        <f>'Total Property Damage Expected'!J67/'Property Value'!D66</f>
        <v>5.8964027915061908E-6</v>
      </c>
      <c r="K67" s="41">
        <f>'Total Property Damage Expected'!K67/'Property Value'!E66</f>
        <v>3.2281952968961343E-5</v>
      </c>
      <c r="L67" s="41">
        <f>'Total Property Damage Expected'!L67/'Property Value'!F66</f>
        <v>2.102239382681598E-5</v>
      </c>
      <c r="M67" s="41">
        <f>'Total Property Damage Expected'!M67/'Property Value'!G66</f>
        <v>3.448332497226227E-5</v>
      </c>
      <c r="N67" s="42">
        <f>'Total Property Damage Expected'!N67/'Property Value'!B66</f>
        <v>1.1202981925032227E-4</v>
      </c>
      <c r="O67" s="42">
        <f>'Total Property Damage Expected'!O67/'Property Value'!C66</f>
        <v>3.3510444314095532E-4</v>
      </c>
      <c r="P67" s="42">
        <f>'Total Property Damage Expected'!P67/'Property Value'!D66</f>
        <v>2.220096621861198E-4</v>
      </c>
      <c r="Q67" s="42">
        <f>'Total Property Damage Expected'!Q67/'Property Value'!E66</f>
        <v>5.5059788800396582E-4</v>
      </c>
      <c r="R67" s="42">
        <f>'Total Property Damage Expected'!R67/'Property Value'!F66</f>
        <v>2.7967362474352257E-4</v>
      </c>
      <c r="S67" s="42">
        <f>'Total Property Damage Expected'!S67/'Property Value'!G66</f>
        <v>6.1167004846673055E-4</v>
      </c>
    </row>
    <row r="68" spans="1:19" x14ac:dyDescent="0.35">
      <c r="A68">
        <v>2087</v>
      </c>
      <c r="B68" s="40">
        <f>'Total Property Damage Expected'!B68/'Property Value'!B67</f>
        <v>2.3425382248898875E-6</v>
      </c>
      <c r="C68" s="40">
        <f>'Total Property Damage Expected'!C68/'Property Value'!C67</f>
        <v>5.0429597782611913E-6</v>
      </c>
      <c r="D68" s="40">
        <f>'Total Property Damage Expected'!D68/'Property Value'!D67</f>
        <v>4.8143452257356369E-6</v>
      </c>
      <c r="E68" s="40">
        <f>'Total Property Damage Expected'!E68/'Property Value'!E67</f>
        <v>2.3554745279408281E-5</v>
      </c>
      <c r="F68" s="40">
        <f>'Total Property Damage Expected'!F68/'Property Value'!F67</f>
        <v>1.4224860612624272E-5</v>
      </c>
      <c r="G68" s="40">
        <f>'Total Property Damage Expected'!G68/'Property Value'!G67</f>
        <v>3.2638026555214904E-5</v>
      </c>
      <c r="H68" s="41">
        <f>'Total Property Damage Expected'!H68/'Property Value'!B67</f>
        <v>5.7755495802440631E-6</v>
      </c>
      <c r="I68" s="41">
        <f>'Total Property Damage Expected'!I68/'Property Value'!C67</f>
        <v>1.0304716340111731E-5</v>
      </c>
      <c r="J68" s="41">
        <f>'Total Property Damage Expected'!J68/'Property Value'!D67</f>
        <v>5.8869034994214772E-6</v>
      </c>
      <c r="K68" s="41">
        <f>'Total Property Damage Expected'!K68/'Property Value'!E67</f>
        <v>3.2229945717903314E-5</v>
      </c>
      <c r="L68" s="41">
        <f>'Total Property Damage Expected'!L68/'Property Value'!F67</f>
        <v>2.0988526082982661E-5</v>
      </c>
      <c r="M68" s="41">
        <f>'Total Property Damage Expected'!M68/'Property Value'!G67</f>
        <v>3.4427771241022022E-5</v>
      </c>
      <c r="N68" s="42">
        <f>'Total Property Damage Expected'!N68/'Property Value'!B67</f>
        <v>1.1179736312567188E-4</v>
      </c>
      <c r="O68" s="42">
        <f>'Total Property Damage Expected'!O68/'Property Value'!C67</f>
        <v>3.3440911862176088E-4</v>
      </c>
      <c r="P68" s="42">
        <f>'Total Property Damage Expected'!P68/'Property Value'!D67</f>
        <v>2.2154900353245E-4</v>
      </c>
      <c r="Q68" s="42">
        <f>'Total Property Damage Expected'!Q68/'Property Value'!E67</f>
        <v>5.49455425647581E-4</v>
      </c>
      <c r="R68" s="42">
        <f>'Total Property Damage Expected'!R68/'Property Value'!F67</f>
        <v>2.7909331632733613E-4</v>
      </c>
      <c r="S68" s="42">
        <f>'Total Property Damage Expected'!S68/'Property Value'!G67</f>
        <v>6.1040086451211238E-4</v>
      </c>
    </row>
    <row r="69" spans="1:19" x14ac:dyDescent="0.35">
      <c r="A69">
        <v>2088</v>
      </c>
      <c r="B69" s="40">
        <f>'Total Property Damage Expected'!B69/'Property Value'!B68</f>
        <v>2.356340363729897E-6</v>
      </c>
      <c r="C69" s="40">
        <f>'Total Property Damage Expected'!C69/'Property Value'!C68</f>
        <v>5.0726726897879245E-6</v>
      </c>
      <c r="D69" s="40">
        <f>'Total Property Damage Expected'!D69/'Property Value'!D68</f>
        <v>4.8427111497249729E-6</v>
      </c>
      <c r="E69" s="40">
        <f>'Total Property Damage Expected'!E69/'Property Value'!E68</f>
        <v>2.3693528869461644E-5</v>
      </c>
      <c r="F69" s="40">
        <f>'Total Property Damage Expected'!F69/'Property Value'!F68</f>
        <v>1.4308672906088321E-5</v>
      </c>
      <c r="G69" s="40">
        <f>'Total Property Damage Expected'!G69/'Property Value'!G68</f>
        <v>3.2830328464824156E-5</v>
      </c>
      <c r="H69" s="41">
        <f>'Total Property Damage Expected'!H69/'Property Value'!B68</f>
        <v>5.7662449865193077E-6</v>
      </c>
      <c r="I69" s="41">
        <f>'Total Property Damage Expected'!I69/'Property Value'!C68</f>
        <v>1.0288115114953598E-5</v>
      </c>
      <c r="J69" s="41">
        <f>'Total Property Damage Expected'!J69/'Property Value'!D68</f>
        <v>5.8774195109978782E-6</v>
      </c>
      <c r="K69" s="41">
        <f>'Total Property Damage Expected'!K69/'Property Value'!E68</f>
        <v>3.2178022252177764E-5</v>
      </c>
      <c r="L69" s="41">
        <f>'Total Property Damage Expected'!L69/'Property Value'!F68</f>
        <v>2.0954712901159827E-5</v>
      </c>
      <c r="M69" s="41">
        <f>'Total Property Damage Expected'!M69/'Property Value'!G68</f>
        <v>3.4372307008606419E-5</v>
      </c>
      <c r="N69" s="42">
        <f>'Total Property Damage Expected'!N69/'Property Value'!B68</f>
        <v>1.1156538933554859E-4</v>
      </c>
      <c r="O69" s="42">
        <f>'Total Property Damage Expected'!O69/'Property Value'!C68</f>
        <v>3.3371523686525403E-4</v>
      </c>
      <c r="P69" s="42">
        <f>'Total Property Damage Expected'!P69/'Property Value'!D68</f>
        <v>2.2108930072184174E-4</v>
      </c>
      <c r="Q69" s="42">
        <f>'Total Property Damage Expected'!Q69/'Property Value'!E68</f>
        <v>5.4831533384194504E-4</v>
      </c>
      <c r="R69" s="42">
        <f>'Total Property Damage Expected'!R69/'Property Value'!F68</f>
        <v>2.7851421202132709E-4</v>
      </c>
      <c r="S69" s="42">
        <f>'Total Property Damage Expected'!S69/'Property Value'!G68</f>
        <v>6.091343140490551E-4</v>
      </c>
    </row>
    <row r="70" spans="1:19" x14ac:dyDescent="0.35">
      <c r="A70">
        <v>2089</v>
      </c>
      <c r="B70" s="40">
        <f>'Total Property Damage Expected'!B70/'Property Value'!B69</f>
        <v>2.3702238242040788E-6</v>
      </c>
      <c r="C70" s="40">
        <f>'Total Property Damage Expected'!C70/'Property Value'!C69</f>
        <v>5.1025606685668693E-6</v>
      </c>
      <c r="D70" s="40">
        <f>'Total Property Damage Expected'!D70/'Property Value'!D69</f>
        <v>4.8712442045713702E-6</v>
      </c>
      <c r="E70" s="40">
        <f>'Total Property Damage Expected'!E70/'Property Value'!E69</f>
        <v>2.3833130166717506E-5</v>
      </c>
      <c r="F70" s="40">
        <f>'Total Property Damage Expected'!F70/'Property Value'!F69</f>
        <v>1.4392979018137098E-5</v>
      </c>
      <c r="G70" s="40">
        <f>'Total Property Damage Expected'!G70/'Property Value'!G69</f>
        <v>3.3023763409372785E-5</v>
      </c>
      <c r="H70" s="41">
        <f>'Total Property Damage Expected'!H70/'Property Value'!B69</f>
        <v>5.7569553827904268E-6</v>
      </c>
      <c r="I70" s="41">
        <f>'Total Property Damage Expected'!I70/'Property Value'!C69</f>
        <v>1.027154063489622E-5</v>
      </c>
      <c r="J70" s="41">
        <f>'Total Property Damage Expected'!J70/'Property Value'!D69</f>
        <v>5.8679508015807081E-6</v>
      </c>
      <c r="K70" s="41">
        <f>'Total Property Damage Expected'!K70/'Property Value'!E69</f>
        <v>3.2126182436803861E-5</v>
      </c>
      <c r="L70" s="41">
        <f>'Total Property Damage Expected'!L70/'Property Value'!F69</f>
        <v>2.0920954193446343E-5</v>
      </c>
      <c r="M70" s="41">
        <f>'Total Property Damage Expected'!M70/'Property Value'!G69</f>
        <v>3.4316932130829996E-5</v>
      </c>
      <c r="N70" s="42">
        <f>'Total Property Damage Expected'!N70/'Property Value'!B69</f>
        <v>1.1133389687913299E-4</v>
      </c>
      <c r="O70" s="42">
        <f>'Total Property Damage Expected'!O70/'Property Value'!C69</f>
        <v>3.3302279487777611E-4</v>
      </c>
      <c r="P70" s="42">
        <f>'Total Property Damage Expected'!P70/'Property Value'!D69</f>
        <v>2.2063055177096974E-4</v>
      </c>
      <c r="Q70" s="42">
        <f>'Total Property Damage Expected'!Q70/'Property Value'!E69</f>
        <v>5.4717760766828693E-4</v>
      </c>
      <c r="R70" s="42">
        <f>'Total Property Damage Expected'!R70/'Property Value'!F69</f>
        <v>2.7793630932702857E-4</v>
      </c>
      <c r="S70" s="42">
        <f>'Total Property Damage Expected'!S70/'Property Value'!G69</f>
        <v>6.0787039161319862E-4</v>
      </c>
    </row>
    <row r="71" spans="1:19" x14ac:dyDescent="0.35">
      <c r="A71">
        <v>2090</v>
      </c>
      <c r="B71" s="40">
        <f>'Total Property Damage Expected'!B71/'Property Value'!B70</f>
        <v>2.572067601104739E-6</v>
      </c>
      <c r="C71" s="40">
        <f>'Total Property Damage Expected'!C71/'Property Value'!C70</f>
        <v>5.5370850821226823E-6</v>
      </c>
      <c r="D71" s="40">
        <f>'Total Property Damage Expected'!D71/'Property Value'!D70</f>
        <v>5.2860701456557777E-6</v>
      </c>
      <c r="E71" s="40">
        <f>'Total Property Damage Expected'!E71/'Property Value'!E70</f>
        <v>2.5862714444409389E-5</v>
      </c>
      <c r="F71" s="40">
        <f>'Total Property Damage Expected'!F71/'Property Value'!F70</f>
        <v>1.5618657882810686E-5</v>
      </c>
      <c r="G71" s="40">
        <f>'Total Property Damage Expected'!G71/'Property Value'!G70</f>
        <v>3.5836004627250142E-5</v>
      </c>
      <c r="H71" s="41">
        <f>'Total Property Damage Expected'!H71/'Property Value'!B70</f>
        <v>6.2006086327851542E-6</v>
      </c>
      <c r="I71" s="41">
        <f>'Total Property Damage Expected'!I71/'Property Value'!C70</f>
        <v>1.1063105287064116E-5</v>
      </c>
      <c r="J71" s="41">
        <f>'Total Property Damage Expected'!J71/'Property Value'!D70</f>
        <v>6.3201577878833541E-6</v>
      </c>
      <c r="K71" s="41">
        <f>'Total Property Damage Expected'!K71/'Property Value'!E70</f>
        <v>3.4601950321095345E-5</v>
      </c>
      <c r="L71" s="41">
        <f>'Total Property Damage Expected'!L71/'Property Value'!F70</f>
        <v>2.2533203846910644E-5</v>
      </c>
      <c r="M71" s="41">
        <f>'Total Property Damage Expected'!M71/'Property Value'!G70</f>
        <v>3.6961527660474641E-5</v>
      </c>
      <c r="N71" s="42">
        <f>'Total Property Damage Expected'!N71/'Property Value'!B70</f>
        <v>1.1985799784828495E-4</v>
      </c>
      <c r="O71" s="42">
        <f>'Total Property Damage Expected'!O71/'Property Value'!C70</f>
        <v>3.5852015020388246E-4</v>
      </c>
      <c r="P71" s="42">
        <f>'Total Property Damage Expected'!P71/'Property Value'!D70</f>
        <v>2.3752277554911673E-4</v>
      </c>
      <c r="Q71" s="42">
        <f>'Total Property Damage Expected'!Q71/'Property Value'!E70</f>
        <v>5.8907138222004873E-4</v>
      </c>
      <c r="R71" s="42">
        <f>'Total Property Damage Expected'!R71/'Property Value'!F70</f>
        <v>2.9921605637719305E-4</v>
      </c>
      <c r="S71" s="42">
        <f>'Total Property Damage Expected'!S71/'Property Value'!G70</f>
        <v>6.5441101167156295E-4</v>
      </c>
    </row>
    <row r="72" spans="1:19" x14ac:dyDescent="0.35">
      <c r="A72">
        <v>2091</v>
      </c>
      <c r="B72" s="40">
        <f>'Total Property Damage Expected'!B72/'Property Value'!B71</f>
        <v>2.587222117585684E-6</v>
      </c>
      <c r="C72" s="40">
        <f>'Total Property Damage Expected'!C72/'Property Value'!C71</f>
        <v>5.5697093596095511E-6</v>
      </c>
      <c r="D72" s="40">
        <f>'Total Property Damage Expected'!D72/'Property Value'!D71</f>
        <v>5.3172154534647032E-6</v>
      </c>
      <c r="E72" s="40">
        <f>'Total Property Damage Expected'!E72/'Property Value'!E71</f>
        <v>2.60150964938242E-5</v>
      </c>
      <c r="F72" s="40">
        <f>'Total Property Damage Expected'!F72/'Property Value'!F71</f>
        <v>1.5710682372444486E-5</v>
      </c>
      <c r="G72" s="40">
        <f>'Total Property Damage Expected'!G72/'Property Value'!G71</f>
        <v>3.60471488920827E-5</v>
      </c>
      <c r="H72" s="41">
        <f>'Total Property Damage Expected'!H72/'Property Value'!B71</f>
        <v>6.1906192554328014E-6</v>
      </c>
      <c r="I72" s="41">
        <f>'Total Property Damage Expected'!I72/'Property Value'!C71</f>
        <v>1.1045282273236579E-5</v>
      </c>
      <c r="J72" s="41">
        <f>'Total Property Damage Expected'!J72/'Property Value'!D71</f>
        <v>6.3099758130469222E-6</v>
      </c>
      <c r="K72" s="41">
        <f>'Total Property Damage Expected'!K72/'Property Value'!E71</f>
        <v>3.4546205480652239E-5</v>
      </c>
      <c r="L72" s="41">
        <f>'Total Property Damage Expected'!L72/'Property Value'!F71</f>
        <v>2.2496902140172677E-5</v>
      </c>
      <c r="M72" s="41">
        <f>'Total Property Damage Expected'!M72/'Property Value'!G71</f>
        <v>3.6901981466030488E-5</v>
      </c>
      <c r="N72" s="42">
        <f>'Total Property Damage Expected'!N72/'Property Value'!B71</f>
        <v>1.1960929865485046E-4</v>
      </c>
      <c r="O72" s="42">
        <f>'Total Property Damage Expected'!O72/'Property Value'!C71</f>
        <v>3.5777623929441965E-4</v>
      </c>
      <c r="P72" s="42">
        <f>'Total Property Damage Expected'!P72/'Property Value'!D71</f>
        <v>2.3702992798147957E-4</v>
      </c>
      <c r="Q72" s="42">
        <f>'Total Property Damage Expected'!Q72/'Property Value'!E71</f>
        <v>5.8784908933794241E-4</v>
      </c>
      <c r="R72" s="42">
        <f>'Total Property Damage Expected'!R72/'Property Value'!F71</f>
        <v>2.9859519841844549E-4</v>
      </c>
      <c r="S72" s="42">
        <f>'Total Property Damage Expected'!S72/'Property Value'!G71</f>
        <v>6.5305314241211336E-4</v>
      </c>
    </row>
    <row r="73" spans="1:19" x14ac:dyDescent="0.35">
      <c r="A73">
        <v>2092</v>
      </c>
      <c r="B73" s="40">
        <f>'Total Property Damage Expected'!B73/'Property Value'!B72</f>
        <v>2.6024659238542198E-6</v>
      </c>
      <c r="C73" s="40">
        <f>'Total Property Damage Expected'!C73/'Property Value'!C72</f>
        <v>5.6025258579970825E-6</v>
      </c>
      <c r="D73" s="40">
        <f>'Total Property Damage Expected'!D73/'Property Value'!D72</f>
        <v>5.3485442681458012E-6</v>
      </c>
      <c r="E73" s="40">
        <f>'Total Property Damage Expected'!E73/'Property Value'!E72</f>
        <v>2.6168376372004581E-5</v>
      </c>
      <c r="F73" s="40">
        <f>'Total Property Damage Expected'!F73/'Property Value'!F72</f>
        <v>1.5803249066584967E-5</v>
      </c>
      <c r="G73" s="40">
        <f>'Total Property Damage Expected'!G73/'Property Value'!G72</f>
        <v>3.6259537210236351E-5</v>
      </c>
      <c r="H73" s="41">
        <f>'Total Property Damage Expected'!H73/'Property Value'!B72</f>
        <v>6.1806459712844868E-6</v>
      </c>
      <c r="I73" s="41">
        <f>'Total Property Damage Expected'!I73/'Property Value'!C72</f>
        <v>1.1027487972850125E-5</v>
      </c>
      <c r="J73" s="41">
        <f>'Total Property Damage Expected'!J73/'Property Value'!D72</f>
        <v>6.2998102416951909E-6</v>
      </c>
      <c r="K73" s="41">
        <f>'Total Property Damage Expected'!K73/'Property Value'!E72</f>
        <v>3.4490550446916763E-5</v>
      </c>
      <c r="L73" s="41">
        <f>'Total Property Damage Expected'!L73/'Property Value'!F72</f>
        <v>2.2460658916636702E-5</v>
      </c>
      <c r="M73" s="41">
        <f>'Total Property Damage Expected'!M73/'Property Value'!G72</f>
        <v>3.6842531202395944E-5</v>
      </c>
      <c r="N73" s="42">
        <f>'Total Property Damage Expected'!N73/'Property Value'!B72</f>
        <v>1.1936111549947705E-4</v>
      </c>
      <c r="O73" s="42">
        <f>'Total Property Damage Expected'!O73/'Property Value'!C72</f>
        <v>3.5703387196191021E-4</v>
      </c>
      <c r="P73" s="42">
        <f>'Total Property Damage Expected'!P73/'Property Value'!D72</f>
        <v>2.3653810304724826E-4</v>
      </c>
      <c r="Q73" s="42">
        <f>'Total Property Damage Expected'!Q73/'Property Value'!E72</f>
        <v>5.866293326508284E-4</v>
      </c>
      <c r="R73" s="42">
        <f>'Total Property Damage Expected'!R73/'Property Value'!F72</f>
        <v>2.9797562870809483E-4</v>
      </c>
      <c r="S73" s="42">
        <f>'Total Property Damage Expected'!S73/'Property Value'!G72</f>
        <v>6.5169809066168002E-4</v>
      </c>
    </row>
    <row r="74" spans="1:19" x14ac:dyDescent="0.35">
      <c r="A74">
        <v>2093</v>
      </c>
      <c r="B74" s="40">
        <f>'Total Property Damage Expected'!B74/'Property Value'!B73</f>
        <v>2.6177995460021011E-6</v>
      </c>
      <c r="C74" s="40">
        <f>'Total Property Damage Expected'!C74/'Property Value'!C73</f>
        <v>5.6355357098429167E-6</v>
      </c>
      <c r="D74" s="40">
        <f>'Total Property Damage Expected'!D74/'Property Value'!D73</f>
        <v>5.3800576709140133E-6</v>
      </c>
      <c r="E74" s="40">
        <f>'Total Property Damage Expected'!E74/'Property Value'!E73</f>
        <v>2.6322559368920676E-5</v>
      </c>
      <c r="F74" s="40">
        <f>'Total Property Damage Expected'!F74/'Property Value'!F73</f>
        <v>1.5896361159878776E-5</v>
      </c>
      <c r="G74" s="40">
        <f>'Total Property Damage Expected'!G74/'Property Value'!G73</f>
        <v>3.6473176911622092E-5</v>
      </c>
      <c r="H74" s="41">
        <f>'Total Property Damage Expected'!H74/'Property Value'!B73</f>
        <v>6.1706887544135475E-6</v>
      </c>
      <c r="I74" s="41">
        <f>'Total Property Damage Expected'!I74/'Property Value'!C73</f>
        <v>1.1009722339646492E-5</v>
      </c>
      <c r="J74" s="41">
        <f>'Total Property Damage Expected'!J74/'Property Value'!D73</f>
        <v>6.2896610474016232E-6</v>
      </c>
      <c r="K74" s="41">
        <f>'Total Property Damage Expected'!K74/'Property Value'!E73</f>
        <v>3.4434985075207463E-5</v>
      </c>
      <c r="L74" s="41">
        <f>'Total Property Damage Expected'!L74/'Property Value'!F73</f>
        <v>2.2424474082084422E-5</v>
      </c>
      <c r="M74" s="41">
        <f>'Total Property Damage Expected'!M74/'Property Value'!G73</f>
        <v>3.6783176715023423E-5</v>
      </c>
      <c r="N74" s="42">
        <f>'Total Property Damage Expected'!N74/'Property Value'!B73</f>
        <v>1.1911344731141226E-4</v>
      </c>
      <c r="O74" s="42">
        <f>'Total Property Damage Expected'!O74/'Property Value'!C73</f>
        <v>3.5629304500351143E-4</v>
      </c>
      <c r="P74" s="42">
        <f>'Total Property Damage Expected'!P74/'Property Value'!D73</f>
        <v>2.3604729862451105E-4</v>
      </c>
      <c r="Q74" s="42">
        <f>'Total Property Damage Expected'!Q74/'Property Value'!E73</f>
        <v>5.8541210689623232E-4</v>
      </c>
      <c r="R74" s="42">
        <f>'Total Property Damage Expected'!R74/'Property Value'!F73</f>
        <v>2.9735734457309168E-4</v>
      </c>
      <c r="S74" s="42">
        <f>'Total Property Damage Expected'!S74/'Property Value'!G73</f>
        <v>6.5034585057407643E-4</v>
      </c>
    </row>
    <row r="75" spans="1:19" x14ac:dyDescent="0.35">
      <c r="A75">
        <v>2094</v>
      </c>
      <c r="B75" s="40">
        <f>'Total Property Damage Expected'!B75/'Property Value'!B74</f>
        <v>2.6332235132207928E-6</v>
      </c>
      <c r="C75" s="40">
        <f>'Total Property Damage Expected'!C75/'Property Value'!C74</f>
        <v>5.6687400543776745E-6</v>
      </c>
      <c r="D75" s="40">
        <f>'Total Property Damage Expected'!D75/'Property Value'!D74</f>
        <v>5.4117567493547511E-6</v>
      </c>
      <c r="E75" s="40">
        <f>'Total Property Damage Expected'!E75/'Property Value'!E74</f>
        <v>2.6477650805710915E-5</v>
      </c>
      <c r="F75" s="40">
        <f>'Total Property Damage Expected'!F75/'Property Value'!F74</f>
        <v>1.5990021865795278E-5</v>
      </c>
      <c r="G75" s="40">
        <f>'Total Property Damage Expected'!G75/'Property Value'!G74</f>
        <v>3.6688075369338447E-5</v>
      </c>
      <c r="H75" s="41">
        <f>'Total Property Damage Expected'!H75/'Property Value'!B74</f>
        <v>6.1607475789350902E-6</v>
      </c>
      <c r="I75" s="41">
        <f>'Total Property Damage Expected'!I75/'Property Value'!C74</f>
        <v>1.0991985327441943E-5</v>
      </c>
      <c r="J75" s="41">
        <f>'Total Property Damage Expected'!J75/'Property Value'!D74</f>
        <v>6.27952820378226E-6</v>
      </c>
      <c r="K75" s="41">
        <f>'Total Property Damage Expected'!K75/'Property Value'!E74</f>
        <v>3.4379509221075968E-5</v>
      </c>
      <c r="L75" s="41">
        <f>'Total Property Damage Expected'!L75/'Property Value'!F74</f>
        <v>2.2388347542449334E-5</v>
      </c>
      <c r="M75" s="41">
        <f>'Total Property Damage Expected'!M75/'Property Value'!G74</f>
        <v>3.672391784961434E-5</v>
      </c>
      <c r="N75" s="42">
        <f>'Total Property Damage Expected'!N75/'Property Value'!B74</f>
        <v>1.1886629302212531E-4</v>
      </c>
      <c r="O75" s="42">
        <f>'Total Property Damage Expected'!O75/'Property Value'!C74</f>
        <v>3.5555375522302592E-4</v>
      </c>
      <c r="P75" s="42">
        <f>'Total Property Damage Expected'!P75/'Property Value'!D74</f>
        <v>2.3555751259575879E-4</v>
      </c>
      <c r="Q75" s="42">
        <f>'Total Property Damage Expected'!Q75/'Property Value'!E74</f>
        <v>5.8419740682259878E-4</v>
      </c>
      <c r="R75" s="42">
        <f>'Total Property Damage Expected'!R75/'Property Value'!F74</f>
        <v>2.9674034334593321E-4</v>
      </c>
      <c r="S75" s="42">
        <f>'Total Property Damage Expected'!S75/'Property Value'!G74</f>
        <v>6.4899641631524659E-4</v>
      </c>
    </row>
    <row r="76" spans="1:19" x14ac:dyDescent="0.35">
      <c r="A76">
        <v>2095</v>
      </c>
      <c r="B76" s="40">
        <f>'Total Property Damage Expected'!B76/'Property Value'!B75</f>
        <v>2.6487383578197355E-6</v>
      </c>
      <c r="C76" s="40">
        <f>'Total Property Damage Expected'!C76/'Property Value'!C75</f>
        <v>5.7021400375442757E-6</v>
      </c>
      <c r="D76" s="40">
        <f>'Total Property Damage Expected'!D76/'Property Value'!D75</f>
        <v>5.4436425974614399E-6</v>
      </c>
      <c r="E76" s="40">
        <f>'Total Property Damage Expected'!E76/'Property Value'!E75</f>
        <v>2.6633656034865663E-5</v>
      </c>
      <c r="F76" s="40">
        <f>'Total Property Damage Expected'!F76/'Property Value'!F75</f>
        <v>1.608423441673748E-5</v>
      </c>
      <c r="G76" s="40">
        <f>'Total Property Damage Expected'!G76/'Property Value'!G75</f>
        <v>3.6904239999925909E-5</v>
      </c>
      <c r="H76" s="41">
        <f>'Total Property Damage Expected'!H76/'Property Value'!B75</f>
        <v>6.1508224190059213E-6</v>
      </c>
      <c r="I76" s="41">
        <f>'Total Property Damage Expected'!I76/'Property Value'!C75</f>
        <v>1.0974276890127133E-5</v>
      </c>
      <c r="J76" s="41">
        <f>'Total Property Damage Expected'!J76/'Property Value'!D75</f>
        <v>6.2694116844956448E-6</v>
      </c>
      <c r="K76" s="41">
        <f>'Total Property Damage Expected'!K76/'Property Value'!E75</f>
        <v>3.4324122740306619E-5</v>
      </c>
      <c r="L76" s="41">
        <f>'Total Property Damage Expected'!L76/'Property Value'!F75</f>
        <v>2.2352279203816468E-5</v>
      </c>
      <c r="M76" s="41">
        <f>'Total Property Damage Expected'!M76/'Property Value'!G75</f>
        <v>3.6664754452118665E-5</v>
      </c>
      <c r="N76" s="42">
        <f>'Total Property Damage Expected'!N76/'Property Value'!B75</f>
        <v>1.1861965156530264E-4</v>
      </c>
      <c r="O76" s="42">
        <f>'Total Property Damage Expected'!O76/'Property Value'!C75</f>
        <v>3.548159994308885E-4</v>
      </c>
      <c r="P76" s="42">
        <f>'Total Property Damage Expected'!P76/'Property Value'!D75</f>
        <v>2.350687428478764E-4</v>
      </c>
      <c r="Q76" s="42">
        <f>'Total Property Damage Expected'!Q76/'Property Value'!E75</f>
        <v>5.8298522718926962E-4</v>
      </c>
      <c r="R76" s="42">
        <f>'Total Property Damage Expected'!R76/'Property Value'!F75</f>
        <v>2.9612462236465155E-4</v>
      </c>
      <c r="S76" s="42">
        <f>'Total Property Damage Expected'!S76/'Property Value'!G75</f>
        <v>6.4764978206323961E-4</v>
      </c>
    </row>
    <row r="77" spans="1:19" x14ac:dyDescent="0.35">
      <c r="A77">
        <v>2096</v>
      </c>
      <c r="B77" s="40">
        <f>'Total Property Damage Expected'!B77/'Property Value'!B76</f>
        <v>2.6643446152447152E-6</v>
      </c>
      <c r="C77" s="40">
        <f>'Total Property Damage Expected'!C77/'Property Value'!C76</f>
        <v>5.7357368120374915E-6</v>
      </c>
      <c r="D77" s="40">
        <f>'Total Property Damage Expected'!D77/'Property Value'!D76</f>
        <v>5.4757163156732675E-6</v>
      </c>
      <c r="E77" s="40">
        <f>'Total Property Damage Expected'!E77/'Property Value'!E76</f>
        <v>2.6790580440411938E-5</v>
      </c>
      <c r="F77" s="40">
        <f>'Total Property Damage Expected'!F77/'Property Value'!F76</f>
        <v>1.6179002064153565E-5</v>
      </c>
      <c r="G77" s="40">
        <f>'Total Property Damage Expected'!G77/'Property Value'!G76</f>
        <v>3.7121678263622952E-5</v>
      </c>
      <c r="H77" s="41">
        <f>'Total Property Damage Expected'!H77/'Property Value'!B76</f>
        <v>6.140913248824483E-6</v>
      </c>
      <c r="I77" s="41">
        <f>'Total Property Damage Expected'!I77/'Property Value'!C76</f>
        <v>1.0956596981667012E-5</v>
      </c>
      <c r="J77" s="41">
        <f>'Total Property Damage Expected'!J77/'Property Value'!D76</f>
        <v>6.2593114632427606E-6</v>
      </c>
      <c r="K77" s="41">
        <f>'Total Property Damage Expected'!K77/'Property Value'!E76</f>
        <v>3.4268825488916092E-5</v>
      </c>
      <c r="L77" s="41">
        <f>'Total Property Damage Expected'!L77/'Property Value'!F76</f>
        <v>2.2316268972422173E-5</v>
      </c>
      <c r="M77" s="41">
        <f>'Total Property Damage Expected'!M77/'Property Value'!G76</f>
        <v>3.6605686368734559E-5</v>
      </c>
      <c r="N77" s="42">
        <f>'Total Property Damage Expected'!N77/'Property Value'!B76</f>
        <v>1.1837352187684319E-4</v>
      </c>
      <c r="O77" s="42">
        <f>'Total Property Damage Expected'!O77/'Property Value'!C76</f>
        <v>3.5407977444415207E-4</v>
      </c>
      <c r="P77" s="42">
        <f>'Total Property Damage Expected'!P77/'Property Value'!D76</f>
        <v>2.3458098727213313E-4</v>
      </c>
      <c r="Q77" s="42">
        <f>'Total Property Damage Expected'!Q77/'Property Value'!E76</f>
        <v>5.8177556276646058E-4</v>
      </c>
      <c r="R77" s="42">
        <f>'Total Property Damage Expected'!R77/'Property Value'!F76</f>
        <v>2.955101789728021E-4</v>
      </c>
      <c r="S77" s="42">
        <f>'Total Property Damage Expected'!S77/'Property Value'!G76</f>
        <v>6.4630594200818534E-4</v>
      </c>
    </row>
    <row r="78" spans="1:19" x14ac:dyDescent="0.35">
      <c r="A78">
        <v>2097</v>
      </c>
      <c r="B78" s="40">
        <f>'Total Property Damage Expected'!B78/'Property Value'!B77</f>
        <v>2.6800428240963412E-6</v>
      </c>
      <c r="C78" s="40">
        <f>'Total Property Damage Expected'!C78/'Property Value'!C77</f>
        <v>5.76953153734372E-6</v>
      </c>
      <c r="D78" s="40">
        <f>'Total Property Damage Expected'!D78/'Property Value'!D77</f>
        <v>5.507979010913162E-6</v>
      </c>
      <c r="E78" s="40">
        <f>'Total Property Damage Expected'!E78/'Property Value'!E77</f>
        <v>2.6948429438099217E-5</v>
      </c>
      <c r="F78" s="40">
        <f>'Total Property Damage Expected'!F78/'Property Value'!F77</f>
        <v>1.6274328078649121E-5</v>
      </c>
      <c r="G78" s="40">
        <f>'Total Property Damage Expected'!G78/'Property Value'!G77</f>
        <v>3.7340397664623451E-5</v>
      </c>
      <c r="H78" s="41">
        <f>'Total Property Damage Expected'!H78/'Property Value'!B77</f>
        <v>6.1310200426307845E-6</v>
      </c>
      <c r="I78" s="41">
        <f>'Total Property Damage Expected'!I78/'Property Value'!C77</f>
        <v>1.0938945556100685E-5</v>
      </c>
      <c r="J78" s="41">
        <f>'Total Property Damage Expected'!J78/'Property Value'!D77</f>
        <v>6.2492275137669566E-6</v>
      </c>
      <c r="K78" s="41">
        <f>'Total Property Damage Expected'!K78/'Property Value'!E77</f>
        <v>3.4213617323153024E-5</v>
      </c>
      <c r="L78" s="41">
        <f>'Total Property Damage Expected'!L78/'Property Value'!F77</f>
        <v>2.2280316754653834E-5</v>
      </c>
      <c r="M78" s="41">
        <f>'Total Property Damage Expected'!M78/'Property Value'!G77</f>
        <v>3.6546713445907962E-5</v>
      </c>
      <c r="N78" s="42">
        <f>'Total Property Damage Expected'!N78/'Property Value'!B77</f>
        <v>1.1812790289485391E-4</v>
      </c>
      <c r="O78" s="42">
        <f>'Total Property Damage Expected'!O78/'Property Value'!C77</f>
        <v>3.5334507708647395E-4</v>
      </c>
      <c r="P78" s="42">
        <f>'Total Property Damage Expected'!P78/'Property Value'!D77</f>
        <v>2.340942437641739E-4</v>
      </c>
      <c r="Q78" s="42">
        <f>'Total Property Damage Expected'!Q78/'Property Value'!E77</f>
        <v>5.8056840833523894E-4</v>
      </c>
      <c r="R78" s="42">
        <f>'Total Property Damage Expected'!R78/'Property Value'!F77</f>
        <v>2.9489701051945246E-4</v>
      </c>
      <c r="S78" s="42">
        <f>'Total Property Damage Expected'!S78/'Property Value'!G77</f>
        <v>6.4496489035226819E-4</v>
      </c>
    </row>
    <row r="79" spans="1:19" x14ac:dyDescent="0.35">
      <c r="A79">
        <v>2098</v>
      </c>
      <c r="B79" s="40">
        <f>'Total Property Damage Expected'!B79/'Property Value'!B78</f>
        <v>2.6958335261486364E-6</v>
      </c>
      <c r="C79" s="40">
        <f>'Total Property Damage Expected'!C79/'Property Value'!C78</f>
        <v>5.8035253797810078E-6</v>
      </c>
      <c r="D79" s="40">
        <f>'Total Property Damage Expected'!D79/'Property Value'!D78</f>
        <v>5.5404317966259998E-6</v>
      </c>
      <c r="E79" s="40">
        <f>'Total Property Damage Expected'!E79/'Property Value'!E78</f>
        <v>2.7107208475586352E-5</v>
      </c>
      <c r="F79" s="40">
        <f>'Total Property Damage Expected'!F79/'Property Value'!F78</f>
        <v>1.6370215750100003E-5</v>
      </c>
      <c r="G79" s="40">
        <f>'Total Property Damage Expected'!G79/'Property Value'!G78</f>
        <v>3.7560405751335681E-5</v>
      </c>
      <c r="H79" s="41">
        <f>'Total Property Damage Expected'!H79/'Property Value'!B78</f>
        <v>6.1211427747063349E-6</v>
      </c>
      <c r="I79" s="41">
        <f>'Total Property Damage Expected'!I79/'Property Value'!C78</f>
        <v>1.0921322567541311E-5</v>
      </c>
      <c r="J79" s="41">
        <f>'Total Property Damage Expected'!J79/'Property Value'!D78</f>
        <v>6.2391598098538843E-6</v>
      </c>
      <c r="K79" s="41">
        <f>'Total Property Damage Expected'!K79/'Property Value'!E78</f>
        <v>3.4158498099497636E-5</v>
      </c>
      <c r="L79" s="41">
        <f>'Total Property Damage Expected'!L79/'Property Value'!F78</f>
        <v>2.2244422457049665E-5</v>
      </c>
      <c r="M79" s="41">
        <f>'Total Property Damage Expected'!M79/'Property Value'!G78</f>
        <v>3.6487835530332203E-5</v>
      </c>
      <c r="N79" s="42">
        <f>'Total Property Damage Expected'!N79/'Property Value'!B78</f>
        <v>1.1788279355964507E-4</v>
      </c>
      <c r="O79" s="42">
        <f>'Total Property Damage Expected'!O79/'Property Value'!C78</f>
        <v>3.5261190418810228E-4</v>
      </c>
      <c r="P79" s="42">
        <f>'Total Property Damage Expected'!P79/'Property Value'!D78</f>
        <v>2.3360851022400999E-4</v>
      </c>
      <c r="Q79" s="42">
        <f>'Total Property Damage Expected'!Q79/'Property Value'!E78</f>
        <v>5.7936375868750101E-4</v>
      </c>
      <c r="R79" s="42">
        <f>'Total Property Damage Expected'!R79/'Property Value'!F78</f>
        <v>2.9428511435917071E-4</v>
      </c>
      <c r="S79" s="42">
        <f>'Total Property Damage Expected'!S79/'Property Value'!G78</f>
        <v>6.4362662130970335E-4</v>
      </c>
    </row>
    <row r="80" spans="1:19" x14ac:dyDescent="0.35">
      <c r="A80">
        <v>2099</v>
      </c>
      <c r="B80" s="40">
        <f>'Total Property Damage Expected'!B80/'Property Value'!B79</f>
        <v>2.7117172663677338E-6</v>
      </c>
      <c r="C80" s="40">
        <f>'Total Property Damage Expected'!C80/'Property Value'!C79</f>
        <v>5.8377195125392988E-6</v>
      </c>
      <c r="D80" s="40">
        <f>'Total Property Damage Expected'!D80/'Property Value'!D79</f>
        <v>5.5730757928170254E-6</v>
      </c>
      <c r="E80" s="40">
        <f>'Total Property Damage Expected'!E80/'Property Value'!E79</f>
        <v>2.7266923032629584E-5</v>
      </c>
      <c r="F80" s="40">
        <f>'Total Property Damage Expected'!F80/'Property Value'!F79</f>
        <v>1.6466668387765891E-5</v>
      </c>
      <c r="G80" s="40">
        <f>'Total Property Damage Expected'!G80/'Property Value'!G79</f>
        <v>3.7781710116642852E-5</v>
      </c>
      <c r="H80" s="41">
        <f>'Total Property Damage Expected'!H80/'Property Value'!B79</f>
        <v>6.1112814193740759E-6</v>
      </c>
      <c r="I80" s="41">
        <f>'Total Property Damage Expected'!I80/'Property Value'!C79</f>
        <v>1.0903727970175967E-5</v>
      </c>
      <c r="J80" s="41">
        <f>'Total Property Damage Expected'!J80/'Property Value'!D79</f>
        <v>6.229108325331426E-6</v>
      </c>
      <c r="K80" s="41">
        <f>'Total Property Damage Expected'!K80/'Property Value'!E79</f>
        <v>3.410346767466139E-5</v>
      </c>
      <c r="L80" s="41">
        <f>'Total Property Damage Expected'!L80/'Property Value'!F79</f>
        <v>2.2208585986298437E-5</v>
      </c>
      <c r="M80" s="41">
        <f>'Total Property Damage Expected'!M80/'Property Value'!G79</f>
        <v>3.6429052468947569E-5</v>
      </c>
      <c r="N80" s="42">
        <f>'Total Property Damage Expected'!N80/'Property Value'!B79</f>
        <v>1.1763819281372573E-4</v>
      </c>
      <c r="O80" s="42">
        <f>'Total Property Damage Expected'!O80/'Property Value'!C79</f>
        <v>3.5188025258586222E-4</v>
      </c>
      <c r="P80" s="42">
        <f>'Total Property Damage Expected'!P80/'Property Value'!D79</f>
        <v>2.3312378455601007E-4</v>
      </c>
      <c r="Q80" s="42">
        <f>'Total Property Damage Expected'!Q80/'Property Value'!E79</f>
        <v>5.7816160862594944E-4</v>
      </c>
      <c r="R80" s="42">
        <f>'Total Property Damage Expected'!R80/'Property Value'!F79</f>
        <v>2.9367448785201389E-4</v>
      </c>
      <c r="S80" s="42">
        <f>'Total Property Damage Expected'!S80/'Property Value'!G79</f>
        <v>6.4229112910671069E-4</v>
      </c>
    </row>
    <row r="81" spans="1:19" x14ac:dyDescent="0.35">
      <c r="A81">
        <v>2100</v>
      </c>
      <c r="B81" s="40">
        <f>'Total Property Damage Expected'!B81/'Property Value'!B80</f>
        <v>2.9230661680715901E-6</v>
      </c>
      <c r="C81" s="40">
        <f>'Total Property Damage Expected'!C81/'Property Value'!C80</f>
        <v>6.2927063294661928E-6</v>
      </c>
      <c r="D81" s="40">
        <f>'Total Property Damage Expected'!D81/'Property Value'!D80</f>
        <v>6.0074365067943851E-6</v>
      </c>
      <c r="E81" s="40">
        <f>'Total Property Damage Expected'!E81/'Property Value'!E80</f>
        <v>2.9392083464088938E-5</v>
      </c>
      <c r="F81" s="40">
        <f>'Total Property Damage Expected'!F81/'Property Value'!F80</f>
        <v>1.7750066300092337E-5</v>
      </c>
      <c r="G81" s="40">
        <f>'Total Property Damage Expected'!G81/'Property Value'!G80</f>
        <v>4.0726383972093042E-5</v>
      </c>
      <c r="H81" s="41">
        <f>'Total Property Damage Expected'!H81/'Property Value'!B80</f>
        <v>6.538452307395877E-6</v>
      </c>
      <c r="I81" s="41">
        <f>'Total Property Damage Expected'!I81/'Property Value'!C80</f>
        <v>1.1665884846964875E-5</v>
      </c>
      <c r="J81" s="41">
        <f>'Total Property Damage Expected'!J81/'Property Value'!D80</f>
        <v>6.6645151659459352E-6</v>
      </c>
      <c r="K81" s="41">
        <f>'Total Property Damage Expected'!K81/'Property Value'!E80</f>
        <v>3.6487257189741514E-5</v>
      </c>
      <c r="L81" s="41">
        <f>'Total Property Damage Expected'!L81/'Property Value'!F80</f>
        <v>2.3760938225781344E-5</v>
      </c>
      <c r="M81" s="41">
        <f>'Total Property Damage Expected'!M81/'Property Value'!G80</f>
        <v>3.8975397437389055E-5</v>
      </c>
      <c r="N81" s="42">
        <f>'Total Property Damage Expected'!N81/'Property Value'!B80</f>
        <v>1.2580247134946244E-4</v>
      </c>
      <c r="O81" s="42">
        <f>'Total Property Damage Expected'!O81/'Property Value'!C80</f>
        <v>3.7630130432613661E-4</v>
      </c>
      <c r="P81" s="42">
        <f>'Total Property Damage Expected'!P81/'Property Value'!D80</f>
        <v>2.4930294767384296E-4</v>
      </c>
      <c r="Q81" s="42">
        <f>'Total Property Damage Expected'!Q81/'Property Value'!E80</f>
        <v>6.1828694801267532E-4</v>
      </c>
      <c r="R81" s="42">
        <f>'Total Property Damage Expected'!R81/'Property Value'!F80</f>
        <v>3.1405596652246757E-4</v>
      </c>
      <c r="S81" s="42">
        <f>'Total Property Damage Expected'!S81/'Property Value'!G80</f>
        <v>6.8686715967667517E-4</v>
      </c>
    </row>
    <row r="82" spans="1:19" x14ac:dyDescent="0.35">
      <c r="A82">
        <v>2101</v>
      </c>
      <c r="B82" s="40">
        <f>'Total Property Damage Expected'!B82/'Property Value'!B81</f>
        <v>2.940288753667671E-6</v>
      </c>
      <c r="C82" s="40">
        <f>'Total Property Damage Expected'!C82/'Property Value'!C81</f>
        <v>6.3297826962532407E-6</v>
      </c>
      <c r="D82" s="40">
        <f>'Total Property Damage Expected'!D82/'Property Value'!D81</f>
        <v>6.0428320755233499E-6</v>
      </c>
      <c r="E82" s="40">
        <f>'Total Property Damage Expected'!E82/'Property Value'!E81</f>
        <v>2.9565260410555867E-5</v>
      </c>
      <c r="F82" s="40">
        <f>'Total Property Damage Expected'!F82/'Property Value'!F81</f>
        <v>1.7854648960426408E-5</v>
      </c>
      <c r="G82" s="40">
        <f>'Total Property Damage Expected'!G82/'Property Value'!G81</f>
        <v>4.0966342150816367E-5</v>
      </c>
      <c r="H82" s="41">
        <f>'Total Property Damage Expected'!H82/'Property Value'!B81</f>
        <v>6.5279186531585193E-6</v>
      </c>
      <c r="I82" s="41">
        <f>'Total Property Damage Expected'!I82/'Property Value'!C81</f>
        <v>1.1647090736130456E-5</v>
      </c>
      <c r="J82" s="41">
        <f>'Total Property Damage Expected'!J82/'Property Value'!D81</f>
        <v>6.653778420441453E-6</v>
      </c>
      <c r="K82" s="41">
        <f>'Total Property Damage Expected'!K82/'Property Value'!E81</f>
        <v>3.6428475060081941E-5</v>
      </c>
      <c r="L82" s="41">
        <f>'Total Property Damage Expected'!L82/'Property Value'!F81</f>
        <v>2.3722658599983277E-5</v>
      </c>
      <c r="M82" s="41">
        <f>'Total Property Damage Expected'!M82/'Property Value'!G81</f>
        <v>3.8912606834801853E-5</v>
      </c>
      <c r="N82" s="42">
        <f>'Total Property Damage Expected'!N82/'Property Value'!B81</f>
        <v>1.2554143767863241E-4</v>
      </c>
      <c r="O82" s="42">
        <f>'Total Property Damage Expected'!O82/'Property Value'!C81</f>
        <v>3.7552049843454549E-4</v>
      </c>
      <c r="P82" s="42">
        <f>'Total Property Damage Expected'!P82/'Property Value'!D81</f>
        <v>2.4878565685370252E-4</v>
      </c>
      <c r="Q82" s="42">
        <f>'Total Property Damage Expected'!Q82/'Property Value'!E81</f>
        <v>6.1700403433113309E-4</v>
      </c>
      <c r="R82" s="42">
        <f>'Total Property Damage Expected'!R82/'Property Value'!F81</f>
        <v>3.1340431651187512E-4</v>
      </c>
      <c r="S82" s="42">
        <f>'Total Property Damage Expected'!S82/'Property Value'!G81</f>
        <v>6.8544194557603204E-4</v>
      </c>
    </row>
    <row r="83" spans="1:19" x14ac:dyDescent="0.35">
      <c r="A83">
        <v>2102</v>
      </c>
      <c r="B83" s="40">
        <f>'Total Property Damage Expected'!B83/'Property Value'!B82</f>
        <v>2.9576128140294818E-6</v>
      </c>
      <c r="C83" s="40">
        <f>'Total Property Damage Expected'!C83/'Property Value'!C82</f>
        <v>6.3670775154679352E-6</v>
      </c>
      <c r="D83" s="40">
        <f>'Total Property Damage Expected'!D83/'Property Value'!D82</f>
        <v>6.0784361934869571E-6</v>
      </c>
      <c r="E83" s="40">
        <f>'Total Property Damage Expected'!E83/'Property Value'!E82</f>
        <v>2.9739457708466222E-5</v>
      </c>
      <c r="F83" s="40">
        <f>'Total Property Damage Expected'!F83/'Property Value'!F82</f>
        <v>1.7959847817492242E-5</v>
      </c>
      <c r="G83" s="40">
        <f>'Total Property Damage Expected'!G83/'Property Value'!G82</f>
        <v>4.1207714153255948E-5</v>
      </c>
      <c r="H83" s="41">
        <f>'Total Property Damage Expected'!H83/'Property Value'!B82</f>
        <v>6.5174019689725387E-6</v>
      </c>
      <c r="I83" s="41">
        <f>'Total Property Damage Expected'!I83/'Property Value'!C82</f>
        <v>1.1628326903205229E-5</v>
      </c>
      <c r="J83" s="41">
        <f>'Total Property Damage Expected'!J83/'Property Value'!D82</f>
        <v>6.6430589721748274E-6</v>
      </c>
      <c r="K83" s="41">
        <f>'Total Property Damage Expected'!K83/'Property Value'!E82</f>
        <v>3.6369787630299337E-5</v>
      </c>
      <c r="L83" s="41">
        <f>'Total Property Damage Expected'!L83/'Property Value'!F82</f>
        <v>2.3684440643877596E-5</v>
      </c>
      <c r="M83" s="41">
        <f>'Total Property Damage Expected'!M83/'Property Value'!G82</f>
        <v>3.8849917389868769E-5</v>
      </c>
      <c r="N83" s="42">
        <f>'Total Property Damage Expected'!N83/'Property Value'!B82</f>
        <v>1.2528094563927093E-4</v>
      </c>
      <c r="O83" s="42">
        <f>'Total Property Damage Expected'!O83/'Property Value'!C82</f>
        <v>3.7474131267510206E-4</v>
      </c>
      <c r="P83" s="42">
        <f>'Total Property Damage Expected'!P83/'Property Value'!D82</f>
        <v>2.4826943938546233E-4</v>
      </c>
      <c r="Q83" s="42">
        <f>'Total Property Damage Expected'!Q83/'Property Value'!E82</f>
        <v>6.1572378262963025E-4</v>
      </c>
      <c r="R83" s="42">
        <f>'Total Property Damage Expected'!R83/'Property Value'!F82</f>
        <v>3.1275401864160659E-4</v>
      </c>
      <c r="S83" s="42">
        <f>'Total Property Damage Expected'!S83/'Property Value'!G82</f>
        <v>6.8401968872149402E-4</v>
      </c>
    </row>
    <row r="84" spans="1:19" x14ac:dyDescent="0.35">
      <c r="A84">
        <v>2103</v>
      </c>
      <c r="B84" s="40">
        <f>'Total Property Damage Expected'!B84/'Property Value'!B83</f>
        <v>2.9750389470421647E-6</v>
      </c>
      <c r="C84" s="40">
        <f>'Total Property Damage Expected'!C84/'Property Value'!C83</f>
        <v>6.4045920742229885E-6</v>
      </c>
      <c r="D84" s="40">
        <f>'Total Property Damage Expected'!D84/'Property Value'!D83</f>
        <v>6.1142500894487129E-6</v>
      </c>
      <c r="E84" s="40">
        <f>'Total Property Damage Expected'!E84/'Property Value'!E83</f>
        <v>2.9914681369688707E-5</v>
      </c>
      <c r="F84" s="40">
        <f>'Total Property Damage Expected'!F84/'Property Value'!F83</f>
        <v>1.8065666501895613E-5</v>
      </c>
      <c r="G84" s="40">
        <f>'Total Property Damage Expected'!G84/'Property Value'!G83</f>
        <v>4.1450508309602903E-5</v>
      </c>
      <c r="H84" s="41">
        <f>'Total Property Damage Expected'!H84/'Property Value'!B83</f>
        <v>6.5069022274986466E-6</v>
      </c>
      <c r="I84" s="41">
        <f>'Total Property Damage Expected'!I84/'Property Value'!C83</f>
        <v>1.1609593299410523E-5</v>
      </c>
      <c r="J84" s="41">
        <f>'Total Property Damage Expected'!J84/'Property Value'!D83</f>
        <v>6.6323567932796595E-6</v>
      </c>
      <c r="K84" s="41">
        <f>'Total Property Damage Expected'!K84/'Property Value'!E83</f>
        <v>3.6311194747829217E-5</v>
      </c>
      <c r="L84" s="41">
        <f>'Total Property Damage Expected'!L84/'Property Value'!F83</f>
        <v>2.3646284258112474E-5</v>
      </c>
      <c r="M84" s="41">
        <f>'Total Property Damage Expected'!M84/'Property Value'!G83</f>
        <v>3.8787328939621621E-5</v>
      </c>
      <c r="N84" s="42">
        <f>'Total Property Damage Expected'!N84/'Property Value'!B83</f>
        <v>1.2502099410752055E-4</v>
      </c>
      <c r="O84" s="42">
        <f>'Total Property Damage Expected'!O84/'Property Value'!C83</f>
        <v>3.7396374368611518E-4</v>
      </c>
      <c r="P84" s="42">
        <f>'Total Property Damage Expected'!P84/'Property Value'!D83</f>
        <v>2.4775429304197213E-4</v>
      </c>
      <c r="Q84" s="42">
        <f>'Total Property Damage Expected'!Q84/'Property Value'!E83</f>
        <v>6.1444618738469505E-4</v>
      </c>
      <c r="R84" s="42">
        <f>'Total Property Damage Expected'!R84/'Property Value'!F83</f>
        <v>3.1210507010604014E-4</v>
      </c>
      <c r="S84" s="42">
        <f>'Total Property Damage Expected'!S84/'Property Value'!G83</f>
        <v>6.826003829769273E-4</v>
      </c>
    </row>
    <row r="85" spans="1:19" x14ac:dyDescent="0.35">
      <c r="A85">
        <v>2104</v>
      </c>
      <c r="B85" s="40">
        <f>'Total Property Damage Expected'!B85/'Property Value'!B84</f>
        <v>2.9925677541135804E-6</v>
      </c>
      <c r="C85" s="40">
        <f>'Total Property Damage Expected'!C85/'Property Value'!C84</f>
        <v>6.4423276672147328E-6</v>
      </c>
      <c r="D85" s="40">
        <f>'Total Property Damage Expected'!D85/'Property Value'!D84</f>
        <v>6.1502749994119552E-6</v>
      </c>
      <c r="E85" s="40">
        <f>'Total Property Damage Expected'!E85/'Property Value'!E84</f>
        <v>3.0090937441513743E-5</v>
      </c>
      <c r="F85" s="40">
        <f>'Total Property Damage Expected'!F85/'Property Value'!F84</f>
        <v>1.8172108665633706E-5</v>
      </c>
      <c r="G85" s="40">
        <f>'Total Property Damage Expected'!G85/'Property Value'!G84</f>
        <v>4.1694732999129585E-5</v>
      </c>
      <c r="H85" s="41">
        <f>'Total Property Damage Expected'!H85/'Property Value'!B84</f>
        <v>6.4964194014415936E-6</v>
      </c>
      <c r="I85" s="41">
        <f>'Total Property Damage Expected'!I85/'Property Value'!C84</f>
        <v>1.1590889876046248E-5</v>
      </c>
      <c r="J85" s="41">
        <f>'Total Property Damage Expected'!J85/'Property Value'!D84</f>
        <v>6.6216718559344448E-6</v>
      </c>
      <c r="K85" s="41">
        <f>'Total Property Damage Expected'!K85/'Property Value'!E84</f>
        <v>3.6252696260352844E-5</v>
      </c>
      <c r="L85" s="41">
        <f>'Total Property Damage Expected'!L85/'Property Value'!F84</f>
        <v>2.3608189343496131E-5</v>
      </c>
      <c r="M85" s="41">
        <f>'Total Property Damage Expected'!M85/'Property Value'!G84</f>
        <v>3.8724841321354757E-5</v>
      </c>
      <c r="N85" s="42">
        <f>'Total Property Damage Expected'!N85/'Property Value'!B84</f>
        <v>1.2476158196185567E-4</v>
      </c>
      <c r="O85" s="42">
        <f>'Total Property Damage Expected'!O85/'Property Value'!C84</f>
        <v>3.7318778811286921E-4</v>
      </c>
      <c r="P85" s="42">
        <f>'Total Property Damage Expected'!P85/'Property Value'!D84</f>
        <v>2.4724021560070317E-4</v>
      </c>
      <c r="Q85" s="42">
        <f>'Total Property Damage Expected'!Q85/'Property Value'!E84</f>
        <v>6.1317124308431638E-4</v>
      </c>
      <c r="R85" s="42">
        <f>'Total Property Damage Expected'!R85/'Property Value'!F84</f>
        <v>3.1145746810537565E-4</v>
      </c>
      <c r="S85" s="42">
        <f>'Total Property Damage Expected'!S85/'Property Value'!G84</f>
        <v>6.8118402221892997E-4</v>
      </c>
    </row>
    <row r="86" spans="1:19" x14ac:dyDescent="0.35">
      <c r="A86">
        <v>2105</v>
      </c>
      <c r="B86" s="40">
        <f>'Total Property Damage Expected'!B86/'Property Value'!B85</f>
        <v>3.0101998401950584E-6</v>
      </c>
      <c r="C86" s="40">
        <f>'Total Property Damage Expected'!C86/'Property Value'!C85</f>
        <v>6.4802855967677975E-6</v>
      </c>
      <c r="D86" s="40">
        <f>'Total Property Damage Expected'!D86/'Property Value'!D85</f>
        <v>6.1865121666624978E-6</v>
      </c>
      <c r="E86" s="40">
        <f>'Total Property Damage Expected'!E86/'Property Value'!E85</f>
        <v>3.0268232006862122E-5</v>
      </c>
      <c r="F86" s="40">
        <f>'Total Property Damage Expected'!F86/'Property Value'!F85</f>
        <v>1.8279177982221106E-5</v>
      </c>
      <c r="G86" s="40">
        <f>'Total Property Damage Expected'!G86/'Property Value'!G85</f>
        <v>4.1940396650478604E-5</v>
      </c>
      <c r="H86" s="41">
        <f>'Total Property Damage Expected'!H86/'Property Value'!B85</f>
        <v>6.4859534635501069E-6</v>
      </c>
      <c r="I86" s="41">
        <f>'Total Property Damage Expected'!I86/'Property Value'!C85</f>
        <v>1.1572216584490773E-5</v>
      </c>
      <c r="J86" s="41">
        <f>'Total Property Damage Expected'!J86/'Property Value'!D85</f>
        <v>6.6110041323624971E-6</v>
      </c>
      <c r="K86" s="41">
        <f>'Total Property Damage Expected'!K86/'Property Value'!E85</f>
        <v>3.6194292015796898E-5</v>
      </c>
      <c r="L86" s="41">
        <f>'Total Property Damage Expected'!L86/'Property Value'!F85</f>
        <v>2.3570155800996609E-5</v>
      </c>
      <c r="M86" s="41">
        <f>'Total Property Damage Expected'!M86/'Property Value'!G85</f>
        <v>3.8662454372624653E-5</v>
      </c>
      <c r="N86" s="42">
        <f>'Total Property Damage Expected'!N86/'Property Value'!B85</f>
        <v>1.245027080830779E-4</v>
      </c>
      <c r="O86" s="42">
        <f>'Total Property Damage Expected'!O86/'Property Value'!C85</f>
        <v>3.7241344260760935E-4</v>
      </c>
      <c r="P86" s="42">
        <f>'Total Property Damage Expected'!P86/'Property Value'!D85</f>
        <v>2.4672720484373813E-4</v>
      </c>
      <c r="Q86" s="42">
        <f>'Total Property Damage Expected'!Q86/'Property Value'!E85</f>
        <v>6.1189894422792029E-4</v>
      </c>
      <c r="R86" s="42">
        <f>'Total Property Damage Expected'!R86/'Property Value'!F85</f>
        <v>3.1081120984562235E-4</v>
      </c>
      <c r="S86" s="42">
        <f>'Total Property Damage Expected'!S86/'Property Value'!G85</f>
        <v>6.7977060033680621E-4</v>
      </c>
    </row>
    <row r="87" spans="1:19" x14ac:dyDescent="0.35">
      <c r="A87">
        <v>2106</v>
      </c>
      <c r="B87" s="40">
        <f>'Total Property Damage Expected'!B87/'Property Value'!B86</f>
        <v>3.027935813802277E-6</v>
      </c>
      <c r="C87" s="40">
        <f>'Total Property Damage Expected'!C87/'Property Value'!C86</f>
        <v>6.5184671728800557E-6</v>
      </c>
      <c r="D87" s="40">
        <f>'Total Property Damage Expected'!D87/'Property Value'!D86</f>
        <v>6.2229628418115437E-6</v>
      </c>
      <c r="E87" s="40">
        <f>'Total Property Damage Expected'!E87/'Property Value'!E86</f>
        <v>3.0446571184494952E-5</v>
      </c>
      <c r="F87" s="40">
        <f>'Total Property Damage Expected'!F87/'Property Value'!F86</f>
        <v>1.8386878146816595E-5</v>
      </c>
      <c r="G87" s="40">
        <f>'Total Property Damage Expected'!G87/'Property Value'!G86</f>
        <v>4.2187507741953836E-5</v>
      </c>
      <c r="H87" s="41">
        <f>'Total Property Damage Expected'!H87/'Property Value'!B86</f>
        <v>6.4755043866168167E-6</v>
      </c>
      <c r="I87" s="41">
        <f>'Total Property Damage Expected'!I87/'Property Value'!C86</f>
        <v>1.15535733762008E-5</v>
      </c>
      <c r="J87" s="41">
        <f>'Total Property Damage Expected'!J87/'Property Value'!D86</f>
        <v>6.6003535948318833E-6</v>
      </c>
      <c r="K87" s="41">
        <f>'Total Property Damage Expected'!K87/'Property Value'!E86</f>
        <v>3.6135981862333041E-5</v>
      </c>
      <c r="L87" s="41">
        <f>'Total Property Damage Expected'!L87/'Property Value'!F86</f>
        <v>2.3532183531741465E-5</v>
      </c>
      <c r="M87" s="41">
        <f>'Total Property Damage Expected'!M87/'Property Value'!G86</f>
        <v>3.8600167931249496E-5</v>
      </c>
      <c r="N87" s="42">
        <f>'Total Property Damage Expected'!N87/'Property Value'!B86</f>
        <v>1.2424437135431104E-4</v>
      </c>
      <c r="O87" s="42">
        <f>'Total Property Damage Expected'!O87/'Property Value'!C86</f>
        <v>3.7164070382952706E-4</v>
      </c>
      <c r="P87" s="42">
        <f>'Total Property Damage Expected'!P87/'Property Value'!D86</f>
        <v>2.4621525855776178E-4</v>
      </c>
      <c r="Q87" s="42">
        <f>'Total Property Damage Expected'!Q87/'Property Value'!E86</f>
        <v>6.1062928532634633E-4</v>
      </c>
      <c r="R87" s="42">
        <f>'Total Property Damage Expected'!R87/'Property Value'!F86</f>
        <v>3.1016629253858663E-4</v>
      </c>
      <c r="S87" s="42">
        <f>'Total Property Damage Expected'!S87/'Property Value'!G86</f>
        <v>6.7836011123253938E-4</v>
      </c>
    </row>
    <row r="88" spans="1:19" x14ac:dyDescent="0.35">
      <c r="A88">
        <v>2107</v>
      </c>
      <c r="B88" s="40">
        <f>'Total Property Damage Expected'!B88/'Property Value'!B87</f>
        <v>3.0457762870362621E-6</v>
      </c>
      <c r="C88" s="40">
        <f>'Total Property Damage Expected'!C88/'Property Value'!C87</f>
        <v>6.5568737132678281E-6</v>
      </c>
      <c r="D88" s="40">
        <f>'Total Property Damage Expected'!D88/'Property Value'!D87</f>
        <v>6.2596282828388473E-6</v>
      </c>
      <c r="E88" s="40">
        <f>'Total Property Damage Expected'!E88/'Property Value'!E87</f>
        <v>3.0625961129224832E-5</v>
      </c>
      <c r="F88" s="40">
        <f>'Total Property Damage Expected'!F88/'Property Value'!F87</f>
        <v>1.8495212876350677E-5</v>
      </c>
      <c r="G88" s="40">
        <f>'Total Property Damage Expected'!G88/'Property Value'!G87</f>
        <v>4.2436074801812922E-5</v>
      </c>
      <c r="H88" s="41">
        <f>'Total Property Damage Expected'!H88/'Property Value'!B87</f>
        <v>6.4650721434781827E-6</v>
      </c>
      <c r="I88" s="41">
        <f>'Total Property Damage Expected'!I88/'Property Value'!C87</f>
        <v>1.153496020271123E-5</v>
      </c>
      <c r="J88" s="41">
        <f>'Total Property Damage Expected'!J88/'Property Value'!D87</f>
        <v>6.5897202156553443E-6</v>
      </c>
      <c r="K88" s="41">
        <f>'Total Property Damage Expected'!K88/'Property Value'!E87</f>
        <v>3.6077765648377537E-5</v>
      </c>
      <c r="L88" s="41">
        <f>'Total Property Damage Expected'!L88/'Property Value'!F87</f>
        <v>2.3494272437017559E-5</v>
      </c>
      <c r="M88" s="41">
        <f>'Total Property Damage Expected'!M88/'Property Value'!G87</f>
        <v>3.8537981835308741E-5</v>
      </c>
      <c r="N88" s="42">
        <f>'Total Property Damage Expected'!N88/'Property Value'!B87</f>
        <v>1.2398657066099641E-4</v>
      </c>
      <c r="O88" s="42">
        <f>'Total Property Damage Expected'!O88/'Property Value'!C87</f>
        <v>3.7086956844474599E-4</v>
      </c>
      <c r="P88" s="42">
        <f>'Total Property Damage Expected'!P88/'Property Value'!D87</f>
        <v>2.4570437453405163E-4</v>
      </c>
      <c r="Q88" s="42">
        <f>'Total Property Damage Expected'!Q88/'Property Value'!E87</f>
        <v>6.0936226090182392E-4</v>
      </c>
      <c r="R88" s="42">
        <f>'Total Property Damage Expected'!R88/'Property Value'!F87</f>
        <v>3.0952271340186054E-4</v>
      </c>
      <c r="S88" s="42">
        <f>'Total Property Damage Expected'!S88/'Property Value'!G87</f>
        <v>6.7695254882076594E-4</v>
      </c>
    </row>
    <row r="89" spans="1:19" x14ac:dyDescent="0.35">
      <c r="A89">
        <v>2108</v>
      </c>
      <c r="B89" s="40">
        <f>'Total Property Damage Expected'!B89/'Property Value'!B88</f>
        <v>3.0637218756045171E-6</v>
      </c>
      <c r="C89" s="40">
        <f>'Total Property Damage Expected'!C89/'Property Value'!C88</f>
        <v>6.5955065434113737E-6</v>
      </c>
      <c r="D89" s="40">
        <f>'Total Property Damage Expected'!D89/'Property Value'!D88</f>
        <v>6.2965097551361255E-6</v>
      </c>
      <c r="E89" s="40">
        <f>'Total Property Damage Expected'!E89/'Property Value'!E88</f>
        <v>3.080640803212827E-5</v>
      </c>
      <c r="F89" s="40">
        <f>'Total Property Damage Expected'!F89/'Property Value'!F88</f>
        <v>1.8604185909653866E-5</v>
      </c>
      <c r="G89" s="40">
        <f>'Total Property Damage Expected'!G89/'Property Value'!G88</f>
        <v>4.2686106408561708E-5</v>
      </c>
      <c r="H89" s="41">
        <f>'Total Property Damage Expected'!H89/'Property Value'!B88</f>
        <v>6.4546567070144275E-6</v>
      </c>
      <c r="I89" s="41">
        <f>'Total Property Damage Expected'!I89/'Property Value'!C88</f>
        <v>1.1516377015635047E-5</v>
      </c>
      <c r="J89" s="41">
        <f>'Total Property Damage Expected'!J89/'Property Value'!D88</f>
        <v>6.5791039671902249E-6</v>
      </c>
      <c r="K89" s="41">
        <f>'Total Property Damage Expected'!K89/'Property Value'!E88</f>
        <v>3.601964322259084E-5</v>
      </c>
      <c r="L89" s="41">
        <f>'Total Property Damage Expected'!L89/'Property Value'!F88</f>
        <v>2.3456422418270783E-5</v>
      </c>
      <c r="M89" s="41">
        <f>'Total Property Damage Expected'!M89/'Property Value'!G88</f>
        <v>3.8475895923142715E-5</v>
      </c>
      <c r="N89" s="42">
        <f>'Total Property Damage Expected'!N89/'Property Value'!B88</f>
        <v>1.2372930489088795E-4</v>
      </c>
      <c r="O89" s="42">
        <f>'Total Property Damage Expected'!O89/'Property Value'!C88</f>
        <v>3.701000331263073E-4</v>
      </c>
      <c r="P89" s="42">
        <f>'Total Property Damage Expected'!P89/'Property Value'!D88</f>
        <v>2.4519455056846789E-4</v>
      </c>
      <c r="Q89" s="42">
        <f>'Total Property Damage Expected'!Q89/'Property Value'!E88</f>
        <v>6.0809786548794817E-4</v>
      </c>
      <c r="R89" s="42">
        <f>'Total Property Damage Expected'!R89/'Property Value'!F88</f>
        <v>3.0888046965880944E-4</v>
      </c>
      <c r="S89" s="42">
        <f>'Total Property Damage Expected'!S89/'Property Value'!G88</f>
        <v>6.7554790702874928E-4</v>
      </c>
    </row>
    <row r="90" spans="1:19" x14ac:dyDescent="0.35">
      <c r="A90">
        <v>2109</v>
      </c>
      <c r="B90" s="40">
        <f>'Total Property Damage Expected'!B90/'Property Value'!B89</f>
        <v>3.0817731988422653E-6</v>
      </c>
      <c r="C90" s="40">
        <f>'Total Property Damage Expected'!C90/'Property Value'!C89</f>
        <v>6.6343669966006206E-6</v>
      </c>
      <c r="D90" s="40">
        <f>'Total Property Damage Expected'!D90/'Property Value'!D89</f>
        <v>6.3336085315507336E-6</v>
      </c>
      <c r="E90" s="40">
        <f>'Total Property Damage Expected'!E90/'Property Value'!E89</f>
        <v>3.0987918120759337E-5</v>
      </c>
      <c r="F90" s="40">
        <f>'Total Property Damage Expected'!F90/'Property Value'!F89</f>
        <v>1.8713801007585712E-5</v>
      </c>
      <c r="G90" s="40">
        <f>'Total Property Damage Expected'!G90/'Property Value'!G89</f>
        <v>4.2937611191250184E-5</v>
      </c>
      <c r="H90" s="41">
        <f>'Total Property Damage Expected'!H90/'Property Value'!B89</f>
        <v>6.4442580501494644E-6</v>
      </c>
      <c r="I90" s="41">
        <f>'Total Property Damage Expected'!I90/'Property Value'!C89</f>
        <v>1.1497823766663185E-5</v>
      </c>
      <c r="J90" s="41">
        <f>'Total Property Damage Expected'!J90/'Property Value'!D89</f>
        <v>6.5685048218384079E-6</v>
      </c>
      <c r="K90" s="41">
        <f>'Total Property Damage Expected'!K90/'Property Value'!E89</f>
        <v>3.5961614433877248E-5</v>
      </c>
      <c r="L90" s="41">
        <f>'Total Property Damage Expected'!L90/'Property Value'!F89</f>
        <v>2.3418633377105794E-5</v>
      </c>
      <c r="M90" s="41">
        <f>'Total Property Damage Expected'!M90/'Property Value'!G89</f>
        <v>3.8413910033352175E-5</v>
      </c>
      <c r="N90" s="42">
        <f>'Total Property Damage Expected'!N90/'Property Value'!B89</f>
        <v>1.2347257293404747E-4</v>
      </c>
      <c r="O90" s="42">
        <f>'Total Property Damage Expected'!O90/'Property Value'!C89</f>
        <v>3.6933209455415546E-4</v>
      </c>
      <c r="P90" s="42">
        <f>'Total Property Damage Expected'!P90/'Property Value'!D89</f>
        <v>2.4468578446144434E-4</v>
      </c>
      <c r="Q90" s="42">
        <f>'Total Property Damage Expected'!Q90/'Property Value'!E89</f>
        <v>6.0683609362965712E-4</v>
      </c>
      <c r="R90" s="42">
        <f>'Total Property Damage Expected'!R90/'Property Value'!F89</f>
        <v>3.0823955853855994E-4</v>
      </c>
      <c r="S90" s="42">
        <f>'Total Property Damage Expected'!S90/'Property Value'!G89</f>
        <v>6.7414617979635319E-4</v>
      </c>
    </row>
    <row r="91" spans="1:19" x14ac:dyDescent="0.35">
      <c r="A91">
        <v>2110</v>
      </c>
      <c r="B91" s="40">
        <f>'Total Property Damage Expected'!B91/'Property Value'!B90</f>
        <v>3.3142894260031168E-6</v>
      </c>
      <c r="C91" s="40">
        <f>'Total Property Damage Expected'!C91/'Property Value'!C90</f>
        <v>7.1349223211227343E-6</v>
      </c>
      <c r="D91" s="40">
        <f>'Total Property Damage Expected'!D91/'Property Value'!D90</f>
        <v>6.8114719773822442E-6</v>
      </c>
      <c r="E91" s="40">
        <f>'Total Property Damage Expected'!E91/'Property Value'!E90</f>
        <v>3.332592073941899E-5</v>
      </c>
      <c r="F91" s="40">
        <f>'Total Property Damage Expected'!F91/'Property Value'!F90</f>
        <v>2.0125735671615312E-5</v>
      </c>
      <c r="G91" s="40">
        <f>'Total Property Damage Expected'!G91/'Property Value'!G90</f>
        <v>4.6177204345360181E-5</v>
      </c>
      <c r="H91" s="41">
        <f>'Total Property Damage Expected'!H91/'Property Value'!B90</f>
        <v>6.8787752068323583E-6</v>
      </c>
      <c r="I91" s="41">
        <f>'Total Property Damage Expected'!I91/'Property Value'!C90</f>
        <v>1.2273087831548916E-5</v>
      </c>
      <c r="J91" s="41">
        <f>'Total Property Damage Expected'!J91/'Property Value'!D90</f>
        <v>7.0113995688569428E-6</v>
      </c>
      <c r="K91" s="41">
        <f>'Total Property Damage Expected'!K91/'Property Value'!E90</f>
        <v>3.8386399154155856E-5</v>
      </c>
      <c r="L91" s="41">
        <f>'Total Property Damage Expected'!L91/'Property Value'!F90</f>
        <v>2.4997682184467432E-5</v>
      </c>
      <c r="M91" s="41">
        <f>'Total Property Damage Expected'!M91/'Property Value'!G90</f>
        <v>4.1004045753379325E-5</v>
      </c>
      <c r="N91" s="42">
        <f>'Total Property Damage Expected'!N91/'Property Value'!B90</f>
        <v>1.3173671938212673E-4</v>
      </c>
      <c r="O91" s="42">
        <f>'Total Property Damage Expected'!O91/'Property Value'!C90</f>
        <v>3.9405187194959155E-4</v>
      </c>
      <c r="P91" s="42">
        <f>'Total Property Damage Expected'!P91/'Property Value'!D90</f>
        <v>2.6106285597215666E-4</v>
      </c>
      <c r="Q91" s="42">
        <f>'Total Property Damage Expected'!Q91/'Property Value'!E90</f>
        <v>6.4745225824472971E-4</v>
      </c>
      <c r="R91" s="42">
        <f>'Total Property Damage Expected'!R91/'Property Value'!F90</f>
        <v>3.2887034959055023E-4</v>
      </c>
      <c r="S91" s="42">
        <f>'Total Property Damage Expected'!S91/'Property Value'!G90</f>
        <v>7.1926747778879171E-4</v>
      </c>
    </row>
    <row r="92" spans="1:19" x14ac:dyDescent="0.35">
      <c r="A92">
        <v>2111</v>
      </c>
      <c r="B92" s="40">
        <f>'Total Property Damage Expected'!B92/'Property Value'!B91</f>
        <v>3.3338170829384995E-6</v>
      </c>
      <c r="C92" s="40">
        <f>'Total Property Damage Expected'!C92/'Property Value'!C91</f>
        <v>7.1769609898806152E-6</v>
      </c>
      <c r="D92" s="40">
        <f>'Total Property Damage Expected'!D92/'Property Value'!D91</f>
        <v>6.8516048900227974E-6</v>
      </c>
      <c r="E92" s="40">
        <f>'Total Property Damage Expected'!E92/'Property Value'!E91</f>
        <v>3.3522275693258955E-5</v>
      </c>
      <c r="F92" s="40">
        <f>'Total Property Damage Expected'!F92/'Property Value'!F91</f>
        <v>2.0244315678142214E-5</v>
      </c>
      <c r="G92" s="40">
        <f>'Total Property Damage Expected'!G92/'Property Value'!G91</f>
        <v>4.6449278533455064E-5</v>
      </c>
      <c r="H92" s="41">
        <f>'Total Property Damage Expected'!H92/'Property Value'!B91</f>
        <v>6.867693281600094E-6</v>
      </c>
      <c r="I92" s="41">
        <f>'Total Property Damage Expected'!I92/'Property Value'!C91</f>
        <v>1.2253315497430027E-5</v>
      </c>
      <c r="J92" s="41">
        <f>'Total Property Damage Expected'!J92/'Property Value'!D91</f>
        <v>7.0001039815671547E-6</v>
      </c>
      <c r="K92" s="41">
        <f>'Total Property Damage Expected'!K92/'Property Value'!E91</f>
        <v>3.8324557446501314E-5</v>
      </c>
      <c r="L92" s="41">
        <f>'Total Property Damage Expected'!L92/'Property Value'!F91</f>
        <v>2.4957410124890163E-5</v>
      </c>
      <c r="M92" s="41">
        <f>'Total Property Damage Expected'!M92/'Property Value'!G91</f>
        <v>4.0937986933953458E-5</v>
      </c>
      <c r="N92" s="42">
        <f>'Total Property Damage Expected'!N92/'Property Value'!B91</f>
        <v>1.3146337245122347E-4</v>
      </c>
      <c r="O92" s="42">
        <f>'Total Property Damage Expected'!O92/'Property Value'!C91</f>
        <v>3.9323423454128728E-4</v>
      </c>
      <c r="P92" s="42">
        <f>'Total Property Damage Expected'!P92/'Property Value'!D91</f>
        <v>2.6052116394591267E-4</v>
      </c>
      <c r="Q92" s="42">
        <f>'Total Property Damage Expected'!Q92/'Property Value'!E91</f>
        <v>6.4610882804146022E-4</v>
      </c>
      <c r="R92" s="42">
        <f>'Total Property Damage Expected'!R92/'Property Value'!F91</f>
        <v>3.2818796049548774E-4</v>
      </c>
      <c r="S92" s="42">
        <f>'Total Property Damage Expected'!S92/'Property Value'!G91</f>
        <v>7.1777503469111742E-4</v>
      </c>
    </row>
    <row r="93" spans="1:19" x14ac:dyDescent="0.35">
      <c r="A93">
        <v>2112</v>
      </c>
      <c r="B93" s="40">
        <f>'Total Property Damage Expected'!B93/'Property Value'!B92</f>
        <v>3.3534597960251031E-6</v>
      </c>
      <c r="C93" s="40">
        <f>'Total Property Damage Expected'!C93/'Property Value'!C92</f>
        <v>7.2192473487451845E-6</v>
      </c>
      <c r="D93" s="40">
        <f>'Total Property Damage Expected'!D93/'Property Value'!D92</f>
        <v>6.8919742641334078E-6</v>
      </c>
      <c r="E93" s="40">
        <f>'Total Property Damage Expected'!E93/'Property Value'!E92</f>
        <v>3.3719787562408152E-5</v>
      </c>
      <c r="F93" s="40">
        <f>'Total Property Damage Expected'!F93/'Property Value'!F92</f>
        <v>2.036359435318874E-5</v>
      </c>
      <c r="G93" s="40">
        <f>'Total Property Damage Expected'!G93/'Property Value'!G92</f>
        <v>4.6722955771472028E-5</v>
      </c>
      <c r="H93" s="41">
        <f>'Total Property Damage Expected'!H93/'Property Value'!B92</f>
        <v>6.8566292097011875E-6</v>
      </c>
      <c r="I93" s="41">
        <f>'Total Property Damage Expected'!I93/'Property Value'!C92</f>
        <v>1.2233575017169094E-5</v>
      </c>
      <c r="J93" s="41">
        <f>'Total Property Damage Expected'!J93/'Property Value'!D92</f>
        <v>6.9888265918270814E-6</v>
      </c>
      <c r="K93" s="41">
        <f>'Total Property Damage Expected'!K93/'Property Value'!E92</f>
        <v>3.8262815367801042E-5</v>
      </c>
      <c r="L93" s="41">
        <f>'Total Property Damage Expected'!L93/'Property Value'!F92</f>
        <v>2.4917202944879359E-5</v>
      </c>
      <c r="M93" s="41">
        <f>'Total Property Damage Expected'!M93/'Property Value'!G92</f>
        <v>4.0872034537382792E-5</v>
      </c>
      <c r="N93" s="42">
        <f>'Total Property Damage Expected'!N93/'Property Value'!B92</f>
        <v>1.3119059270117137E-4</v>
      </c>
      <c r="O93" s="42">
        <f>'Total Property Damage Expected'!O93/'Property Value'!C92</f>
        <v>3.9241829368863728E-4</v>
      </c>
      <c r="P93" s="42">
        <f>'Total Property Damage Expected'!P93/'Property Value'!D92</f>
        <v>2.599805959028191E-4</v>
      </c>
      <c r="Q93" s="42">
        <f>'Total Property Damage Expected'!Q93/'Property Value'!E92</f>
        <v>6.4476818538690645E-4</v>
      </c>
      <c r="R93" s="42">
        <f>'Total Property Damage Expected'!R93/'Property Value'!F92</f>
        <v>3.2750698732277175E-4</v>
      </c>
      <c r="S93" s="42">
        <f>'Total Property Damage Expected'!S93/'Property Value'!G92</f>
        <v>7.1628568833626634E-4</v>
      </c>
    </row>
    <row r="94" spans="1:19" x14ac:dyDescent="0.35">
      <c r="A94">
        <v>2113</v>
      </c>
      <c r="B94" s="40">
        <f>'Total Property Damage Expected'!B94/'Property Value'!B93</f>
        <v>3.3732182431690351E-6</v>
      </c>
      <c r="C94" s="40">
        <f>'Total Property Damage Expected'!C94/'Property Value'!C93</f>
        <v>7.2617828570963589E-6</v>
      </c>
      <c r="D94" s="40">
        <f>'Total Property Damage Expected'!D94/'Property Value'!D93</f>
        <v>6.9325814929353248E-6</v>
      </c>
      <c r="E94" s="40">
        <f>'Total Property Damage Expected'!E94/'Property Value'!E93</f>
        <v>3.3918463163363974E-5</v>
      </c>
      <c r="F94" s="40">
        <f>'Total Property Damage Expected'!F94/'Property Value'!F93</f>
        <v>2.0483575813281049E-5</v>
      </c>
      <c r="G94" s="40">
        <f>'Total Property Damage Expected'!G94/'Property Value'!G93</f>
        <v>4.6998245504515242E-5</v>
      </c>
      <c r="H94" s="41">
        <f>'Total Property Damage Expected'!H94/'Property Value'!B93</f>
        <v>6.8455829623733492E-6</v>
      </c>
      <c r="I94" s="41">
        <f>'Total Property Damage Expected'!I94/'Property Value'!C93</f>
        <v>1.2213866339448545E-5</v>
      </c>
      <c r="J94" s="41">
        <f>'Total Property Damage Expected'!J94/'Property Value'!D93</f>
        <v>6.9775673703198921E-6</v>
      </c>
      <c r="K94" s="41">
        <f>'Total Property Damage Expected'!K94/'Property Value'!E93</f>
        <v>3.8201172757549628E-5</v>
      </c>
      <c r="L94" s="41">
        <f>'Total Property Damage Expected'!L94/'Property Value'!F93</f>
        <v>2.4877060539911967E-5</v>
      </c>
      <c r="M94" s="41">
        <f>'Total Property Damage Expected'!M94/'Property Value'!G93</f>
        <v>4.0806188392216725E-5</v>
      </c>
      <c r="N94" s="42">
        <f>'Total Property Damage Expected'!N94/'Property Value'!B93</f>
        <v>1.3091837895509937E-4</v>
      </c>
      <c r="O94" s="42">
        <f>'Total Property Damage Expected'!O94/'Property Value'!C93</f>
        <v>3.916040458713758E-4</v>
      </c>
      <c r="P94" s="42">
        <f>'Total Property Damage Expected'!P94/'Property Value'!D93</f>
        <v>2.5944114951066856E-4</v>
      </c>
      <c r="Q94" s="42">
        <f>'Total Property Damage Expected'!Q94/'Property Value'!E93</f>
        <v>6.4343032449704822E-4</v>
      </c>
      <c r="R94" s="42">
        <f>'Total Property Damage Expected'!R94/'Property Value'!F93</f>
        <v>3.2682742713443597E-4</v>
      </c>
      <c r="S94" s="42">
        <f>'Total Property Damage Expected'!S94/'Property Value'!G93</f>
        <v>7.1479943229865598E-4</v>
      </c>
    </row>
    <row r="95" spans="1:19" x14ac:dyDescent="0.35">
      <c r="A95">
        <v>2114</v>
      </c>
      <c r="B95" s="40">
        <f>'Total Property Damage Expected'!B95/'Property Value'!B94</f>
        <v>3.3930931062706011E-6</v>
      </c>
      <c r="C95" s="40">
        <f>'Total Property Damage Expected'!C95/'Property Value'!C94</f>
        <v>7.3045689829126643E-6</v>
      </c>
      <c r="D95" s="40">
        <f>'Total Property Damage Expected'!D95/'Property Value'!D94</f>
        <v>6.9734279778586053E-6</v>
      </c>
      <c r="E95" s="40">
        <f>'Total Property Damage Expected'!E95/'Property Value'!E94</f>
        <v>3.4118309352786349E-5</v>
      </c>
      <c r="F95" s="40">
        <f>'Total Property Damage Expected'!F95/'Property Value'!F94</f>
        <v>2.060426419919973E-5</v>
      </c>
      <c r="G95" s="40">
        <f>'Total Property Damage Expected'!G95/'Property Value'!G94</f>
        <v>4.7275157233339078E-5</v>
      </c>
      <c r="H95" s="41">
        <f>'Total Property Damage Expected'!H95/'Property Value'!B94</f>
        <v>6.8345545109006316E-6</v>
      </c>
      <c r="I95" s="41">
        <f>'Total Property Damage Expected'!I95/'Property Value'!C94</f>
        <v>1.2194189413033474E-5</v>
      </c>
      <c r="J95" s="41">
        <f>'Total Property Damage Expected'!J95/'Property Value'!D94</f>
        <v>6.9663262877759879E-6</v>
      </c>
      <c r="K95" s="41">
        <f>'Total Property Damage Expected'!K95/'Property Value'!E94</f>
        <v>3.813962945550023E-5</v>
      </c>
      <c r="L95" s="41">
        <f>'Total Property Damage Expected'!L95/'Property Value'!F94</f>
        <v>2.4836982805633345E-5</v>
      </c>
      <c r="M95" s="41">
        <f>'Total Property Damage Expected'!M95/'Property Value'!G94</f>
        <v>4.0740448327280878E-5</v>
      </c>
      <c r="N95" s="42">
        <f>'Total Property Damage Expected'!N95/'Property Value'!B94</f>
        <v>1.306467300385782E-4</v>
      </c>
      <c r="O95" s="42">
        <f>'Total Property Damage Expected'!O95/'Property Value'!C94</f>
        <v>3.9079148757654113E-4</v>
      </c>
      <c r="P95" s="42">
        <f>'Total Property Damage Expected'!P95/'Property Value'!D94</f>
        <v>2.5890282244209282E-4</v>
      </c>
      <c r="Q95" s="42">
        <f>'Total Property Damage Expected'!Q95/'Property Value'!E94</f>
        <v>6.4209523959986618E-4</v>
      </c>
      <c r="R95" s="42">
        <f>'Total Property Damage Expected'!R95/'Property Value'!F94</f>
        <v>3.2614927699861033E-4</v>
      </c>
      <c r="S95" s="42">
        <f>'Total Property Damage Expected'!S95/'Property Value'!G94</f>
        <v>7.1331626016603669E-4</v>
      </c>
    </row>
    <row r="96" spans="1:19" x14ac:dyDescent="0.35">
      <c r="A96">
        <v>2115</v>
      </c>
      <c r="B96" s="40">
        <f>'Total Property Damage Expected'!B96/'Property Value'!B95</f>
        <v>3.4130850712478327E-6</v>
      </c>
      <c r="C96" s="40">
        <f>'Total Property Damage Expected'!C96/'Property Value'!C95</f>
        <v>7.3476072028218933E-6</v>
      </c>
      <c r="D96" s="40">
        <f>'Total Property Damage Expected'!D96/'Property Value'!D95</f>
        <v>7.0145151285904728E-6</v>
      </c>
      <c r="E96" s="40">
        <f>'Total Property Damage Expected'!E96/'Property Value'!E95</f>
        <v>3.4319333027734351E-5</v>
      </c>
      <c r="F96" s="40">
        <f>'Total Property Damage Expected'!F96/'Property Value'!F95</f>
        <v>2.0725663676122653E-5</v>
      </c>
      <c r="G96" s="40">
        <f>'Total Property Damage Expected'!G96/'Property Value'!G95</f>
        <v>4.7553700514675926E-5</v>
      </c>
      <c r="H96" s="41">
        <f>'Total Property Damage Expected'!H96/'Property Value'!B95</f>
        <v>6.8235438266133471E-6</v>
      </c>
      <c r="I96" s="41">
        <f>'Total Property Damage Expected'!I96/'Property Value'!C95</f>
        <v>1.2174544186771528E-5</v>
      </c>
      <c r="J96" s="41">
        <f>'Total Property Damage Expected'!J96/'Property Value'!D95</f>
        <v>6.955103314972922E-6</v>
      </c>
      <c r="K96" s="41">
        <f>'Total Property Damage Expected'!K96/'Property Value'!E95</f>
        <v>3.8078185301664194E-5</v>
      </c>
      <c r="L96" s="41">
        <f>'Total Property Damage Expected'!L96/'Property Value'!F95</f>
        <v>2.4796969637856957E-5</v>
      </c>
      <c r="M96" s="41">
        <f>'Total Property Damage Expected'!M96/'Property Value'!G95</f>
        <v>4.0674814171676648E-5</v>
      </c>
      <c r="N96" s="42">
        <f>'Total Property Damage Expected'!N96/'Property Value'!B95</f>
        <v>1.3037564477961553E-4</v>
      </c>
      <c r="O96" s="42">
        <f>'Total Property Damage Expected'!O96/'Property Value'!C95</f>
        <v>3.8998061529846117E-4</v>
      </c>
      <c r="P96" s="42">
        <f>'Total Property Damage Expected'!P96/'Property Value'!D95</f>
        <v>2.5836561237455307E-4</v>
      </c>
      <c r="Q96" s="42">
        <f>'Total Property Damage Expected'!Q96/'Property Value'!E95</f>
        <v>6.4076292493531856E-4</v>
      </c>
      <c r="R96" s="42">
        <f>'Total Property Damage Expected'!R96/'Property Value'!F95</f>
        <v>3.2547253398950831E-4</v>
      </c>
      <c r="S96" s="42">
        <f>'Total Property Damage Expected'!S96/'Property Value'!G95</f>
        <v>7.1183616553946428E-4</v>
      </c>
    </row>
    <row r="97" spans="1:19" x14ac:dyDescent="0.35">
      <c r="A97">
        <v>2116</v>
      </c>
      <c r="B97" s="40">
        <f>'Total Property Damage Expected'!B97/'Property Value'!B96</f>
        <v>3.4331948280601638E-6</v>
      </c>
      <c r="C97" s="40">
        <f>'Total Property Damage Expected'!C97/'Property Value'!C96</f>
        <v>7.3908990021520698E-6</v>
      </c>
      <c r="D97" s="40">
        <f>'Total Property Damage Expected'!D97/'Property Value'!D96</f>
        <v>7.0558443631239679E-6</v>
      </c>
      <c r="E97" s="40">
        <f>'Total Property Damage Expected'!E97/'Property Value'!E96</f>
        <v>3.4521541125904268E-5</v>
      </c>
      <c r="F97" s="40">
        <f>'Total Property Damage Expected'!F97/'Property Value'!F96</f>
        <v>2.0847778433768764E-5</v>
      </c>
      <c r="G97" s="40">
        <f>'Total Property Damage Expected'!G97/'Property Value'!G96</f>
        <v>4.7833884961566072E-5</v>
      </c>
      <c r="H97" s="41">
        <f>'Total Property Damage Expected'!H97/'Property Value'!B96</f>
        <v>6.8125508808879949E-6</v>
      </c>
      <c r="I97" s="41">
        <f>'Total Property Damage Expected'!I97/'Property Value'!C96</f>
        <v>1.2154930609592748E-5</v>
      </c>
      <c r="J97" s="41">
        <f>'Total Property Damage Expected'!J97/'Property Value'!D96</f>
        <v>6.9438984227353264E-6</v>
      </c>
      <c r="K97" s="41">
        <f>'Total Property Damage Expected'!K97/'Property Value'!E96</f>
        <v>3.8016840136310608E-5</v>
      </c>
      <c r="L97" s="41">
        <f>'Total Property Damage Expected'!L97/'Property Value'!F96</f>
        <v>2.475702093256412E-5</v>
      </c>
      <c r="M97" s="41">
        <f>'Total Property Damage Expected'!M97/'Property Value'!G96</f>
        <v>4.0609285754780715E-5</v>
      </c>
      <c r="N97" s="42">
        <f>'Total Property Damage Expected'!N97/'Property Value'!B96</f>
        <v>1.3010512200865089E-4</v>
      </c>
      <c r="O97" s="42">
        <f>'Total Property Damage Expected'!O97/'Property Value'!C96</f>
        <v>3.8917142553873744E-4</v>
      </c>
      <c r="P97" s="42">
        <f>'Total Property Damage Expected'!P97/'Property Value'!D96</f>
        <v>2.578295169903294E-4</v>
      </c>
      <c r="Q97" s="42">
        <f>'Total Property Damage Expected'!Q97/'Property Value'!E96</f>
        <v>6.3943337475531425E-4</v>
      </c>
      <c r="R97" s="42">
        <f>'Total Property Damage Expected'!R97/'Property Value'!F96</f>
        <v>3.2479719518741407E-4</v>
      </c>
      <c r="S97" s="42">
        <f>'Total Property Damage Expected'!S97/'Property Value'!G96</f>
        <v>7.1035914203327114E-4</v>
      </c>
    </row>
    <row r="98" spans="1:19" x14ac:dyDescent="0.35">
      <c r="A98">
        <v>2117</v>
      </c>
      <c r="B98" s="40">
        <f>'Total Property Damage Expected'!B98/'Property Value'!B97</f>
        <v>3.4534230707322412E-6</v>
      </c>
      <c r="C98" s="40">
        <f>'Total Property Damage Expected'!C98/'Property Value'!C97</f>
        <v>7.4344458749827078E-6</v>
      </c>
      <c r="D98" s="40">
        <f>'Total Property Damage Expected'!D98/'Property Value'!D97</f>
        <v>7.0974171078068899E-6</v>
      </c>
      <c r="E98" s="40">
        <f>'Total Property Damage Expected'!E98/'Property Value'!E97</f>
        <v>3.4724940625868978E-5</v>
      </c>
      <c r="F98" s="40">
        <f>'Total Property Damage Expected'!F98/'Property Value'!F97</f>
        <v>2.0970612686542659E-5</v>
      </c>
      <c r="G98" s="40">
        <f>'Total Property Damage Expected'!G98/'Property Value'!G97</f>
        <v>4.8115720243689413E-5</v>
      </c>
      <c r="H98" s="41">
        <f>'Total Property Damage Expected'!H98/'Property Value'!B97</f>
        <v>6.8015756451471905E-6</v>
      </c>
      <c r="I98" s="41">
        <f>'Total Property Damage Expected'!I98/'Property Value'!C97</f>
        <v>1.2135348630509452E-5</v>
      </c>
      <c r="J98" s="41">
        <f>'Total Property Damage Expected'!J98/'Property Value'!D97</f>
        <v>6.9327115819348373E-6</v>
      </c>
      <c r="K98" s="41">
        <f>'Total Property Damage Expected'!K98/'Property Value'!E97</f>
        <v>3.7955593799965861E-5</v>
      </c>
      <c r="L98" s="41">
        <f>'Total Property Damage Expected'!L98/'Property Value'!F97</f>
        <v>2.4717136585903717E-5</v>
      </c>
      <c r="M98" s="41">
        <f>'Total Property Damage Expected'!M98/'Property Value'!G97</f>
        <v>4.0543862906244669E-5</v>
      </c>
      <c r="N98" s="42">
        <f>'Total Property Damage Expected'!N98/'Property Value'!B97</f>
        <v>1.2983516055855055E-4</v>
      </c>
      <c r="O98" s="42">
        <f>'Total Property Damage Expected'!O98/'Property Value'!C97</f>
        <v>3.883639148062309E-4</v>
      </c>
      <c r="P98" s="42">
        <f>'Total Property Damage Expected'!P98/'Property Value'!D97</f>
        <v>2.5729453397651115E-4</v>
      </c>
      <c r="Q98" s="42">
        <f>'Total Property Damage Expected'!Q98/'Property Value'!E97</f>
        <v>6.3810658332368996E-4</v>
      </c>
      <c r="R98" s="42">
        <f>'Total Property Damage Expected'!R98/'Property Value'!F97</f>
        <v>3.2412325767867029E-4</v>
      </c>
      <c r="S98" s="42">
        <f>'Total Property Damage Expected'!S98/'Property Value'!G97</f>
        <v>7.0888518327504035E-4</v>
      </c>
    </row>
    <row r="99" spans="1:19" x14ac:dyDescent="0.35">
      <c r="A99">
        <v>2118</v>
      </c>
      <c r="B99" s="40">
        <f>'Total Property Damage Expected'!B99/'Property Value'!B98</f>
        <v>3.4737704973778742E-6</v>
      </c>
      <c r="C99" s="40">
        <f>'Total Property Damage Expected'!C99/'Property Value'!C98</f>
        <v>7.4782493241963783E-6</v>
      </c>
      <c r="D99" s="40">
        <f>'Total Property Damage Expected'!D99/'Property Value'!D98</f>
        <v>7.1392347973910227E-6</v>
      </c>
      <c r="E99" s="40">
        <f>'Total Property Damage Expected'!E99/'Property Value'!E98</f>
        <v>3.4929538547318845E-5</v>
      </c>
      <c r="F99" s="40">
        <f>'Total Property Damage Expected'!F99/'Property Value'!F98</f>
        <v>2.1094170673680025E-5</v>
      </c>
      <c r="G99" s="40">
        <f>'Total Property Damage Expected'!G99/'Property Value'!G98</f>
        <v>4.8399216087699256E-5</v>
      </c>
      <c r="H99" s="41">
        <f>'Total Property Damage Expected'!H99/'Property Value'!B98</f>
        <v>6.7906180908595835E-6</v>
      </c>
      <c r="I99" s="41">
        <f>'Total Property Damage Expected'!I99/'Property Value'!C98</f>
        <v>1.2115798198616115E-5</v>
      </c>
      <c r="J99" s="41">
        <f>'Total Property Damage Expected'!J99/'Property Value'!D98</f>
        <v>6.9215427634900144E-6</v>
      </c>
      <c r="K99" s="41">
        <f>'Total Property Damage Expected'!K99/'Property Value'!E98</f>
        <v>3.7894446133413307E-5</v>
      </c>
      <c r="L99" s="41">
        <f>'Total Property Damage Expected'!L99/'Property Value'!F98</f>
        <v>2.4677316494191956E-5</v>
      </c>
      <c r="M99" s="41">
        <f>'Total Property Damage Expected'!M99/'Property Value'!G98</f>
        <v>4.0478545455994528E-5</v>
      </c>
      <c r="N99" s="42">
        <f>'Total Property Damage Expected'!N99/'Property Value'!B98</f>
        <v>1.2956575926460255E-4</v>
      </c>
      <c r="O99" s="42">
        <f>'Total Property Damage Expected'!O99/'Property Value'!C98</f>
        <v>3.8755807961704628E-4</v>
      </c>
      <c r="P99" s="42">
        <f>'Total Property Damage Expected'!P99/'Property Value'!D98</f>
        <v>2.5676066102498678E-4</v>
      </c>
      <c r="Q99" s="42">
        <f>'Total Property Damage Expected'!Q99/'Property Value'!E98</f>
        <v>6.3678254491618457E-4</v>
      </c>
      <c r="R99" s="42">
        <f>'Total Property Damage Expected'!R99/'Property Value'!F98</f>
        <v>3.2345071855566514E-4</v>
      </c>
      <c r="S99" s="42">
        <f>'Total Property Damage Expected'!S99/'Property Value'!G98</f>
        <v>7.0741428290557718E-4</v>
      </c>
    </row>
    <row r="100" spans="1:19" x14ac:dyDescent="0.35">
      <c r="A100">
        <v>2119</v>
      </c>
      <c r="B100" s="40">
        <f>'Total Property Damage Expected'!B100/'Property Value'!B99</f>
        <v>3.4942378102241326E-6</v>
      </c>
      <c r="C100" s="40">
        <f>'Total Property Damage Expected'!C100/'Property Value'!C99</f>
        <v>7.5223108615305758E-6</v>
      </c>
      <c r="D100" s="40">
        <f>'Total Property Damage Expected'!D100/'Property Value'!D99</f>
        <v>7.1812988750816434E-6</v>
      </c>
      <c r="E100" s="40">
        <f>'Total Property Damage Expected'!E100/'Property Value'!E99</f>
        <v>3.5135341951303944E-5</v>
      </c>
      <c r="F100" s="40">
        <f>'Total Property Damage Expected'!F100/'Property Value'!F99</f>
        <v>2.121845665939395E-5</v>
      </c>
      <c r="G100" s="40">
        <f>'Total Property Damage Expected'!G100/'Property Value'!G99</f>
        <v>4.8684382277557886E-5</v>
      </c>
      <c r="H100" s="41">
        <f>'Total Property Damage Expected'!H100/'Property Value'!B99</f>
        <v>6.7796781895397947E-6</v>
      </c>
      <c r="I100" s="41">
        <f>'Total Property Damage Expected'!I100/'Property Value'!C99</f>
        <v>1.2096279263089207E-5</v>
      </c>
      <c r="J100" s="41">
        <f>'Total Property Damage Expected'!J100/'Property Value'!D99</f>
        <v>6.9103919383662733E-6</v>
      </c>
      <c r="K100" s="41">
        <f>'Total Property Damage Expected'!K100/'Property Value'!E99</f>
        <v>3.7833396977692752E-5</v>
      </c>
      <c r="L100" s="41">
        <f>'Total Property Damage Expected'!L100/'Property Value'!F99</f>
        <v>2.463756055391208E-5</v>
      </c>
      <c r="M100" s="41">
        <f>'Total Property Damage Expected'!M100/'Property Value'!G99</f>
        <v>4.0413333234230317E-5</v>
      </c>
      <c r="N100" s="42">
        <f>'Total Property Damage Expected'!N100/'Property Value'!B99</f>
        <v>1.2929691696451155E-4</v>
      </c>
      <c r="O100" s="42">
        <f>'Total Property Damage Expected'!O100/'Property Value'!C99</f>
        <v>3.8675391649451709E-4</v>
      </c>
      <c r="P100" s="42">
        <f>'Total Property Damage Expected'!P100/'Property Value'!D99</f>
        <v>2.562278958324341E-4</v>
      </c>
      <c r="Q100" s="42">
        <f>'Total Property Damage Expected'!Q100/'Property Value'!E99</f>
        <v>6.3546125382041405E-4</v>
      </c>
      <c r="R100" s="42">
        <f>'Total Property Damage Expected'!R100/'Property Value'!F99</f>
        <v>3.2277957491681991E-4</v>
      </c>
      <c r="S100" s="42">
        <f>'Total Property Damage Expected'!S100/'Property Value'!G99</f>
        <v>7.0594643457888193E-4</v>
      </c>
    </row>
    <row r="101" spans="1:19" x14ac:dyDescent="0.35">
      <c r="A101">
        <v>2120</v>
      </c>
      <c r="B101" s="40">
        <f>'Total Property Damage Expected'!B101/'Property Value'!B100</f>
        <v>3.7497536419170558E-6</v>
      </c>
      <c r="C101" s="40">
        <f>'Total Property Damage Expected'!C101/'Property Value'!C100</f>
        <v>8.0723791798381391E-6</v>
      </c>
      <c r="D101" s="40">
        <f>'Total Property Damage Expected'!D101/'Property Value'!D100</f>
        <v>7.70643072195621E-6</v>
      </c>
      <c r="E101" s="40">
        <f>'Total Property Damage Expected'!E101/'Property Value'!E100</f>
        <v>3.7704610732677142E-5</v>
      </c>
      <c r="F101" s="40">
        <f>'Total Property Damage Expected'!F101/'Property Value'!F100</f>
        <v>2.2770054431217479E-5</v>
      </c>
      <c r="G101" s="40">
        <f>'Total Property Damage Expected'!G101/'Property Value'!G100</f>
        <v>5.2244423437809809E-5</v>
      </c>
      <c r="H101" s="41">
        <f>'Total Property Damage Expected'!H101/'Property Value'!B100</f>
        <v>7.2211737333570878E-6</v>
      </c>
      <c r="I101" s="41">
        <f>'Total Property Damage Expected'!I101/'Property Value'!C100</f>
        <v>1.2883994143076144E-5</v>
      </c>
      <c r="J101" s="41">
        <f>'Total Property Damage Expected'!J101/'Property Value'!D100</f>
        <v>7.3603996174220177E-6</v>
      </c>
      <c r="K101" s="41">
        <f>'Total Property Damage Expected'!K101/'Property Value'!E100</f>
        <v>4.029712397271342E-5</v>
      </c>
      <c r="L101" s="41">
        <f>'Total Property Damage Expected'!L101/'Property Value'!F100</f>
        <v>2.6241969036288625E-5</v>
      </c>
      <c r="M101" s="41">
        <f>'Total Property Damage Expected'!M101/'Property Value'!G100</f>
        <v>4.304506678188521E-5</v>
      </c>
      <c r="N101" s="42">
        <f>'Total Property Damage Expected'!N101/'Property Value'!B100</f>
        <v>1.376527952638305E-4</v>
      </c>
      <c r="O101" s="42">
        <f>'Total Property Damage Expected'!O101/'Property Value'!C100</f>
        <v>4.1174808289757333E-4</v>
      </c>
      <c r="P101" s="42">
        <f>'Total Property Damage Expected'!P101/'Property Value'!D100</f>
        <v>2.7278675249143728E-4</v>
      </c>
      <c r="Q101" s="42">
        <f>'Total Property Damage Expected'!Q101/'Property Value'!E100</f>
        <v>6.7652825700590682E-4</v>
      </c>
      <c r="R101" s="42">
        <f>'Total Property Damage Expected'!R101/'Property Value'!F100</f>
        <v>3.4363936731427608E-4</v>
      </c>
      <c r="S101" s="42">
        <f>'Total Property Damage Expected'!S101/'Property Value'!G100</f>
        <v>7.5156857802719261E-4</v>
      </c>
    </row>
    <row r="102" spans="1:19" x14ac:dyDescent="0.35">
      <c r="A102">
        <v>2121</v>
      </c>
      <c r="B102" s="40">
        <f>'Total Property Damage Expected'!B102/'Property Value'!B101</f>
        <v>3.771847036095929E-6</v>
      </c>
      <c r="C102" s="40">
        <f>'Total Property Damage Expected'!C102/'Property Value'!C101</f>
        <v>8.1199413058369873E-6</v>
      </c>
      <c r="D102" s="40">
        <f>'Total Property Damage Expected'!D102/'Property Value'!D101</f>
        <v>7.7518366946977455E-6</v>
      </c>
      <c r="E102" s="40">
        <f>'Total Property Damage Expected'!E102/'Property Value'!E101</f>
        <v>3.792676474780122E-5</v>
      </c>
      <c r="F102" s="40">
        <f>'Total Property Damage Expected'!F102/'Property Value'!F101</f>
        <v>2.2904214655078508E-5</v>
      </c>
      <c r="G102" s="40">
        <f>'Total Property Damage Expected'!G102/'Property Value'!G101</f>
        <v>5.2552245431168648E-5</v>
      </c>
      <c r="H102" s="41">
        <f>'Total Property Damage Expected'!H102/'Property Value'!B101</f>
        <v>7.2095401932287859E-6</v>
      </c>
      <c r="I102" s="41">
        <f>'Total Property Damage Expected'!I102/'Property Value'!C101</f>
        <v>1.2863237619495512E-5</v>
      </c>
      <c r="J102" s="41">
        <f>'Total Property Damage Expected'!J102/'Property Value'!D101</f>
        <v>7.3485417799746131E-6</v>
      </c>
      <c r="K102" s="41">
        <f>'Total Property Damage Expected'!K102/'Property Value'!E101</f>
        <v>4.0232204026718192E-5</v>
      </c>
      <c r="L102" s="41">
        <f>'Total Property Damage Expected'!L102/'Property Value'!F101</f>
        <v>2.6199692391091863E-5</v>
      </c>
      <c r="M102" s="41">
        <f>'Total Property Damage Expected'!M102/'Property Value'!G101</f>
        <v>4.2975719812788023E-5</v>
      </c>
      <c r="N102" s="42">
        <f>'Total Property Damage Expected'!N102/'Property Value'!B101</f>
        <v>1.3736717277913448E-4</v>
      </c>
      <c r="O102" s="42">
        <f>'Total Property Damage Expected'!O102/'Property Value'!C101</f>
        <v>4.1089372675986741E-4</v>
      </c>
      <c r="P102" s="42">
        <f>'Total Property Damage Expected'!P102/'Property Value'!D101</f>
        <v>2.7222073398168288E-4</v>
      </c>
      <c r="Q102" s="42">
        <f>'Total Property Damage Expected'!Q102/'Property Value'!E101</f>
        <v>6.7512449559762786E-4</v>
      </c>
      <c r="R102" s="42">
        <f>'Total Property Damage Expected'!R102/'Property Value'!F101</f>
        <v>3.4292633326550473E-4</v>
      </c>
      <c r="S102" s="42">
        <f>'Total Property Damage Expected'!S102/'Property Value'!G101</f>
        <v>7.500091118044825E-4</v>
      </c>
    </row>
    <row r="103" spans="1:19" x14ac:dyDescent="0.35">
      <c r="A103">
        <v>2122</v>
      </c>
      <c r="B103" s="40">
        <f>'Total Property Damage Expected'!B103/'Property Value'!B102</f>
        <v>3.7940706036442973E-6</v>
      </c>
      <c r="C103" s="40">
        <f>'Total Property Damage Expected'!C103/'Property Value'!C102</f>
        <v>8.1677836659253296E-6</v>
      </c>
      <c r="D103" s="40">
        <f>'Total Property Damage Expected'!D103/'Property Value'!D102</f>
        <v>7.7975101975624967E-6</v>
      </c>
      <c r="E103" s="40">
        <f>'Total Property Damage Expected'!E103/'Property Value'!E102</f>
        <v>3.8150227685242139E-5</v>
      </c>
      <c r="F103" s="40">
        <f>'Total Property Damage Expected'!F103/'Property Value'!F102</f>
        <v>2.3039165345458653E-5</v>
      </c>
      <c r="G103" s="40">
        <f>'Total Property Damage Expected'!G103/'Property Value'!G102</f>
        <v>5.2861881099047389E-5</v>
      </c>
      <c r="H103" s="41">
        <f>'Total Property Damage Expected'!H103/'Property Value'!B102</f>
        <v>7.197925395102951E-6</v>
      </c>
      <c r="I103" s="41">
        <f>'Total Property Damage Expected'!I103/'Property Value'!C102</f>
        <v>1.2842514535333301E-5</v>
      </c>
      <c r="J103" s="41">
        <f>'Total Property Damage Expected'!J103/'Property Value'!D102</f>
        <v>7.336703045879777E-6</v>
      </c>
      <c r="K103" s="41">
        <f>'Total Property Damage Expected'!K103/'Property Value'!E102</f>
        <v>4.0167388668816915E-5</v>
      </c>
      <c r="L103" s="41">
        <f>'Total Property Damage Expected'!L103/'Property Value'!F102</f>
        <v>2.6157483854912632E-5</v>
      </c>
      <c r="M103" s="41">
        <f>'Total Property Damage Expected'!M103/'Property Value'!G102</f>
        <v>4.2906484563859556E-5</v>
      </c>
      <c r="N103" s="42">
        <f>'Total Property Damage Expected'!N103/'Property Value'!B102</f>
        <v>1.370821429464337E-4</v>
      </c>
      <c r="O103" s="42">
        <f>'Total Property Damage Expected'!O103/'Property Value'!C102</f>
        <v>4.1004114336729458E-4</v>
      </c>
      <c r="P103" s="42">
        <f>'Total Property Damage Expected'!P103/'Property Value'!D102</f>
        <v>2.7165588993128344E-4</v>
      </c>
      <c r="Q103" s="42">
        <f>'Total Property Damage Expected'!Q103/'Property Value'!E102</f>
        <v>6.7372364692221847E-4</v>
      </c>
      <c r="R103" s="42">
        <f>'Total Property Damage Expected'!R103/'Property Value'!F102</f>
        <v>3.4221477872578571E-4</v>
      </c>
      <c r="S103" s="42">
        <f>'Total Property Damage Expected'!S103/'Property Value'!G102</f>
        <v>7.4845288139413978E-4</v>
      </c>
    </row>
    <row r="104" spans="1:19" x14ac:dyDescent="0.35">
      <c r="A104">
        <v>2123</v>
      </c>
      <c r="B104" s="40">
        <f>'Total Property Damage Expected'!B104/'Property Value'!B103</f>
        <v>3.8164251115382968E-6</v>
      </c>
      <c r="C104" s="40">
        <f>'Total Property Damage Expected'!C104/'Property Value'!C103</f>
        <v>8.2159079112308935E-6</v>
      </c>
      <c r="D104" s="40">
        <f>'Total Property Damage Expected'!D104/'Property Value'!D103</f>
        <v>7.8434528068269435E-6</v>
      </c>
      <c r="E104" s="40">
        <f>'Total Property Damage Expected'!E104/'Property Value'!E103</f>
        <v>3.837500725711634E-5</v>
      </c>
      <c r="F104" s="40">
        <f>'Total Property Damage Expected'!F104/'Property Value'!F103</f>
        <v>2.3174911159754131E-5</v>
      </c>
      <c r="G104" s="40">
        <f>'Total Property Damage Expected'!G104/'Property Value'!G103</f>
        <v>5.3173341127541661E-5</v>
      </c>
      <c r="H104" s="41">
        <f>'Total Property Damage Expected'!H104/'Property Value'!B103</f>
        <v>7.186329308785619E-6</v>
      </c>
      <c r="I104" s="41">
        <f>'Total Property Damage Expected'!I104/'Property Value'!C103</f>
        <v>1.2821824836717557E-5</v>
      </c>
      <c r="J104" s="41">
        <f>'Total Property Damage Expected'!J104/'Property Value'!D103</f>
        <v>7.3248833843613983E-6</v>
      </c>
      <c r="K104" s="41">
        <f>'Total Property Damage Expected'!K104/'Property Value'!E103</f>
        <v>4.0102677730514853E-5</v>
      </c>
      <c r="L104" s="41">
        <f>'Total Property Damage Expected'!L104/'Property Value'!F103</f>
        <v>2.6115343318025142E-5</v>
      </c>
      <c r="M104" s="41">
        <f>'Total Property Damage Expected'!M104/'Property Value'!G103</f>
        <v>4.2837360855115059E-5</v>
      </c>
      <c r="N104" s="42">
        <f>'Total Property Damage Expected'!N104/'Property Value'!B103</f>
        <v>1.3679770453600571E-4</v>
      </c>
      <c r="O104" s="42">
        <f>'Total Property Damage Expected'!O104/'Property Value'!C103</f>
        <v>4.0919032904149975E-4</v>
      </c>
      <c r="P104" s="42">
        <f>'Total Property Damage Expected'!P104/'Property Value'!D103</f>
        <v>2.7109221790329617E-4</v>
      </c>
      <c r="Q104" s="42">
        <f>'Total Property Damage Expected'!Q104/'Property Value'!E103</f>
        <v>6.7232570493590748E-4</v>
      </c>
      <c r="R104" s="42">
        <f>'Total Property Damage Expected'!R104/'Property Value'!F103</f>
        <v>3.4150470062521379E-4</v>
      </c>
      <c r="S104" s="42">
        <f>'Total Property Damage Expected'!S104/'Property Value'!G103</f>
        <v>7.4689988008202004E-4</v>
      </c>
    </row>
    <row r="105" spans="1:19" x14ac:dyDescent="0.35">
      <c r="A105">
        <v>2124</v>
      </c>
      <c r="B105" s="40">
        <f>'Total Property Damage Expected'!B105/'Property Value'!B104</f>
        <v>3.8389113312730575E-6</v>
      </c>
      <c r="C105" s="40">
        <f>'Total Property Damage Expected'!C105/'Property Value'!C104</f>
        <v>8.2643157026097818E-6</v>
      </c>
      <c r="D105" s="40">
        <f>'Total Property Damage Expected'!D105/'Property Value'!D104</f>
        <v>7.8896661080549211E-6</v>
      </c>
      <c r="E105" s="40">
        <f>'Total Property Damage Expected'!E105/'Property Value'!E104</f>
        <v>3.8601111220979717E-5</v>
      </c>
      <c r="F105" s="40">
        <f>'Total Property Damage Expected'!F105/'Property Value'!F104</f>
        <v>2.3311456782802332E-5</v>
      </c>
      <c r="G105" s="40">
        <f>'Total Property Damage Expected'!G105/'Property Value'!G104</f>
        <v>5.3486636265709156E-5</v>
      </c>
      <c r="H105" s="41">
        <f>'Total Property Damage Expected'!H105/'Property Value'!B104</f>
        <v>7.1747519041314751E-6</v>
      </c>
      <c r="I105" s="41">
        <f>'Total Property Damage Expected'!I105/'Property Value'!C104</f>
        <v>1.2801168469863099E-5</v>
      </c>
      <c r="J105" s="41">
        <f>'Total Property Damage Expected'!J105/'Property Value'!D104</f>
        <v>7.3130827646929569E-6</v>
      </c>
      <c r="K105" s="41">
        <f>'Total Property Damage Expected'!K105/'Property Value'!E104</f>
        <v>4.0038071043588708E-5</v>
      </c>
      <c r="L105" s="41">
        <f>'Total Property Damage Expected'!L105/'Property Value'!F104</f>
        <v>2.6073270670880372E-5</v>
      </c>
      <c r="M105" s="41">
        <f>'Total Property Damage Expected'!M105/'Property Value'!G104</f>
        <v>4.2768348506859745E-5</v>
      </c>
      <c r="N105" s="42">
        <f>'Total Property Damage Expected'!N105/'Property Value'!B104</f>
        <v>1.3651385632067959E-4</v>
      </c>
      <c r="O105" s="42">
        <f>'Total Property Damage Expected'!O105/'Property Value'!C104</f>
        <v>4.0834128011176017E-4</v>
      </c>
      <c r="P105" s="42">
        <f>'Total Property Damage Expected'!P105/'Property Value'!D104</f>
        <v>2.7052971546583467E-4</v>
      </c>
      <c r="Q105" s="42">
        <f>'Total Property Damage Expected'!Q105/'Property Value'!E104</f>
        <v>6.7093066360746415E-4</v>
      </c>
      <c r="R105" s="42">
        <f>'Total Property Damage Expected'!R105/'Property Value'!F104</f>
        <v>3.4079609590025354E-4</v>
      </c>
      <c r="S105" s="42">
        <f>'Total Property Damage Expected'!S105/'Property Value'!G104</f>
        <v>7.4535010116790997E-4</v>
      </c>
    </row>
    <row r="106" spans="1:19" x14ac:dyDescent="0.35">
      <c r="A106">
        <v>2125</v>
      </c>
      <c r="B106" s="40">
        <f>'Total Property Damage Expected'!B106/'Property Value'!B105</f>
        <v>3.8615300388893254E-6</v>
      </c>
      <c r="C106" s="40">
        <f>'Total Property Damage Expected'!C106/'Property Value'!C105</f>
        <v>8.3130087107037907E-6</v>
      </c>
      <c r="D106" s="40">
        <f>'Total Property Damage Expected'!D106/'Property Value'!D105</f>
        <v>7.9361516961523402E-6</v>
      </c>
      <c r="E106" s="40">
        <f>'Total Property Damage Expected'!E106/'Property Value'!E105</f>
        <v>3.8828547380095387E-5</v>
      </c>
      <c r="F106" s="40">
        <f>'Total Property Damage Expected'!F106/'Property Value'!F105</f>
        <v>2.3448806927043515E-5</v>
      </c>
      <c r="G106" s="40">
        <f>'Total Property Damage Expected'!G106/'Property Value'!G105</f>
        <v>5.3801777325940563E-5</v>
      </c>
      <c r="H106" s="41">
        <f>'Total Property Damage Expected'!H106/'Property Value'!B105</f>
        <v>7.1631931510437667E-6</v>
      </c>
      <c r="I106" s="41">
        <f>'Total Property Damage Expected'!I106/'Property Value'!C105</f>
        <v>1.2780545381071401E-5</v>
      </c>
      <c r="J106" s="41">
        <f>'Total Property Damage Expected'!J106/'Property Value'!D105</f>
        <v>7.3013011561974233E-6</v>
      </c>
      <c r="K106" s="41">
        <f>'Total Property Damage Expected'!K106/'Property Value'!E105</f>
        <v>3.9973568440086212E-5</v>
      </c>
      <c r="L106" s="41">
        <f>'Total Property Damage Expected'!L106/'Property Value'!F105</f>
        <v>2.6031265804105792E-5</v>
      </c>
      <c r="M106" s="41">
        <f>'Total Property Damage Expected'!M106/'Property Value'!G105</f>
        <v>4.2699447339688349E-5</v>
      </c>
      <c r="N106" s="42">
        <f>'Total Property Damage Expected'!N106/'Property Value'!B105</f>
        <v>1.3623059707583088E-4</v>
      </c>
      <c r="O106" s="42">
        <f>'Total Property Damage Expected'!O106/'Property Value'!C105</f>
        <v>4.0749399291496974E-4</v>
      </c>
      <c r="P106" s="42">
        <f>'Total Property Damage Expected'!P106/'Property Value'!D105</f>
        <v>2.699683801920587E-4</v>
      </c>
      <c r="Q106" s="42">
        <f>'Total Property Damage Expected'!Q106/'Property Value'!E105</f>
        <v>6.6953851691817223E-4</v>
      </c>
      <c r="R106" s="42">
        <f>'Total Property Damage Expected'!R106/'Property Value'!F105</f>
        <v>3.4008896149372611E-4</v>
      </c>
      <c r="S106" s="42">
        <f>'Total Property Damage Expected'!S106/'Property Value'!G105</f>
        <v>7.4380353796549943E-4</v>
      </c>
    </row>
    <row r="107" spans="1:19" x14ac:dyDescent="0.35">
      <c r="A107">
        <v>2126</v>
      </c>
      <c r="B107" s="40">
        <f>'Total Property Damage Expected'!B107/'Property Value'!B106</f>
        <v>3.8842820150002481E-6</v>
      </c>
      <c r="C107" s="40">
        <f>'Total Property Damage Expected'!C107/'Property Value'!C106</f>
        <v>8.3619886159980729E-6</v>
      </c>
      <c r="D107" s="40">
        <f>'Total Property Damage Expected'!D107/'Property Value'!D106</f>
        <v>7.9829111754222339E-6</v>
      </c>
      <c r="E107" s="40">
        <f>'Total Property Damage Expected'!E107/'Property Value'!E106</f>
        <v>3.9057323583702973E-5</v>
      </c>
      <c r="F107" s="40">
        <f>'Total Property Damage Expected'!F107/'Property Value'!F106</f>
        <v>2.3586966332683456E-5</v>
      </c>
      <c r="G107" s="40">
        <f>'Total Property Damage Expected'!G107/'Property Value'!G106</f>
        <v>5.4118775184332739E-5</v>
      </c>
      <c r="H107" s="41">
        <f>'Total Property Damage Expected'!H107/'Property Value'!B106</f>
        <v>7.1516530194742271E-6</v>
      </c>
      <c r="I107" s="41">
        <f>'Total Property Damage Expected'!I107/'Property Value'!C106</f>
        <v>1.2759955516730447E-5</v>
      </c>
      <c r="J107" s="41">
        <f>'Total Property Damage Expected'!J107/'Property Value'!D106</f>
        <v>7.289538528247195E-6</v>
      </c>
      <c r="K107" s="41">
        <f>'Total Property Damage Expected'!K107/'Property Value'!E106</f>
        <v>3.9909169752325661E-5</v>
      </c>
      <c r="L107" s="41">
        <f>'Total Property Damage Expected'!L107/'Property Value'!F106</f>
        <v>2.5989328608505076E-5</v>
      </c>
      <c r="M107" s="41">
        <f>'Total Property Damage Expected'!M107/'Property Value'!G106</f>
        <v>4.2630657174484607E-5</v>
      </c>
      <c r="N107" s="42">
        <f>'Total Property Damage Expected'!N107/'Property Value'!B106</f>
        <v>1.3594792557937603E-4</v>
      </c>
      <c r="O107" s="42">
        <f>'Total Property Damage Expected'!O107/'Property Value'!C106</f>
        <v>4.0664846379562274E-4</v>
      </c>
      <c r="P107" s="42">
        <f>'Total Property Damage Expected'!P107/'Property Value'!D106</f>
        <v>2.6940820966016337E-4</v>
      </c>
      <c r="Q107" s="42">
        <f>'Total Property Damage Expected'!Q107/'Property Value'!E106</f>
        <v>6.6814925886180421E-4</v>
      </c>
      <c r="R107" s="42">
        <f>'Total Property Damage Expected'!R107/'Property Value'!F106</f>
        <v>3.3938329435479619E-4</v>
      </c>
      <c r="S107" s="42">
        <f>'Total Property Damage Expected'!S107/'Property Value'!G106</f>
        <v>7.4226018380235139E-4</v>
      </c>
    </row>
    <row r="108" spans="1:19" x14ac:dyDescent="0.35">
      <c r="A108">
        <v>2127</v>
      </c>
      <c r="B108" s="40">
        <f>'Total Property Damage Expected'!B108/'Property Value'!B107</f>
        <v>3.9071680448183136E-6</v>
      </c>
      <c r="C108" s="40">
        <f>'Total Property Damage Expected'!C108/'Property Value'!C107</f>
        <v>8.4112571088791288E-6</v>
      </c>
      <c r="D108" s="40">
        <f>'Total Property Damage Expected'!D108/'Property Value'!D107</f>
        <v>8.0299461596201198E-6</v>
      </c>
      <c r="E108" s="40">
        <f>'Total Property Damage Expected'!E108/'Property Value'!E107</f>
        <v>3.9287447727289486E-5</v>
      </c>
      <c r="F108" s="40">
        <f>'Total Property Damage Expected'!F108/'Property Value'!F107</f>
        <v>2.3725939767857016E-5</v>
      </c>
      <c r="G108" s="40">
        <f>'Total Property Damage Expected'!G108/'Property Value'!G107</f>
        <v>5.4437640781064048E-5</v>
      </c>
      <c r="H108" s="41">
        <f>'Total Property Damage Expected'!H108/'Property Value'!B107</f>
        <v>7.1401314794230015E-6</v>
      </c>
      <c r="I108" s="41">
        <f>'Total Property Damage Expected'!I108/'Property Value'!C107</f>
        <v>1.2739398823314595E-5</v>
      </c>
      <c r="J108" s="41">
        <f>'Total Property Damage Expected'!J108/'Property Value'!D107</f>
        <v>7.2777948502640131E-6</v>
      </c>
      <c r="K108" s="41">
        <f>'Total Property Damage Expected'!K108/'Property Value'!E107</f>
        <v>3.9844874812895491E-5</v>
      </c>
      <c r="L108" s="41">
        <f>'Total Property Damage Expected'!L108/'Property Value'!F107</f>
        <v>2.594745897505781E-5</v>
      </c>
      <c r="M108" s="41">
        <f>'Total Property Damage Expected'!M108/'Property Value'!G107</f>
        <v>4.2561977832420823E-5</v>
      </c>
      <c r="N108" s="42">
        <f>'Total Property Damage Expected'!N108/'Property Value'!B107</f>
        <v>1.356658406117673E-4</v>
      </c>
      <c r="O108" s="42">
        <f>'Total Property Damage Expected'!O108/'Property Value'!C107</f>
        <v>4.0580468910579885E-4</v>
      </c>
      <c r="P108" s="42">
        <f>'Total Property Damage Expected'!P108/'Property Value'!D107</f>
        <v>2.6884920145336922E-4</v>
      </c>
      <c r="Q108" s="42">
        <f>'Total Property Damage Expected'!Q108/'Property Value'!E107</f>
        <v>6.6676288344459504E-4</v>
      </c>
      <c r="R108" s="42">
        <f>'Total Property Damage Expected'!R108/'Property Value'!F107</f>
        <v>3.3867909143895893E-4</v>
      </c>
      <c r="S108" s="42">
        <f>'Total Property Damage Expected'!S108/'Property Value'!G107</f>
        <v>7.4072003201987422E-4</v>
      </c>
    </row>
    <row r="109" spans="1:19" x14ac:dyDescent="0.35">
      <c r="A109">
        <v>2128</v>
      </c>
      <c r="B109" s="40">
        <f>'Total Property Damage Expected'!B109/'Property Value'!B108</f>
        <v>3.9301889181824457E-6</v>
      </c>
      <c r="C109" s="40">
        <f>'Total Property Damage Expected'!C109/'Property Value'!C108</f>
        <v>8.4608158896931413E-6</v>
      </c>
      <c r="D109" s="40">
        <f>'Total Property Damage Expected'!D109/'Property Value'!D108</f>
        <v>8.0772582720096994E-6</v>
      </c>
      <c r="E109" s="40">
        <f>'Total Property Damage Expected'!E109/'Property Value'!E108</f>
        <v>3.9518927752861816E-5</v>
      </c>
      <c r="F109" s="40">
        <f>'Total Property Damage Expected'!F109/'Property Value'!F108</f>
        <v>2.3865732028792718E-5</v>
      </c>
      <c r="G109" s="40">
        <f>'Total Property Damage Expected'!G109/'Property Value'!G108</f>
        <v>5.4758385120771943E-5</v>
      </c>
      <c r="H109" s="41">
        <f>'Total Property Damage Expected'!H109/'Property Value'!B108</f>
        <v>7.1286285009385585E-6</v>
      </c>
      <c r="I109" s="41">
        <f>'Total Property Damage Expected'!I109/'Property Value'!C108</f>
        <v>1.2718875247384428E-5</v>
      </c>
      <c r="J109" s="41">
        <f>'Total Property Damage Expected'!J109/'Property Value'!D108</f>
        <v>7.266070091718875E-6</v>
      </c>
      <c r="K109" s="41">
        <f>'Total Property Damage Expected'!K109/'Property Value'!E108</f>
        <v>3.9780683454653862E-5</v>
      </c>
      <c r="L109" s="41">
        <f>'Total Property Damage Expected'!L109/'Property Value'!F108</f>
        <v>2.5905656794919226E-5</v>
      </c>
      <c r="M109" s="41">
        <f>'Total Property Damage Expected'!M109/'Property Value'!G108</f>
        <v>4.24934091349574E-5</v>
      </c>
      <c r="N109" s="42">
        <f>'Total Property Damage Expected'!N109/'Property Value'!B108</f>
        <v>1.3538434095598741E-4</v>
      </c>
      <c r="O109" s="42">
        <f>'Total Property Damage Expected'!O109/'Property Value'!C108</f>
        <v>4.0496266520514702E-4</v>
      </c>
      <c r="P109" s="42">
        <f>'Total Property Damage Expected'!P109/'Property Value'!D108</f>
        <v>2.6829135315991118E-4</v>
      </c>
      <c r="Q109" s="42">
        <f>'Total Property Damage Expected'!Q109/'Property Value'!E108</f>
        <v>6.653793846852161E-4</v>
      </c>
      <c r="R109" s="42">
        <f>'Total Property Damage Expected'!R109/'Property Value'!F108</f>
        <v>3.3797634970802657E-4</v>
      </c>
      <c r="S109" s="42">
        <f>'Total Property Damage Expected'!S109/'Property Value'!G108</f>
        <v>7.3918307597329246E-4</v>
      </c>
    </row>
    <row r="110" spans="1:19" x14ac:dyDescent="0.35">
      <c r="A110">
        <v>2129</v>
      </c>
      <c r="B110" s="40">
        <f>'Total Property Damage Expected'!B110/'Property Value'!B109</f>
        <v>3.9533454295852721E-6</v>
      </c>
      <c r="C110" s="40">
        <f>'Total Property Damage Expected'!C110/'Property Value'!C109</f>
        <v>8.5106666688046706E-6</v>
      </c>
      <c r="D110" s="40">
        <f>'Total Property Damage Expected'!D110/'Property Value'!D109</f>
        <v>8.1248491454188785E-6</v>
      </c>
      <c r="E110" s="40">
        <f>'Total Property Damage Expected'!E110/'Property Value'!E109</f>
        <v>3.9751771649220832E-5</v>
      </c>
      <c r="F110" s="40">
        <f>'Total Property Damage Expected'!F110/'Property Value'!F109</f>
        <v>2.4006347939978262E-5</v>
      </c>
      <c r="G110" s="40">
        <f>'Total Property Damage Expected'!G110/'Property Value'!G109</f>
        <v>5.508101927293274E-5</v>
      </c>
      <c r="H110" s="41">
        <f>'Total Property Damage Expected'!H110/'Property Value'!B109</f>
        <v>7.1171440541176299E-6</v>
      </c>
      <c r="I110" s="41">
        <f>'Total Property Damage Expected'!I110/'Property Value'!C109</f>
        <v>1.2698384735586628E-5</v>
      </c>
      <c r="J110" s="41">
        <f>'Total Property Damage Expected'!J110/'Property Value'!D109</f>
        <v>7.2543642221319707E-6</v>
      </c>
      <c r="K110" s="41">
        <f>'Total Property Damage Expected'!K110/'Property Value'!E109</f>
        <v>3.9716595510728177E-5</v>
      </c>
      <c r="L110" s="41">
        <f>'Total Property Damage Expected'!L110/'Property Value'!F109</f>
        <v>2.58639219594199E-5</v>
      </c>
      <c r="M110" s="41">
        <f>'Total Property Damage Expected'!M110/'Property Value'!G109</f>
        <v>4.2424950903842381E-5</v>
      </c>
      <c r="N110" s="42">
        <f>'Total Property Damage Expected'!N110/'Property Value'!B109</f>
        <v>1.3510342539754436E-4</v>
      </c>
      <c r="O110" s="42">
        <f>'Total Property Damage Expected'!O110/'Property Value'!C109</f>
        <v>4.0412238846086924E-4</v>
      </c>
      <c r="P110" s="42">
        <f>'Total Property Damage Expected'!P110/'Property Value'!D109</f>
        <v>2.6773466237302871E-4</v>
      </c>
      <c r="Q110" s="42">
        <f>'Total Property Damage Expected'!Q110/'Property Value'!E109</f>
        <v>6.6399875661475052E-4</v>
      </c>
      <c r="R110" s="42">
        <f>'Total Property Damage Expected'!R110/'Property Value'!F109</f>
        <v>3.3727506613011533E-4</v>
      </c>
      <c r="S110" s="42">
        <f>'Total Property Damage Expected'!S110/'Property Value'!G109</f>
        <v>7.3764930903161806E-4</v>
      </c>
    </row>
    <row r="111" spans="1:19" x14ac:dyDescent="0.35">
      <c r="A111">
        <v>2130</v>
      </c>
      <c r="B111" s="40">
        <f>'Total Property Damage Expected'!B111/'Property Value'!B110</f>
        <v>4.2338400734910225E-6</v>
      </c>
      <c r="C111" s="40">
        <f>'Total Property Damage Expected'!C111/'Property Value'!C110</f>
        <v>9.1145087714456591E-6</v>
      </c>
      <c r="D111" s="40">
        <f>'Total Property Damage Expected'!D111/'Property Value'!D110</f>
        <v>8.7013170277286932E-6</v>
      </c>
      <c r="E111" s="40">
        <f>'Total Property Damage Expected'!E111/'Property Value'!E110</f>
        <v>4.2572207968781348E-5</v>
      </c>
      <c r="F111" s="40">
        <f>'Total Property Damage Expected'!F111/'Property Value'!F110</f>
        <v>2.5709627386927109E-5</v>
      </c>
      <c r="G111" s="40">
        <f>'Total Property Damage Expected'!G111/'Property Value'!G110</f>
        <v>5.8989084268039385E-5</v>
      </c>
      <c r="H111" s="41">
        <f>'Total Property Damage Expected'!H111/'Property Value'!B110</f>
        <v>7.5652603698077678E-6</v>
      </c>
      <c r="I111" s="41">
        <f>'Total Property Damage Expected'!I111/'Property Value'!C110</f>
        <v>1.3497912374715251E-5</v>
      </c>
      <c r="J111" s="41">
        <f>'Total Property Damage Expected'!J111/'Property Value'!D110</f>
        <v>7.7111203230591922E-6</v>
      </c>
      <c r="K111" s="41">
        <f>'Total Property Damage Expected'!K111/'Property Value'!E110</f>
        <v>4.2217269140022808E-5</v>
      </c>
      <c r="L111" s="41">
        <f>'Total Property Damage Expected'!L111/'Property Value'!F110</f>
        <v>2.7492390531873072E-5</v>
      </c>
      <c r="M111" s="41">
        <f>'Total Property Damage Expected'!M111/'Property Value'!G110</f>
        <v>4.5096150551876179E-5</v>
      </c>
      <c r="N111" s="42">
        <f>'Total Property Damage Expected'!N111/'Property Value'!B110</f>
        <v>1.4354320371145788E-4</v>
      </c>
      <c r="O111" s="42">
        <f>'Total Property Damage Expected'!O111/'Property Value'!C110</f>
        <v>4.2936751722250424E-4</v>
      </c>
      <c r="P111" s="42">
        <f>'Total Property Damage Expected'!P111/'Property Value'!D110</f>
        <v>2.8445978381780231E-4</v>
      </c>
      <c r="Q111" s="42">
        <f>'Total Property Damage Expected'!Q111/'Property Value'!E110</f>
        <v>7.0547810689808213E-4</v>
      </c>
      <c r="R111" s="42">
        <f>'Total Property Damage Expected'!R111/'Property Value'!F110</f>
        <v>3.5834430830937708E-4</v>
      </c>
      <c r="S111" s="42">
        <f>'Total Property Damage Expected'!S111/'Property Value'!G110</f>
        <v>7.8372953700007542E-4</v>
      </c>
    </row>
    <row r="112" spans="1:19" x14ac:dyDescent="0.35">
      <c r="A112">
        <v>2131</v>
      </c>
      <c r="B112" s="40">
        <f>'Total Property Damage Expected'!B112/'Property Value'!B111</f>
        <v>4.2587856850075499E-6</v>
      </c>
      <c r="C112" s="40">
        <f>'Total Property Damage Expected'!C112/'Property Value'!C111</f>
        <v>9.1682110821210333E-6</v>
      </c>
      <c r="D112" s="40">
        <f>'Total Property Damage Expected'!D112/'Property Value'!D111</f>
        <v>8.7525848296503855E-6</v>
      </c>
      <c r="E112" s="40">
        <f>'Total Property Damage Expected'!E112/'Property Value'!E111</f>
        <v>4.2823041666548866E-5</v>
      </c>
      <c r="F112" s="40">
        <f>'Total Property Damage Expected'!F112/'Property Value'!F111</f>
        <v>2.5861107453697828E-5</v>
      </c>
      <c r="G112" s="40">
        <f>'Total Property Damage Expected'!G112/'Property Value'!G111</f>
        <v>5.9336645525508633E-5</v>
      </c>
      <c r="H112" s="41">
        <f>'Total Property Damage Expected'!H112/'Property Value'!B111</f>
        <v>7.5530724951847485E-6</v>
      </c>
      <c r="I112" s="41">
        <f>'Total Property Damage Expected'!I112/'Property Value'!C111</f>
        <v>1.3476166809373959E-5</v>
      </c>
      <c r="J112" s="41">
        <f>'Total Property Damage Expected'!J112/'Property Value'!D111</f>
        <v>7.6986974634210036E-6</v>
      </c>
      <c r="K112" s="41">
        <f>'Total Property Damage Expected'!K112/'Property Value'!E111</f>
        <v>4.2149255779205988E-5</v>
      </c>
      <c r="L112" s="41">
        <f>'Total Property Damage Expected'!L112/'Property Value'!F111</f>
        <v>2.7448099417950965E-5</v>
      </c>
      <c r="M112" s="41">
        <f>'Total Property Damage Expected'!M112/'Property Value'!G111</f>
        <v>4.5023499221711705E-5</v>
      </c>
      <c r="N112" s="42">
        <f>'Total Property Damage Expected'!N112/'Property Value'!B111</f>
        <v>1.4324535893157735E-4</v>
      </c>
      <c r="O112" s="42">
        <f>'Total Property Damage Expected'!O112/'Property Value'!C111</f>
        <v>4.284766016629488E-4</v>
      </c>
      <c r="P112" s="42">
        <f>'Total Property Damage Expected'!P112/'Property Value'!D111</f>
        <v>2.8386954436720188E-4</v>
      </c>
      <c r="Q112" s="42">
        <f>'Total Property Damage Expected'!Q112/'Property Value'!E111</f>
        <v>7.0401427603722182E-4</v>
      </c>
      <c r="R112" s="42">
        <f>'Total Property Damage Expected'!R112/'Property Value'!F111</f>
        <v>3.5760076226281967E-4</v>
      </c>
      <c r="S112" s="42">
        <f>'Total Property Damage Expected'!S112/'Property Value'!G111</f>
        <v>7.8210333843826215E-4</v>
      </c>
    </row>
    <row r="113" spans="1:19" x14ac:dyDescent="0.35">
      <c r="A113">
        <v>2132</v>
      </c>
      <c r="B113" s="40">
        <f>'Total Property Damage Expected'!B113/'Property Value'!B112</f>
        <v>4.2838782750407743E-6</v>
      </c>
      <c r="C113" s="40">
        <f>'Total Property Damage Expected'!C113/'Property Value'!C112</f>
        <v>9.222229804601388E-6</v>
      </c>
      <c r="D113" s="40">
        <f>'Total Property Damage Expected'!D113/'Property Value'!D112</f>
        <v>8.8041546993516487E-6</v>
      </c>
      <c r="E113" s="40">
        <f>'Total Property Damage Expected'!E113/'Property Value'!E112</f>
        <v>4.3075353266143358E-5</v>
      </c>
      <c r="F113" s="40">
        <f>'Total Property Damage Expected'!F113/'Property Value'!F112</f>
        <v>2.6013480034789486E-5</v>
      </c>
      <c r="G113" s="40">
        <f>'Total Property Damage Expected'!G113/'Property Value'!G112</f>
        <v>5.968625459960687E-5</v>
      </c>
      <c r="H113" s="41">
        <f>'Total Property Damage Expected'!H113/'Property Value'!B112</f>
        <v>7.5409042556146621E-6</v>
      </c>
      <c r="I113" s="41">
        <f>'Total Property Damage Expected'!I113/'Property Value'!C112</f>
        <v>1.3454456276828767E-5</v>
      </c>
      <c r="J113" s="41">
        <f>'Total Property Damage Expected'!J113/'Property Value'!D112</f>
        <v>7.6862946174040684E-6</v>
      </c>
      <c r="K113" s="41">
        <f>'Total Property Damage Expected'!K113/'Property Value'!E112</f>
        <v>4.20813519900726E-5</v>
      </c>
      <c r="L113" s="41">
        <f>'Total Property Damage Expected'!L113/'Property Value'!F112</f>
        <v>2.7403879658419452E-5</v>
      </c>
      <c r="M113" s="41">
        <f>'Total Property Damage Expected'!M113/'Property Value'!G112</f>
        <v>4.495096493514651E-5</v>
      </c>
      <c r="N113" s="42">
        <f>'Total Property Damage Expected'!N113/'Property Value'!B112</f>
        <v>1.4294813216432725E-4</v>
      </c>
      <c r="O113" s="42">
        <f>'Total Property Damage Expected'!O113/'Property Value'!C112</f>
        <v>4.2758753470745024E-4</v>
      </c>
      <c r="P113" s="42">
        <f>'Total Property Damage Expected'!P113/'Property Value'!D112</f>
        <v>2.8328052963316557E-4</v>
      </c>
      <c r="Q113" s="42">
        <f>'Total Property Damage Expected'!Q113/'Property Value'!E112</f>
        <v>7.0255348255026187E-4</v>
      </c>
      <c r="R113" s="42">
        <f>'Total Property Damage Expected'!R113/'Property Value'!F112</f>
        <v>3.5685875903614393E-4</v>
      </c>
      <c r="S113" s="42">
        <f>'Total Property Damage Expected'!S113/'Property Value'!G112</f>
        <v>7.8048051415499458E-4</v>
      </c>
    </row>
    <row r="114" spans="1:19" x14ac:dyDescent="0.35">
      <c r="A114">
        <v>2133</v>
      </c>
      <c r="B114" s="40">
        <f>'Total Property Damage Expected'!B114/'Property Value'!B113</f>
        <v>4.3091187095820691E-6</v>
      </c>
      <c r="C114" s="40">
        <f>'Total Property Damage Expected'!C114/'Property Value'!C113</f>
        <v>9.2765668031720589E-6</v>
      </c>
      <c r="D114" s="40">
        <f>'Total Property Damage Expected'!D114/'Property Value'!D113</f>
        <v>8.856028416603407E-6</v>
      </c>
      <c r="E114" s="40">
        <f>'Total Property Damage Expected'!E114/'Property Value'!E113</f>
        <v>4.3329151475301599E-5</v>
      </c>
      <c r="F114" s="40">
        <f>'Total Property Damage Expected'!F114/'Property Value'!F113</f>
        <v>2.6166750388859743E-5</v>
      </c>
      <c r="G114" s="40">
        <f>'Total Property Damage Expected'!G114/'Property Value'!G113</f>
        <v>6.0037923555985447E-5</v>
      </c>
      <c r="H114" s="41">
        <f>'Total Property Damage Expected'!H114/'Property Value'!B113</f>
        <v>7.5287556194648168E-6</v>
      </c>
      <c r="I114" s="41">
        <f>'Total Property Damage Expected'!I114/'Property Value'!C113</f>
        <v>1.3432780720640729E-5</v>
      </c>
      <c r="J114" s="41">
        <f>'Total Property Damage Expected'!J114/'Property Value'!D113</f>
        <v>7.6739117527658099E-6</v>
      </c>
      <c r="K114" s="41">
        <f>'Total Property Damage Expected'!K114/'Property Value'!E113</f>
        <v>4.2013557596099182E-5</v>
      </c>
      <c r="L114" s="41">
        <f>'Total Property Damage Expected'!L114/'Property Value'!F113</f>
        <v>2.7359731138324346E-5</v>
      </c>
      <c r="M114" s="41">
        <f>'Total Property Damage Expected'!M114/'Property Value'!G113</f>
        <v>4.4878547503619657E-5</v>
      </c>
      <c r="N114" s="42">
        <f>'Total Property Damage Expected'!N114/'Property Value'!B113</f>
        <v>1.4265152212736303E-4</v>
      </c>
      <c r="O114" s="42">
        <f>'Total Property Damage Expected'!O114/'Property Value'!C113</f>
        <v>4.2670031252025015E-4</v>
      </c>
      <c r="P114" s="42">
        <f>'Total Property Damage Expected'!P114/'Property Value'!D113</f>
        <v>2.8269273707446919E-4</v>
      </c>
      <c r="Q114" s="42">
        <f>'Total Property Damage Expected'!Q114/'Property Value'!E113</f>
        <v>7.0109572013480758E-4</v>
      </c>
      <c r="R114" s="42">
        <f>'Total Property Damage Expected'!R114/'Property Value'!F113</f>
        <v>3.5611829542807783E-4</v>
      </c>
      <c r="S114" s="42">
        <f>'Total Property Damage Expected'!S114/'Property Value'!G113</f>
        <v>7.7886105714881817E-4</v>
      </c>
    </row>
    <row r="115" spans="1:19" x14ac:dyDescent="0.35">
      <c r="A115">
        <v>2134</v>
      </c>
      <c r="B115" s="40">
        <f>'Total Property Damage Expected'!B115/'Property Value'!B114</f>
        <v>4.3345078597251919E-6</v>
      </c>
      <c r="C115" s="40">
        <f>'Total Property Damage Expected'!C115/'Property Value'!C114</f>
        <v>9.3312239531026745E-6</v>
      </c>
      <c r="D115" s="40">
        <f>'Total Property Damage Expected'!D115/'Property Value'!D114</f>
        <v>8.908207771662927E-6</v>
      </c>
      <c r="E115" s="40">
        <f>'Total Property Damage Expected'!E115/'Property Value'!E114</f>
        <v>4.3584445053065956E-5</v>
      </c>
      <c r="F115" s="40">
        <f>'Total Property Damage Expected'!F115/'Property Value'!F114</f>
        <v>2.6320923805550051E-5</v>
      </c>
      <c r="G115" s="40">
        <f>'Total Property Damage Expected'!G115/'Property Value'!G114</f>
        <v>6.0391664531385979E-5</v>
      </c>
      <c r="H115" s="41">
        <f>'Total Property Damage Expected'!H115/'Property Value'!B114</f>
        <v>7.5166265551534799E-6</v>
      </c>
      <c r="I115" s="41">
        <f>'Total Property Damage Expected'!I115/'Property Value'!C114</f>
        <v>1.3411140084461825E-5</v>
      </c>
      <c r="J115" s="41">
        <f>'Total Property Damage Expected'!J115/'Property Value'!D114</f>
        <v>7.6615488373155878E-6</v>
      </c>
      <c r="K115" s="41">
        <f>'Total Property Damage Expected'!K115/'Property Value'!E114</f>
        <v>4.1945872421046659E-5</v>
      </c>
      <c r="L115" s="41">
        <f>'Total Property Damage Expected'!L115/'Property Value'!F114</f>
        <v>2.7315653742896651E-5</v>
      </c>
      <c r="M115" s="41">
        <f>'Total Property Damage Expected'!M115/'Property Value'!G114</f>
        <v>4.4806246738873966E-5</v>
      </c>
      <c r="N115" s="42">
        <f>'Total Property Damage Expected'!N115/'Property Value'!B114</f>
        <v>1.4235552754100108E-4</v>
      </c>
      <c r="O115" s="42">
        <f>'Total Property Damage Expected'!O115/'Property Value'!C114</f>
        <v>4.2581493127354894E-4</v>
      </c>
      <c r="P115" s="42">
        <f>'Total Property Damage Expected'!P115/'Property Value'!D114</f>
        <v>2.8210616415516181E-4</v>
      </c>
      <c r="Q115" s="42">
        <f>'Total Property Damage Expected'!Q115/'Property Value'!E114</f>
        <v>6.9964098250154092E-4</v>
      </c>
      <c r="R115" s="42">
        <f>'Total Property Damage Expected'!R115/'Property Value'!F114</f>
        <v>3.5537936824399179E-4</v>
      </c>
      <c r="S115" s="42">
        <f>'Total Property Damage Expected'!S115/'Property Value'!G114</f>
        <v>7.7724496043280573E-4</v>
      </c>
    </row>
    <row r="116" spans="1:19" x14ac:dyDescent="0.35">
      <c r="A116">
        <v>2135</v>
      </c>
      <c r="B116" s="40">
        <f>'Total Property Damage Expected'!B116/'Property Value'!B115</f>
        <v>4.3600466016963506E-6</v>
      </c>
      <c r="C116" s="40">
        <f>'Total Property Damage Expected'!C116/'Property Value'!C115</f>
        <v>9.3862031407118761E-6</v>
      </c>
      <c r="D116" s="40">
        <f>'Total Property Damage Expected'!D116/'Property Value'!D115</f>
        <v>8.9606945653355988E-6</v>
      </c>
      <c r="E116" s="40">
        <f>'Total Property Damage Expected'!E116/'Property Value'!E115</f>
        <v>4.3841242810086744E-5</v>
      </c>
      <c r="F116" s="40">
        <f>'Total Property Damage Expected'!F116/'Property Value'!F115</f>
        <v>2.6476005605668201E-5</v>
      </c>
      <c r="G116" s="40">
        <f>'Total Property Damage Expected'!G116/'Property Value'!G115</f>
        <v>6.0747489734059302E-5</v>
      </c>
      <c r="H116" s="41">
        <f>'Total Property Damage Expected'!H116/'Property Value'!B115</f>
        <v>7.5045170311497981E-6</v>
      </c>
      <c r="I116" s="41">
        <f>'Total Property Damage Expected'!I116/'Property Value'!C115</f>
        <v>1.3389534312034806E-5</v>
      </c>
      <c r="J116" s="41">
        <f>'Total Property Damage Expected'!J116/'Property Value'!D115</f>
        <v>7.649205838914631E-6</v>
      </c>
      <c r="K116" s="41">
        <f>'Total Property Damage Expected'!K116/'Property Value'!E115</f>
        <v>4.1878296288959887E-5</v>
      </c>
      <c r="L116" s="41">
        <f>'Total Property Damage Expected'!L116/'Property Value'!F115</f>
        <v>2.7271647357552275E-5</v>
      </c>
      <c r="M116" s="41">
        <f>'Total Property Damage Expected'!M116/'Property Value'!G115</f>
        <v>4.4734062452955536E-5</v>
      </c>
      <c r="N116" s="42">
        <f>'Total Property Damage Expected'!N116/'Property Value'!B115</f>
        <v>1.4206014712821291E-4</v>
      </c>
      <c r="O116" s="42">
        <f>'Total Property Damage Expected'!O116/'Property Value'!C115</f>
        <v>4.2493138714748955E-4</v>
      </c>
      <c r="P116" s="42">
        <f>'Total Property Damage Expected'!P116/'Property Value'!D115</f>
        <v>2.8152080834455422E-4</v>
      </c>
      <c r="Q116" s="42">
        <f>'Total Property Damage Expected'!Q116/'Property Value'!E115</f>
        <v>6.9818926337419408E-4</v>
      </c>
      <c r="R116" s="42">
        <f>'Total Property Damage Expected'!R116/'Property Value'!F115</f>
        <v>3.546419742958849E-4</v>
      </c>
      <c r="S116" s="42">
        <f>'Total Property Damage Expected'!S116/'Property Value'!G115</f>
        <v>7.7563221703452756E-4</v>
      </c>
    </row>
    <row r="117" spans="1:19" x14ac:dyDescent="0.35">
      <c r="A117">
        <v>2136</v>
      </c>
      <c r="B117" s="40">
        <f>'Total Property Damage Expected'!B117/'Property Value'!B116</f>
        <v>4.385735816884441E-6</v>
      </c>
      <c r="C117" s="40">
        <f>'Total Property Damage Expected'!C117/'Property Value'!C116</f>
        <v>9.4415062634324142E-6</v>
      </c>
      <c r="D117" s="40">
        <f>'Total Property Damage Expected'!D117/'Property Value'!D116</f>
        <v>9.0134906090370826E-6</v>
      </c>
      <c r="E117" s="40">
        <f>'Total Property Damage Expected'!E117/'Property Value'!E116</f>
        <v>4.4099553608926252E-5</v>
      </c>
      <c r="F117" s="40">
        <f>'Total Property Damage Expected'!F117/'Property Value'!F116</f>
        <v>2.6632001141371996E-5</v>
      </c>
      <c r="G117" s="40">
        <f>'Total Property Damage Expected'!G117/'Property Value'!G116</f>
        <v>6.1105411444186777E-5</v>
      </c>
      <c r="H117" s="41">
        <f>'Total Property Damage Expected'!H117/'Property Value'!B116</f>
        <v>7.4924270159737168E-6</v>
      </c>
      <c r="I117" s="41">
        <f>'Total Property Damage Expected'!I117/'Property Value'!C116</f>
        <v>1.3367963347193069E-5</v>
      </c>
      <c r="J117" s="41">
        <f>'Total Property Damage Expected'!J117/'Property Value'!D116</f>
        <v>7.6368827254759406E-6</v>
      </c>
      <c r="K117" s="41">
        <f>'Total Property Damage Expected'!K117/'Property Value'!E116</f>
        <v>4.181082902416718E-5</v>
      </c>
      <c r="L117" s="41">
        <f>'Total Property Damage Expected'!L117/'Property Value'!F116</f>
        <v>2.7227711867891723E-5</v>
      </c>
      <c r="M117" s="41">
        <f>'Total Property Damage Expected'!M117/'Property Value'!G116</f>
        <v>4.4661994458213285E-5</v>
      </c>
      <c r="N117" s="42">
        <f>'Total Property Damage Expected'!N117/'Property Value'!B116</f>
        <v>1.4176537961461993E-4</v>
      </c>
      <c r="O117" s="42">
        <f>'Total Property Damage Expected'!O117/'Property Value'!C116</f>
        <v>4.24049676330141E-4</v>
      </c>
      <c r="P117" s="42">
        <f>'Total Property Damage Expected'!P117/'Property Value'!D116</f>
        <v>2.8093666711720834E-4</v>
      </c>
      <c r="Q117" s="42">
        <f>'Total Property Damage Expected'!Q117/'Property Value'!E116</f>
        <v>6.9674055648952227E-4</v>
      </c>
      <c r="R117" s="42">
        <f>'Total Property Damage Expected'!R117/'Property Value'!F116</f>
        <v>3.5390611040237113E-4</v>
      </c>
      <c r="S117" s="42">
        <f>'Total Property Damage Expected'!S117/'Property Value'!G116</f>
        <v>7.7402281999602157E-4</v>
      </c>
    </row>
    <row r="118" spans="1:19" x14ac:dyDescent="0.35">
      <c r="A118">
        <v>2137</v>
      </c>
      <c r="B118" s="40">
        <f>'Total Property Damage Expected'!B118/'Property Value'!B117</f>
        <v>4.4115763918714671E-6</v>
      </c>
      <c r="C118" s="40">
        <f>'Total Property Damage Expected'!C118/'Property Value'!C117</f>
        <v>9.4971352298766392E-6</v>
      </c>
      <c r="D118" s="40">
        <f>'Total Property Damage Expected'!D118/'Property Value'!D117</f>
        <v>9.066597724855823E-6</v>
      </c>
      <c r="E118" s="40">
        <f>'Total Property Damage Expected'!E118/'Property Value'!E117</f>
        <v>4.4359386364364615E-5</v>
      </c>
      <c r="F118" s="40">
        <f>'Total Property Damage Expected'!F118/'Property Value'!F117</f>
        <v>2.6788915796353897E-5</v>
      </c>
      <c r="G118" s="40">
        <f>'Total Property Damage Expected'!G118/'Property Value'!G117</f>
        <v>6.1465442014304033E-5</v>
      </c>
      <c r="H118" s="41">
        <f>'Total Property Damage Expected'!H118/'Property Value'!B117</f>
        <v>7.4803564781958953E-6</v>
      </c>
      <c r="I118" s="41">
        <f>'Total Property Damage Expected'!I118/'Property Value'!C117</f>
        <v>1.3346427133860485E-5</v>
      </c>
      <c r="J118" s="41">
        <f>'Total Property Damage Expected'!J118/'Property Value'!D117</f>
        <v>7.6245794649642105E-6</v>
      </c>
      <c r="K118" s="41">
        <f>'Total Property Damage Expected'!K118/'Property Value'!E117</f>
        <v>4.1743470451279871E-5</v>
      </c>
      <c r="L118" s="41">
        <f>'Total Property Damage Expected'!L118/'Property Value'!F117</f>
        <v>2.7183847159699796E-5</v>
      </c>
      <c r="M118" s="41">
        <f>'Total Property Damage Expected'!M118/'Property Value'!G117</f>
        <v>4.4590042567298453E-5</v>
      </c>
      <c r="N118" s="42">
        <f>'Total Property Damage Expected'!N118/'Property Value'!B117</f>
        <v>1.4147122372848778E-4</v>
      </c>
      <c r="O118" s="42">
        <f>'Total Property Damage Expected'!O118/'Property Value'!C117</f>
        <v>4.2316979501748163E-4</v>
      </c>
      <c r="P118" s="42">
        <f>'Total Property Damage Expected'!P118/'Property Value'!D117</f>
        <v>2.8035373795292626E-4</v>
      </c>
      <c r="Q118" s="42">
        <f>'Total Property Damage Expected'!Q118/'Property Value'!E117</f>
        <v>6.9529485559727668E-4</v>
      </c>
      <c r="R118" s="42">
        <f>'Total Property Damage Expected'!R118/'Property Value'!F117</f>
        <v>3.5317177338866588E-4</v>
      </c>
      <c r="S118" s="42">
        <f>'Total Property Damage Expected'!S118/'Property Value'!G117</f>
        <v>7.7241676237376291E-4</v>
      </c>
    </row>
    <row r="119" spans="1:19" x14ac:dyDescent="0.35">
      <c r="A119">
        <v>2138</v>
      </c>
      <c r="B119" s="40">
        <f>'Total Property Damage Expected'!B119/'Property Value'!B118</f>
        <v>4.4375692184631352E-6</v>
      </c>
      <c r="C119" s="40">
        <f>'Total Property Damage Expected'!C119/'Property Value'!C118</f>
        <v>9.5530919599023631E-6</v>
      </c>
      <c r="D119" s="40">
        <f>'Total Property Damage Expected'!D119/'Property Value'!D118</f>
        <v>9.1200177456159346E-6</v>
      </c>
      <c r="E119" s="40">
        <f>'Total Property Damage Expected'!E119/'Property Value'!E118</f>
        <v>4.4620750043707505E-5</v>
      </c>
      <c r="F119" s="40">
        <f>'Total Property Damage Expected'!F119/'Property Value'!F118</f>
        <v>2.6946754986026875E-5</v>
      </c>
      <c r="G119" s="40">
        <f>'Total Property Damage Expected'!G119/'Property Value'!G118</f>
        <v>6.1827593869727364E-5</v>
      </c>
      <c r="H119" s="41">
        <f>'Total Property Damage Expected'!H119/'Property Value'!B118</f>
        <v>7.4683053864376255E-6</v>
      </c>
      <c r="I119" s="41">
        <f>'Total Property Damage Expected'!I119/'Property Value'!C118</f>
        <v>1.3324925616051267E-5</v>
      </c>
      <c r="J119" s="41">
        <f>'Total Property Damage Expected'!J119/'Property Value'!D118</f>
        <v>7.6122960253957442E-6</v>
      </c>
      <c r="K119" s="41">
        <f>'Total Property Damage Expected'!K119/'Property Value'!E118</f>
        <v>4.1676220395191869E-5</v>
      </c>
      <c r="L119" s="41">
        <f>'Total Property Damage Expected'!L119/'Property Value'!F118</f>
        <v>2.7140053118945289E-5</v>
      </c>
      <c r="M119" s="41">
        <f>'Total Property Damage Expected'!M119/'Property Value'!G118</f>
        <v>4.4518206593164068E-5</v>
      </c>
      <c r="N119" s="42">
        <f>'Total Property Damage Expected'!N119/'Property Value'!B118</f>
        <v>1.4117767820072082E-4</v>
      </c>
      <c r="O119" s="42">
        <f>'Total Property Damage Expected'!O119/'Property Value'!C118</f>
        <v>4.2229173941338337E-4</v>
      </c>
      <c r="P119" s="42">
        <f>'Total Property Damage Expected'!P119/'Property Value'!D118</f>
        <v>2.7977201833673937E-4</v>
      </c>
      <c r="Q119" s="42">
        <f>'Total Property Damage Expected'!Q119/'Property Value'!E118</f>
        <v>6.938521544601773E-4</v>
      </c>
      <c r="R119" s="42">
        <f>'Total Property Damage Expected'!R119/'Property Value'!F118</f>
        <v>3.5243896008657177E-4</v>
      </c>
      <c r="S119" s="42">
        <f>'Total Property Damage Expected'!S119/'Property Value'!G118</f>
        <v>7.7081403723863447E-4</v>
      </c>
    </row>
    <row r="120" spans="1:19" x14ac:dyDescent="0.35">
      <c r="A120">
        <v>2139</v>
      </c>
      <c r="B120" s="40">
        <f>'Total Property Damage Expected'!B120/'Property Value'!B119</f>
        <v>4.4637151937196363E-6</v>
      </c>
      <c r="C120" s="40">
        <f>'Total Property Damage Expected'!C120/'Property Value'!C119</f>
        <v>9.609378384679125E-6</v>
      </c>
      <c r="D120" s="40">
        <f>'Total Property Damage Expected'!D120/'Property Value'!D119</f>
        <v>9.1737525149404603E-6</v>
      </c>
      <c r="E120" s="40">
        <f>'Total Property Damage Expected'!E120/'Property Value'!E119</f>
        <v>4.4883653667095573E-5</v>
      </c>
      <c r="F120" s="40">
        <f>'Total Property Damage Expected'!F120/'Property Value'!F119</f>
        <v>2.7105524157711296E-5</v>
      </c>
      <c r="G120" s="40">
        <f>'Total Property Damage Expected'!G120/'Property Value'!G119</f>
        <v>6.2191879508982544E-5</v>
      </c>
      <c r="H120" s="41">
        <f>'Total Property Damage Expected'!H120/'Property Value'!B119</f>
        <v>7.4562737093707517E-6</v>
      </c>
      <c r="I120" s="41">
        <f>'Total Property Damage Expected'!I120/'Property Value'!C119</f>
        <v>1.330345873786983E-5</v>
      </c>
      <c r="J120" s="41">
        <f>'Total Property Damage Expected'!J120/'Property Value'!D119</f>
        <v>7.6000323748383746E-6</v>
      </c>
      <c r="K120" s="41">
        <f>'Total Property Damage Expected'!K120/'Property Value'!E119</f>
        <v>4.1609078681079136E-5</v>
      </c>
      <c r="L120" s="41">
        <f>'Total Property Damage Expected'!L120/'Property Value'!F119</f>
        <v>2.7096329631780729E-5</v>
      </c>
      <c r="M120" s="41">
        <f>'Total Property Damage Expected'!M120/'Property Value'!G119</f>
        <v>4.4446486349064524E-5</v>
      </c>
      <c r="N120" s="42">
        <f>'Total Property Damage Expected'!N120/'Property Value'!B119</f>
        <v>1.4088474176485681E-4</v>
      </c>
      <c r="O120" s="42">
        <f>'Total Property Damage Expected'!O120/'Property Value'!C119</f>
        <v>4.2141550572959461E-4</v>
      </c>
      <c r="P120" s="42">
        <f>'Total Property Damage Expected'!P120/'Property Value'!D119</f>
        <v>2.7919150575889741E-4</v>
      </c>
      <c r="Q120" s="42">
        <f>'Total Property Damage Expected'!Q120/'Property Value'!E119</f>
        <v>6.9241244685388592E-4</v>
      </c>
      <c r="R120" s="42">
        <f>'Total Property Damage Expected'!R120/'Property Value'!F119</f>
        <v>3.517076673344655E-4</v>
      </c>
      <c r="S120" s="42">
        <f>'Total Property Damage Expected'!S120/'Property Value'!G119</f>
        <v>7.6921463767589641E-4</v>
      </c>
    </row>
    <row r="121" spans="1:19" x14ac:dyDescent="0.35">
      <c r="A121">
        <v>2140</v>
      </c>
      <c r="B121" s="40">
        <f>'Total Property Damage Expected'!B121/'Property Value'!B120</f>
        <v>4.7713260213223229E-6</v>
      </c>
      <c r="C121" s="40">
        <f>'Total Property Damage Expected'!C121/'Property Value'!C120</f>
        <v>1.0271595553421759E-5</v>
      </c>
      <c r="D121" s="40">
        <f>'Total Property Damage Expected'!D121/'Property Value'!D120</f>
        <v>9.8059491226706007E-6</v>
      </c>
      <c r="E121" s="40">
        <f>'Total Property Damage Expected'!E121/'Property Value'!E120</f>
        <v>4.7976749272700819E-5</v>
      </c>
      <c r="F121" s="40">
        <f>'Total Property Damage Expected'!F121/'Property Value'!F120</f>
        <v>2.8973464283122861E-5</v>
      </c>
      <c r="G121" s="40">
        <f>'Total Property Damage Expected'!G121/'Property Value'!G120</f>
        <v>6.6477747826217788E-5</v>
      </c>
      <c r="H121" s="41">
        <f>'Total Property Damage Expected'!H121/'Property Value'!B120</f>
        <v>7.9106632076060262E-6</v>
      </c>
      <c r="I121" s="41">
        <f>'Total Property Damage Expected'!I121/'Property Value'!C120</f>
        <v>1.4114178968418406E-5</v>
      </c>
      <c r="J121" s="41">
        <f>'Total Property Damage Expected'!J121/'Property Value'!D120</f>
        <v>8.0631826067074876E-6</v>
      </c>
      <c r="K121" s="41">
        <f>'Total Property Damage Expected'!K121/'Property Value'!E120</f>
        <v>4.4144759253020362E-5</v>
      </c>
      <c r="L121" s="41">
        <f>'Total Property Damage Expected'!L121/'Property Value'!F120</f>
        <v>2.8747595143926397E-5</v>
      </c>
      <c r="M121" s="41">
        <f>'Total Property Damage Expected'!M121/'Property Value'!G120</f>
        <v>4.7155080134334334E-5</v>
      </c>
      <c r="N121" s="42">
        <f>'Total Property Damage Expected'!N121/'Property Value'!B120</f>
        <v>1.4940088316644655E-4</v>
      </c>
      <c r="O121" s="42">
        <f>'Total Property Damage Expected'!O121/'Property Value'!C120</f>
        <v>4.4688905233697396E-4</v>
      </c>
      <c r="P121" s="42">
        <f>'Total Property Damage Expected'!P121/'Property Value'!D120</f>
        <v>2.9606795604997233E-4</v>
      </c>
      <c r="Q121" s="42">
        <f>'Total Property Damage Expected'!Q121/'Property Value'!E120</f>
        <v>7.3426710216830077E-4</v>
      </c>
      <c r="R121" s="42">
        <f>'Total Property Damage Expected'!R121/'Property Value'!F120</f>
        <v>3.7296754395079005E-4</v>
      </c>
      <c r="S121" s="42">
        <f>'Total Property Damage Expected'!S121/'Property Value'!G120</f>
        <v>8.1571179940228156E-4</v>
      </c>
    </row>
    <row r="122" spans="1:19" x14ac:dyDescent="0.35">
      <c r="A122">
        <v>2141</v>
      </c>
      <c r="B122" s="40">
        <f>'Total Property Damage Expected'!B122/'Property Value'!B121</f>
        <v>4.7994384779292306E-6</v>
      </c>
      <c r="C122" s="40">
        <f>'Total Property Damage Expected'!C122/'Property Value'!C121</f>
        <v>1.033211537180953E-5</v>
      </c>
      <c r="D122" s="40">
        <f>'Total Property Damage Expected'!D122/'Property Value'!D121</f>
        <v>9.863725371446875E-6</v>
      </c>
      <c r="E122" s="40">
        <f>'Total Property Damage Expected'!E122/'Property Value'!E121</f>
        <v>4.8259426305467394E-5</v>
      </c>
      <c r="F122" s="40">
        <f>'Total Property Damage Expected'!F122/'Property Value'!F121</f>
        <v>2.9144174742599145E-5</v>
      </c>
      <c r="G122" s="40">
        <f>'Total Property Damage Expected'!G122/'Property Value'!G121</f>
        <v>6.686943198125937E-5</v>
      </c>
      <c r="H122" s="41">
        <f>'Total Property Damage Expected'!H122/'Property Value'!B121</f>
        <v>7.8979188780461306E-6</v>
      </c>
      <c r="I122" s="41">
        <f>'Total Property Damage Expected'!I122/'Property Value'!C121</f>
        <v>1.4091440578030614E-5</v>
      </c>
      <c r="J122" s="41">
        <f>'Total Property Damage Expected'!J122/'Property Value'!D121</f>
        <v>8.0501925635537485E-6</v>
      </c>
      <c r="K122" s="41">
        <f>'Total Property Damage Expected'!K122/'Property Value'!E121</f>
        <v>4.4073640644441268E-5</v>
      </c>
      <c r="L122" s="41">
        <f>'Total Property Damage Expected'!L122/'Property Value'!F121</f>
        <v>2.8701281855526459E-5</v>
      </c>
      <c r="M122" s="41">
        <f>'Total Property Damage Expected'!M122/'Property Value'!G121</f>
        <v>4.7079111803249595E-5</v>
      </c>
      <c r="N122" s="42">
        <f>'Total Property Damage Expected'!N122/'Property Value'!B121</f>
        <v>1.4909088400236133E-4</v>
      </c>
      <c r="O122" s="42">
        <f>'Total Property Damage Expected'!O122/'Property Value'!C121</f>
        <v>4.4596178049140559E-4</v>
      </c>
      <c r="P122" s="42">
        <f>'Total Property Damage Expected'!P122/'Property Value'!D121</f>
        <v>2.9545363023781722E-4</v>
      </c>
      <c r="Q122" s="42">
        <f>'Total Property Damage Expected'!Q122/'Property Value'!E121</f>
        <v>7.3274353561994347E-4</v>
      </c>
      <c r="R122" s="42">
        <f>'Total Property Damage Expected'!R122/'Property Value'!F121</f>
        <v>3.7219365544086168E-4</v>
      </c>
      <c r="S122" s="42">
        <f>'Total Property Damage Expected'!S122/'Property Value'!G121</f>
        <v>8.1401923928757698E-4</v>
      </c>
    </row>
    <row r="123" spans="1:19" x14ac:dyDescent="0.35">
      <c r="A123">
        <v>2142</v>
      </c>
      <c r="B123" s="40">
        <f>'Total Property Damage Expected'!B123/'Property Value'!B122</f>
        <v>4.8277165719738114E-6</v>
      </c>
      <c r="C123" s="40">
        <f>'Total Property Damage Expected'!C123/'Property Value'!C122</f>
        <v>1.0392991770477226E-5</v>
      </c>
      <c r="D123" s="40">
        <f>'Total Property Damage Expected'!D123/'Property Value'!D122</f>
        <v>9.9218420355038014E-6</v>
      </c>
      <c r="E123" s="40">
        <f>'Total Property Damage Expected'!E123/'Property Value'!E122</f>
        <v>4.8543768859680599E-5</v>
      </c>
      <c r="F123" s="40">
        <f>'Total Property Damage Expected'!F123/'Property Value'!F122</f>
        <v>2.9315891021078981E-5</v>
      </c>
      <c r="G123" s="40">
        <f>'Total Property Damage Expected'!G123/'Property Value'!G122</f>
        <v>6.7263423923227071E-5</v>
      </c>
      <c r="H123" s="41">
        <f>'Total Property Damage Expected'!H123/'Property Value'!B122</f>
        <v>7.8851950800057364E-6</v>
      </c>
      <c r="I123" s="41">
        <f>'Total Property Damage Expected'!I123/'Property Value'!C122</f>
        <v>1.4068738819911593E-5</v>
      </c>
      <c r="J123" s="41">
        <f>'Total Property Damage Expected'!J123/'Property Value'!D122</f>
        <v>8.0372234477719121E-6</v>
      </c>
      <c r="K123" s="41">
        <f>'Total Property Damage Expected'!K123/'Property Value'!E122</f>
        <v>4.4002636610198344E-5</v>
      </c>
      <c r="L123" s="41">
        <f>'Total Property Damage Expected'!L123/'Property Value'!F122</f>
        <v>2.8655043179304393E-5</v>
      </c>
      <c r="M123" s="41">
        <f>'Total Property Damage Expected'!M123/'Property Value'!G122</f>
        <v>4.7003265859557937E-5</v>
      </c>
      <c r="N123" s="42">
        <f>'Total Property Damage Expected'!N123/'Property Value'!B122</f>
        <v>1.4878152807062988E-4</v>
      </c>
      <c r="O123" s="42">
        <f>'Total Property Damage Expected'!O123/'Property Value'!C122</f>
        <v>4.4503643268732152E-4</v>
      </c>
      <c r="P123" s="42">
        <f>'Total Property Damage Expected'!P123/'Property Value'!D122</f>
        <v>2.9484057912019016E-4</v>
      </c>
      <c r="Q123" s="42">
        <f>'Total Property Damage Expected'!Q123/'Property Value'!E122</f>
        <v>7.3122313039397202E-4</v>
      </c>
      <c r="R123" s="42">
        <f>'Total Property Damage Expected'!R123/'Property Value'!F122</f>
        <v>3.7142137270986913E-4</v>
      </c>
      <c r="S123" s="42">
        <f>'Total Property Damage Expected'!S123/'Property Value'!G122</f>
        <v>8.1233019114823439E-4</v>
      </c>
    </row>
    <row r="124" spans="1:19" x14ac:dyDescent="0.35">
      <c r="A124">
        <v>2143</v>
      </c>
      <c r="B124" s="40">
        <f>'Total Property Damage Expected'!B124/'Property Value'!B123</f>
        <v>4.8561612793850341E-6</v>
      </c>
      <c r="C124" s="40">
        <f>'Total Property Damage Expected'!C124/'Property Value'!C123</f>
        <v>1.0454226850381182E-5</v>
      </c>
      <c r="D124" s="40">
        <f>'Total Property Damage Expected'!D124/'Property Value'!D123</f>
        <v>9.9803011205542075E-6</v>
      </c>
      <c r="E124" s="40">
        <f>'Total Property Damage Expected'!E124/'Property Value'!E123</f>
        <v>4.8829786748524282E-5</v>
      </c>
      <c r="F124" s="40">
        <f>'Total Property Damage Expected'!F124/'Property Value'!F123</f>
        <v>2.9488619044806548E-5</v>
      </c>
      <c r="G124" s="40">
        <f>'Total Property Damage Expected'!G124/'Property Value'!G123</f>
        <v>6.765973724950649E-5</v>
      </c>
      <c r="H124" s="41">
        <f>'Total Property Damage Expected'!H124/'Property Value'!B123</f>
        <v>7.872491780407919E-6</v>
      </c>
      <c r="I124" s="41">
        <f>'Total Property Damage Expected'!I124/'Property Value'!C123</f>
        <v>1.4046073635045595E-5</v>
      </c>
      <c r="J124" s="41">
        <f>'Total Property Damage Expected'!J124/'Property Value'!D123</f>
        <v>8.0242752256473193E-6</v>
      </c>
      <c r="K124" s="41">
        <f>'Total Property Damage Expected'!K124/'Property Value'!E123</f>
        <v>4.3931746965708671E-5</v>
      </c>
      <c r="L124" s="41">
        <f>'Total Property Damage Expected'!L124/'Property Value'!F123</f>
        <v>2.8608878995057623E-5</v>
      </c>
      <c r="M124" s="41">
        <f>'Total Property Damage Expected'!M124/'Property Value'!G123</f>
        <v>4.6927542106089382E-5</v>
      </c>
      <c r="N124" s="42">
        <f>'Total Property Damage Expected'!N124/'Property Value'!B123</f>
        <v>1.4847281403657805E-4</v>
      </c>
      <c r="O124" s="42">
        <f>'Total Property Damage Expected'!O124/'Property Value'!C123</f>
        <v>4.441130049324345E-4</v>
      </c>
      <c r="P124" s="42">
        <f>'Total Property Damage Expected'!P124/'Property Value'!D123</f>
        <v>2.9422880005216525E-4</v>
      </c>
      <c r="Q124" s="42">
        <f>'Total Property Damage Expected'!Q124/'Property Value'!E123</f>
        <v>7.2970587993080463E-4</v>
      </c>
      <c r="R124" s="42">
        <f>'Total Property Damage Expected'!R124/'Property Value'!F123</f>
        <v>3.7065069242590344E-4</v>
      </c>
      <c r="S124" s="42">
        <f>'Total Property Damage Expected'!S124/'Property Value'!G123</f>
        <v>8.10644647697085E-4</v>
      </c>
    </row>
    <row r="125" spans="1:19" x14ac:dyDescent="0.35">
      <c r="A125">
        <v>2144</v>
      </c>
      <c r="B125" s="40">
        <f>'Total Property Damage Expected'!B125/'Property Value'!B124</f>
        <v>4.8847735818419982E-6</v>
      </c>
      <c r="C125" s="40">
        <f>'Total Property Damage Expected'!C125/'Property Value'!C124</f>
        <v>1.0515822724856483E-5</v>
      </c>
      <c r="D125" s="40">
        <f>'Total Property Damage Expected'!D125/'Property Value'!D124</f>
        <v>1.0039104644128498E-5</v>
      </c>
      <c r="E125" s="40">
        <f>'Total Property Damage Expected'!E125/'Property Value'!E124</f>
        <v>4.9117489843001154E-5</v>
      </c>
      <c r="F125" s="40">
        <f>'Total Property Damage Expected'!F125/'Property Value'!F124</f>
        <v>2.9662364774943224E-5</v>
      </c>
      <c r="G125" s="40">
        <f>'Total Property Damage Expected'!G125/'Property Value'!G124</f>
        <v>6.8058385637598479E-5</v>
      </c>
      <c r="H125" s="41">
        <f>'Total Property Damage Expected'!H125/'Property Value'!B124</f>
        <v>7.8598089462290307E-6</v>
      </c>
      <c r="I125" s="41">
        <f>'Total Property Damage Expected'!I125/'Property Value'!C124</f>
        <v>1.4023444964511945E-5</v>
      </c>
      <c r="J125" s="41">
        <f>'Total Property Damage Expected'!J125/'Property Value'!D124</f>
        <v>8.0113478635196263E-6</v>
      </c>
      <c r="K125" s="41">
        <f>'Total Property Damage Expected'!K125/'Property Value'!E124</f>
        <v>4.386097152668674E-5</v>
      </c>
      <c r="L125" s="41">
        <f>'Total Property Damage Expected'!L125/'Property Value'!F124</f>
        <v>2.8562789182777201E-5</v>
      </c>
      <c r="M125" s="41">
        <f>'Total Property Damage Expected'!M125/'Property Value'!G124</f>
        <v>4.685194034599158E-5</v>
      </c>
      <c r="N125" s="42">
        <f>'Total Property Damage Expected'!N125/'Property Value'!B124</f>
        <v>1.4816474056830115E-4</v>
      </c>
      <c r="O125" s="42">
        <f>'Total Property Damage Expected'!O125/'Property Value'!C124</f>
        <v>4.4319149324274098E-4</v>
      </c>
      <c r="P125" s="42">
        <f>'Total Property Damage Expected'!P125/'Property Value'!D124</f>
        <v>2.9361829039430511E-4</v>
      </c>
      <c r="Q125" s="42">
        <f>'Total Property Damage Expected'!Q125/'Property Value'!E124</f>
        <v>7.2819177768447053E-4</v>
      </c>
      <c r="R125" s="42">
        <f>'Total Property Damage Expected'!R125/'Property Value'!F124</f>
        <v>3.6988161126396931E-4</v>
      </c>
      <c r="S125" s="42">
        <f>'Total Property Damage Expected'!S125/'Property Value'!G124</f>
        <v>8.0896260166208103E-4</v>
      </c>
    </row>
    <row r="126" spans="1:19" x14ac:dyDescent="0.35">
      <c r="A126">
        <v>2145</v>
      </c>
      <c r="B126" s="40">
        <f>'Total Property Damage Expected'!B126/'Property Value'!B125</f>
        <v>4.9135544668078183E-6</v>
      </c>
      <c r="C126" s="40">
        <f>'Total Property Damage Expected'!C126/'Property Value'!C125</f>
        <v>1.0577781519689904E-5</v>
      </c>
      <c r="D126" s="40">
        <f>'Total Property Damage Expected'!D126/'Property Value'!D125</f>
        <v>1.0098254635644285E-5</v>
      </c>
      <c r="E126" s="40">
        <f>'Total Property Damage Expected'!E126/'Property Value'!E125</f>
        <v>4.9406888072273476E-5</v>
      </c>
      <c r="F126" s="40">
        <f>'Total Property Damage Expected'!F126/'Property Value'!F125</f>
        <v>2.9837134207773302E-5</v>
      </c>
      <c r="G126" s="40">
        <f>'Total Property Damage Expected'!G126/'Property Value'!G125</f>
        <v>6.8459382845591197E-5</v>
      </c>
      <c r="H126" s="41">
        <f>'Total Property Damage Expected'!H126/'Property Value'!B125</f>
        <v>7.8471465444986374E-6</v>
      </c>
      <c r="I126" s="41">
        <f>'Total Property Damage Expected'!I126/'Property Value'!C125</f>
        <v>1.40008527494849E-5</v>
      </c>
      <c r="J126" s="41">
        <f>'Total Property Damage Expected'!J126/'Property Value'!D125</f>
        <v>7.998441327782711E-6</v>
      </c>
      <c r="K126" s="41">
        <f>'Total Property Damage Expected'!K126/'Property Value'!E125</f>
        <v>4.3790310109143923E-5</v>
      </c>
      <c r="L126" s="41">
        <f>'Total Property Damage Expected'!L126/'Property Value'!F125</f>
        <v>2.8516773622647544E-5</v>
      </c>
      <c r="M126" s="41">
        <f>'Total Property Damage Expected'!M126/'Property Value'!G125</f>
        <v>4.6776460382729363E-5</v>
      </c>
      <c r="N126" s="42">
        <f>'Total Property Damage Expected'!N126/'Property Value'!B125</f>
        <v>1.4785730633665807E-4</v>
      </c>
      <c r="O126" s="42">
        <f>'Total Property Damage Expected'!O126/'Property Value'!C125</f>
        <v>4.422718936425039E-4</v>
      </c>
      <c r="P126" s="42">
        <f>'Total Property Damage Expected'!P126/'Property Value'!D125</f>
        <v>2.9300904751264849E-4</v>
      </c>
      <c r="Q126" s="42">
        <f>'Total Property Damage Expected'!Q126/'Property Value'!E125</f>
        <v>7.2668081712258135E-4</v>
      </c>
      <c r="R126" s="42">
        <f>'Total Property Damage Expected'!R126/'Property Value'!F125</f>
        <v>3.6911412590597068E-4</v>
      </c>
      <c r="S126" s="42">
        <f>'Total Property Damage Expected'!S126/'Property Value'!G125</f>
        <v>8.0728404578626293E-4</v>
      </c>
    </row>
    <row r="127" spans="1:19" x14ac:dyDescent="0.35">
      <c r="A127">
        <v>2146</v>
      </c>
      <c r="B127" s="40">
        <f>'Total Property Damage Expected'!B127/'Property Value'!B126</f>
        <v>4.9425049275637007E-6</v>
      </c>
      <c r="C127" s="40">
        <f>'Total Property Damage Expected'!C127/'Property Value'!C126</f>
        <v>1.0640105373193259E-5</v>
      </c>
      <c r="D127" s="40">
        <f>'Total Property Damage Expected'!D127/'Property Value'!D126</f>
        <v>1.0157753136476426E-5</v>
      </c>
      <c r="E127" s="40">
        <f>'Total Property Damage Expected'!E127/'Property Value'!E126</f>
        <v>4.9697991424005713E-5</v>
      </c>
      <c r="F127" s="40">
        <f>'Total Property Damage Expected'!F127/'Property Value'!F126</f>
        <v>3.001293337491092E-5</v>
      </c>
      <c r="G127" s="40">
        <f>'Total Property Damage Expected'!G127/'Property Value'!G126</f>
        <v>6.8862742712634835E-5</v>
      </c>
      <c r="H127" s="41">
        <f>'Total Property Damage Expected'!H127/'Property Value'!B126</f>
        <v>7.8345045422994108E-6</v>
      </c>
      <c r="I127" s="41">
        <f>'Total Property Damage Expected'!I127/'Property Value'!C126</f>
        <v>1.3978296931233472E-5</v>
      </c>
      <c r="J127" s="41">
        <f>'Total Property Damage Expected'!J127/'Property Value'!D126</f>
        <v>7.9855555848846006E-6</v>
      </c>
      <c r="K127" s="41">
        <f>'Total Property Damage Expected'!K127/'Property Value'!E126</f>
        <v>4.3719762529387979E-5</v>
      </c>
      <c r="L127" s="41">
        <f>'Total Property Damage Expected'!L127/'Property Value'!F126</f>
        <v>2.8470832195046053E-5</v>
      </c>
      <c r="M127" s="41">
        <f>'Total Property Damage Expected'!M127/'Property Value'!G126</f>
        <v>4.6701102020084159E-5</v>
      </c>
      <c r="N127" s="42">
        <f>'Total Property Damage Expected'!N127/'Property Value'!B126</f>
        <v>1.4755051001526557E-4</v>
      </c>
      <c r="O127" s="42">
        <f>'Total Property Damage Expected'!O127/'Property Value'!C126</f>
        <v>4.413542021642359E-4</v>
      </c>
      <c r="P127" s="42">
        <f>'Total Property Damage Expected'!P127/'Property Value'!D126</f>
        <v>2.9240106877869999E-4</v>
      </c>
      <c r="Q127" s="42">
        <f>'Total Property Damage Expected'!Q127/'Property Value'!E126</f>
        <v>7.2517299172630324E-4</v>
      </c>
      <c r="R127" s="42">
        <f>'Total Property Damage Expected'!R127/'Property Value'!F126</f>
        <v>3.6834823304069612E-4</v>
      </c>
      <c r="S127" s="42">
        <f>'Total Property Damage Expected'!S127/'Property Value'!G126</f>
        <v>8.0560897282772991E-4</v>
      </c>
    </row>
    <row r="128" spans="1:19" x14ac:dyDescent="0.35">
      <c r="A128">
        <v>2147</v>
      </c>
      <c r="B128" s="40">
        <f>'Total Property Damage Expected'!B128/'Property Value'!B127</f>
        <v>4.9716259632432241E-6</v>
      </c>
      <c r="C128" s="40">
        <f>'Total Property Damage Expected'!C128/'Property Value'!C127</f>
        <v>1.0702796436277214E-5</v>
      </c>
      <c r="D128" s="40">
        <f>'Total Property Damage Expected'!D128/'Property Value'!D127</f>
        <v>1.0217602200027472E-5</v>
      </c>
      <c r="E128" s="40">
        <f>'Total Property Damage Expected'!E128/'Property Value'!E127</f>
        <v>4.9990809944709243E-5</v>
      </c>
      <c r="F128" s="40">
        <f>'Total Property Damage Expected'!F128/'Property Value'!F127</f>
        <v>3.0189768343508262E-5</v>
      </c>
      <c r="G128" s="40">
        <f>'Total Property Damage Expected'!G128/'Property Value'!G127</f>
        <v>6.9268479159419311E-5</v>
      </c>
      <c r="H128" s="41">
        <f>'Total Property Damage Expected'!H128/'Property Value'!B127</f>
        <v>7.8218829067670638E-6</v>
      </c>
      <c r="I128" s="41">
        <f>'Total Property Damage Expected'!I128/'Property Value'!C127</f>
        <v>1.3955777451121308E-5</v>
      </c>
      <c r="J128" s="41">
        <f>'Total Property Damage Expected'!J128/'Property Value'!D127</f>
        <v>7.9726906013273715E-6</v>
      </c>
      <c r="K128" s="41">
        <f>'Total Property Damage Expected'!K128/'Property Value'!E127</f>
        <v>4.3649328604022643E-5</v>
      </c>
      <c r="L128" s="41">
        <f>'Total Property Damage Expected'!L128/'Property Value'!F127</f>
        <v>2.8424964780542902E-5</v>
      </c>
      <c r="M128" s="41">
        <f>'Total Property Damage Expected'!M128/'Property Value'!G127</f>
        <v>4.662586506215351E-5</v>
      </c>
      <c r="N128" s="42">
        <f>'Total Property Damage Expected'!N128/'Property Value'!B127</f>
        <v>1.4724435028049264E-4</v>
      </c>
      <c r="O128" s="42">
        <f>'Total Property Damage Expected'!O128/'Property Value'!C127</f>
        <v>4.4043841484868186E-4</v>
      </c>
      <c r="P128" s="42">
        <f>'Total Property Damage Expected'!P128/'Property Value'!D127</f>
        <v>2.9179435156941795E-4</v>
      </c>
      <c r="Q128" s="42">
        <f>'Total Property Damage Expected'!Q128/'Property Value'!E127</f>
        <v>7.2366829499032829E-4</v>
      </c>
      <c r="R128" s="42">
        <f>'Total Property Damage Expected'!R128/'Property Value'!F127</f>
        <v>3.6758392936380509E-4</v>
      </c>
      <c r="S128" s="42">
        <f>'Total Property Damage Expected'!S128/'Property Value'!G127</f>
        <v>8.039373755596073E-4</v>
      </c>
    </row>
    <row r="129" spans="1:19" x14ac:dyDescent="0.35">
      <c r="A129">
        <v>2148</v>
      </c>
      <c r="B129" s="40">
        <f>'Total Property Damage Expected'!B129/'Property Value'!B128</f>
        <v>5.0009185788668197E-6</v>
      </c>
      <c r="C129" s="40">
        <f>'Total Property Damage Expected'!C129/'Property Value'!C128</f>
        <v>1.0765856872525506E-5</v>
      </c>
      <c r="D129" s="40">
        <f>'Total Property Damage Expected'!D129/'Property Value'!D128</f>
        <v>1.0277803891798539E-5</v>
      </c>
      <c r="E129" s="40">
        <f>'Total Property Damage Expected'!E129/'Property Value'!E128</f>
        <v>5.0285353740089077E-5</v>
      </c>
      <c r="F129" s="40">
        <f>'Total Property Damage Expected'!F129/'Property Value'!F128</f>
        <v>3.0367645216464904E-5</v>
      </c>
      <c r="G129" s="40">
        <f>'Total Property Damage Expected'!G129/'Property Value'!G128</f>
        <v>6.9676606188654681E-5</v>
      </c>
      <c r="H129" s="41">
        <f>'Total Property Damage Expected'!H129/'Property Value'!B128</f>
        <v>7.8092816050902454E-6</v>
      </c>
      <c r="I129" s="41">
        <f>'Total Property Damage Expected'!I129/'Property Value'!C128</f>
        <v>1.393329425060651E-5</v>
      </c>
      <c r="J129" s="41">
        <f>'Total Property Damage Expected'!J129/'Property Value'!D128</f>
        <v>7.9598463436670644E-6</v>
      </c>
      <c r="K129" s="41">
        <f>'Total Property Damage Expected'!K129/'Property Value'!E128</f>
        <v>4.3579008149947064E-5</v>
      </c>
      <c r="L129" s="41">
        <f>'Total Property Damage Expected'!L129/'Property Value'!F128</f>
        <v>2.8379171259900616E-5</v>
      </c>
      <c r="M129" s="41">
        <f>'Total Property Damage Expected'!M129/'Property Value'!G128</f>
        <v>4.6550749313350557E-5</v>
      </c>
      <c r="N129" s="42">
        <f>'Total Property Damage Expected'!N129/'Property Value'!B128</f>
        <v>1.4693882581145475E-4</v>
      </c>
      <c r="O129" s="42">
        <f>'Total Property Damage Expected'!O129/'Property Value'!C128</f>
        <v>4.395245277448018E-4</v>
      </c>
      <c r="P129" s="42">
        <f>'Total Property Damage Expected'!P129/'Property Value'!D128</f>
        <v>2.9118889326720343E-4</v>
      </c>
      <c r="Q129" s="42">
        <f>'Total Property Damage Expected'!Q129/'Property Value'!E128</f>
        <v>7.2216672042284713E-4</v>
      </c>
      <c r="R129" s="42">
        <f>'Total Property Damage Expected'!R129/'Property Value'!F128</f>
        <v>3.668212115778133E-4</v>
      </c>
      <c r="S129" s="42">
        <f>'Total Property Damage Expected'!S129/'Property Value'!G128</f>
        <v>8.0226924677001587E-4</v>
      </c>
    </row>
    <row r="130" spans="1:19" x14ac:dyDescent="0.35">
      <c r="A130">
        <v>2149</v>
      </c>
      <c r="B130" s="40">
        <f>'Total Property Damage Expected'!B130/'Property Value'!B129</f>
        <v>5.030383785376458E-6</v>
      </c>
      <c r="C130" s="40">
        <f>'Total Property Damage Expected'!C130/'Property Value'!C129</f>
        <v>1.0829288858269622E-5</v>
      </c>
      <c r="D130" s="40">
        <f>'Total Property Damage Expected'!D130/'Property Value'!D129</f>
        <v>1.0338360289460592E-5</v>
      </c>
      <c r="E130" s="40">
        <f>'Total Property Damage Expected'!E130/'Property Value'!E129</f>
        <v>5.0581632975392623E-5</v>
      </c>
      <c r="F130" s="40">
        <f>'Total Property Damage Expected'!F130/'Property Value'!F129</f>
        <v>3.0546570132638469E-5</v>
      </c>
      <c r="G130" s="40">
        <f>'Total Property Damage Expected'!G130/'Property Value'!G129</f>
        <v>7.0087137885554383E-5</v>
      </c>
      <c r="H130" s="41">
        <f>'Total Property Damage Expected'!H130/'Property Value'!B129</f>
        <v>7.7967006045104698E-6</v>
      </c>
      <c r="I130" s="41">
        <f>'Total Property Damage Expected'!I130/'Property Value'!C129</f>
        <v>1.3910847271241494E-5</v>
      </c>
      <c r="J130" s="41">
        <f>'Total Property Damage Expected'!J130/'Property Value'!D129</f>
        <v>7.9470227785136049E-6</v>
      </c>
      <c r="K130" s="41">
        <f>'Total Property Damage Expected'!K130/'Property Value'!E129</f>
        <v>4.3508800984355405E-5</v>
      </c>
      <c r="L130" s="41">
        <f>'Total Property Damage Expected'!L130/'Property Value'!F129</f>
        <v>2.8333451514073849E-5</v>
      </c>
      <c r="M130" s="41">
        <f>'Total Property Damage Expected'!M130/'Property Value'!G129</f>
        <v>4.647575457840355E-5</v>
      </c>
      <c r="N130" s="42">
        <f>'Total Property Damage Expected'!N130/'Property Value'!B129</f>
        <v>1.4663393529000808E-4</v>
      </c>
      <c r="O130" s="42">
        <f>'Total Property Damage Expected'!O130/'Property Value'!C129</f>
        <v>4.3861253690975408E-4</v>
      </c>
      <c r="P130" s="42">
        <f>'Total Property Damage Expected'!P130/'Property Value'!D129</f>
        <v>2.9058469125988894E-4</v>
      </c>
      <c r="Q130" s="42">
        <f>'Total Property Damage Expected'!Q130/'Property Value'!E129</f>
        <v>7.2066826154552031E-4</v>
      </c>
      <c r="R130" s="42">
        <f>'Total Property Damage Expected'!R130/'Property Value'!F129</f>
        <v>3.660600763920784E-4</v>
      </c>
      <c r="S130" s="42">
        <f>'Total Property Damage Expected'!S130/'Property Value'!G129</f>
        <v>8.0060457926204069E-4</v>
      </c>
    </row>
    <row r="131" spans="1:19" x14ac:dyDescent="0.35">
      <c r="A131">
        <v>2150</v>
      </c>
      <c r="B131" s="40">
        <f>'Total Property Damage Expected'!B131/'Property Value'!B130</f>
        <v>5.3674183987157883E-6</v>
      </c>
      <c r="C131" s="40">
        <f>'Total Property Damage Expected'!C131/'Property Value'!C130</f>
        <v>1.1554848843115528E-5</v>
      </c>
      <c r="D131" s="40">
        <f>'Total Property Damage Expected'!D131/'Property Value'!D130</f>
        <v>1.1031028167575636E-5</v>
      </c>
      <c r="E131" s="40">
        <f>'Total Property Damage Expected'!E131/'Property Value'!E130</f>
        <v>5.3970591321173708E-5</v>
      </c>
      <c r="F131" s="40">
        <f>'Total Property Damage Expected'!F131/'Property Value'!F130</f>
        <v>3.2593183650164769E-5</v>
      </c>
      <c r="G131" s="40">
        <f>'Total Property Damage Expected'!G131/'Property Value'!G130</f>
        <v>7.4782960793935192E-5</v>
      </c>
      <c r="H131" s="41">
        <f>'Total Property Damage Expected'!H131/'Property Value'!B130</f>
        <v>8.2570254867238687E-6</v>
      </c>
      <c r="I131" s="41">
        <f>'Total Property Damage Expected'!I131/'Property Value'!C130</f>
        <v>1.4732157394130956E-5</v>
      </c>
      <c r="J131" s="41">
        <f>'Total Property Damage Expected'!J131/'Property Value'!D130</f>
        <v>8.4162228299238331E-6</v>
      </c>
      <c r="K131" s="41">
        <f>'Total Property Damage Expected'!K131/'Property Value'!E130</f>
        <v>4.6077603443793584E-5</v>
      </c>
      <c r="L131" s="41">
        <f>'Total Property Damage Expected'!L131/'Property Value'!F130</f>
        <v>3.0006286395455586E-5</v>
      </c>
      <c r="M131" s="41">
        <f>'Total Property Damage Expected'!M131/'Property Value'!G130</f>
        <v>4.9219728900016704E-5</v>
      </c>
      <c r="N131" s="42">
        <f>'Total Property Damage Expected'!N131/'Property Value'!B130</f>
        <v>1.5521918870679301E-4</v>
      </c>
      <c r="O131" s="42">
        <f>'Total Property Damage Expected'!O131/'Property Value'!C130</f>
        <v>4.6429281189999894E-4</v>
      </c>
      <c r="P131" s="42">
        <f>'Total Property Damage Expected'!P131/'Property Value'!D130</f>
        <v>3.0759810093596647E-4</v>
      </c>
      <c r="Q131" s="42">
        <f>'Total Property Damage Expected'!Q131/'Property Value'!E130</f>
        <v>7.6286258472565895E-4</v>
      </c>
      <c r="R131" s="42">
        <f>'Total Property Damage Expected'!R131/'Property Value'!F130</f>
        <v>3.8749248571382292E-4</v>
      </c>
      <c r="S131" s="42">
        <f>'Total Property Damage Expected'!S131/'Property Value'!G130</f>
        <v>8.4747908471679168E-4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B195-0725-4DF8-AD50-713FA8D2470C}">
  <sheetPr>
    <tabColor theme="7" tint="0.79998168889431442"/>
  </sheetPr>
  <dimension ref="A1:O130"/>
  <sheetViews>
    <sheetView workbookViewId="0">
      <selection activeCell="J3" sqref="J3"/>
    </sheetView>
  </sheetViews>
  <sheetFormatPr defaultColWidth="8.81640625" defaultRowHeight="14.5" x14ac:dyDescent="0.35"/>
  <cols>
    <col min="2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  <col min="9" max="9" width="8.81640625" customWidth="1"/>
    <col min="10" max="12" width="14.54296875" bestFit="1" customWidth="1"/>
    <col min="13" max="13" width="13.54296875" bestFit="1" customWidth="1"/>
    <col min="14" max="14" width="14.54296875" bestFit="1" customWidth="1"/>
    <col min="15" max="15" width="13.54296875" bestFit="1" customWidth="1"/>
  </cols>
  <sheetData>
    <row r="1" spans="1:15" x14ac:dyDescent="0.35">
      <c r="A1" t="s">
        <v>111</v>
      </c>
      <c r="C1" s="91">
        <f>Assumptions!$C$32</f>
        <v>1.6E-2</v>
      </c>
      <c r="I1" t="s">
        <v>173</v>
      </c>
      <c r="K1" s="91">
        <f>Assumptions!$C$33</f>
        <v>1.6E-2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47">
        <f>Assumptions!C22*(1 + $C$1)</f>
        <v>6508504.1280000005</v>
      </c>
      <c r="C3" s="47">
        <f>Assumptions!D22*(1 + $C$1)</f>
        <v>4457139.1679999996</v>
      </c>
      <c r="D3" s="47">
        <f>Assumptions!E22*(1 + $C$1)</f>
        <v>5099998.9440000001</v>
      </c>
      <c r="E3" s="47">
        <f>Assumptions!F22*(1 + $C$1)</f>
        <v>1011472.704</v>
      </c>
      <c r="F3" s="47">
        <f>Assumptions!G22*(1 + $C$1)</f>
        <v>1277209.5360000001</v>
      </c>
      <c r="G3" s="47">
        <f>Assumptions!H22*(1 + $C$1)</f>
        <v>318857.37599999999</v>
      </c>
      <c r="I3">
        <v>2023</v>
      </c>
      <c r="J3" s="47">
        <f>'Demographic-Economic'!C26</f>
        <v>2376180</v>
      </c>
      <c r="K3" s="47">
        <f>'Demographic-Economic'!D26</f>
        <v>1634628</v>
      </c>
      <c r="L3" s="47">
        <f>'Demographic-Economic'!E26</f>
        <v>1865736</v>
      </c>
      <c r="M3" s="47">
        <f>'Demographic-Economic'!F26</f>
        <v>403548</v>
      </c>
      <c r="N3" s="47">
        <f>'Demographic-Economic'!G26</f>
        <v>500448</v>
      </c>
      <c r="O3" s="47">
        <f>'Demographic-Economic'!H26</f>
        <v>110052</v>
      </c>
    </row>
    <row r="4" spans="1:15" x14ac:dyDescent="0.35">
      <c r="A4">
        <v>2024</v>
      </c>
      <c r="B4" s="48">
        <f>B3*(1+$C$1)</f>
        <v>6612640.1940480005</v>
      </c>
      <c r="C4" s="48">
        <f t="shared" ref="C4:G4" si="0">C3*(1+$C$1)</f>
        <v>4528453.394688</v>
      </c>
      <c r="D4" s="48">
        <f t="shared" si="0"/>
        <v>5181598.927104</v>
      </c>
      <c r="E4" s="48">
        <f t="shared" si="0"/>
        <v>1027656.267264</v>
      </c>
      <c r="F4" s="48">
        <f t="shared" si="0"/>
        <v>1297644.888576</v>
      </c>
      <c r="G4" s="48">
        <f t="shared" si="0"/>
        <v>323959.09401599999</v>
      </c>
      <c r="I4">
        <v>2024</v>
      </c>
      <c r="J4" s="48">
        <f>J3*(1+$C$1)</f>
        <v>2414198.88</v>
      </c>
      <c r="K4" s="48">
        <f t="shared" ref="K4:O19" si="1">K3*(1+$C$1)</f>
        <v>1660782.048</v>
      </c>
      <c r="L4" s="48">
        <f t="shared" si="1"/>
        <v>1895587.7760000001</v>
      </c>
      <c r="M4" s="48">
        <f t="shared" si="1"/>
        <v>410004.76799999998</v>
      </c>
      <c r="N4" s="48">
        <f t="shared" si="1"/>
        <v>508455.16800000001</v>
      </c>
      <c r="O4" s="48">
        <f t="shared" si="1"/>
        <v>111812.83199999999</v>
      </c>
    </row>
    <row r="5" spans="1:15" x14ac:dyDescent="0.35">
      <c r="A5">
        <v>2025</v>
      </c>
      <c r="B5" s="48">
        <f t="shared" ref="B5:B68" si="2">B4*(1+$C$1)</f>
        <v>6718442.4371527685</v>
      </c>
      <c r="C5" s="48">
        <f t="shared" ref="C5:C68" si="3">C4*(1+$C$1)</f>
        <v>4600908.6490030084</v>
      </c>
      <c r="D5" s="48">
        <f t="shared" ref="D5:D68" si="4">D4*(1+$C$1)</f>
        <v>5264504.5099376645</v>
      </c>
      <c r="E5" s="48">
        <f t="shared" ref="E5:E68" si="5">E4*(1+$C$1)</f>
        <v>1044098.767540224</v>
      </c>
      <c r="F5" s="48">
        <f t="shared" ref="F5:F68" si="6">F4*(1+$C$1)</f>
        <v>1318407.2067932161</v>
      </c>
      <c r="G5" s="48">
        <f t="shared" ref="G5:G68" si="7">G4*(1+$C$1)</f>
        <v>329142.43952025601</v>
      </c>
      <c r="I5">
        <v>2025</v>
      </c>
      <c r="J5" s="48">
        <f t="shared" ref="J5:O20" si="8">J4*(1+$C$1)</f>
        <v>2452826.0620800001</v>
      </c>
      <c r="K5" s="48">
        <f t="shared" si="1"/>
        <v>1687354.5607680001</v>
      </c>
      <c r="L5" s="48">
        <f t="shared" si="1"/>
        <v>1925917.1804160001</v>
      </c>
      <c r="M5" s="48">
        <f t="shared" si="1"/>
        <v>416564.84428799996</v>
      </c>
      <c r="N5" s="48">
        <f t="shared" si="1"/>
        <v>516590.45068800001</v>
      </c>
      <c r="O5" s="48">
        <f t="shared" si="1"/>
        <v>113601.837312</v>
      </c>
    </row>
    <row r="6" spans="1:15" x14ac:dyDescent="0.35">
      <c r="A6">
        <v>2026</v>
      </c>
      <c r="B6" s="48">
        <f t="shared" si="2"/>
        <v>6825937.5161472131</v>
      </c>
      <c r="C6" s="48">
        <f t="shared" si="3"/>
        <v>4674523.1873870566</v>
      </c>
      <c r="D6" s="48">
        <f t="shared" si="4"/>
        <v>5348736.582096667</v>
      </c>
      <c r="E6" s="48">
        <f t="shared" si="5"/>
        <v>1060804.3478208676</v>
      </c>
      <c r="F6" s="48">
        <f t="shared" si="6"/>
        <v>1339501.7221019075</v>
      </c>
      <c r="G6" s="48">
        <f t="shared" si="7"/>
        <v>334408.7185525801</v>
      </c>
      <c r="I6">
        <v>2026</v>
      </c>
      <c r="J6" s="48">
        <f t="shared" si="8"/>
        <v>2492071.2790732803</v>
      </c>
      <c r="K6" s="48">
        <f t="shared" si="1"/>
        <v>1714352.2337402881</v>
      </c>
      <c r="L6" s="48">
        <f t="shared" si="1"/>
        <v>1956731.8553026561</v>
      </c>
      <c r="M6" s="48">
        <f t="shared" si="1"/>
        <v>423229.88179660798</v>
      </c>
      <c r="N6" s="48">
        <f t="shared" si="1"/>
        <v>524855.89789900801</v>
      </c>
      <c r="O6" s="48">
        <f t="shared" si="1"/>
        <v>115419.46670899201</v>
      </c>
    </row>
    <row r="7" spans="1:15" x14ac:dyDescent="0.35">
      <c r="A7">
        <v>2027</v>
      </c>
      <c r="B7" s="48">
        <f t="shared" si="2"/>
        <v>6935152.5164055685</v>
      </c>
      <c r="C7" s="48">
        <f t="shared" si="3"/>
        <v>4749315.5583852492</v>
      </c>
      <c r="D7" s="48">
        <f t="shared" si="4"/>
        <v>5434316.3674102137</v>
      </c>
      <c r="E7" s="48">
        <f t="shared" si="5"/>
        <v>1077777.2173860015</v>
      </c>
      <c r="F7" s="48">
        <f t="shared" si="6"/>
        <v>1360933.749655538</v>
      </c>
      <c r="G7" s="48">
        <f t="shared" si="7"/>
        <v>339759.25804942136</v>
      </c>
      <c r="I7">
        <v>2027</v>
      </c>
      <c r="J7" s="48">
        <f t="shared" si="8"/>
        <v>2531944.4195384528</v>
      </c>
      <c r="K7" s="48">
        <f t="shared" si="1"/>
        <v>1741781.8694801326</v>
      </c>
      <c r="L7" s="48">
        <f t="shared" si="1"/>
        <v>1988039.5649874986</v>
      </c>
      <c r="M7" s="48">
        <f t="shared" si="1"/>
        <v>430001.5599053537</v>
      </c>
      <c r="N7" s="48">
        <f t="shared" si="1"/>
        <v>533253.59226539219</v>
      </c>
      <c r="O7" s="48">
        <f t="shared" si="1"/>
        <v>117266.17817633589</v>
      </c>
    </row>
    <row r="8" spans="1:15" x14ac:dyDescent="0.35">
      <c r="A8">
        <v>2028</v>
      </c>
      <c r="B8" s="48">
        <f t="shared" si="2"/>
        <v>7046114.9566680575</v>
      </c>
      <c r="C8" s="48">
        <f t="shared" si="3"/>
        <v>4825304.6073194137</v>
      </c>
      <c r="D8" s="48">
        <f t="shared" si="4"/>
        <v>5521265.4292887775</v>
      </c>
      <c r="E8" s="48">
        <f t="shared" si="5"/>
        <v>1095021.6528641775</v>
      </c>
      <c r="F8" s="48">
        <f t="shared" si="6"/>
        <v>1382708.6896500266</v>
      </c>
      <c r="G8" s="48">
        <f t="shared" si="7"/>
        <v>345195.40617821208</v>
      </c>
      <c r="I8">
        <v>2028</v>
      </c>
      <c r="J8" s="48">
        <f t="shared" si="8"/>
        <v>2572455.5302510681</v>
      </c>
      <c r="K8" s="48">
        <f t="shared" si="1"/>
        <v>1769650.3793918148</v>
      </c>
      <c r="L8" s="48">
        <f t="shared" si="1"/>
        <v>2019848.1980272986</v>
      </c>
      <c r="M8" s="48">
        <f t="shared" si="1"/>
        <v>436881.58486383938</v>
      </c>
      <c r="N8" s="48">
        <f t="shared" si="1"/>
        <v>541785.64974163845</v>
      </c>
      <c r="O8" s="48">
        <f t="shared" si="1"/>
        <v>119142.43702715727</v>
      </c>
    </row>
    <row r="9" spans="1:15" x14ac:dyDescent="0.35">
      <c r="A9">
        <v>2029</v>
      </c>
      <c r="B9" s="48">
        <f t="shared" si="2"/>
        <v>7158852.7959747463</v>
      </c>
      <c r="C9" s="48">
        <f t="shared" si="3"/>
        <v>4902509.4810365243</v>
      </c>
      <c r="D9" s="48">
        <f t="shared" si="4"/>
        <v>5609605.6761573981</v>
      </c>
      <c r="E9" s="48">
        <f t="shared" si="5"/>
        <v>1112541.9993100043</v>
      </c>
      <c r="F9" s="48">
        <f t="shared" si="6"/>
        <v>1404832.028684427</v>
      </c>
      <c r="G9" s="48">
        <f t="shared" si="7"/>
        <v>350718.53267706349</v>
      </c>
      <c r="I9">
        <v>2029</v>
      </c>
      <c r="J9" s="48">
        <f t="shared" si="8"/>
        <v>2613614.818735085</v>
      </c>
      <c r="K9" s="48">
        <f t="shared" si="1"/>
        <v>1797964.7854620838</v>
      </c>
      <c r="L9" s="48">
        <f t="shared" si="1"/>
        <v>2052165.7691957355</v>
      </c>
      <c r="M9" s="48">
        <f t="shared" si="1"/>
        <v>443871.69022166083</v>
      </c>
      <c r="N9" s="48">
        <f t="shared" si="1"/>
        <v>550454.22013750463</v>
      </c>
      <c r="O9" s="48">
        <f t="shared" si="1"/>
        <v>121048.71601959178</v>
      </c>
    </row>
    <row r="10" spans="1:15" x14ac:dyDescent="0.35">
      <c r="A10">
        <v>2030</v>
      </c>
      <c r="B10" s="48">
        <f t="shared" si="2"/>
        <v>7273394.4407103425</v>
      </c>
      <c r="C10" s="48">
        <f t="shared" si="3"/>
        <v>4980949.6327331085</v>
      </c>
      <c r="D10" s="48">
        <f t="shared" si="4"/>
        <v>5699359.3669759165</v>
      </c>
      <c r="E10" s="48">
        <f t="shared" si="5"/>
        <v>1130342.6712989644</v>
      </c>
      <c r="F10" s="48">
        <f t="shared" si="6"/>
        <v>1427309.3411433778</v>
      </c>
      <c r="G10" s="48">
        <f t="shared" si="7"/>
        <v>356330.0291998965</v>
      </c>
      <c r="I10">
        <v>2030</v>
      </c>
      <c r="J10" s="48">
        <f t="shared" si="8"/>
        <v>2655432.6558348462</v>
      </c>
      <c r="K10" s="48">
        <f t="shared" si="1"/>
        <v>1826732.2220294771</v>
      </c>
      <c r="L10" s="48">
        <f t="shared" si="1"/>
        <v>2085000.4215028672</v>
      </c>
      <c r="M10" s="48">
        <f t="shared" si="1"/>
        <v>450973.63726520742</v>
      </c>
      <c r="N10" s="48">
        <f t="shared" si="1"/>
        <v>559261.48765970476</v>
      </c>
      <c r="O10" s="48">
        <f t="shared" si="1"/>
        <v>122985.49547590525</v>
      </c>
    </row>
    <row r="11" spans="1:15" x14ac:dyDescent="0.35">
      <c r="A11">
        <v>2031</v>
      </c>
      <c r="B11" s="48">
        <f t="shared" si="2"/>
        <v>7389768.7517617084</v>
      </c>
      <c r="C11" s="48">
        <f t="shared" si="3"/>
        <v>5060644.8268568385</v>
      </c>
      <c r="D11" s="48">
        <f t="shared" si="4"/>
        <v>5790549.1168475309</v>
      </c>
      <c r="E11" s="48">
        <f t="shared" si="5"/>
        <v>1148428.1540397478</v>
      </c>
      <c r="F11" s="48">
        <f t="shared" si="6"/>
        <v>1450146.2906016719</v>
      </c>
      <c r="G11" s="48">
        <f t="shared" si="7"/>
        <v>362031.30966709484</v>
      </c>
      <c r="I11">
        <v>2031</v>
      </c>
      <c r="J11" s="48">
        <f t="shared" si="8"/>
        <v>2697919.5783282039</v>
      </c>
      <c r="K11" s="48">
        <f t="shared" si="1"/>
        <v>1855959.9375819487</v>
      </c>
      <c r="L11" s="48">
        <f t="shared" si="1"/>
        <v>2118360.428246913</v>
      </c>
      <c r="M11" s="48">
        <f t="shared" si="1"/>
        <v>458189.21546145075</v>
      </c>
      <c r="N11" s="48">
        <f t="shared" si="1"/>
        <v>568209.67146226007</v>
      </c>
      <c r="O11" s="48">
        <f t="shared" si="1"/>
        <v>124953.26340351974</v>
      </c>
    </row>
    <row r="12" spans="1:15" x14ac:dyDescent="0.35">
      <c r="A12">
        <v>2032</v>
      </c>
      <c r="B12" s="48">
        <f t="shared" si="2"/>
        <v>7508005.0517898956</v>
      </c>
      <c r="C12" s="48">
        <f t="shared" si="3"/>
        <v>5141615.1440865481</v>
      </c>
      <c r="D12" s="48">
        <f t="shared" si="4"/>
        <v>5883197.9027170911</v>
      </c>
      <c r="E12" s="48">
        <f t="shared" si="5"/>
        <v>1166803.0045043838</v>
      </c>
      <c r="F12" s="48">
        <f t="shared" si="6"/>
        <v>1473348.6312512986</v>
      </c>
      <c r="G12" s="48">
        <f t="shared" si="7"/>
        <v>367823.81062176835</v>
      </c>
      <c r="I12">
        <v>2032</v>
      </c>
      <c r="J12" s="48">
        <f t="shared" si="8"/>
        <v>2741086.2915814552</v>
      </c>
      <c r="K12" s="48">
        <f t="shared" si="1"/>
        <v>1885655.2965832599</v>
      </c>
      <c r="L12" s="48">
        <f t="shared" si="1"/>
        <v>2152254.1950988634</v>
      </c>
      <c r="M12" s="48">
        <f t="shared" si="1"/>
        <v>465520.24290883396</v>
      </c>
      <c r="N12" s="48">
        <f t="shared" si="1"/>
        <v>577301.02620565624</v>
      </c>
      <c r="O12" s="48">
        <f t="shared" si="1"/>
        <v>126952.51561797605</v>
      </c>
    </row>
    <row r="13" spans="1:15" x14ac:dyDescent="0.35">
      <c r="A13">
        <v>2033</v>
      </c>
      <c r="B13" s="48">
        <f t="shared" si="2"/>
        <v>7628133.1326185344</v>
      </c>
      <c r="C13" s="48">
        <f t="shared" si="3"/>
        <v>5223880.9863919327</v>
      </c>
      <c r="D13" s="48">
        <f t="shared" si="4"/>
        <v>5977329.0691605648</v>
      </c>
      <c r="E13" s="48">
        <f t="shared" si="5"/>
        <v>1185471.8525764539</v>
      </c>
      <c r="F13" s="48">
        <f t="shared" si="6"/>
        <v>1496922.2093513194</v>
      </c>
      <c r="G13" s="48">
        <f t="shared" si="7"/>
        <v>373708.99159171665</v>
      </c>
      <c r="I13">
        <v>2033</v>
      </c>
      <c r="J13" s="48">
        <f t="shared" si="8"/>
        <v>2784943.6722467584</v>
      </c>
      <c r="K13" s="48">
        <f t="shared" si="1"/>
        <v>1915825.7813285922</v>
      </c>
      <c r="L13" s="48">
        <f t="shared" si="1"/>
        <v>2186690.2622204451</v>
      </c>
      <c r="M13" s="48">
        <f t="shared" si="1"/>
        <v>472968.56679537531</v>
      </c>
      <c r="N13" s="48">
        <f t="shared" si="1"/>
        <v>586537.84262494673</v>
      </c>
      <c r="O13" s="48">
        <f t="shared" si="1"/>
        <v>128983.75586786367</v>
      </c>
    </row>
    <row r="14" spans="1:15" x14ac:dyDescent="0.35">
      <c r="A14">
        <v>2034</v>
      </c>
      <c r="B14" s="48">
        <f t="shared" si="2"/>
        <v>7750183.2627404314</v>
      </c>
      <c r="C14" s="48">
        <f t="shared" si="3"/>
        <v>5307463.0821742034</v>
      </c>
      <c r="D14" s="48">
        <f t="shared" si="4"/>
        <v>6072966.3342671338</v>
      </c>
      <c r="E14" s="48">
        <f t="shared" si="5"/>
        <v>1204439.4022176773</v>
      </c>
      <c r="F14" s="48">
        <f t="shared" si="6"/>
        <v>1520872.9647009405</v>
      </c>
      <c r="G14" s="48">
        <f t="shared" si="7"/>
        <v>379688.33545718412</v>
      </c>
      <c r="I14">
        <v>2034</v>
      </c>
      <c r="J14" s="48">
        <f t="shared" si="8"/>
        <v>2829502.7710027066</v>
      </c>
      <c r="K14" s="48">
        <f t="shared" si="1"/>
        <v>1946478.9938298496</v>
      </c>
      <c r="L14" s="48">
        <f t="shared" si="1"/>
        <v>2221677.3064159723</v>
      </c>
      <c r="M14" s="48">
        <f t="shared" si="1"/>
        <v>480536.06386410131</v>
      </c>
      <c r="N14" s="48">
        <f t="shared" si="1"/>
        <v>595922.44810694584</v>
      </c>
      <c r="O14" s="48">
        <f t="shared" si="1"/>
        <v>131047.49596174949</v>
      </c>
    </row>
    <row r="15" spans="1:15" x14ac:dyDescent="0.35">
      <c r="A15">
        <v>2035</v>
      </c>
      <c r="B15" s="48">
        <f t="shared" si="2"/>
        <v>7874186.1949442783</v>
      </c>
      <c r="C15" s="48">
        <f t="shared" si="3"/>
        <v>5392382.4914889904</v>
      </c>
      <c r="D15" s="48">
        <f t="shared" si="4"/>
        <v>6170133.7956154076</v>
      </c>
      <c r="E15" s="48">
        <f t="shared" si="5"/>
        <v>1223710.4326531601</v>
      </c>
      <c r="F15" s="48">
        <f t="shared" si="6"/>
        <v>1545206.9321361557</v>
      </c>
      <c r="G15" s="48">
        <f t="shared" si="7"/>
        <v>385763.34882449906</v>
      </c>
      <c r="I15">
        <v>2035</v>
      </c>
      <c r="J15" s="48">
        <f t="shared" si="8"/>
        <v>2874774.8153387499</v>
      </c>
      <c r="K15" s="48">
        <f t="shared" si="1"/>
        <v>1977622.6577311272</v>
      </c>
      <c r="L15" s="48">
        <f t="shared" si="1"/>
        <v>2257224.143318628</v>
      </c>
      <c r="M15" s="48">
        <f t="shared" si="1"/>
        <v>488224.64088592696</v>
      </c>
      <c r="N15" s="48">
        <f t="shared" si="1"/>
        <v>605457.20727665699</v>
      </c>
      <c r="O15" s="48">
        <f t="shared" si="1"/>
        <v>133144.25589713748</v>
      </c>
    </row>
    <row r="16" spans="1:15" x14ac:dyDescent="0.35">
      <c r="A16">
        <v>2036</v>
      </c>
      <c r="B16" s="48">
        <f t="shared" si="2"/>
        <v>8000173.1740633873</v>
      </c>
      <c r="C16" s="48">
        <f t="shared" si="3"/>
        <v>5478660.6113528144</v>
      </c>
      <c r="D16" s="48">
        <f t="shared" si="4"/>
        <v>6268855.9363452541</v>
      </c>
      <c r="E16" s="48">
        <f t="shared" si="5"/>
        <v>1243289.7995756106</v>
      </c>
      <c r="F16" s="48">
        <f t="shared" si="6"/>
        <v>1569930.2430503343</v>
      </c>
      <c r="G16" s="48">
        <f t="shared" si="7"/>
        <v>391935.56240569107</v>
      </c>
      <c r="I16">
        <v>2036</v>
      </c>
      <c r="J16" s="48">
        <f t="shared" si="8"/>
        <v>2920771.2123841699</v>
      </c>
      <c r="K16" s="48">
        <f t="shared" si="1"/>
        <v>2009264.6202548253</v>
      </c>
      <c r="L16" s="48">
        <f t="shared" si="1"/>
        <v>2293339.729611726</v>
      </c>
      <c r="M16" s="48">
        <f t="shared" si="1"/>
        <v>496036.23514010181</v>
      </c>
      <c r="N16" s="48">
        <f t="shared" si="1"/>
        <v>615144.52259308356</v>
      </c>
      <c r="O16" s="48">
        <f t="shared" si="1"/>
        <v>135274.56399149168</v>
      </c>
    </row>
    <row r="17" spans="1:15" x14ac:dyDescent="0.35">
      <c r="A17">
        <v>2037</v>
      </c>
      <c r="B17" s="48">
        <f t="shared" si="2"/>
        <v>8128175.9448484015</v>
      </c>
      <c r="C17" s="48">
        <f t="shared" si="3"/>
        <v>5566319.1811344596</v>
      </c>
      <c r="D17" s="48">
        <f t="shared" si="4"/>
        <v>6369157.6313267779</v>
      </c>
      <c r="E17" s="48">
        <f t="shared" si="5"/>
        <v>1263182.4363688203</v>
      </c>
      <c r="F17" s="48">
        <f t="shared" si="6"/>
        <v>1595049.1269391396</v>
      </c>
      <c r="G17" s="48">
        <f t="shared" si="7"/>
        <v>398206.53140418214</v>
      </c>
      <c r="I17">
        <v>2037</v>
      </c>
      <c r="J17" s="48">
        <f t="shared" si="8"/>
        <v>2967503.5517823165</v>
      </c>
      <c r="K17" s="48">
        <f t="shared" si="1"/>
        <v>2041412.8541789025</v>
      </c>
      <c r="L17" s="48">
        <f t="shared" si="1"/>
        <v>2330033.1652855137</v>
      </c>
      <c r="M17" s="48">
        <f t="shared" si="1"/>
        <v>503972.81490234344</v>
      </c>
      <c r="N17" s="48">
        <f t="shared" si="1"/>
        <v>624986.83495457296</v>
      </c>
      <c r="O17" s="48">
        <f t="shared" si="1"/>
        <v>137438.95701535555</v>
      </c>
    </row>
    <row r="18" spans="1:15" x14ac:dyDescent="0.35">
      <c r="A18">
        <v>2038</v>
      </c>
      <c r="B18" s="48">
        <f t="shared" si="2"/>
        <v>8258226.7599659758</v>
      </c>
      <c r="C18" s="48">
        <f t="shared" si="3"/>
        <v>5655380.2880326109</v>
      </c>
      <c r="D18" s="48">
        <f t="shared" si="4"/>
        <v>6471064.153428006</v>
      </c>
      <c r="E18" s="48">
        <f t="shared" si="5"/>
        <v>1283393.3553507214</v>
      </c>
      <c r="F18" s="48">
        <f t="shared" si="6"/>
        <v>1620569.9129701657</v>
      </c>
      <c r="G18" s="48">
        <f t="shared" si="7"/>
        <v>404577.83590664907</v>
      </c>
      <c r="I18">
        <v>2038</v>
      </c>
      <c r="J18" s="48">
        <f t="shared" si="8"/>
        <v>3014983.6086108335</v>
      </c>
      <c r="K18" s="48">
        <f t="shared" si="1"/>
        <v>2074075.459845765</v>
      </c>
      <c r="L18" s="48">
        <f t="shared" si="1"/>
        <v>2367313.6959300819</v>
      </c>
      <c r="M18" s="48">
        <f t="shared" si="1"/>
        <v>512036.37994078093</v>
      </c>
      <c r="N18" s="48">
        <f t="shared" si="1"/>
        <v>634986.62431384611</v>
      </c>
      <c r="O18" s="48">
        <f t="shared" si="1"/>
        <v>139637.98032760125</v>
      </c>
    </row>
    <row r="19" spans="1:15" x14ac:dyDescent="0.35">
      <c r="A19">
        <v>2039</v>
      </c>
      <c r="B19" s="48">
        <f t="shared" si="2"/>
        <v>8390358.3881254308</v>
      </c>
      <c r="C19" s="48">
        <f t="shared" si="3"/>
        <v>5745866.3726411331</v>
      </c>
      <c r="D19" s="48">
        <f t="shared" si="4"/>
        <v>6574601.1798828542</v>
      </c>
      <c r="E19" s="48">
        <f t="shared" si="5"/>
        <v>1303927.649036333</v>
      </c>
      <c r="F19" s="48">
        <f t="shared" si="6"/>
        <v>1646499.0315776884</v>
      </c>
      <c r="G19" s="48">
        <f t="shared" si="7"/>
        <v>411051.08128115546</v>
      </c>
      <c r="I19">
        <v>2039</v>
      </c>
      <c r="J19" s="48">
        <f t="shared" si="8"/>
        <v>3063223.346348607</v>
      </c>
      <c r="K19" s="48">
        <f t="shared" si="1"/>
        <v>2107260.6672032974</v>
      </c>
      <c r="L19" s="48">
        <f t="shared" si="1"/>
        <v>2405190.7150649633</v>
      </c>
      <c r="M19" s="48">
        <f t="shared" si="1"/>
        <v>520228.96201983345</v>
      </c>
      <c r="N19" s="48">
        <f t="shared" si="1"/>
        <v>645146.41030286765</v>
      </c>
      <c r="O19" s="48">
        <f t="shared" si="1"/>
        <v>141872.18801284287</v>
      </c>
    </row>
    <row r="20" spans="1:15" x14ac:dyDescent="0.35">
      <c r="A20">
        <v>2040</v>
      </c>
      <c r="B20" s="48">
        <f t="shared" si="2"/>
        <v>8524604.1223354377</v>
      </c>
      <c r="C20" s="48">
        <f t="shared" si="3"/>
        <v>5837800.234603391</v>
      </c>
      <c r="D20" s="48">
        <f t="shared" si="4"/>
        <v>6679794.7987609804</v>
      </c>
      <c r="E20" s="48">
        <f t="shared" si="5"/>
        <v>1324790.4914209144</v>
      </c>
      <c r="F20" s="48">
        <f t="shared" si="6"/>
        <v>1672843.0160829315</v>
      </c>
      <c r="G20" s="48">
        <f t="shared" si="7"/>
        <v>417627.89858165395</v>
      </c>
      <c r="I20">
        <v>2040</v>
      </c>
      <c r="J20" s="48">
        <f t="shared" si="8"/>
        <v>3112234.9198901849</v>
      </c>
      <c r="K20" s="48">
        <f t="shared" si="8"/>
        <v>2140976.8378785499</v>
      </c>
      <c r="L20" s="48">
        <f t="shared" si="8"/>
        <v>2443673.7665060028</v>
      </c>
      <c r="M20" s="48">
        <f t="shared" si="8"/>
        <v>528552.62541215075</v>
      </c>
      <c r="N20" s="48">
        <f t="shared" si="8"/>
        <v>655468.75286771357</v>
      </c>
      <c r="O20" s="48">
        <f t="shared" si="8"/>
        <v>144142.14302104837</v>
      </c>
    </row>
    <row r="21" spans="1:15" x14ac:dyDescent="0.35">
      <c r="A21">
        <v>2041</v>
      </c>
      <c r="B21" s="48">
        <f t="shared" si="2"/>
        <v>8660997.7882928047</v>
      </c>
      <c r="C21" s="48">
        <f t="shared" si="3"/>
        <v>5931205.0383570455</v>
      </c>
      <c r="D21" s="48">
        <f t="shared" si="4"/>
        <v>6786671.5155411558</v>
      </c>
      <c r="E21" s="48">
        <f t="shared" si="5"/>
        <v>1345987.1392836492</v>
      </c>
      <c r="F21" s="48">
        <f t="shared" si="6"/>
        <v>1699608.5043402584</v>
      </c>
      <c r="G21" s="48">
        <f t="shared" si="7"/>
        <v>424309.9449589604</v>
      </c>
      <c r="I21">
        <v>2041</v>
      </c>
      <c r="J21" s="48">
        <f t="shared" ref="J21:O36" si="9">J20*(1+$C$1)</f>
        <v>3162030.6786084278</v>
      </c>
      <c r="K21" s="48">
        <f t="shared" si="9"/>
        <v>2175232.4672846068</v>
      </c>
      <c r="L21" s="48">
        <f t="shared" si="9"/>
        <v>2482772.5467700986</v>
      </c>
      <c r="M21" s="48">
        <f t="shared" si="9"/>
        <v>537009.46741874516</v>
      </c>
      <c r="N21" s="48">
        <f t="shared" si="9"/>
        <v>665956.25291359704</v>
      </c>
      <c r="O21" s="48">
        <f t="shared" si="9"/>
        <v>146448.41730938514</v>
      </c>
    </row>
    <row r="22" spans="1:15" x14ac:dyDescent="0.35">
      <c r="A22">
        <v>2042</v>
      </c>
      <c r="B22" s="48">
        <f t="shared" si="2"/>
        <v>8799573.7529054899</v>
      </c>
      <c r="C22" s="48">
        <f t="shared" si="3"/>
        <v>6026104.3189707585</v>
      </c>
      <c r="D22" s="48">
        <f t="shared" si="4"/>
        <v>6895258.2597898142</v>
      </c>
      <c r="E22" s="48">
        <f t="shared" si="5"/>
        <v>1367522.9335121876</v>
      </c>
      <c r="F22" s="48">
        <f t="shared" si="6"/>
        <v>1726802.2404097025</v>
      </c>
      <c r="G22" s="48">
        <f t="shared" si="7"/>
        <v>431098.90407830378</v>
      </c>
      <c r="I22">
        <v>2042</v>
      </c>
      <c r="J22" s="48">
        <f t="shared" si="9"/>
        <v>3212623.1694661626</v>
      </c>
      <c r="K22" s="48">
        <f t="shared" si="9"/>
        <v>2210036.1867611604</v>
      </c>
      <c r="L22" s="48">
        <f t="shared" si="9"/>
        <v>2522496.9075184204</v>
      </c>
      <c r="M22" s="48">
        <f t="shared" si="9"/>
        <v>545601.61889744503</v>
      </c>
      <c r="N22" s="48">
        <f t="shared" si="9"/>
        <v>676611.55296021455</v>
      </c>
      <c r="O22" s="48">
        <f t="shared" si="9"/>
        <v>148791.59198633532</v>
      </c>
    </row>
    <row r="23" spans="1:15" x14ac:dyDescent="0.35">
      <c r="A23">
        <v>2043</v>
      </c>
      <c r="B23" s="48">
        <f t="shared" si="2"/>
        <v>8940366.9329519775</v>
      </c>
      <c r="C23" s="48">
        <f t="shared" si="3"/>
        <v>6122521.9880742906</v>
      </c>
      <c r="D23" s="48">
        <f t="shared" si="4"/>
        <v>7005582.3919464517</v>
      </c>
      <c r="E23" s="48">
        <f t="shared" si="5"/>
        <v>1389403.3004483825</v>
      </c>
      <c r="F23" s="48">
        <f t="shared" si="6"/>
        <v>1754431.0762562577</v>
      </c>
      <c r="G23" s="48">
        <f t="shared" si="7"/>
        <v>437996.48654355662</v>
      </c>
      <c r="I23">
        <v>2043</v>
      </c>
      <c r="J23" s="48">
        <f t="shared" si="9"/>
        <v>3264025.140177621</v>
      </c>
      <c r="K23" s="48">
        <f t="shared" si="9"/>
        <v>2245396.765749339</v>
      </c>
      <c r="L23" s="48">
        <f t="shared" si="9"/>
        <v>2562856.8580387151</v>
      </c>
      <c r="M23" s="48">
        <f t="shared" si="9"/>
        <v>554331.24479980418</v>
      </c>
      <c r="N23" s="48">
        <f t="shared" si="9"/>
        <v>687437.33780757803</v>
      </c>
      <c r="O23" s="48">
        <f t="shared" si="9"/>
        <v>151172.25745811668</v>
      </c>
    </row>
    <row r="24" spans="1:15" x14ac:dyDescent="0.35">
      <c r="A24">
        <v>2044</v>
      </c>
      <c r="B24" s="48">
        <f t="shared" si="2"/>
        <v>9083412.8038792089</v>
      </c>
      <c r="C24" s="48">
        <f t="shared" si="3"/>
        <v>6220482.3398834793</v>
      </c>
      <c r="D24" s="48">
        <f t="shared" si="4"/>
        <v>7117671.7102175951</v>
      </c>
      <c r="E24" s="48">
        <f t="shared" si="5"/>
        <v>1411633.7532555566</v>
      </c>
      <c r="F24" s="48">
        <f t="shared" si="6"/>
        <v>1782501.9734763578</v>
      </c>
      <c r="G24" s="48">
        <f t="shared" si="7"/>
        <v>445004.43032825354</v>
      </c>
      <c r="I24">
        <v>2044</v>
      </c>
      <c r="J24" s="48">
        <f t="shared" si="9"/>
        <v>3316249.5424204632</v>
      </c>
      <c r="K24" s="48">
        <f t="shared" si="9"/>
        <v>2281323.1140013286</v>
      </c>
      <c r="L24" s="48">
        <f t="shared" si="9"/>
        <v>2603862.5677673346</v>
      </c>
      <c r="M24" s="48">
        <f t="shared" si="9"/>
        <v>563200.54471660103</v>
      </c>
      <c r="N24" s="48">
        <f t="shared" si="9"/>
        <v>698436.33521249925</v>
      </c>
      <c r="O24" s="48">
        <f t="shared" si="9"/>
        <v>153591.01357744655</v>
      </c>
    </row>
    <row r="25" spans="1:15" x14ac:dyDescent="0.35">
      <c r="A25">
        <v>2045</v>
      </c>
      <c r="B25" s="48">
        <f t="shared" si="2"/>
        <v>9228747.4087412767</v>
      </c>
      <c r="C25" s="48">
        <f t="shared" si="3"/>
        <v>6320010.0573216146</v>
      </c>
      <c r="D25" s="48">
        <f t="shared" si="4"/>
        <v>7231554.4575810768</v>
      </c>
      <c r="E25" s="48">
        <f t="shared" si="5"/>
        <v>1434219.8933076456</v>
      </c>
      <c r="F25" s="48">
        <f t="shared" si="6"/>
        <v>1811022.0050519796</v>
      </c>
      <c r="G25" s="48">
        <f t="shared" si="7"/>
        <v>452124.50121350563</v>
      </c>
      <c r="I25">
        <v>2045</v>
      </c>
      <c r="J25" s="48">
        <f t="shared" si="9"/>
        <v>3369309.5350991907</v>
      </c>
      <c r="K25" s="48">
        <f t="shared" si="9"/>
        <v>2317824.28382535</v>
      </c>
      <c r="L25" s="48">
        <f t="shared" si="9"/>
        <v>2645524.3688516119</v>
      </c>
      <c r="M25" s="48">
        <f t="shared" si="9"/>
        <v>572211.75343206665</v>
      </c>
      <c r="N25" s="48">
        <f t="shared" si="9"/>
        <v>709611.31657589925</v>
      </c>
      <c r="O25" s="48">
        <f t="shared" si="9"/>
        <v>156048.46979468569</v>
      </c>
    </row>
    <row r="26" spans="1:15" x14ac:dyDescent="0.35">
      <c r="A26">
        <v>2046</v>
      </c>
      <c r="B26" s="48">
        <f t="shared" si="2"/>
        <v>9376407.367281137</v>
      </c>
      <c r="C26" s="48">
        <f t="shared" si="3"/>
        <v>6421130.2182387607</v>
      </c>
      <c r="D26" s="48">
        <f t="shared" si="4"/>
        <v>7347259.328902374</v>
      </c>
      <c r="E26" s="48">
        <f t="shared" si="5"/>
        <v>1457167.4116005679</v>
      </c>
      <c r="F26" s="48">
        <f t="shared" si="6"/>
        <v>1839998.3571328113</v>
      </c>
      <c r="G26" s="48">
        <f t="shared" si="7"/>
        <v>459358.49323292176</v>
      </c>
      <c r="I26">
        <v>2046</v>
      </c>
      <c r="J26" s="48">
        <f t="shared" si="9"/>
        <v>3423218.4876607778</v>
      </c>
      <c r="K26" s="48">
        <f t="shared" si="9"/>
        <v>2354909.4723665556</v>
      </c>
      <c r="L26" s="48">
        <f t="shared" si="9"/>
        <v>2687852.7587532378</v>
      </c>
      <c r="M26" s="48">
        <f t="shared" si="9"/>
        <v>581367.14148697967</v>
      </c>
      <c r="N26" s="48">
        <f t="shared" si="9"/>
        <v>720965.09764111368</v>
      </c>
      <c r="O26" s="48">
        <f t="shared" si="9"/>
        <v>158545.24531140065</v>
      </c>
    </row>
    <row r="27" spans="1:15" x14ac:dyDescent="0.35">
      <c r="A27">
        <v>2047</v>
      </c>
      <c r="B27" s="48">
        <f t="shared" si="2"/>
        <v>9526429.8851576354</v>
      </c>
      <c r="C27" s="48">
        <f t="shared" si="3"/>
        <v>6523868.3017305806</v>
      </c>
      <c r="D27" s="48">
        <f t="shared" si="4"/>
        <v>7464815.4781648125</v>
      </c>
      <c r="E27" s="48">
        <f t="shared" si="5"/>
        <v>1480482.0901861771</v>
      </c>
      <c r="F27" s="48">
        <f t="shared" si="6"/>
        <v>1869438.3308469364</v>
      </c>
      <c r="G27" s="48">
        <f t="shared" si="7"/>
        <v>466708.2291246485</v>
      </c>
      <c r="I27">
        <v>2047</v>
      </c>
      <c r="J27" s="48">
        <f t="shared" si="9"/>
        <v>3477989.9834633502</v>
      </c>
      <c r="K27" s="48">
        <f t="shared" si="9"/>
        <v>2392588.0239244206</v>
      </c>
      <c r="L27" s="48">
        <f t="shared" si="9"/>
        <v>2730858.4028932895</v>
      </c>
      <c r="M27" s="48">
        <f t="shared" si="9"/>
        <v>590669.01575077139</v>
      </c>
      <c r="N27" s="48">
        <f t="shared" si="9"/>
        <v>732500.5392033715</v>
      </c>
      <c r="O27" s="48">
        <f t="shared" si="9"/>
        <v>161081.96923638307</v>
      </c>
    </row>
    <row r="28" spans="1:15" x14ac:dyDescent="0.35">
      <c r="A28">
        <v>2048</v>
      </c>
      <c r="B28" s="48">
        <f t="shared" si="2"/>
        <v>9678852.7633201573</v>
      </c>
      <c r="C28" s="48">
        <f t="shared" si="3"/>
        <v>6628250.1945582703</v>
      </c>
      <c r="D28" s="48">
        <f t="shared" si="4"/>
        <v>7584252.5258154497</v>
      </c>
      <c r="E28" s="48">
        <f t="shared" si="5"/>
        <v>1504169.803629156</v>
      </c>
      <c r="F28" s="48">
        <f t="shared" si="6"/>
        <v>1899349.3441404875</v>
      </c>
      <c r="G28" s="48">
        <f t="shared" si="7"/>
        <v>474175.56079064286</v>
      </c>
      <c r="I28">
        <v>2048</v>
      </c>
      <c r="J28" s="48">
        <f t="shared" si="9"/>
        <v>3533637.8231987637</v>
      </c>
      <c r="K28" s="48">
        <f t="shared" si="9"/>
        <v>2430869.4323072112</v>
      </c>
      <c r="L28" s="48">
        <f t="shared" si="9"/>
        <v>2774552.1373395822</v>
      </c>
      <c r="M28" s="48">
        <f t="shared" si="9"/>
        <v>600119.7200027837</v>
      </c>
      <c r="N28" s="48">
        <f t="shared" si="9"/>
        <v>744220.54783062544</v>
      </c>
      <c r="O28" s="48">
        <f t="shared" si="9"/>
        <v>163659.28074416521</v>
      </c>
    </row>
    <row r="29" spans="1:15" x14ac:dyDescent="0.35">
      <c r="A29">
        <v>2049</v>
      </c>
      <c r="B29" s="48">
        <f t="shared" si="2"/>
        <v>9833714.4075332806</v>
      </c>
      <c r="C29" s="48">
        <f t="shared" si="3"/>
        <v>6734302.1976712029</v>
      </c>
      <c r="D29" s="48">
        <f t="shared" si="4"/>
        <v>7705600.5662284968</v>
      </c>
      <c r="E29" s="48">
        <f t="shared" si="5"/>
        <v>1528236.5204872226</v>
      </c>
      <c r="F29" s="48">
        <f t="shared" si="6"/>
        <v>1929738.9336467353</v>
      </c>
      <c r="G29" s="48">
        <f t="shared" si="7"/>
        <v>481762.36976329313</v>
      </c>
      <c r="I29">
        <v>2049</v>
      </c>
      <c r="J29" s="48">
        <f t="shared" si="9"/>
        <v>3590176.0283699441</v>
      </c>
      <c r="K29" s="48">
        <f t="shared" si="9"/>
        <v>2469763.3432241268</v>
      </c>
      <c r="L29" s="48">
        <f t="shared" si="9"/>
        <v>2818944.9715370154</v>
      </c>
      <c r="M29" s="48">
        <f t="shared" si="9"/>
        <v>609721.6355228282</v>
      </c>
      <c r="N29" s="48">
        <f t="shared" si="9"/>
        <v>756128.07659591548</v>
      </c>
      <c r="O29" s="48">
        <f t="shared" si="9"/>
        <v>166277.82923607185</v>
      </c>
    </row>
    <row r="30" spans="1:15" x14ac:dyDescent="0.35">
      <c r="A30">
        <v>2050</v>
      </c>
      <c r="B30" s="48">
        <f t="shared" si="2"/>
        <v>9991053.8380538132</v>
      </c>
      <c r="C30" s="48">
        <f t="shared" si="3"/>
        <v>6842051.0328339422</v>
      </c>
      <c r="D30" s="48">
        <f t="shared" si="4"/>
        <v>7828890.1752881529</v>
      </c>
      <c r="E30" s="48">
        <f t="shared" si="5"/>
        <v>1552688.3048150181</v>
      </c>
      <c r="F30" s="48">
        <f t="shared" si="6"/>
        <v>1960614.756585083</v>
      </c>
      <c r="G30" s="48">
        <f t="shared" si="7"/>
        <v>489470.56767950585</v>
      </c>
      <c r="I30">
        <v>2050</v>
      </c>
      <c r="J30" s="48">
        <f t="shared" si="9"/>
        <v>3647618.8448238634</v>
      </c>
      <c r="K30" s="48">
        <f t="shared" si="9"/>
        <v>2509279.5567157129</v>
      </c>
      <c r="L30" s="48">
        <f t="shared" si="9"/>
        <v>2864048.0910816076</v>
      </c>
      <c r="M30" s="48">
        <f t="shared" si="9"/>
        <v>619477.18169119349</v>
      </c>
      <c r="N30" s="48">
        <f t="shared" si="9"/>
        <v>768226.12582145014</v>
      </c>
      <c r="O30" s="48">
        <f t="shared" si="9"/>
        <v>168938.27450384901</v>
      </c>
    </row>
    <row r="31" spans="1:15" x14ac:dyDescent="0.35">
      <c r="A31">
        <v>2051</v>
      </c>
      <c r="B31" s="48">
        <f t="shared" si="2"/>
        <v>10150910.699462675</v>
      </c>
      <c r="C31" s="48">
        <f t="shared" si="3"/>
        <v>6951523.8493592851</v>
      </c>
      <c r="D31" s="48">
        <f t="shared" si="4"/>
        <v>7954152.4180927631</v>
      </c>
      <c r="E31" s="48">
        <f t="shared" si="5"/>
        <v>1577531.3176920584</v>
      </c>
      <c r="F31" s="48">
        <f t="shared" si="6"/>
        <v>1991984.5926904443</v>
      </c>
      <c r="G31" s="48">
        <f t="shared" si="7"/>
        <v>497302.09676237794</v>
      </c>
      <c r="I31">
        <v>2051</v>
      </c>
      <c r="J31" s="48">
        <f t="shared" si="9"/>
        <v>3705980.746341045</v>
      </c>
      <c r="K31" s="48">
        <f t="shared" si="9"/>
        <v>2549428.0296231643</v>
      </c>
      <c r="L31" s="48">
        <f t="shared" si="9"/>
        <v>2909872.8605389134</v>
      </c>
      <c r="M31" s="48">
        <f t="shared" si="9"/>
        <v>629388.81659825263</v>
      </c>
      <c r="N31" s="48">
        <f t="shared" si="9"/>
        <v>780517.74383459333</v>
      </c>
      <c r="O31" s="48">
        <f t="shared" si="9"/>
        <v>171641.2868959106</v>
      </c>
    </row>
    <row r="32" spans="1:15" x14ac:dyDescent="0.35">
      <c r="A32">
        <v>2052</v>
      </c>
      <c r="B32" s="48">
        <f t="shared" si="2"/>
        <v>10313325.270654077</v>
      </c>
      <c r="C32" s="48">
        <f t="shared" si="3"/>
        <v>7062748.230949034</v>
      </c>
      <c r="D32" s="48">
        <f t="shared" si="4"/>
        <v>8081418.8567822473</v>
      </c>
      <c r="E32" s="48">
        <f t="shared" si="5"/>
        <v>1602771.8187751314</v>
      </c>
      <c r="F32" s="48">
        <f t="shared" si="6"/>
        <v>2023856.3461734916</v>
      </c>
      <c r="G32" s="48">
        <f t="shared" si="7"/>
        <v>505258.93031057599</v>
      </c>
      <c r="I32">
        <v>2052</v>
      </c>
      <c r="J32" s="48">
        <f t="shared" si="9"/>
        <v>3765276.4382825019</v>
      </c>
      <c r="K32" s="48">
        <f t="shared" si="9"/>
        <v>2590218.8780971351</v>
      </c>
      <c r="L32" s="48">
        <f t="shared" si="9"/>
        <v>2956430.8263075361</v>
      </c>
      <c r="M32" s="48">
        <f t="shared" si="9"/>
        <v>639459.03766382462</v>
      </c>
      <c r="N32" s="48">
        <f t="shared" si="9"/>
        <v>793006.02773594682</v>
      </c>
      <c r="O32" s="48">
        <f t="shared" si="9"/>
        <v>174387.54748624517</v>
      </c>
    </row>
    <row r="33" spans="1:15" x14ac:dyDescent="0.35">
      <c r="A33">
        <v>2053</v>
      </c>
      <c r="B33" s="48">
        <f t="shared" si="2"/>
        <v>10478338.474984542</v>
      </c>
      <c r="C33" s="48">
        <f t="shared" si="3"/>
        <v>7175752.2026442187</v>
      </c>
      <c r="D33" s="48">
        <f t="shared" si="4"/>
        <v>8210721.5584907634</v>
      </c>
      <c r="E33" s="48">
        <f t="shared" si="5"/>
        <v>1628416.1678755335</v>
      </c>
      <c r="F33" s="48">
        <f t="shared" si="6"/>
        <v>2056238.0477122674</v>
      </c>
      <c r="G33" s="48">
        <f t="shared" si="7"/>
        <v>513343.07319554524</v>
      </c>
      <c r="I33">
        <v>2053</v>
      </c>
      <c r="J33" s="48">
        <f t="shared" si="9"/>
        <v>3825520.8612950221</v>
      </c>
      <c r="K33" s="48">
        <f t="shared" si="9"/>
        <v>2631662.3801466892</v>
      </c>
      <c r="L33" s="48">
        <f t="shared" si="9"/>
        <v>3003733.7195284567</v>
      </c>
      <c r="M33" s="48">
        <f t="shared" si="9"/>
        <v>649690.38226644578</v>
      </c>
      <c r="N33" s="48">
        <f t="shared" si="9"/>
        <v>805694.12417972193</v>
      </c>
      <c r="O33" s="48">
        <f t="shared" si="9"/>
        <v>177177.74824602509</v>
      </c>
    </row>
    <row r="34" spans="1:15" x14ac:dyDescent="0.35">
      <c r="A34">
        <v>2054</v>
      </c>
      <c r="B34" s="48">
        <f t="shared" si="2"/>
        <v>10645991.890584294</v>
      </c>
      <c r="C34" s="48">
        <f t="shared" si="3"/>
        <v>7290564.2378865266</v>
      </c>
      <c r="D34" s="48">
        <f t="shared" si="4"/>
        <v>8342093.1034266157</v>
      </c>
      <c r="E34" s="48">
        <f t="shared" si="5"/>
        <v>1654470.826561542</v>
      </c>
      <c r="F34" s="48">
        <f t="shared" si="6"/>
        <v>2089137.8564756636</v>
      </c>
      <c r="G34" s="48">
        <f t="shared" si="7"/>
        <v>521556.56236667396</v>
      </c>
      <c r="I34">
        <v>2054</v>
      </c>
      <c r="J34" s="48">
        <f t="shared" si="9"/>
        <v>3886729.1950757424</v>
      </c>
      <c r="K34" s="48">
        <f t="shared" si="9"/>
        <v>2673768.9782290361</v>
      </c>
      <c r="L34" s="48">
        <f t="shared" si="9"/>
        <v>3051793.4590409119</v>
      </c>
      <c r="M34" s="48">
        <f t="shared" si="9"/>
        <v>660085.42838270892</v>
      </c>
      <c r="N34" s="48">
        <f t="shared" si="9"/>
        <v>818585.23016659752</v>
      </c>
      <c r="O34" s="48">
        <f t="shared" si="9"/>
        <v>180012.5922179615</v>
      </c>
    </row>
    <row r="35" spans="1:15" x14ac:dyDescent="0.35">
      <c r="A35">
        <v>2055</v>
      </c>
      <c r="B35" s="48">
        <f t="shared" si="2"/>
        <v>10816327.760833643</v>
      </c>
      <c r="C35" s="48">
        <f t="shared" si="3"/>
        <v>7407213.2656927109</v>
      </c>
      <c r="D35" s="48">
        <f t="shared" si="4"/>
        <v>8475566.5930814408</v>
      </c>
      <c r="E35" s="48">
        <f t="shared" si="5"/>
        <v>1680942.3597865268</v>
      </c>
      <c r="F35" s="48">
        <f t="shared" si="6"/>
        <v>2122564.0621792744</v>
      </c>
      <c r="G35" s="48">
        <f t="shared" si="7"/>
        <v>529901.46736454079</v>
      </c>
      <c r="I35">
        <v>2055</v>
      </c>
      <c r="J35" s="48">
        <f t="shared" si="9"/>
        <v>3948916.8621969544</v>
      </c>
      <c r="K35" s="48">
        <f t="shared" si="9"/>
        <v>2716549.2818807005</v>
      </c>
      <c r="L35" s="48">
        <f t="shared" si="9"/>
        <v>3100622.1543855667</v>
      </c>
      <c r="M35" s="48">
        <f t="shared" si="9"/>
        <v>670646.79523683223</v>
      </c>
      <c r="N35" s="48">
        <f t="shared" si="9"/>
        <v>831682.59384926315</v>
      </c>
      <c r="O35" s="48">
        <f t="shared" si="9"/>
        <v>182892.79369344888</v>
      </c>
    </row>
    <row r="36" spans="1:15" x14ac:dyDescent="0.35">
      <c r="A36">
        <v>2056</v>
      </c>
      <c r="B36" s="48">
        <f t="shared" si="2"/>
        <v>10989389.005006982</v>
      </c>
      <c r="C36" s="48">
        <f t="shared" si="3"/>
        <v>7525728.6779437941</v>
      </c>
      <c r="D36" s="48">
        <f t="shared" si="4"/>
        <v>8611175.6585707441</v>
      </c>
      <c r="E36" s="48">
        <f t="shared" si="5"/>
        <v>1707837.4375431112</v>
      </c>
      <c r="F36" s="48">
        <f t="shared" si="6"/>
        <v>2156525.0871741427</v>
      </c>
      <c r="G36" s="48">
        <f t="shared" si="7"/>
        <v>538379.89084237348</v>
      </c>
      <c r="I36">
        <v>2056</v>
      </c>
      <c r="J36" s="48">
        <f t="shared" si="9"/>
        <v>4012099.5319921058</v>
      </c>
      <c r="K36" s="48">
        <f t="shared" si="9"/>
        <v>2760014.0703907916</v>
      </c>
      <c r="L36" s="48">
        <f t="shared" si="9"/>
        <v>3150232.108855736</v>
      </c>
      <c r="M36" s="48">
        <f t="shared" si="9"/>
        <v>681377.14396062156</v>
      </c>
      <c r="N36" s="48">
        <f t="shared" si="9"/>
        <v>844989.51535085135</v>
      </c>
      <c r="O36" s="48">
        <f t="shared" si="9"/>
        <v>185819.07839254406</v>
      </c>
    </row>
    <row r="37" spans="1:15" x14ac:dyDescent="0.35">
      <c r="A37">
        <v>2057</v>
      </c>
      <c r="B37" s="48">
        <f t="shared" si="2"/>
        <v>11165219.229087094</v>
      </c>
      <c r="C37" s="48">
        <f t="shared" si="3"/>
        <v>7646140.3367908951</v>
      </c>
      <c r="D37" s="48">
        <f t="shared" si="4"/>
        <v>8748954.4691078756</v>
      </c>
      <c r="E37" s="48">
        <f t="shared" si="5"/>
        <v>1735162.836543801</v>
      </c>
      <c r="F37" s="48">
        <f t="shared" si="6"/>
        <v>2191029.488568929</v>
      </c>
      <c r="G37" s="48">
        <f t="shared" si="7"/>
        <v>546993.96909585141</v>
      </c>
      <c r="I37">
        <v>2057</v>
      </c>
      <c r="J37" s="48">
        <f t="shared" ref="J37:O52" si="10">J36*(1+$C$1)</f>
        <v>4076293.1245039795</v>
      </c>
      <c r="K37" s="48">
        <f t="shared" si="10"/>
        <v>2804174.2955170441</v>
      </c>
      <c r="L37" s="48">
        <f t="shared" si="10"/>
        <v>3200635.8225974278</v>
      </c>
      <c r="M37" s="48">
        <f t="shared" si="10"/>
        <v>692279.17826399149</v>
      </c>
      <c r="N37" s="48">
        <f t="shared" si="10"/>
        <v>858509.34759646503</v>
      </c>
      <c r="O37" s="48">
        <f t="shared" si="10"/>
        <v>188792.18364682476</v>
      </c>
    </row>
    <row r="38" spans="1:15" x14ac:dyDescent="0.35">
      <c r="A38">
        <v>2058</v>
      </c>
      <c r="B38" s="48">
        <f t="shared" si="2"/>
        <v>11343862.736752488</v>
      </c>
      <c r="C38" s="48">
        <f t="shared" si="3"/>
        <v>7768478.5821795492</v>
      </c>
      <c r="D38" s="48">
        <f t="shared" si="4"/>
        <v>8888937.7406136021</v>
      </c>
      <c r="E38" s="48">
        <f t="shared" si="5"/>
        <v>1762925.4419285019</v>
      </c>
      <c r="F38" s="48">
        <f t="shared" si="6"/>
        <v>2226085.9603860318</v>
      </c>
      <c r="G38" s="48">
        <f t="shared" si="7"/>
        <v>555745.872601385</v>
      </c>
      <c r="I38">
        <v>2058</v>
      </c>
      <c r="J38" s="48">
        <f t="shared" si="10"/>
        <v>4141513.8144960431</v>
      </c>
      <c r="K38" s="48">
        <f t="shared" si="10"/>
        <v>2849041.0842453167</v>
      </c>
      <c r="L38" s="48">
        <f t="shared" si="10"/>
        <v>3251845.9957589866</v>
      </c>
      <c r="M38" s="48">
        <f t="shared" si="10"/>
        <v>703355.64511621534</v>
      </c>
      <c r="N38" s="48">
        <f t="shared" si="10"/>
        <v>872245.49715800851</v>
      </c>
      <c r="O38" s="48">
        <f t="shared" si="10"/>
        <v>191812.85858517396</v>
      </c>
    </row>
    <row r="39" spans="1:15" x14ac:dyDescent="0.35">
      <c r="A39">
        <v>2059</v>
      </c>
      <c r="B39" s="48">
        <f t="shared" si="2"/>
        <v>11525364.540540528</v>
      </c>
      <c r="C39" s="48">
        <f t="shared" si="3"/>
        <v>7892774.2394944225</v>
      </c>
      <c r="D39" s="48">
        <f t="shared" si="4"/>
        <v>9031160.7444634195</v>
      </c>
      <c r="E39" s="48">
        <f t="shared" si="5"/>
        <v>1791132.2489993579</v>
      </c>
      <c r="F39" s="48">
        <f t="shared" si="6"/>
        <v>2261703.3357522083</v>
      </c>
      <c r="G39" s="48">
        <f t="shared" si="7"/>
        <v>564637.80656300718</v>
      </c>
      <c r="I39">
        <v>2059</v>
      </c>
      <c r="J39" s="48">
        <f t="shared" si="10"/>
        <v>4207778.03552798</v>
      </c>
      <c r="K39" s="48">
        <f t="shared" si="10"/>
        <v>2894625.7415932417</v>
      </c>
      <c r="L39" s="48">
        <f t="shared" si="10"/>
        <v>3303875.5316911303</v>
      </c>
      <c r="M39" s="48">
        <f t="shared" si="10"/>
        <v>714609.33543807478</v>
      </c>
      <c r="N39" s="48">
        <f t="shared" si="10"/>
        <v>886201.42511253664</v>
      </c>
      <c r="O39" s="48">
        <f t="shared" si="10"/>
        <v>194881.86432253674</v>
      </c>
    </row>
    <row r="40" spans="1:15" x14ac:dyDescent="0.35">
      <c r="A40">
        <v>2060</v>
      </c>
      <c r="B40" s="48">
        <f t="shared" si="2"/>
        <v>11709770.373189176</v>
      </c>
      <c r="C40" s="48">
        <f t="shared" si="3"/>
        <v>8019058.627326333</v>
      </c>
      <c r="D40" s="48">
        <f t="shared" si="4"/>
        <v>9175659.3163748346</v>
      </c>
      <c r="E40" s="48">
        <f t="shared" si="5"/>
        <v>1819790.3649833477</v>
      </c>
      <c r="F40" s="48">
        <f t="shared" si="6"/>
        <v>2297890.5891242437</v>
      </c>
      <c r="G40" s="48">
        <f t="shared" si="7"/>
        <v>573672.01146801526</v>
      </c>
      <c r="I40">
        <v>2060</v>
      </c>
      <c r="J40" s="48">
        <f t="shared" si="10"/>
        <v>4275102.4840964274</v>
      </c>
      <c r="K40" s="48">
        <f t="shared" si="10"/>
        <v>2940939.7534587337</v>
      </c>
      <c r="L40" s="48">
        <f t="shared" si="10"/>
        <v>3356737.5401981883</v>
      </c>
      <c r="M40" s="48">
        <f t="shared" si="10"/>
        <v>726043.08480508393</v>
      </c>
      <c r="N40" s="48">
        <f t="shared" si="10"/>
        <v>900380.64791433723</v>
      </c>
      <c r="O40" s="48">
        <f t="shared" si="10"/>
        <v>197999.97415169733</v>
      </c>
    </row>
    <row r="41" spans="1:15" x14ac:dyDescent="0.35">
      <c r="A41">
        <v>2061</v>
      </c>
      <c r="B41" s="48">
        <f t="shared" si="2"/>
        <v>11897126.699160203</v>
      </c>
      <c r="C41" s="48">
        <f t="shared" si="3"/>
        <v>8147363.5653635543</v>
      </c>
      <c r="D41" s="48">
        <f t="shared" si="4"/>
        <v>9322469.8654368315</v>
      </c>
      <c r="E41" s="48">
        <f t="shared" si="5"/>
        <v>1848907.0108230812</v>
      </c>
      <c r="F41" s="48">
        <f t="shared" si="6"/>
        <v>2334656.8385502314</v>
      </c>
      <c r="G41" s="48">
        <f t="shared" si="7"/>
        <v>582850.76365150348</v>
      </c>
      <c r="I41">
        <v>2061</v>
      </c>
      <c r="J41" s="48">
        <f t="shared" si="10"/>
        <v>4343504.1238419702</v>
      </c>
      <c r="K41" s="48">
        <f t="shared" si="10"/>
        <v>2987994.7895140736</v>
      </c>
      <c r="L41" s="48">
        <f t="shared" si="10"/>
        <v>3410445.3408413595</v>
      </c>
      <c r="M41" s="48">
        <f t="shared" si="10"/>
        <v>737659.77416196524</v>
      </c>
      <c r="N41" s="48">
        <f t="shared" si="10"/>
        <v>914786.73828096665</v>
      </c>
      <c r="O41" s="48">
        <f t="shared" si="10"/>
        <v>201167.97373812448</v>
      </c>
    </row>
    <row r="42" spans="1:15" x14ac:dyDescent="0.35">
      <c r="A42">
        <v>2062</v>
      </c>
      <c r="B42" s="48">
        <f t="shared" si="2"/>
        <v>12087480.726346767</v>
      </c>
      <c r="C42" s="48">
        <f t="shared" si="3"/>
        <v>8277721.3824093714</v>
      </c>
      <c r="D42" s="48">
        <f t="shared" si="4"/>
        <v>9471629.38328382</v>
      </c>
      <c r="E42" s="48">
        <f t="shared" si="5"/>
        <v>1878489.5229962505</v>
      </c>
      <c r="F42" s="48">
        <f t="shared" si="6"/>
        <v>2372011.3479670351</v>
      </c>
      <c r="G42" s="48">
        <f t="shared" si="7"/>
        <v>592176.37586992758</v>
      </c>
      <c r="I42">
        <v>2062</v>
      </c>
      <c r="J42" s="48">
        <f t="shared" si="10"/>
        <v>4413000.1898234421</v>
      </c>
      <c r="K42" s="48">
        <f t="shared" si="10"/>
        <v>3035802.7061462989</v>
      </c>
      <c r="L42" s="48">
        <f t="shared" si="10"/>
        <v>3465012.4662948214</v>
      </c>
      <c r="M42" s="48">
        <f t="shared" si="10"/>
        <v>749462.33054855664</v>
      </c>
      <c r="N42" s="48">
        <f t="shared" si="10"/>
        <v>929423.32609346218</v>
      </c>
      <c r="O42" s="48">
        <f t="shared" si="10"/>
        <v>204386.66131793449</v>
      </c>
    </row>
    <row r="43" spans="1:15" x14ac:dyDescent="0.35">
      <c r="A43">
        <v>2063</v>
      </c>
      <c r="B43" s="48">
        <f t="shared" si="2"/>
        <v>12280880.417968314</v>
      </c>
      <c r="C43" s="48">
        <f t="shared" si="3"/>
        <v>8410164.9245279208</v>
      </c>
      <c r="D43" s="48">
        <f t="shared" si="4"/>
        <v>9623175.4534163605</v>
      </c>
      <c r="E43" s="48">
        <f t="shared" si="5"/>
        <v>1908545.3553641906</v>
      </c>
      <c r="F43" s="48">
        <f t="shared" si="6"/>
        <v>2409963.5295345075</v>
      </c>
      <c r="G43" s="48">
        <f t="shared" si="7"/>
        <v>601651.19788384647</v>
      </c>
      <c r="I43">
        <v>2063</v>
      </c>
      <c r="J43" s="48">
        <f t="shared" si="10"/>
        <v>4483608.1928606173</v>
      </c>
      <c r="K43" s="48">
        <f t="shared" si="10"/>
        <v>3084375.5494446396</v>
      </c>
      <c r="L43" s="48">
        <f t="shared" si="10"/>
        <v>3520452.6657555387</v>
      </c>
      <c r="M43" s="48">
        <f t="shared" si="10"/>
        <v>761453.72783733357</v>
      </c>
      <c r="N43" s="48">
        <f t="shared" si="10"/>
        <v>944294.09931095759</v>
      </c>
      <c r="O43" s="48">
        <f t="shared" si="10"/>
        <v>207656.84789902144</v>
      </c>
    </row>
    <row r="44" spans="1:15" x14ac:dyDescent="0.35">
      <c r="A44">
        <v>2064</v>
      </c>
      <c r="B44" s="48">
        <f t="shared" si="2"/>
        <v>12477374.504655808</v>
      </c>
      <c r="C44" s="48">
        <f t="shared" si="3"/>
        <v>8544727.5633203685</v>
      </c>
      <c r="D44" s="48">
        <f t="shared" si="4"/>
        <v>9777146.2606710233</v>
      </c>
      <c r="E44" s="48">
        <f t="shared" si="5"/>
        <v>1939082.0810500176</v>
      </c>
      <c r="F44" s="48">
        <f t="shared" si="6"/>
        <v>2448522.9460070599</v>
      </c>
      <c r="G44" s="48">
        <f t="shared" si="7"/>
        <v>611277.61704998801</v>
      </c>
      <c r="I44">
        <v>2064</v>
      </c>
      <c r="J44" s="48">
        <f t="shared" si="10"/>
        <v>4555345.9239463871</v>
      </c>
      <c r="K44" s="48">
        <f t="shared" si="10"/>
        <v>3133725.5582357538</v>
      </c>
      <c r="L44" s="48">
        <f t="shared" si="10"/>
        <v>3576779.9084076276</v>
      </c>
      <c r="M44" s="48">
        <f t="shared" si="10"/>
        <v>773636.98748273088</v>
      </c>
      <c r="N44" s="48">
        <f t="shared" si="10"/>
        <v>959402.80489993293</v>
      </c>
      <c r="O44" s="48">
        <f t="shared" si="10"/>
        <v>210979.35746540577</v>
      </c>
    </row>
    <row r="45" spans="1:15" x14ac:dyDescent="0.35">
      <c r="A45">
        <v>2065</v>
      </c>
      <c r="B45" s="48">
        <f t="shared" si="2"/>
        <v>12677012.496730302</v>
      </c>
      <c r="C45" s="48">
        <f t="shared" si="3"/>
        <v>8681443.2043334953</v>
      </c>
      <c r="D45" s="48">
        <f t="shared" si="4"/>
        <v>9933580.6008417606</v>
      </c>
      <c r="E45" s="48">
        <f t="shared" si="5"/>
        <v>1970107.3943468179</v>
      </c>
      <c r="F45" s="48">
        <f t="shared" si="6"/>
        <v>2487699.3131431728</v>
      </c>
      <c r="G45" s="48">
        <f t="shared" si="7"/>
        <v>621058.05892278778</v>
      </c>
      <c r="I45">
        <v>2065</v>
      </c>
      <c r="J45" s="48">
        <f t="shared" si="10"/>
        <v>4628231.4587295298</v>
      </c>
      <c r="K45" s="48">
        <f t="shared" si="10"/>
        <v>3183865.1671675257</v>
      </c>
      <c r="L45" s="48">
        <f t="shared" si="10"/>
        <v>3634008.3869421496</v>
      </c>
      <c r="M45" s="48">
        <f t="shared" si="10"/>
        <v>786015.17928245454</v>
      </c>
      <c r="N45" s="48">
        <f t="shared" si="10"/>
        <v>974753.24977833184</v>
      </c>
      <c r="O45" s="48">
        <f t="shared" si="10"/>
        <v>214355.02718485228</v>
      </c>
    </row>
    <row r="46" spans="1:15" x14ac:dyDescent="0.35">
      <c r="A46">
        <v>2066</v>
      </c>
      <c r="B46" s="48">
        <f t="shared" si="2"/>
        <v>12879844.696677987</v>
      </c>
      <c r="C46" s="48">
        <f t="shared" si="3"/>
        <v>8820346.295602832</v>
      </c>
      <c r="D46" s="48">
        <f t="shared" si="4"/>
        <v>10092517.890455229</v>
      </c>
      <c r="E46" s="48">
        <f t="shared" si="5"/>
        <v>2001629.112656367</v>
      </c>
      <c r="F46" s="48">
        <f t="shared" si="6"/>
        <v>2527502.5021534637</v>
      </c>
      <c r="G46" s="48">
        <f t="shared" si="7"/>
        <v>630994.98786555242</v>
      </c>
      <c r="I46">
        <v>2066</v>
      </c>
      <c r="J46" s="48">
        <f t="shared" si="10"/>
        <v>4702283.1620692024</v>
      </c>
      <c r="K46" s="48">
        <f t="shared" si="10"/>
        <v>3234807.0098422063</v>
      </c>
      <c r="L46" s="48">
        <f t="shared" si="10"/>
        <v>3692152.521133224</v>
      </c>
      <c r="M46" s="48">
        <f t="shared" si="10"/>
        <v>798591.42215097381</v>
      </c>
      <c r="N46" s="48">
        <f t="shared" si="10"/>
        <v>990349.30177478516</v>
      </c>
      <c r="O46" s="48">
        <f t="shared" si="10"/>
        <v>217784.70761980992</v>
      </c>
    </row>
    <row r="47" spans="1:15" x14ac:dyDescent="0.35">
      <c r="A47">
        <v>2067</v>
      </c>
      <c r="B47" s="48">
        <f t="shared" si="2"/>
        <v>13085922.211824834</v>
      </c>
      <c r="C47" s="48">
        <f t="shared" si="3"/>
        <v>8961471.8363324776</v>
      </c>
      <c r="D47" s="48">
        <f t="shared" si="4"/>
        <v>10253998.176702512</v>
      </c>
      <c r="E47" s="48">
        <f t="shared" si="5"/>
        <v>2033655.178458869</v>
      </c>
      <c r="F47" s="48">
        <f t="shared" si="6"/>
        <v>2567942.5421879189</v>
      </c>
      <c r="G47" s="48">
        <f t="shared" si="7"/>
        <v>641090.90767140128</v>
      </c>
      <c r="I47">
        <v>2067</v>
      </c>
      <c r="J47" s="48">
        <f t="shared" si="10"/>
        <v>4777519.6926623099</v>
      </c>
      <c r="K47" s="48">
        <f t="shared" si="10"/>
        <v>3286563.9219996817</v>
      </c>
      <c r="L47" s="48">
        <f t="shared" si="10"/>
        <v>3751226.9614713555</v>
      </c>
      <c r="M47" s="48">
        <f t="shared" si="10"/>
        <v>811368.88490538939</v>
      </c>
      <c r="N47" s="48">
        <f t="shared" si="10"/>
        <v>1006194.8906031818</v>
      </c>
      <c r="O47" s="48">
        <f t="shared" si="10"/>
        <v>221269.26294172689</v>
      </c>
    </row>
    <row r="48" spans="1:15" x14ac:dyDescent="0.35">
      <c r="A48">
        <v>2068</v>
      </c>
      <c r="B48" s="48">
        <f t="shared" si="2"/>
        <v>13295296.967214031</v>
      </c>
      <c r="C48" s="48">
        <f t="shared" si="3"/>
        <v>9104855.3857137971</v>
      </c>
      <c r="D48" s="48">
        <f t="shared" si="4"/>
        <v>10418062.147529753</v>
      </c>
      <c r="E48" s="48">
        <f t="shared" si="5"/>
        <v>2066193.6613142109</v>
      </c>
      <c r="F48" s="48">
        <f t="shared" si="6"/>
        <v>2609029.6228629258</v>
      </c>
      <c r="G48" s="48">
        <f t="shared" si="7"/>
        <v>651348.3621941437</v>
      </c>
      <c r="I48">
        <v>2068</v>
      </c>
      <c r="J48" s="48">
        <f t="shared" si="10"/>
        <v>4853960.0077449065</v>
      </c>
      <c r="K48" s="48">
        <f t="shared" si="10"/>
        <v>3339148.9447516766</v>
      </c>
      <c r="L48" s="48">
        <f t="shared" si="10"/>
        <v>3811246.5928548975</v>
      </c>
      <c r="M48" s="48">
        <f t="shared" si="10"/>
        <v>824350.78706387558</v>
      </c>
      <c r="N48" s="48">
        <f t="shared" si="10"/>
        <v>1022294.0088528327</v>
      </c>
      <c r="O48" s="48">
        <f t="shared" si="10"/>
        <v>224809.57114879452</v>
      </c>
    </row>
    <row r="49" spans="1:15" x14ac:dyDescent="0.35">
      <c r="A49">
        <v>2069</v>
      </c>
      <c r="B49" s="48">
        <f t="shared" si="2"/>
        <v>13508021.718689457</v>
      </c>
      <c r="C49" s="48">
        <f t="shared" si="3"/>
        <v>9250533.0718852188</v>
      </c>
      <c r="D49" s="48">
        <f t="shared" si="4"/>
        <v>10584751.14189023</v>
      </c>
      <c r="E49" s="48">
        <f t="shared" si="5"/>
        <v>2099252.7598952381</v>
      </c>
      <c r="F49" s="48">
        <f t="shared" si="6"/>
        <v>2650774.0968287326</v>
      </c>
      <c r="G49" s="48">
        <f t="shared" si="7"/>
        <v>661769.93598924996</v>
      </c>
      <c r="I49">
        <v>2069</v>
      </c>
      <c r="J49" s="48">
        <f t="shared" si="10"/>
        <v>4931623.3678688249</v>
      </c>
      <c r="K49" s="48">
        <f t="shared" si="10"/>
        <v>3392575.3278677035</v>
      </c>
      <c r="L49" s="48">
        <f t="shared" si="10"/>
        <v>3872226.538340576</v>
      </c>
      <c r="M49" s="48">
        <f t="shared" si="10"/>
        <v>837540.39965689764</v>
      </c>
      <c r="N49" s="48">
        <f t="shared" si="10"/>
        <v>1038650.7129944781</v>
      </c>
      <c r="O49" s="48">
        <f t="shared" si="10"/>
        <v>228406.52428717524</v>
      </c>
    </row>
    <row r="50" spans="1:15" x14ac:dyDescent="0.35">
      <c r="A50">
        <v>2070</v>
      </c>
      <c r="B50" s="48">
        <f t="shared" si="2"/>
        <v>13724150.066188488</v>
      </c>
      <c r="C50" s="48">
        <f t="shared" si="3"/>
        <v>9398541.6010353826</v>
      </c>
      <c r="D50" s="48">
        <f t="shared" si="4"/>
        <v>10754107.160160473</v>
      </c>
      <c r="E50" s="48">
        <f t="shared" si="5"/>
        <v>2132840.8040535618</v>
      </c>
      <c r="F50" s="48">
        <f t="shared" si="6"/>
        <v>2693186.4823779925</v>
      </c>
      <c r="G50" s="48">
        <f t="shared" si="7"/>
        <v>672358.25496507797</v>
      </c>
      <c r="I50">
        <v>2070</v>
      </c>
      <c r="J50" s="48">
        <f t="shared" si="10"/>
        <v>5010529.3417547261</v>
      </c>
      <c r="K50" s="48">
        <f t="shared" si="10"/>
        <v>3446856.5331135867</v>
      </c>
      <c r="L50" s="48">
        <f t="shared" si="10"/>
        <v>3934182.1629540254</v>
      </c>
      <c r="M50" s="48">
        <f t="shared" si="10"/>
        <v>850941.04605140805</v>
      </c>
      <c r="N50" s="48">
        <f t="shared" si="10"/>
        <v>1055269.1244023896</v>
      </c>
      <c r="O50" s="48">
        <f t="shared" si="10"/>
        <v>232061.02867577004</v>
      </c>
    </row>
    <row r="51" spans="1:15" x14ac:dyDescent="0.35">
      <c r="A51">
        <v>2071</v>
      </c>
      <c r="B51" s="48">
        <f t="shared" si="2"/>
        <v>13943736.467247505</v>
      </c>
      <c r="C51" s="48">
        <f t="shared" si="3"/>
        <v>9548918.2666519489</v>
      </c>
      <c r="D51" s="48">
        <f t="shared" si="4"/>
        <v>10926172.87472304</v>
      </c>
      <c r="E51" s="48">
        <f t="shared" si="5"/>
        <v>2166966.2569184187</v>
      </c>
      <c r="F51" s="48">
        <f t="shared" si="6"/>
        <v>2736277.4660960403</v>
      </c>
      <c r="G51" s="48">
        <f t="shared" si="7"/>
        <v>683115.98704451928</v>
      </c>
      <c r="I51">
        <v>2071</v>
      </c>
      <c r="J51" s="48">
        <f t="shared" si="10"/>
        <v>5090697.8112228019</v>
      </c>
      <c r="K51" s="48">
        <f t="shared" si="10"/>
        <v>3502006.2376434039</v>
      </c>
      <c r="L51" s="48">
        <f t="shared" si="10"/>
        <v>3997129.07756129</v>
      </c>
      <c r="M51" s="48">
        <f t="shared" si="10"/>
        <v>864556.10278823064</v>
      </c>
      <c r="N51" s="48">
        <f t="shared" si="10"/>
        <v>1072153.4303928278</v>
      </c>
      <c r="O51" s="48">
        <f t="shared" si="10"/>
        <v>235774.00513458237</v>
      </c>
    </row>
    <row r="52" spans="1:15" x14ac:dyDescent="0.35">
      <c r="A52">
        <v>2072</v>
      </c>
      <c r="B52" s="48">
        <f t="shared" si="2"/>
        <v>14166836.250723464</v>
      </c>
      <c r="C52" s="48">
        <f t="shared" si="3"/>
        <v>9701700.9589183796</v>
      </c>
      <c r="D52" s="48">
        <f t="shared" si="4"/>
        <v>11100991.640718609</v>
      </c>
      <c r="E52" s="48">
        <f t="shared" si="5"/>
        <v>2201637.7170291133</v>
      </c>
      <c r="F52" s="48">
        <f t="shared" si="6"/>
        <v>2780057.905553577</v>
      </c>
      <c r="G52" s="48">
        <f t="shared" si="7"/>
        <v>694045.84283723158</v>
      </c>
      <c r="I52">
        <v>2072</v>
      </c>
      <c r="J52" s="48">
        <f t="shared" si="10"/>
        <v>5172148.9762023669</v>
      </c>
      <c r="K52" s="48">
        <f t="shared" si="10"/>
        <v>3558038.3374456982</v>
      </c>
      <c r="L52" s="48">
        <f t="shared" si="10"/>
        <v>4061083.1428022706</v>
      </c>
      <c r="M52" s="48">
        <f t="shared" si="10"/>
        <v>878389.00043284229</v>
      </c>
      <c r="N52" s="48">
        <f t="shared" si="10"/>
        <v>1089307.8852791132</v>
      </c>
      <c r="O52" s="48">
        <f t="shared" si="10"/>
        <v>239546.3892167357</v>
      </c>
    </row>
    <row r="53" spans="1:15" x14ac:dyDescent="0.35">
      <c r="A53">
        <v>2073</v>
      </c>
      <c r="B53" s="48">
        <f t="shared" si="2"/>
        <v>14393505.63073504</v>
      </c>
      <c r="C53" s="48">
        <f t="shared" si="3"/>
        <v>9856928.1742610745</v>
      </c>
      <c r="D53" s="48">
        <f t="shared" si="4"/>
        <v>11278607.506970108</v>
      </c>
      <c r="E53" s="48">
        <f t="shared" si="5"/>
        <v>2236863.9205015791</v>
      </c>
      <c r="F53" s="48">
        <f t="shared" si="6"/>
        <v>2824538.8320424343</v>
      </c>
      <c r="G53" s="48">
        <f t="shared" si="7"/>
        <v>705150.57632262725</v>
      </c>
      <c r="I53">
        <v>2073</v>
      </c>
      <c r="J53" s="48">
        <f t="shared" ref="J53:O68" si="11">J52*(1+$C$1)</f>
        <v>5254903.3598216046</v>
      </c>
      <c r="K53" s="48">
        <f t="shared" si="11"/>
        <v>3614966.9508448294</v>
      </c>
      <c r="L53" s="48">
        <f t="shared" si="11"/>
        <v>4126060.4730871068</v>
      </c>
      <c r="M53" s="48">
        <f t="shared" si="11"/>
        <v>892443.22443976777</v>
      </c>
      <c r="N53" s="48">
        <f t="shared" si="11"/>
        <v>1106736.8114435789</v>
      </c>
      <c r="O53" s="48">
        <f t="shared" si="11"/>
        <v>243379.13144420346</v>
      </c>
    </row>
    <row r="54" spans="1:15" x14ac:dyDescent="0.35">
      <c r="A54">
        <v>2074</v>
      </c>
      <c r="B54" s="48">
        <f t="shared" si="2"/>
        <v>14623801.720826801</v>
      </c>
      <c r="C54" s="48">
        <f t="shared" si="3"/>
        <v>10014639.025049252</v>
      </c>
      <c r="D54" s="48">
        <f t="shared" si="4"/>
        <v>11459065.227081629</v>
      </c>
      <c r="E54" s="48">
        <f t="shared" si="5"/>
        <v>2272653.7432296043</v>
      </c>
      <c r="F54" s="48">
        <f t="shared" si="6"/>
        <v>2869731.453355113</v>
      </c>
      <c r="G54" s="48">
        <f t="shared" si="7"/>
        <v>716432.98554378934</v>
      </c>
      <c r="I54">
        <v>2074</v>
      </c>
      <c r="J54" s="48">
        <f t="shared" si="11"/>
        <v>5338981.81357875</v>
      </c>
      <c r="K54" s="48">
        <f t="shared" si="11"/>
        <v>3672806.4220583467</v>
      </c>
      <c r="L54" s="48">
        <f t="shared" si="11"/>
        <v>4192077.4406565004</v>
      </c>
      <c r="M54" s="48">
        <f t="shared" si="11"/>
        <v>906722.31603080407</v>
      </c>
      <c r="N54" s="48">
        <f t="shared" si="11"/>
        <v>1124444.6004266762</v>
      </c>
      <c r="O54" s="48">
        <f t="shared" si="11"/>
        <v>247273.19754731073</v>
      </c>
    </row>
    <row r="55" spans="1:15" x14ac:dyDescent="0.35">
      <c r="A55">
        <v>2075</v>
      </c>
      <c r="B55" s="48">
        <f t="shared" si="2"/>
        <v>14857782.548360029</v>
      </c>
      <c r="C55" s="48">
        <f t="shared" si="3"/>
        <v>10174873.249450041</v>
      </c>
      <c r="D55" s="48">
        <f t="shared" si="4"/>
        <v>11642410.270714935</v>
      </c>
      <c r="E55" s="48">
        <f t="shared" si="5"/>
        <v>2309016.203121278</v>
      </c>
      <c r="F55" s="48">
        <f t="shared" si="6"/>
        <v>2915647.1566087948</v>
      </c>
      <c r="G55" s="48">
        <f t="shared" si="7"/>
        <v>727895.91331248998</v>
      </c>
      <c r="I55">
        <v>2075</v>
      </c>
      <c r="J55" s="48">
        <f t="shared" si="11"/>
        <v>5424405.52259601</v>
      </c>
      <c r="K55" s="48">
        <f t="shared" si="11"/>
        <v>3731571.3248112802</v>
      </c>
      <c r="L55" s="48">
        <f t="shared" si="11"/>
        <v>4259150.6797070047</v>
      </c>
      <c r="M55" s="48">
        <f t="shared" si="11"/>
        <v>921229.87308729696</v>
      </c>
      <c r="N55" s="48">
        <f t="shared" si="11"/>
        <v>1142435.7140335031</v>
      </c>
      <c r="O55" s="48">
        <f t="shared" si="11"/>
        <v>251229.5687080677</v>
      </c>
    </row>
    <row r="56" spans="1:15" x14ac:dyDescent="0.35">
      <c r="A56">
        <v>2076</v>
      </c>
      <c r="B56" s="48">
        <f t="shared" si="2"/>
        <v>15095507.06913379</v>
      </c>
      <c r="C56" s="48">
        <f t="shared" si="3"/>
        <v>10337671.221441241</v>
      </c>
      <c r="D56" s="48">
        <f t="shared" si="4"/>
        <v>11828688.835046373</v>
      </c>
      <c r="E56" s="48">
        <f t="shared" si="5"/>
        <v>2345960.4623712185</v>
      </c>
      <c r="F56" s="48">
        <f t="shared" si="6"/>
        <v>2962297.5111145354</v>
      </c>
      <c r="G56" s="48">
        <f t="shared" si="7"/>
        <v>739542.24792548979</v>
      </c>
      <c r="I56">
        <v>2076</v>
      </c>
      <c r="J56" s="48">
        <f t="shared" si="11"/>
        <v>5511196.0109575465</v>
      </c>
      <c r="K56" s="48">
        <f t="shared" si="11"/>
        <v>3791276.4660082608</v>
      </c>
      <c r="L56" s="48">
        <f t="shared" si="11"/>
        <v>4327297.0905823167</v>
      </c>
      <c r="M56" s="48">
        <f t="shared" si="11"/>
        <v>935969.55105669377</v>
      </c>
      <c r="N56" s="48">
        <f t="shared" si="11"/>
        <v>1160714.6854580392</v>
      </c>
      <c r="O56" s="48">
        <f t="shared" si="11"/>
        <v>255249.24180739679</v>
      </c>
    </row>
    <row r="57" spans="1:15" x14ac:dyDescent="0.35">
      <c r="A57">
        <v>2077</v>
      </c>
      <c r="B57" s="48">
        <f t="shared" si="2"/>
        <v>15337035.182239931</v>
      </c>
      <c r="C57" s="48">
        <f t="shared" si="3"/>
        <v>10503073.960984301</v>
      </c>
      <c r="D57" s="48">
        <f t="shared" si="4"/>
        <v>12017947.856407115</v>
      </c>
      <c r="E57" s="48">
        <f t="shared" si="5"/>
        <v>2383495.8297691578</v>
      </c>
      <c r="F57" s="48">
        <f t="shared" si="6"/>
        <v>3009694.271292368</v>
      </c>
      <c r="G57" s="48">
        <f t="shared" si="7"/>
        <v>751374.92389229767</v>
      </c>
      <c r="I57">
        <v>2077</v>
      </c>
      <c r="J57" s="48">
        <f t="shared" si="11"/>
        <v>5599375.147132867</v>
      </c>
      <c r="K57" s="48">
        <f t="shared" si="11"/>
        <v>3851936.8894643933</v>
      </c>
      <c r="L57" s="48">
        <f t="shared" si="11"/>
        <v>4396533.8440316338</v>
      </c>
      <c r="M57" s="48">
        <f t="shared" si="11"/>
        <v>950945.06387360091</v>
      </c>
      <c r="N57" s="48">
        <f t="shared" si="11"/>
        <v>1179286.1204253677</v>
      </c>
      <c r="O57" s="48">
        <f t="shared" si="11"/>
        <v>259333.22967631512</v>
      </c>
    </row>
    <row r="58" spans="1:15" x14ac:dyDescent="0.35">
      <c r="A58">
        <v>2078</v>
      </c>
      <c r="B58" s="48">
        <f t="shared" si="2"/>
        <v>15582427.74515577</v>
      </c>
      <c r="C58" s="48">
        <f t="shared" si="3"/>
        <v>10671123.144360051</v>
      </c>
      <c r="D58" s="48">
        <f t="shared" si="4"/>
        <v>12210235.02210963</v>
      </c>
      <c r="E58" s="48">
        <f t="shared" si="5"/>
        <v>2421631.7630454642</v>
      </c>
      <c r="F58" s="48">
        <f t="shared" si="6"/>
        <v>3057849.3796330458</v>
      </c>
      <c r="G58" s="48">
        <f t="shared" si="7"/>
        <v>763396.92267457442</v>
      </c>
      <c r="I58">
        <v>2078</v>
      </c>
      <c r="J58" s="48">
        <f t="shared" si="11"/>
        <v>5688965.1494869925</v>
      </c>
      <c r="K58" s="48">
        <f t="shared" si="11"/>
        <v>3913567.8796958234</v>
      </c>
      <c r="L58" s="48">
        <f t="shared" si="11"/>
        <v>4466878.3855361398</v>
      </c>
      <c r="M58" s="48">
        <f t="shared" si="11"/>
        <v>966160.18489557854</v>
      </c>
      <c r="N58" s="48">
        <f t="shared" si="11"/>
        <v>1198154.6983521737</v>
      </c>
      <c r="O58" s="48">
        <f t="shared" si="11"/>
        <v>263482.56135113619</v>
      </c>
    </row>
    <row r="59" spans="1:15" x14ac:dyDescent="0.35">
      <c r="A59">
        <v>2079</v>
      </c>
      <c r="B59" s="48">
        <f t="shared" si="2"/>
        <v>15831746.589078262</v>
      </c>
      <c r="C59" s="48">
        <f t="shared" si="3"/>
        <v>10841861.114669811</v>
      </c>
      <c r="D59" s="48">
        <f t="shared" si="4"/>
        <v>12405598.782463383</v>
      </c>
      <c r="E59" s="48">
        <f t="shared" si="5"/>
        <v>2460377.8712541917</v>
      </c>
      <c r="F59" s="48">
        <f t="shared" si="6"/>
        <v>3106774.9697071747</v>
      </c>
      <c r="G59" s="48">
        <f t="shared" si="7"/>
        <v>775611.27343736764</v>
      </c>
      <c r="I59">
        <v>2079</v>
      </c>
      <c r="J59" s="48">
        <f t="shared" si="11"/>
        <v>5779988.5918787848</v>
      </c>
      <c r="K59" s="48">
        <f t="shared" si="11"/>
        <v>3976184.9657709566</v>
      </c>
      <c r="L59" s="48">
        <f t="shared" si="11"/>
        <v>4538348.4397047181</v>
      </c>
      <c r="M59" s="48">
        <f t="shared" si="11"/>
        <v>981618.74785390776</v>
      </c>
      <c r="N59" s="48">
        <f t="shared" si="11"/>
        <v>1217325.1735258084</v>
      </c>
      <c r="O59" s="48">
        <f t="shared" si="11"/>
        <v>267698.28233275434</v>
      </c>
    </row>
    <row r="60" spans="1:15" x14ac:dyDescent="0.35">
      <c r="A60">
        <v>2080</v>
      </c>
      <c r="B60" s="48">
        <f t="shared" si="2"/>
        <v>16085054.534503514</v>
      </c>
      <c r="C60" s="48">
        <f t="shared" si="3"/>
        <v>11015330.892504528</v>
      </c>
      <c r="D60" s="48">
        <f t="shared" si="4"/>
        <v>12604088.362982797</v>
      </c>
      <c r="E60" s="48">
        <f t="shared" si="5"/>
        <v>2499743.9171942589</v>
      </c>
      <c r="F60" s="48">
        <f t="shared" si="6"/>
        <v>3156483.3692224897</v>
      </c>
      <c r="G60" s="48">
        <f t="shared" si="7"/>
        <v>788021.05381236551</v>
      </c>
      <c r="I60">
        <v>2080</v>
      </c>
      <c r="J60" s="48">
        <f t="shared" si="11"/>
        <v>5872468.4093488455</v>
      </c>
      <c r="K60" s="48">
        <f t="shared" si="11"/>
        <v>4039803.9252232919</v>
      </c>
      <c r="L60" s="48">
        <f t="shared" si="11"/>
        <v>4610962.014739994</v>
      </c>
      <c r="M60" s="48">
        <f t="shared" si="11"/>
        <v>997324.64781957027</v>
      </c>
      <c r="N60" s="48">
        <f t="shared" si="11"/>
        <v>1236802.3763022213</v>
      </c>
      <c r="O60" s="48">
        <f t="shared" si="11"/>
        <v>271981.45485007844</v>
      </c>
    </row>
    <row r="61" spans="1:15" x14ac:dyDescent="0.35">
      <c r="A61">
        <v>2081</v>
      </c>
      <c r="B61" s="48">
        <f t="shared" si="2"/>
        <v>16342415.40705557</v>
      </c>
      <c r="C61" s="48">
        <f t="shared" si="3"/>
        <v>11191576.186784601</v>
      </c>
      <c r="D61" s="48">
        <f t="shared" si="4"/>
        <v>12805753.776790522</v>
      </c>
      <c r="E61" s="48">
        <f t="shared" si="5"/>
        <v>2539739.8198693669</v>
      </c>
      <c r="F61" s="48">
        <f t="shared" si="6"/>
        <v>3206987.1031300495</v>
      </c>
      <c r="G61" s="48">
        <f t="shared" si="7"/>
        <v>800629.39067336335</v>
      </c>
      <c r="I61">
        <v>2081</v>
      </c>
      <c r="J61" s="48">
        <f t="shared" si="11"/>
        <v>5966427.9038984273</v>
      </c>
      <c r="K61" s="48">
        <f t="shared" si="11"/>
        <v>4104440.7880268646</v>
      </c>
      <c r="L61" s="48">
        <f t="shared" si="11"/>
        <v>4684737.4069758337</v>
      </c>
      <c r="M61" s="48">
        <f t="shared" si="11"/>
        <v>1013281.8421846834</v>
      </c>
      <c r="N61" s="48">
        <f t="shared" si="11"/>
        <v>1256591.2143230569</v>
      </c>
      <c r="O61" s="48">
        <f t="shared" si="11"/>
        <v>276333.15812767972</v>
      </c>
    </row>
    <row r="62" spans="1:15" x14ac:dyDescent="0.35">
      <c r="A62">
        <v>2082</v>
      </c>
      <c r="B62" s="48">
        <f t="shared" si="2"/>
        <v>16603894.05356846</v>
      </c>
      <c r="C62" s="48">
        <f t="shared" si="3"/>
        <v>11370641.405773155</v>
      </c>
      <c r="D62" s="48">
        <f t="shared" si="4"/>
        <v>13010645.837219171</v>
      </c>
      <c r="E62" s="48">
        <f t="shared" si="5"/>
        <v>2580375.6569872769</v>
      </c>
      <c r="F62" s="48">
        <f t="shared" si="6"/>
        <v>3258298.8967801305</v>
      </c>
      <c r="G62" s="48">
        <f t="shared" si="7"/>
        <v>813439.46092413715</v>
      </c>
      <c r="I62">
        <v>2082</v>
      </c>
      <c r="J62" s="48">
        <f t="shared" si="11"/>
        <v>6061890.7503608018</v>
      </c>
      <c r="K62" s="48">
        <f t="shared" si="11"/>
        <v>4170111.8406352946</v>
      </c>
      <c r="L62" s="48">
        <f t="shared" si="11"/>
        <v>4759693.2054874469</v>
      </c>
      <c r="M62" s="48">
        <f t="shared" si="11"/>
        <v>1029494.3516596383</v>
      </c>
      <c r="N62" s="48">
        <f t="shared" si="11"/>
        <v>1276696.6737522257</v>
      </c>
      <c r="O62" s="48">
        <f t="shared" si="11"/>
        <v>280754.4886577226</v>
      </c>
    </row>
    <row r="63" spans="1:15" x14ac:dyDescent="0.35">
      <c r="A63">
        <v>2083</v>
      </c>
      <c r="B63" s="48">
        <f t="shared" si="2"/>
        <v>16869556.358425554</v>
      </c>
      <c r="C63" s="48">
        <f t="shared" si="3"/>
        <v>11552571.668265525</v>
      </c>
      <c r="D63" s="48">
        <f t="shared" si="4"/>
        <v>13218816.170614678</v>
      </c>
      <c r="E63" s="48">
        <f t="shared" si="5"/>
        <v>2621661.6674990733</v>
      </c>
      <c r="F63" s="48">
        <f t="shared" si="6"/>
        <v>3310431.6791286124</v>
      </c>
      <c r="G63" s="48">
        <f t="shared" si="7"/>
        <v>826454.49229892332</v>
      </c>
      <c r="I63">
        <v>2083</v>
      </c>
      <c r="J63" s="48">
        <f t="shared" si="11"/>
        <v>6158881.0023665745</v>
      </c>
      <c r="K63" s="48">
        <f t="shared" si="11"/>
        <v>4236833.630085459</v>
      </c>
      <c r="L63" s="48">
        <f t="shared" si="11"/>
        <v>4835848.296775246</v>
      </c>
      <c r="M63" s="48">
        <f t="shared" si="11"/>
        <v>1045966.2612861926</v>
      </c>
      <c r="N63" s="48">
        <f t="shared" si="11"/>
        <v>1297123.8205322614</v>
      </c>
      <c r="O63" s="48">
        <f t="shared" si="11"/>
        <v>285246.56047624617</v>
      </c>
    </row>
    <row r="64" spans="1:15" x14ac:dyDescent="0.35">
      <c r="A64">
        <v>2084</v>
      </c>
      <c r="B64" s="48">
        <f t="shared" si="2"/>
        <v>17139469.260160364</v>
      </c>
      <c r="C64" s="48">
        <f t="shared" si="3"/>
        <v>11737412.814957773</v>
      </c>
      <c r="D64" s="48">
        <f t="shared" si="4"/>
        <v>13430317.229344513</v>
      </c>
      <c r="E64" s="48">
        <f t="shared" si="5"/>
        <v>2663608.2541790586</v>
      </c>
      <c r="F64" s="48">
        <f t="shared" si="6"/>
        <v>3363398.5859946702</v>
      </c>
      <c r="G64" s="48">
        <f t="shared" si="7"/>
        <v>839677.76417570608</v>
      </c>
      <c r="I64">
        <v>2084</v>
      </c>
      <c r="J64" s="48">
        <f t="shared" si="11"/>
        <v>6257423.0984044401</v>
      </c>
      <c r="K64" s="48">
        <f t="shared" si="11"/>
        <v>4304622.9681668263</v>
      </c>
      <c r="L64" s="48">
        <f t="shared" si="11"/>
        <v>4913221.86952365</v>
      </c>
      <c r="M64" s="48">
        <f t="shared" si="11"/>
        <v>1062701.7214667716</v>
      </c>
      <c r="N64" s="48">
        <f t="shared" si="11"/>
        <v>1317877.8016607775</v>
      </c>
      <c r="O64" s="48">
        <f t="shared" si="11"/>
        <v>289810.50544386613</v>
      </c>
    </row>
    <row r="65" spans="1:15" x14ac:dyDescent="0.35">
      <c r="A65">
        <v>2085</v>
      </c>
      <c r="B65" s="48">
        <f t="shared" si="2"/>
        <v>17413700.76832293</v>
      </c>
      <c r="C65" s="48">
        <f t="shared" si="3"/>
        <v>11925211.419997098</v>
      </c>
      <c r="D65" s="48">
        <f t="shared" si="4"/>
        <v>13645202.305014025</v>
      </c>
      <c r="E65" s="48">
        <f t="shared" si="5"/>
        <v>2706225.9862459237</v>
      </c>
      <c r="F65" s="48">
        <f t="shared" si="6"/>
        <v>3417212.9633705849</v>
      </c>
      <c r="G65" s="48">
        <f t="shared" si="7"/>
        <v>853112.60840251739</v>
      </c>
      <c r="I65">
        <v>2085</v>
      </c>
      <c r="J65" s="48">
        <f t="shared" si="11"/>
        <v>6357541.8679789109</v>
      </c>
      <c r="K65" s="48">
        <f t="shared" si="11"/>
        <v>4373496.9356574956</v>
      </c>
      <c r="L65" s="48">
        <f t="shared" si="11"/>
        <v>4991833.4194360282</v>
      </c>
      <c r="M65" s="48">
        <f t="shared" si="11"/>
        <v>1079704.9490102399</v>
      </c>
      <c r="N65" s="48">
        <f t="shared" si="11"/>
        <v>1338963.8464873501</v>
      </c>
      <c r="O65" s="48">
        <f t="shared" si="11"/>
        <v>294447.47353096801</v>
      </c>
    </row>
    <row r="66" spans="1:15" x14ac:dyDescent="0.35">
      <c r="A66">
        <v>2086</v>
      </c>
      <c r="B66" s="48">
        <f t="shared" si="2"/>
        <v>17692319.980616096</v>
      </c>
      <c r="C66" s="48">
        <f t="shared" si="3"/>
        <v>12116014.802717052</v>
      </c>
      <c r="D66" s="48">
        <f t="shared" si="4"/>
        <v>13863525.54189425</v>
      </c>
      <c r="E66" s="48">
        <f t="shared" si="5"/>
        <v>2749525.6020258586</v>
      </c>
      <c r="F66" s="48">
        <f t="shared" si="6"/>
        <v>3471888.3707845141</v>
      </c>
      <c r="G66" s="48">
        <f t="shared" si="7"/>
        <v>866762.41013695765</v>
      </c>
      <c r="I66">
        <v>2086</v>
      </c>
      <c r="J66" s="48">
        <f t="shared" si="11"/>
        <v>6459262.5378665738</v>
      </c>
      <c r="K66" s="48">
        <f t="shared" si="11"/>
        <v>4443472.8866280159</v>
      </c>
      <c r="L66" s="48">
        <f t="shared" si="11"/>
        <v>5071702.7541470043</v>
      </c>
      <c r="M66" s="48">
        <f t="shared" si="11"/>
        <v>1096980.2281944037</v>
      </c>
      <c r="N66" s="48">
        <f t="shared" si="11"/>
        <v>1360387.2680311478</v>
      </c>
      <c r="O66" s="48">
        <f t="shared" si="11"/>
        <v>299158.63310746348</v>
      </c>
    </row>
    <row r="67" spans="1:15" x14ac:dyDescent="0.35">
      <c r="A67">
        <v>2087</v>
      </c>
      <c r="B67" s="48">
        <f t="shared" si="2"/>
        <v>17975397.100305956</v>
      </c>
      <c r="C67" s="48">
        <f t="shared" si="3"/>
        <v>12309871.039560525</v>
      </c>
      <c r="D67" s="48">
        <f t="shared" si="4"/>
        <v>14085341.950564558</v>
      </c>
      <c r="E67" s="48">
        <f t="shared" si="5"/>
        <v>2793518.0116582722</v>
      </c>
      <c r="F67" s="48">
        <f t="shared" si="6"/>
        <v>3527438.5847170665</v>
      </c>
      <c r="G67" s="48">
        <f t="shared" si="7"/>
        <v>880630.60869914899</v>
      </c>
      <c r="I67">
        <v>2087</v>
      </c>
      <c r="J67" s="48">
        <f t="shared" si="11"/>
        <v>6562610.7384724393</v>
      </c>
      <c r="K67" s="48">
        <f t="shared" si="11"/>
        <v>4514568.452814064</v>
      </c>
      <c r="L67" s="48">
        <f t="shared" si="11"/>
        <v>5152849.9982133564</v>
      </c>
      <c r="M67" s="48">
        <f t="shared" si="11"/>
        <v>1114531.9118455141</v>
      </c>
      <c r="N67" s="48">
        <f t="shared" si="11"/>
        <v>1382153.4643196461</v>
      </c>
      <c r="O67" s="48">
        <f t="shared" si="11"/>
        <v>303945.17123718292</v>
      </c>
    </row>
    <row r="68" spans="1:15" x14ac:dyDescent="0.35">
      <c r="A68">
        <v>2088</v>
      </c>
      <c r="B68" s="48">
        <f t="shared" si="2"/>
        <v>18263003.45391085</v>
      </c>
      <c r="C68" s="48">
        <f t="shared" si="3"/>
        <v>12506828.976193493</v>
      </c>
      <c r="D68" s="48">
        <f t="shared" si="4"/>
        <v>14310707.42177359</v>
      </c>
      <c r="E68" s="48">
        <f t="shared" si="5"/>
        <v>2838214.2998448047</v>
      </c>
      <c r="F68" s="48">
        <f t="shared" si="6"/>
        <v>3583877.6020725397</v>
      </c>
      <c r="G68" s="48">
        <f t="shared" si="7"/>
        <v>894720.69843833533</v>
      </c>
      <c r="I68">
        <v>2088</v>
      </c>
      <c r="J68" s="48">
        <f t="shared" si="11"/>
        <v>6667612.5102879982</v>
      </c>
      <c r="K68" s="48">
        <f t="shared" si="11"/>
        <v>4586801.5480590891</v>
      </c>
      <c r="L68" s="48">
        <f t="shared" si="11"/>
        <v>5235295.59818477</v>
      </c>
      <c r="M68" s="48">
        <f t="shared" si="11"/>
        <v>1132364.4224350422</v>
      </c>
      <c r="N68" s="48">
        <f t="shared" si="11"/>
        <v>1404267.9197487605</v>
      </c>
      <c r="O68" s="48">
        <f t="shared" si="11"/>
        <v>308808.29397697787</v>
      </c>
    </row>
    <row r="69" spans="1:15" x14ac:dyDescent="0.35">
      <c r="A69">
        <v>2089</v>
      </c>
      <c r="B69" s="48">
        <f t="shared" ref="B69:B130" si="12">B68*(1+$C$1)</f>
        <v>18555211.509173423</v>
      </c>
      <c r="C69" s="48">
        <f t="shared" ref="C69:C130" si="13">C68*(1+$C$1)</f>
        <v>12706938.23981259</v>
      </c>
      <c r="D69" s="48">
        <f t="shared" ref="D69:D130" si="14">D68*(1+$C$1)</f>
        <v>14539678.740521967</v>
      </c>
      <c r="E69" s="48">
        <f t="shared" ref="E69:E130" si="15">E68*(1+$C$1)</f>
        <v>2883625.7286423217</v>
      </c>
      <c r="F69" s="48">
        <f t="shared" ref="F69:F130" si="16">F68*(1+$C$1)</f>
        <v>3641219.6437057005</v>
      </c>
      <c r="G69" s="48">
        <f t="shared" ref="G69:G130" si="17">G68*(1+$C$1)</f>
        <v>909036.22961334873</v>
      </c>
      <c r="I69">
        <v>2089</v>
      </c>
      <c r="J69" s="48">
        <f t="shared" ref="J69:O84" si="18">J68*(1+$C$1)</f>
        <v>6774294.3104526065</v>
      </c>
      <c r="K69" s="48">
        <f t="shared" si="18"/>
        <v>4660190.3728280347</v>
      </c>
      <c r="L69" s="48">
        <f t="shared" si="18"/>
        <v>5319060.3277557259</v>
      </c>
      <c r="M69" s="48">
        <f t="shared" si="18"/>
        <v>1150482.2531940029</v>
      </c>
      <c r="N69" s="48">
        <f t="shared" si="18"/>
        <v>1426736.2064647407</v>
      </c>
      <c r="O69" s="48">
        <f t="shared" si="18"/>
        <v>313749.22668060951</v>
      </c>
    </row>
    <row r="70" spans="1:15" x14ac:dyDescent="0.35">
      <c r="A70">
        <v>2090</v>
      </c>
      <c r="B70" s="48">
        <f t="shared" si="12"/>
        <v>18852094.893320199</v>
      </c>
      <c r="C70" s="48">
        <f t="shared" si="13"/>
        <v>12910249.251649592</v>
      </c>
      <c r="D70" s="48">
        <f t="shared" si="14"/>
        <v>14772313.60037032</v>
      </c>
      <c r="E70" s="48">
        <f t="shared" si="15"/>
        <v>2929763.740300599</v>
      </c>
      <c r="F70" s="48">
        <f t="shared" si="16"/>
        <v>3699479.1580049917</v>
      </c>
      <c r="G70" s="48">
        <f t="shared" si="17"/>
        <v>923580.80928716226</v>
      </c>
      <c r="I70">
        <v>2090</v>
      </c>
      <c r="J70" s="48">
        <f t="shared" si="18"/>
        <v>6882683.019419848</v>
      </c>
      <c r="K70" s="48">
        <f t="shared" si="18"/>
        <v>4734753.4187932834</v>
      </c>
      <c r="L70" s="48">
        <f t="shared" si="18"/>
        <v>5404165.292999818</v>
      </c>
      <c r="M70" s="48">
        <f t="shared" si="18"/>
        <v>1168889.9692451069</v>
      </c>
      <c r="N70" s="48">
        <f t="shared" si="18"/>
        <v>1449563.9857681766</v>
      </c>
      <c r="O70" s="48">
        <f t="shared" si="18"/>
        <v>318769.21430749929</v>
      </c>
    </row>
    <row r="71" spans="1:15" x14ac:dyDescent="0.35">
      <c r="A71">
        <v>2091</v>
      </c>
      <c r="B71" s="48">
        <f t="shared" si="12"/>
        <v>19153728.411613323</v>
      </c>
      <c r="C71" s="48">
        <f t="shared" si="13"/>
        <v>13116813.239675986</v>
      </c>
      <c r="D71" s="48">
        <f t="shared" si="14"/>
        <v>15008670.617976245</v>
      </c>
      <c r="E71" s="48">
        <f t="shared" si="15"/>
        <v>2976639.9601454088</v>
      </c>
      <c r="F71" s="48">
        <f t="shared" si="16"/>
        <v>3758670.8245330718</v>
      </c>
      <c r="G71" s="48">
        <f t="shared" si="17"/>
        <v>938358.10223575693</v>
      </c>
      <c r="I71">
        <v>2091</v>
      </c>
      <c r="J71" s="48">
        <f t="shared" si="18"/>
        <v>6992805.9477305654</v>
      </c>
      <c r="K71" s="48">
        <f t="shared" si="18"/>
        <v>4810509.4734939756</v>
      </c>
      <c r="L71" s="48">
        <f t="shared" si="18"/>
        <v>5490631.9376878152</v>
      </c>
      <c r="M71" s="48">
        <f t="shared" si="18"/>
        <v>1187592.2087530287</v>
      </c>
      <c r="N71" s="48">
        <f t="shared" si="18"/>
        <v>1472757.0095404675</v>
      </c>
      <c r="O71" s="48">
        <f t="shared" si="18"/>
        <v>323869.52173641929</v>
      </c>
    </row>
    <row r="72" spans="1:15" x14ac:dyDescent="0.35">
      <c r="A72">
        <v>2092</v>
      </c>
      <c r="B72" s="48">
        <f t="shared" si="12"/>
        <v>19460188.066199135</v>
      </c>
      <c r="C72" s="48">
        <f t="shared" si="13"/>
        <v>13326682.251510801</v>
      </c>
      <c r="D72" s="48">
        <f t="shared" si="14"/>
        <v>15248809.347863864</v>
      </c>
      <c r="E72" s="48">
        <f t="shared" si="15"/>
        <v>3024266.1995077352</v>
      </c>
      <c r="F72" s="48">
        <f t="shared" si="16"/>
        <v>3818809.5577256009</v>
      </c>
      <c r="G72" s="48">
        <f t="shared" si="17"/>
        <v>953371.83187152911</v>
      </c>
      <c r="I72">
        <v>2092</v>
      </c>
      <c r="J72" s="48">
        <f t="shared" si="18"/>
        <v>7104690.8428942543</v>
      </c>
      <c r="K72" s="48">
        <f t="shared" si="18"/>
        <v>4887477.625069879</v>
      </c>
      <c r="L72" s="48">
        <f t="shared" si="18"/>
        <v>5578482.0486908201</v>
      </c>
      <c r="M72" s="48">
        <f t="shared" si="18"/>
        <v>1206593.6840930772</v>
      </c>
      <c r="N72" s="48">
        <f t="shared" si="18"/>
        <v>1496321.121693115</v>
      </c>
      <c r="O72" s="48">
        <f t="shared" si="18"/>
        <v>329051.43408420199</v>
      </c>
    </row>
    <row r="73" spans="1:15" x14ac:dyDescent="0.35">
      <c r="A73">
        <v>2093</v>
      </c>
      <c r="B73" s="48">
        <f t="shared" si="12"/>
        <v>19771551.075258322</v>
      </c>
      <c r="C73" s="48">
        <f t="shared" si="13"/>
        <v>13539909.167534973</v>
      </c>
      <c r="D73" s="48">
        <f t="shared" si="14"/>
        <v>15492790.297429686</v>
      </c>
      <c r="E73" s="48">
        <f t="shared" si="15"/>
        <v>3072654.4586998592</v>
      </c>
      <c r="F73" s="48">
        <f t="shared" si="16"/>
        <v>3879910.5106492108</v>
      </c>
      <c r="G73" s="48">
        <f t="shared" si="17"/>
        <v>968625.78118147363</v>
      </c>
      <c r="I73">
        <v>2093</v>
      </c>
      <c r="J73" s="48">
        <f t="shared" si="18"/>
        <v>7218365.8963805623</v>
      </c>
      <c r="K73" s="48">
        <f t="shared" si="18"/>
        <v>4965677.2670709975</v>
      </c>
      <c r="L73" s="48">
        <f t="shared" si="18"/>
        <v>5667737.7614698736</v>
      </c>
      <c r="M73" s="48">
        <f t="shared" si="18"/>
        <v>1225899.1830385665</v>
      </c>
      <c r="N73" s="48">
        <f t="shared" si="18"/>
        <v>1520262.259640205</v>
      </c>
      <c r="O73" s="48">
        <f t="shared" si="18"/>
        <v>334316.25702954922</v>
      </c>
    </row>
    <row r="74" spans="1:15" x14ac:dyDescent="0.35">
      <c r="A74">
        <v>2094</v>
      </c>
      <c r="B74" s="48">
        <f t="shared" si="12"/>
        <v>20087895.892462455</v>
      </c>
      <c r="C74" s="48">
        <f t="shared" si="13"/>
        <v>13756547.714215534</v>
      </c>
      <c r="D74" s="48">
        <f t="shared" si="14"/>
        <v>15740674.942188561</v>
      </c>
      <c r="E74" s="48">
        <f t="shared" si="15"/>
        <v>3121816.930039057</v>
      </c>
      <c r="F74" s="48">
        <f t="shared" si="16"/>
        <v>3941989.0788195981</v>
      </c>
      <c r="G74" s="48">
        <f t="shared" si="17"/>
        <v>984123.79368037719</v>
      </c>
      <c r="I74">
        <v>2094</v>
      </c>
      <c r="J74" s="48">
        <f t="shared" si="18"/>
        <v>7333859.7507226514</v>
      </c>
      <c r="K74" s="48">
        <f t="shared" si="18"/>
        <v>5045128.1033441331</v>
      </c>
      <c r="L74" s="48">
        <f t="shared" si="18"/>
        <v>5758421.5656533921</v>
      </c>
      <c r="M74" s="48">
        <f t="shared" si="18"/>
        <v>1245513.5699671835</v>
      </c>
      <c r="N74" s="48">
        <f t="shared" si="18"/>
        <v>1544586.4557944483</v>
      </c>
      <c r="O74" s="48">
        <f t="shared" si="18"/>
        <v>339665.31714202202</v>
      </c>
    </row>
    <row r="75" spans="1:15" x14ac:dyDescent="0.35">
      <c r="A75">
        <v>2095</v>
      </c>
      <c r="B75" s="48">
        <f t="shared" si="12"/>
        <v>20409302.226741854</v>
      </c>
      <c r="C75" s="48">
        <f t="shared" si="13"/>
        <v>13976652.477642983</v>
      </c>
      <c r="D75" s="48">
        <f t="shared" si="14"/>
        <v>15992525.741263578</v>
      </c>
      <c r="E75" s="48">
        <f t="shared" si="15"/>
        <v>3171766.000919682</v>
      </c>
      <c r="F75" s="48">
        <f t="shared" si="16"/>
        <v>4005060.9040807118</v>
      </c>
      <c r="G75" s="48">
        <f t="shared" si="17"/>
        <v>999869.77437926328</v>
      </c>
      <c r="I75">
        <v>2095</v>
      </c>
      <c r="J75" s="48">
        <f t="shared" si="18"/>
        <v>7451201.5067342138</v>
      </c>
      <c r="K75" s="48">
        <f t="shared" si="18"/>
        <v>5125850.152997639</v>
      </c>
      <c r="L75" s="48">
        <f t="shared" si="18"/>
        <v>5850556.3107038466</v>
      </c>
      <c r="M75" s="48">
        <f t="shared" si="18"/>
        <v>1265441.7870866584</v>
      </c>
      <c r="N75" s="48">
        <f t="shared" si="18"/>
        <v>1569299.8390871594</v>
      </c>
      <c r="O75" s="48">
        <f t="shared" si="18"/>
        <v>345099.96221629437</v>
      </c>
    </row>
    <row r="76" spans="1:15" x14ac:dyDescent="0.35">
      <c r="A76">
        <v>2096</v>
      </c>
      <c r="B76" s="48">
        <f t="shared" si="12"/>
        <v>20735851.062369723</v>
      </c>
      <c r="C76" s="48">
        <f t="shared" si="13"/>
        <v>14200278.917285271</v>
      </c>
      <c r="D76" s="48">
        <f t="shared" si="14"/>
        <v>16248406.153123796</v>
      </c>
      <c r="E76" s="48">
        <f t="shared" si="15"/>
        <v>3222514.2569343969</v>
      </c>
      <c r="F76" s="48">
        <f t="shared" si="16"/>
        <v>4069141.8785460033</v>
      </c>
      <c r="G76" s="48">
        <f t="shared" si="17"/>
        <v>1015867.6907693315</v>
      </c>
      <c r="I76">
        <v>2096</v>
      </c>
      <c r="J76" s="48">
        <f t="shared" si="18"/>
        <v>7570420.7308419617</v>
      </c>
      <c r="K76" s="48">
        <f t="shared" si="18"/>
        <v>5207863.7554456014</v>
      </c>
      <c r="L76" s="48">
        <f t="shared" si="18"/>
        <v>5944165.2116751084</v>
      </c>
      <c r="M76" s="48">
        <f t="shared" si="18"/>
        <v>1285688.855680045</v>
      </c>
      <c r="N76" s="48">
        <f t="shared" si="18"/>
        <v>1594408.636512554</v>
      </c>
      <c r="O76" s="48">
        <f t="shared" si="18"/>
        <v>350621.56161175511</v>
      </c>
    </row>
    <row r="77" spans="1:15" x14ac:dyDescent="0.35">
      <c r="A77">
        <v>2097</v>
      </c>
      <c r="B77" s="48">
        <f t="shared" si="12"/>
        <v>21067624.679367639</v>
      </c>
      <c r="C77" s="48">
        <f t="shared" si="13"/>
        <v>14427483.379961835</v>
      </c>
      <c r="D77" s="48">
        <f t="shared" si="14"/>
        <v>16508380.651573777</v>
      </c>
      <c r="E77" s="48">
        <f t="shared" si="15"/>
        <v>3274074.4850453474</v>
      </c>
      <c r="F77" s="48">
        <f t="shared" si="16"/>
        <v>4134248.1486027394</v>
      </c>
      <c r="G77" s="48">
        <f t="shared" si="17"/>
        <v>1032121.5738216408</v>
      </c>
      <c r="I77">
        <v>2097</v>
      </c>
      <c r="J77" s="48">
        <f t="shared" si="18"/>
        <v>7691547.4625354335</v>
      </c>
      <c r="K77" s="48">
        <f t="shared" si="18"/>
        <v>5291189.5755327307</v>
      </c>
      <c r="L77" s="48">
        <f t="shared" si="18"/>
        <v>6039271.8550619101</v>
      </c>
      <c r="M77" s="48">
        <f t="shared" si="18"/>
        <v>1306259.8773709256</v>
      </c>
      <c r="N77" s="48">
        <f t="shared" si="18"/>
        <v>1619919.1746967549</v>
      </c>
      <c r="O77" s="48">
        <f t="shared" si="18"/>
        <v>356231.50659754319</v>
      </c>
    </row>
    <row r="78" spans="1:15" x14ac:dyDescent="0.35">
      <c r="A78">
        <v>2098</v>
      </c>
      <c r="B78" s="48">
        <f t="shared" si="12"/>
        <v>21404706.674237523</v>
      </c>
      <c r="C78" s="48">
        <f t="shared" si="13"/>
        <v>14658323.114041224</v>
      </c>
      <c r="D78" s="48">
        <f t="shared" si="14"/>
        <v>16772514.741998957</v>
      </c>
      <c r="E78" s="48">
        <f t="shared" si="15"/>
        <v>3326459.6768060732</v>
      </c>
      <c r="F78" s="48">
        <f t="shared" si="16"/>
        <v>4200396.1189803835</v>
      </c>
      <c r="G78" s="48">
        <f t="shared" si="17"/>
        <v>1048635.5190027871</v>
      </c>
      <c r="I78">
        <v>2098</v>
      </c>
      <c r="J78" s="48">
        <f t="shared" si="18"/>
        <v>7814612.2219360005</v>
      </c>
      <c r="K78" s="48">
        <f t="shared" si="18"/>
        <v>5375848.6087412545</v>
      </c>
      <c r="L78" s="48">
        <f t="shared" si="18"/>
        <v>6135900.204742901</v>
      </c>
      <c r="M78" s="48">
        <f t="shared" si="18"/>
        <v>1327160.0354088605</v>
      </c>
      <c r="N78" s="48">
        <f t="shared" si="18"/>
        <v>1645837.881491903</v>
      </c>
      <c r="O78" s="48">
        <f t="shared" si="18"/>
        <v>361931.21070310386</v>
      </c>
    </row>
    <row r="79" spans="1:15" x14ac:dyDescent="0.35">
      <c r="A79">
        <v>2099</v>
      </c>
      <c r="B79" s="48">
        <f t="shared" si="12"/>
        <v>21747181.981025323</v>
      </c>
      <c r="C79" s="48">
        <f t="shared" si="13"/>
        <v>14892856.283865884</v>
      </c>
      <c r="D79" s="48">
        <f t="shared" si="14"/>
        <v>17040874.977870941</v>
      </c>
      <c r="E79" s="48">
        <f t="shared" si="15"/>
        <v>3379683.0316349706</v>
      </c>
      <c r="F79" s="48">
        <f t="shared" si="16"/>
        <v>4267602.4568840694</v>
      </c>
      <c r="G79" s="48">
        <f t="shared" si="17"/>
        <v>1065413.6873068316</v>
      </c>
      <c r="I79">
        <v>2099</v>
      </c>
      <c r="J79" s="48">
        <f t="shared" si="18"/>
        <v>7939646.0174869765</v>
      </c>
      <c r="K79" s="48">
        <f t="shared" si="18"/>
        <v>5461862.1864811145</v>
      </c>
      <c r="L79" s="48">
        <f t="shared" si="18"/>
        <v>6234074.6080187876</v>
      </c>
      <c r="M79" s="48">
        <f t="shared" si="18"/>
        <v>1348394.5959754023</v>
      </c>
      <c r="N79" s="48">
        <f t="shared" si="18"/>
        <v>1672171.2875957733</v>
      </c>
      <c r="O79" s="48">
        <f t="shared" si="18"/>
        <v>367722.11007435352</v>
      </c>
    </row>
    <row r="80" spans="1:15" x14ac:dyDescent="0.35">
      <c r="A80">
        <v>2100</v>
      </c>
      <c r="B80" s="48">
        <f t="shared" si="12"/>
        <v>22095136.892721727</v>
      </c>
      <c r="C80" s="48">
        <f t="shared" si="13"/>
        <v>15131141.984407738</v>
      </c>
      <c r="D80" s="48">
        <f t="shared" si="14"/>
        <v>17313528.977516875</v>
      </c>
      <c r="E80" s="48">
        <f t="shared" si="15"/>
        <v>3433757.9601411303</v>
      </c>
      <c r="F80" s="48">
        <f t="shared" si="16"/>
        <v>4335884.0961942142</v>
      </c>
      <c r="G80" s="48">
        <f t="shared" si="17"/>
        <v>1082460.3063037409</v>
      </c>
      <c r="I80">
        <v>2100</v>
      </c>
      <c r="J80" s="48">
        <f t="shared" si="18"/>
        <v>8066680.3537667682</v>
      </c>
      <c r="K80" s="48">
        <f t="shared" si="18"/>
        <v>5549251.9814648125</v>
      </c>
      <c r="L80" s="48">
        <f t="shared" si="18"/>
        <v>6333819.8017470883</v>
      </c>
      <c r="M80" s="48">
        <f t="shared" si="18"/>
        <v>1369968.9095110088</v>
      </c>
      <c r="N80" s="48">
        <f t="shared" si="18"/>
        <v>1698926.0281973057</v>
      </c>
      <c r="O80" s="48">
        <f t="shared" si="18"/>
        <v>373605.66383554321</v>
      </c>
    </row>
    <row r="81" spans="1:15" x14ac:dyDescent="0.35">
      <c r="A81">
        <v>2101</v>
      </c>
      <c r="B81" s="48">
        <f t="shared" si="12"/>
        <v>22448659.083005276</v>
      </c>
      <c r="C81" s="48">
        <f t="shared" si="13"/>
        <v>15373240.256158262</v>
      </c>
      <c r="D81" s="48">
        <f t="shared" si="14"/>
        <v>17590545.441157144</v>
      </c>
      <c r="E81" s="48">
        <f t="shared" si="15"/>
        <v>3488698.0875033885</v>
      </c>
      <c r="F81" s="48">
        <f t="shared" si="16"/>
        <v>4405258.2417333219</v>
      </c>
      <c r="G81" s="48">
        <f t="shared" si="17"/>
        <v>1099779.6712046007</v>
      </c>
      <c r="I81">
        <v>2101</v>
      </c>
      <c r="J81" s="48">
        <f t="shared" si="18"/>
        <v>8195747.2394270366</v>
      </c>
      <c r="K81" s="48">
        <f t="shared" si="18"/>
        <v>5638040.0131682493</v>
      </c>
      <c r="L81" s="48">
        <f t="shared" si="18"/>
        <v>6435160.9185750419</v>
      </c>
      <c r="M81" s="48">
        <f t="shared" si="18"/>
        <v>1391888.4120631849</v>
      </c>
      <c r="N81" s="48">
        <f t="shared" si="18"/>
        <v>1726108.8446484627</v>
      </c>
      <c r="O81" s="48">
        <f t="shared" si="18"/>
        <v>379583.35445691191</v>
      </c>
    </row>
    <row r="82" spans="1:15" x14ac:dyDescent="0.35">
      <c r="A82">
        <v>2102</v>
      </c>
      <c r="B82" s="48">
        <f t="shared" si="12"/>
        <v>22807837.62833336</v>
      </c>
      <c r="C82" s="48">
        <f t="shared" si="13"/>
        <v>15619212.100256795</v>
      </c>
      <c r="D82" s="48">
        <f t="shared" si="14"/>
        <v>17871994.168215659</v>
      </c>
      <c r="E82" s="48">
        <f t="shared" si="15"/>
        <v>3544517.256903443</v>
      </c>
      <c r="F82" s="48">
        <f t="shared" si="16"/>
        <v>4475742.3736010548</v>
      </c>
      <c r="G82" s="48">
        <f t="shared" si="17"/>
        <v>1117376.1459438743</v>
      </c>
      <c r="I82">
        <v>2102</v>
      </c>
      <c r="J82" s="48">
        <f t="shared" si="18"/>
        <v>8326879.1952578695</v>
      </c>
      <c r="K82" s="48">
        <f t="shared" si="18"/>
        <v>5728248.6533789411</v>
      </c>
      <c r="L82" s="48">
        <f t="shared" si="18"/>
        <v>6538123.4932722431</v>
      </c>
      <c r="M82" s="48">
        <f t="shared" si="18"/>
        <v>1414158.6266561958</v>
      </c>
      <c r="N82" s="48">
        <f t="shared" si="18"/>
        <v>1753726.5861628382</v>
      </c>
      <c r="O82" s="48">
        <f t="shared" si="18"/>
        <v>385656.68812822248</v>
      </c>
    </row>
    <row r="83" spans="1:15" x14ac:dyDescent="0.35">
      <c r="A83">
        <v>2103</v>
      </c>
      <c r="B83" s="48">
        <f t="shared" si="12"/>
        <v>23172763.030386694</v>
      </c>
      <c r="C83" s="48">
        <f t="shared" si="13"/>
        <v>15869119.493860904</v>
      </c>
      <c r="D83" s="48">
        <f t="shared" si="14"/>
        <v>18157946.074907109</v>
      </c>
      <c r="E83" s="48">
        <f t="shared" si="15"/>
        <v>3601229.5330138979</v>
      </c>
      <c r="F83" s="48">
        <f t="shared" si="16"/>
        <v>4547354.2515786719</v>
      </c>
      <c r="G83" s="48">
        <f t="shared" si="17"/>
        <v>1135254.1642789762</v>
      </c>
      <c r="I83">
        <v>2103</v>
      </c>
      <c r="J83" s="48">
        <f t="shared" si="18"/>
        <v>8460109.2623819951</v>
      </c>
      <c r="K83" s="48">
        <f t="shared" si="18"/>
        <v>5819900.6318330038</v>
      </c>
      <c r="L83" s="48">
        <f t="shared" si="18"/>
        <v>6642733.4691645987</v>
      </c>
      <c r="M83" s="48">
        <f t="shared" si="18"/>
        <v>1436785.1646826949</v>
      </c>
      <c r="N83" s="48">
        <f t="shared" si="18"/>
        <v>1781786.2115414436</v>
      </c>
      <c r="O83" s="48">
        <f t="shared" si="18"/>
        <v>391827.19513827405</v>
      </c>
    </row>
    <row r="84" spans="1:15" x14ac:dyDescent="0.35">
      <c r="A84">
        <v>2104</v>
      </c>
      <c r="B84" s="48">
        <f t="shared" si="12"/>
        <v>23543527.238872882</v>
      </c>
      <c r="C84" s="48">
        <f t="shared" si="13"/>
        <v>16123025.405762678</v>
      </c>
      <c r="D84" s="48">
        <f t="shared" si="14"/>
        <v>18448473.212105624</v>
      </c>
      <c r="E84" s="48">
        <f t="shared" si="15"/>
        <v>3658849.2055421202</v>
      </c>
      <c r="F84" s="48">
        <f t="shared" si="16"/>
        <v>4620111.9196039308</v>
      </c>
      <c r="G84" s="48">
        <f t="shared" si="17"/>
        <v>1153418.2309074397</v>
      </c>
      <c r="I84">
        <v>2104</v>
      </c>
      <c r="J84" s="48">
        <f t="shared" si="18"/>
        <v>8595471.0105801076</v>
      </c>
      <c r="K84" s="48">
        <f t="shared" si="18"/>
        <v>5913019.0419423319</v>
      </c>
      <c r="L84" s="48">
        <f t="shared" si="18"/>
        <v>6749017.204671232</v>
      </c>
      <c r="M84" s="48">
        <f t="shared" si="18"/>
        <v>1459773.727317618</v>
      </c>
      <c r="N84" s="48">
        <f t="shared" si="18"/>
        <v>1810294.7909261067</v>
      </c>
      <c r="O84" s="48">
        <f t="shared" si="18"/>
        <v>398096.43026048644</v>
      </c>
    </row>
    <row r="85" spans="1:15" x14ac:dyDescent="0.35">
      <c r="A85">
        <v>2105</v>
      </c>
      <c r="B85" s="48">
        <f t="shared" si="12"/>
        <v>23920223.674694847</v>
      </c>
      <c r="C85" s="48">
        <f t="shared" si="13"/>
        <v>16380993.812254881</v>
      </c>
      <c r="D85" s="48">
        <f t="shared" si="14"/>
        <v>18743648.783499315</v>
      </c>
      <c r="E85" s="48">
        <f t="shared" si="15"/>
        <v>3717390.7928307941</v>
      </c>
      <c r="F85" s="48">
        <f t="shared" si="16"/>
        <v>4694033.710317594</v>
      </c>
      <c r="G85" s="48">
        <f t="shared" si="17"/>
        <v>1171872.9226019587</v>
      </c>
      <c r="I85">
        <v>2105</v>
      </c>
      <c r="J85" s="48">
        <f t="shared" ref="J85:O100" si="19">J84*(1+$C$1)</f>
        <v>8732998.5467493888</v>
      </c>
      <c r="K85" s="48">
        <f t="shared" si="19"/>
        <v>6007627.346613409</v>
      </c>
      <c r="L85" s="48">
        <f t="shared" si="19"/>
        <v>6857001.4799459716</v>
      </c>
      <c r="M85" s="48">
        <f t="shared" si="19"/>
        <v>1483130.1069546998</v>
      </c>
      <c r="N85" s="48">
        <f t="shared" si="19"/>
        <v>1839259.5075809245</v>
      </c>
      <c r="O85" s="48">
        <f t="shared" si="19"/>
        <v>404465.97314465424</v>
      </c>
    </row>
    <row r="86" spans="1:15" x14ac:dyDescent="0.35">
      <c r="A86">
        <v>2106</v>
      </c>
      <c r="B86" s="48">
        <f t="shared" si="12"/>
        <v>24302947.253489964</v>
      </c>
      <c r="C86" s="48">
        <f t="shared" si="13"/>
        <v>16643089.713250959</v>
      </c>
      <c r="D86" s="48">
        <f t="shared" si="14"/>
        <v>19043547.164035305</v>
      </c>
      <c r="E86" s="48">
        <f t="shared" si="15"/>
        <v>3776869.0455160867</v>
      </c>
      <c r="F86" s="48">
        <f t="shared" si="16"/>
        <v>4769138.2496826751</v>
      </c>
      <c r="G86" s="48">
        <f t="shared" si="17"/>
        <v>1190622.8893635902</v>
      </c>
      <c r="I86">
        <v>2106</v>
      </c>
      <c r="J86" s="48">
        <f t="shared" si="19"/>
        <v>8872726.5234973785</v>
      </c>
      <c r="K86" s="48">
        <f t="shared" si="19"/>
        <v>6103749.3841592232</v>
      </c>
      <c r="L86" s="48">
        <f t="shared" si="19"/>
        <v>6966713.503625107</v>
      </c>
      <c r="M86" s="48">
        <f t="shared" si="19"/>
        <v>1506860.1886659751</v>
      </c>
      <c r="N86" s="48">
        <f t="shared" si="19"/>
        <v>1868687.6597022193</v>
      </c>
      <c r="O86" s="48">
        <f t="shared" si="19"/>
        <v>410937.42871496873</v>
      </c>
    </row>
    <row r="87" spans="1:15" x14ac:dyDescent="0.35">
      <c r="A87">
        <v>2107</v>
      </c>
      <c r="B87" s="48">
        <f t="shared" si="12"/>
        <v>24691794.409545805</v>
      </c>
      <c r="C87" s="48">
        <f t="shared" si="13"/>
        <v>16909379.148662973</v>
      </c>
      <c r="D87" s="48">
        <f t="shared" si="14"/>
        <v>19348243.91865987</v>
      </c>
      <c r="E87" s="48">
        <f t="shared" si="15"/>
        <v>3837298.9502443443</v>
      </c>
      <c r="F87" s="48">
        <f t="shared" si="16"/>
        <v>4845444.4616775978</v>
      </c>
      <c r="G87" s="48">
        <f t="shared" si="17"/>
        <v>1209672.8555934075</v>
      </c>
      <c r="I87">
        <v>2107</v>
      </c>
      <c r="J87" s="48">
        <f t="shared" si="19"/>
        <v>9014690.1478733364</v>
      </c>
      <c r="K87" s="48">
        <f t="shared" si="19"/>
        <v>6201409.3743057707</v>
      </c>
      <c r="L87" s="48">
        <f t="shared" si="19"/>
        <v>7078180.919683109</v>
      </c>
      <c r="M87" s="48">
        <f t="shared" si="19"/>
        <v>1530969.9516846307</v>
      </c>
      <c r="N87" s="48">
        <f t="shared" si="19"/>
        <v>1898586.6622574548</v>
      </c>
      <c r="O87" s="48">
        <f t="shared" si="19"/>
        <v>417512.42757440824</v>
      </c>
    </row>
    <row r="88" spans="1:15" x14ac:dyDescent="0.35">
      <c r="A88">
        <v>2108</v>
      </c>
      <c r="B88" s="48">
        <f t="shared" si="12"/>
        <v>25086863.120098539</v>
      </c>
      <c r="C88" s="48">
        <f t="shared" si="13"/>
        <v>17179929.215041582</v>
      </c>
      <c r="D88" s="48">
        <f t="shared" si="14"/>
        <v>19657815.821358427</v>
      </c>
      <c r="E88" s="48">
        <f t="shared" si="15"/>
        <v>3898695.7334482539</v>
      </c>
      <c r="F88" s="48">
        <f t="shared" si="16"/>
        <v>4922971.5730644399</v>
      </c>
      <c r="G88" s="48">
        <f t="shared" si="17"/>
        <v>1229027.6212829021</v>
      </c>
      <c r="I88">
        <v>2108</v>
      </c>
      <c r="J88" s="48">
        <f t="shared" si="19"/>
        <v>9158925.1902393103</v>
      </c>
      <c r="K88" s="48">
        <f t="shared" si="19"/>
        <v>6300631.9242946636</v>
      </c>
      <c r="L88" s="48">
        <f t="shared" si="19"/>
        <v>7191431.8143980391</v>
      </c>
      <c r="M88" s="48">
        <f t="shared" si="19"/>
        <v>1555465.4709115848</v>
      </c>
      <c r="N88" s="48">
        <f t="shared" si="19"/>
        <v>1928964.0488535741</v>
      </c>
      <c r="O88" s="48">
        <f t="shared" si="19"/>
        <v>424192.62641559879</v>
      </c>
    </row>
    <row r="89" spans="1:15" x14ac:dyDescent="0.35">
      <c r="A89">
        <v>2109</v>
      </c>
      <c r="B89" s="48">
        <f t="shared" si="12"/>
        <v>25488252.930020116</v>
      </c>
      <c r="C89" s="48">
        <f t="shared" si="13"/>
        <v>17454808.082482249</v>
      </c>
      <c r="D89" s="48">
        <f t="shared" si="14"/>
        <v>19972340.874500163</v>
      </c>
      <c r="E89" s="48">
        <f t="shared" si="15"/>
        <v>3961074.8651834261</v>
      </c>
      <c r="F89" s="48">
        <f t="shared" si="16"/>
        <v>5001739.1182334712</v>
      </c>
      <c r="G89" s="48">
        <f t="shared" si="17"/>
        <v>1248692.0632234286</v>
      </c>
      <c r="I89">
        <v>2109</v>
      </c>
      <c r="J89" s="48">
        <f t="shared" si="19"/>
        <v>9305467.9932831395</v>
      </c>
      <c r="K89" s="48">
        <f t="shared" si="19"/>
        <v>6401442.0350833787</v>
      </c>
      <c r="L89" s="48">
        <f t="shared" si="19"/>
        <v>7306494.7234284077</v>
      </c>
      <c r="M89" s="48">
        <f t="shared" si="19"/>
        <v>1580352.9184461702</v>
      </c>
      <c r="N89" s="48">
        <f t="shared" si="19"/>
        <v>1959827.4736352314</v>
      </c>
      <c r="O89" s="48">
        <f t="shared" si="19"/>
        <v>430979.70843824837</v>
      </c>
    </row>
    <row r="90" spans="1:15" x14ac:dyDescent="0.35">
      <c r="A90">
        <v>2110</v>
      </c>
      <c r="B90" s="48">
        <f t="shared" si="12"/>
        <v>25896064.97690044</v>
      </c>
      <c r="C90" s="48">
        <f t="shared" si="13"/>
        <v>17734085.011801966</v>
      </c>
      <c r="D90" s="48">
        <f t="shared" si="14"/>
        <v>20291898.328492165</v>
      </c>
      <c r="E90" s="48">
        <f t="shared" si="15"/>
        <v>4024452.0630263612</v>
      </c>
      <c r="F90" s="48">
        <f t="shared" si="16"/>
        <v>5081766.9441252071</v>
      </c>
      <c r="G90" s="48">
        <f t="shared" si="17"/>
        <v>1268671.1362350034</v>
      </c>
      <c r="I90">
        <v>2110</v>
      </c>
      <c r="J90" s="48">
        <f t="shared" si="19"/>
        <v>9454355.4811756704</v>
      </c>
      <c r="K90" s="48">
        <f t="shared" si="19"/>
        <v>6503865.1076447126</v>
      </c>
      <c r="L90" s="48">
        <f t="shared" si="19"/>
        <v>7423398.6390032619</v>
      </c>
      <c r="M90" s="48">
        <f t="shared" si="19"/>
        <v>1605638.5651413088</v>
      </c>
      <c r="N90" s="48">
        <f t="shared" si="19"/>
        <v>1991184.7132133951</v>
      </c>
      <c r="O90" s="48">
        <f t="shared" si="19"/>
        <v>437875.38377326034</v>
      </c>
    </row>
    <row r="91" spans="1:15" x14ac:dyDescent="0.35">
      <c r="A91">
        <v>2111</v>
      </c>
      <c r="B91" s="48">
        <f t="shared" si="12"/>
        <v>26310402.016530845</v>
      </c>
      <c r="C91" s="48">
        <f t="shared" si="13"/>
        <v>18017830.371990796</v>
      </c>
      <c r="D91" s="48">
        <f t="shared" si="14"/>
        <v>20616568.70174804</v>
      </c>
      <c r="E91" s="48">
        <f t="shared" si="15"/>
        <v>4088843.2960347831</v>
      </c>
      <c r="F91" s="48">
        <f t="shared" si="16"/>
        <v>5163075.2152312109</v>
      </c>
      <c r="G91" s="48">
        <f t="shared" si="17"/>
        <v>1288969.8744147634</v>
      </c>
      <c r="I91">
        <v>2111</v>
      </c>
      <c r="J91" s="48">
        <f t="shared" si="19"/>
        <v>9605625.1688744817</v>
      </c>
      <c r="K91" s="48">
        <f t="shared" si="19"/>
        <v>6607926.9493670277</v>
      </c>
      <c r="L91" s="48">
        <f t="shared" si="19"/>
        <v>7542173.0172273144</v>
      </c>
      <c r="M91" s="48">
        <f t="shared" si="19"/>
        <v>1631328.7821835699</v>
      </c>
      <c r="N91" s="48">
        <f t="shared" si="19"/>
        <v>2023043.6686248095</v>
      </c>
      <c r="O91" s="48">
        <f t="shared" si="19"/>
        <v>444881.38991363253</v>
      </c>
    </row>
    <row r="92" spans="1:15" x14ac:dyDescent="0.35">
      <c r="A92">
        <v>2112</v>
      </c>
      <c r="B92" s="48">
        <f t="shared" si="12"/>
        <v>26731368.448795341</v>
      </c>
      <c r="C92" s="48">
        <f t="shared" si="13"/>
        <v>18306115.657942649</v>
      </c>
      <c r="D92" s="48">
        <f t="shared" si="14"/>
        <v>20946433.800976008</v>
      </c>
      <c r="E92" s="48">
        <f t="shared" si="15"/>
        <v>4154264.7887713397</v>
      </c>
      <c r="F92" s="48">
        <f t="shared" si="16"/>
        <v>5245684.4186749104</v>
      </c>
      <c r="G92" s="48">
        <f t="shared" si="17"/>
        <v>1309593.3924053996</v>
      </c>
      <c r="I92">
        <v>2112</v>
      </c>
      <c r="J92" s="48">
        <f t="shared" si="19"/>
        <v>9759315.1715764739</v>
      </c>
      <c r="K92" s="48">
        <f t="shared" si="19"/>
        <v>6713653.7805569004</v>
      </c>
      <c r="L92" s="48">
        <f t="shared" si="19"/>
        <v>7662847.7855029516</v>
      </c>
      <c r="M92" s="48">
        <f t="shared" si="19"/>
        <v>1657430.042698507</v>
      </c>
      <c r="N92" s="48">
        <f t="shared" si="19"/>
        <v>2055412.3673228065</v>
      </c>
      <c r="O92" s="48">
        <f t="shared" si="19"/>
        <v>451999.49215225066</v>
      </c>
    </row>
    <row r="93" spans="1:15" x14ac:dyDescent="0.35">
      <c r="A93">
        <v>2113</v>
      </c>
      <c r="B93" s="48">
        <f t="shared" si="12"/>
        <v>27159070.343976066</v>
      </c>
      <c r="C93" s="48">
        <f t="shared" si="13"/>
        <v>18599013.508469731</v>
      </c>
      <c r="D93" s="48">
        <f t="shared" si="14"/>
        <v>21281576.741791625</v>
      </c>
      <c r="E93" s="48">
        <f t="shared" si="15"/>
        <v>4220733.0253916811</v>
      </c>
      <c r="F93" s="48">
        <f t="shared" si="16"/>
        <v>5329615.369373709</v>
      </c>
      <c r="G93" s="48">
        <f t="shared" si="17"/>
        <v>1330546.8866838859</v>
      </c>
      <c r="I93">
        <v>2113</v>
      </c>
      <c r="J93" s="48">
        <f t="shared" si="19"/>
        <v>9915464.2143216971</v>
      </c>
      <c r="K93" s="48">
        <f t="shared" si="19"/>
        <v>6821072.2410458112</v>
      </c>
      <c r="L93" s="48">
        <f t="shared" si="19"/>
        <v>7785453.350070999</v>
      </c>
      <c r="M93" s="48">
        <f t="shared" si="19"/>
        <v>1683948.9233816832</v>
      </c>
      <c r="N93" s="48">
        <f t="shared" si="19"/>
        <v>2088298.9651999713</v>
      </c>
      <c r="O93" s="48">
        <f t="shared" si="19"/>
        <v>459231.4840266867</v>
      </c>
    </row>
    <row r="94" spans="1:15" x14ac:dyDescent="0.35">
      <c r="A94">
        <v>2114</v>
      </c>
      <c r="B94" s="48">
        <f t="shared" si="12"/>
        <v>27593615.469479684</v>
      </c>
      <c r="C94" s="48">
        <f t="shared" si="13"/>
        <v>18896597.724605247</v>
      </c>
      <c r="D94" s="48">
        <f t="shared" si="14"/>
        <v>21622081.96966029</v>
      </c>
      <c r="E94" s="48">
        <f t="shared" si="15"/>
        <v>4288264.7537979484</v>
      </c>
      <c r="F94" s="48">
        <f t="shared" si="16"/>
        <v>5414889.2152836882</v>
      </c>
      <c r="G94" s="48">
        <f t="shared" si="17"/>
        <v>1351835.6368708282</v>
      </c>
      <c r="I94">
        <v>2114</v>
      </c>
      <c r="J94" s="48">
        <f t="shared" si="19"/>
        <v>10074111.641750844</v>
      </c>
      <c r="K94" s="48">
        <f t="shared" si="19"/>
        <v>6930209.3969025444</v>
      </c>
      <c r="L94" s="48">
        <f t="shared" si="19"/>
        <v>7910020.6036721347</v>
      </c>
      <c r="M94" s="48">
        <f t="shared" si="19"/>
        <v>1710892.1061557902</v>
      </c>
      <c r="N94" s="48">
        <f t="shared" si="19"/>
        <v>2121711.748643171</v>
      </c>
      <c r="O94" s="48">
        <f t="shared" si="19"/>
        <v>466579.18777111371</v>
      </c>
    </row>
    <row r="95" spans="1:15" x14ac:dyDescent="0.35">
      <c r="A95">
        <v>2115</v>
      </c>
      <c r="B95" s="48">
        <f t="shared" si="12"/>
        <v>28035113.316991359</v>
      </c>
      <c r="C95" s="48">
        <f t="shared" si="13"/>
        <v>19198943.288198933</v>
      </c>
      <c r="D95" s="48">
        <f t="shared" si="14"/>
        <v>21968035.281174853</v>
      </c>
      <c r="E95" s="48">
        <f t="shared" si="15"/>
        <v>4356876.9898587158</v>
      </c>
      <c r="F95" s="48">
        <f t="shared" si="16"/>
        <v>5501527.442728227</v>
      </c>
      <c r="G95" s="48">
        <f t="shared" si="17"/>
        <v>1373465.0070607616</v>
      </c>
      <c r="I95">
        <v>2115</v>
      </c>
      <c r="J95" s="48">
        <f t="shared" si="19"/>
        <v>10235297.428018859</v>
      </c>
      <c r="K95" s="48">
        <f t="shared" si="19"/>
        <v>7041092.7472529849</v>
      </c>
      <c r="L95" s="48">
        <f t="shared" si="19"/>
        <v>8036580.9333308889</v>
      </c>
      <c r="M95" s="48">
        <f t="shared" si="19"/>
        <v>1738266.3798542828</v>
      </c>
      <c r="N95" s="48">
        <f t="shared" si="19"/>
        <v>2155659.1366214617</v>
      </c>
      <c r="O95" s="48">
        <f t="shared" si="19"/>
        <v>474044.45477545151</v>
      </c>
    </row>
    <row r="96" spans="1:15" x14ac:dyDescent="0.35">
      <c r="A96">
        <v>2116</v>
      </c>
      <c r="B96" s="48">
        <f t="shared" si="12"/>
        <v>28483675.130063221</v>
      </c>
      <c r="C96" s="48">
        <f t="shared" si="13"/>
        <v>19506126.380810115</v>
      </c>
      <c r="D96" s="48">
        <f t="shared" si="14"/>
        <v>22319523.845673651</v>
      </c>
      <c r="E96" s="48">
        <f t="shared" si="15"/>
        <v>4426587.0216964548</v>
      </c>
      <c r="F96" s="48">
        <f t="shared" si="16"/>
        <v>5589551.8818118786</v>
      </c>
      <c r="G96" s="48">
        <f t="shared" si="17"/>
        <v>1395440.4471737337</v>
      </c>
      <c r="I96">
        <v>2116</v>
      </c>
      <c r="J96" s="48">
        <f t="shared" si="19"/>
        <v>10399062.186867161</v>
      </c>
      <c r="K96" s="48">
        <f t="shared" si="19"/>
        <v>7153750.2312090332</v>
      </c>
      <c r="L96" s="48">
        <f t="shared" si="19"/>
        <v>8165166.2282641828</v>
      </c>
      <c r="M96" s="48">
        <f t="shared" si="19"/>
        <v>1766078.6419319513</v>
      </c>
      <c r="N96" s="48">
        <f t="shared" si="19"/>
        <v>2190149.682807405</v>
      </c>
      <c r="O96" s="48">
        <f t="shared" si="19"/>
        <v>481629.16605185875</v>
      </c>
    </row>
    <row r="97" spans="1:15" x14ac:dyDescent="0.35">
      <c r="A97">
        <v>2117</v>
      </c>
      <c r="B97" s="48">
        <f t="shared" si="12"/>
        <v>28939413.932144232</v>
      </c>
      <c r="C97" s="48">
        <f t="shared" si="13"/>
        <v>19818224.402903076</v>
      </c>
      <c r="D97" s="48">
        <f t="shared" si="14"/>
        <v>22676636.227204431</v>
      </c>
      <c r="E97" s="48">
        <f t="shared" si="15"/>
        <v>4497412.4140435979</v>
      </c>
      <c r="F97" s="48">
        <f t="shared" si="16"/>
        <v>5678984.7119208686</v>
      </c>
      <c r="G97" s="48">
        <f t="shared" si="17"/>
        <v>1417767.4943285135</v>
      </c>
      <c r="I97">
        <v>2117</v>
      </c>
      <c r="J97" s="48">
        <f t="shared" si="19"/>
        <v>10565447.181857035</v>
      </c>
      <c r="K97" s="48">
        <f t="shared" si="19"/>
        <v>7268210.2349083778</v>
      </c>
      <c r="L97" s="48">
        <f t="shared" si="19"/>
        <v>8295808.8879164094</v>
      </c>
      <c r="M97" s="48">
        <f t="shared" si="19"/>
        <v>1794335.9002028625</v>
      </c>
      <c r="N97" s="48">
        <f t="shared" si="19"/>
        <v>2225192.0777323237</v>
      </c>
      <c r="O97" s="48">
        <f t="shared" si="19"/>
        <v>489335.23270868848</v>
      </c>
    </row>
    <row r="98" spans="1:15" x14ac:dyDescent="0.35">
      <c r="A98">
        <v>2118</v>
      </c>
      <c r="B98" s="48">
        <f t="shared" si="12"/>
        <v>29402444.555058539</v>
      </c>
      <c r="C98" s="48">
        <f t="shared" si="13"/>
        <v>20135315.993349526</v>
      </c>
      <c r="D98" s="48">
        <f t="shared" si="14"/>
        <v>23039462.406839702</v>
      </c>
      <c r="E98" s="48">
        <f t="shared" si="15"/>
        <v>4569371.0126682958</v>
      </c>
      <c r="F98" s="48">
        <f t="shared" si="16"/>
        <v>5769848.467311603</v>
      </c>
      <c r="G98" s="48">
        <f t="shared" si="17"/>
        <v>1440451.7742377697</v>
      </c>
      <c r="I98">
        <v>2118</v>
      </c>
      <c r="J98" s="48">
        <f t="shared" si="19"/>
        <v>10734494.336766748</v>
      </c>
      <c r="K98" s="48">
        <f t="shared" si="19"/>
        <v>7384501.5986669119</v>
      </c>
      <c r="L98" s="48">
        <f t="shared" si="19"/>
        <v>8428541.8301230725</v>
      </c>
      <c r="M98" s="48">
        <f t="shared" si="19"/>
        <v>1823045.2746061082</v>
      </c>
      <c r="N98" s="48">
        <f t="shared" si="19"/>
        <v>2260795.1509760409</v>
      </c>
      <c r="O98" s="48">
        <f t="shared" si="19"/>
        <v>497164.59643202752</v>
      </c>
    </row>
    <row r="99" spans="1:15" x14ac:dyDescent="0.35">
      <c r="A99">
        <v>2119</v>
      </c>
      <c r="B99" s="48">
        <f t="shared" si="12"/>
        <v>29872883.667939477</v>
      </c>
      <c r="C99" s="48">
        <f t="shared" si="13"/>
        <v>20457481.049243119</v>
      </c>
      <c r="D99" s="48">
        <f t="shared" si="14"/>
        <v>23408093.805349138</v>
      </c>
      <c r="E99" s="48">
        <f t="shared" si="15"/>
        <v>4642480.9488709886</v>
      </c>
      <c r="F99" s="48">
        <f t="shared" si="16"/>
        <v>5862166.0427885884</v>
      </c>
      <c r="G99" s="48">
        <f t="shared" si="17"/>
        <v>1463499.0026255739</v>
      </c>
      <c r="I99">
        <v>2119</v>
      </c>
      <c r="J99" s="48">
        <f t="shared" si="19"/>
        <v>10906246.246155016</v>
      </c>
      <c r="K99" s="48">
        <f t="shared" si="19"/>
        <v>7502653.6242455831</v>
      </c>
      <c r="L99" s="48">
        <f t="shared" si="19"/>
        <v>8563398.4994050413</v>
      </c>
      <c r="M99" s="48">
        <f t="shared" si="19"/>
        <v>1852213.9989998059</v>
      </c>
      <c r="N99" s="48">
        <f t="shared" si="19"/>
        <v>2296967.8733916576</v>
      </c>
      <c r="O99" s="48">
        <f t="shared" si="19"/>
        <v>505119.22997493995</v>
      </c>
    </row>
    <row r="100" spans="1:15" x14ac:dyDescent="0.35">
      <c r="A100">
        <v>2120</v>
      </c>
      <c r="B100" s="48">
        <f t="shared" si="12"/>
        <v>30350849.80662651</v>
      </c>
      <c r="C100" s="48">
        <f t="shared" si="13"/>
        <v>20784800.746031009</v>
      </c>
      <c r="D100" s="48">
        <f t="shared" si="14"/>
        <v>23782623.306234725</v>
      </c>
      <c r="E100" s="48">
        <f t="shared" si="15"/>
        <v>4716760.6440529246</v>
      </c>
      <c r="F100" s="48">
        <f t="shared" si="16"/>
        <v>5955960.699473206</v>
      </c>
      <c r="G100" s="48">
        <f t="shared" si="17"/>
        <v>1486914.986667583</v>
      </c>
      <c r="I100">
        <v>2120</v>
      </c>
      <c r="J100" s="48">
        <f t="shared" si="19"/>
        <v>11080746.186093496</v>
      </c>
      <c r="K100" s="48">
        <f t="shared" si="19"/>
        <v>7622696.0822335128</v>
      </c>
      <c r="L100" s="48">
        <f t="shared" si="19"/>
        <v>8700412.8753955215</v>
      </c>
      <c r="M100" s="48">
        <f t="shared" si="19"/>
        <v>1881849.4229838029</v>
      </c>
      <c r="N100" s="48">
        <f t="shared" si="19"/>
        <v>2333719.3593659243</v>
      </c>
      <c r="O100" s="48">
        <f t="shared" si="19"/>
        <v>513201.13765453902</v>
      </c>
    </row>
    <row r="101" spans="1:15" x14ac:dyDescent="0.35">
      <c r="A101">
        <v>2121</v>
      </c>
      <c r="B101" s="48">
        <f t="shared" si="12"/>
        <v>30836463.403532535</v>
      </c>
      <c r="C101" s="48">
        <f t="shared" si="13"/>
        <v>21117357.557967506</v>
      </c>
      <c r="D101" s="48">
        <f t="shared" si="14"/>
        <v>24163145.279134482</v>
      </c>
      <c r="E101" s="48">
        <f t="shared" si="15"/>
        <v>4792228.8143577715</v>
      </c>
      <c r="F101" s="48">
        <f t="shared" si="16"/>
        <v>6051256.0706647774</v>
      </c>
      <c r="G101" s="48">
        <f t="shared" si="17"/>
        <v>1510705.6264542644</v>
      </c>
      <c r="I101">
        <v>2121</v>
      </c>
      <c r="J101" s="48">
        <f t="shared" ref="J101:O116" si="20">J100*(1+$C$1)</f>
        <v>11258038.125070993</v>
      </c>
      <c r="K101" s="48">
        <f t="shared" si="20"/>
        <v>7744659.2195492489</v>
      </c>
      <c r="L101" s="48">
        <f t="shared" si="20"/>
        <v>8839619.4814018495</v>
      </c>
      <c r="M101" s="48">
        <f t="shared" si="20"/>
        <v>1911959.0137515438</v>
      </c>
      <c r="N101" s="48">
        <f t="shared" si="20"/>
        <v>2371058.8691157792</v>
      </c>
      <c r="O101" s="48">
        <f t="shared" si="20"/>
        <v>521412.35585701163</v>
      </c>
    </row>
    <row r="102" spans="1:15" x14ac:dyDescent="0.35">
      <c r="A102">
        <v>2122</v>
      </c>
      <c r="B102" s="48">
        <f t="shared" si="12"/>
        <v>31329846.817989055</v>
      </c>
      <c r="C102" s="48">
        <f t="shared" si="13"/>
        <v>21455235.278894987</v>
      </c>
      <c r="D102" s="48">
        <f t="shared" si="14"/>
        <v>24549755.603600632</v>
      </c>
      <c r="E102" s="48">
        <f t="shared" si="15"/>
        <v>4868904.4753874959</v>
      </c>
      <c r="F102" s="48">
        <f t="shared" si="16"/>
        <v>6148076.1677954141</v>
      </c>
      <c r="G102" s="48">
        <f t="shared" si="17"/>
        <v>1534876.9164775326</v>
      </c>
      <c r="I102">
        <v>2122</v>
      </c>
      <c r="J102" s="48">
        <f t="shared" si="20"/>
        <v>11438166.735072128</v>
      </c>
      <c r="K102" s="48">
        <f t="shared" si="20"/>
        <v>7868573.7670620373</v>
      </c>
      <c r="L102" s="48">
        <f t="shared" si="20"/>
        <v>8981053.3931042794</v>
      </c>
      <c r="M102" s="48">
        <f t="shared" si="20"/>
        <v>1942550.3579715686</v>
      </c>
      <c r="N102" s="48">
        <f t="shared" si="20"/>
        <v>2408995.8110216316</v>
      </c>
      <c r="O102" s="48">
        <f t="shared" si="20"/>
        <v>529754.95355072385</v>
      </c>
    </row>
    <row r="103" spans="1:15" x14ac:dyDescent="0.35">
      <c r="A103">
        <v>2123</v>
      </c>
      <c r="B103" s="48">
        <f t="shared" si="12"/>
        <v>31831124.367076881</v>
      </c>
      <c r="C103" s="48">
        <f t="shared" si="13"/>
        <v>21798519.043357305</v>
      </c>
      <c r="D103" s="48">
        <f t="shared" si="14"/>
        <v>24942551.693258245</v>
      </c>
      <c r="E103" s="48">
        <f t="shared" si="15"/>
        <v>4946806.9469936956</v>
      </c>
      <c r="F103" s="48">
        <f t="shared" si="16"/>
        <v>6246445.3864801405</v>
      </c>
      <c r="G103" s="48">
        <f t="shared" si="17"/>
        <v>1559434.9471411731</v>
      </c>
      <c r="I103">
        <v>2123</v>
      </c>
      <c r="J103" s="48">
        <f t="shared" si="20"/>
        <v>11621177.402833283</v>
      </c>
      <c r="K103" s="48">
        <f t="shared" si="20"/>
        <v>7994470.94733503</v>
      </c>
      <c r="L103" s="48">
        <f t="shared" si="20"/>
        <v>9124750.2473939471</v>
      </c>
      <c r="M103" s="48">
        <f t="shared" si="20"/>
        <v>1973631.1636991138</v>
      </c>
      <c r="N103" s="48">
        <f t="shared" si="20"/>
        <v>2447539.7439979776</v>
      </c>
      <c r="O103" s="48">
        <f t="shared" si="20"/>
        <v>538231.03280753549</v>
      </c>
    </row>
    <row r="104" spans="1:15" x14ac:dyDescent="0.35">
      <c r="A104">
        <v>2124</v>
      </c>
      <c r="B104" s="48">
        <f t="shared" si="12"/>
        <v>32340422.356950112</v>
      </c>
      <c r="C104" s="48">
        <f t="shared" si="13"/>
        <v>22147295.348051023</v>
      </c>
      <c r="D104" s="48">
        <f t="shared" si="14"/>
        <v>25341632.520350378</v>
      </c>
      <c r="E104" s="48">
        <f t="shared" si="15"/>
        <v>5025955.8581455946</v>
      </c>
      <c r="F104" s="48">
        <f t="shared" si="16"/>
        <v>6346388.5126638226</v>
      </c>
      <c r="G104" s="48">
        <f t="shared" si="17"/>
        <v>1584385.9062954318</v>
      </c>
      <c r="I104">
        <v>2124</v>
      </c>
      <c r="J104" s="48">
        <f t="shared" si="20"/>
        <v>11807116.241278615</v>
      </c>
      <c r="K104" s="48">
        <f t="shared" si="20"/>
        <v>8122382.4824923901</v>
      </c>
      <c r="L104" s="48">
        <f t="shared" si="20"/>
        <v>9270746.2513522506</v>
      </c>
      <c r="M104" s="48">
        <f t="shared" si="20"/>
        <v>2005209.2623182996</v>
      </c>
      <c r="N104" s="48">
        <f t="shared" si="20"/>
        <v>2486700.3799019451</v>
      </c>
      <c r="O104" s="48">
        <f t="shared" si="20"/>
        <v>546842.72933245602</v>
      </c>
    </row>
    <row r="105" spans="1:15" x14ac:dyDescent="0.35">
      <c r="A105">
        <v>2125</v>
      </c>
      <c r="B105" s="48">
        <f t="shared" si="12"/>
        <v>32857869.114661314</v>
      </c>
      <c r="C105" s="48">
        <f t="shared" si="13"/>
        <v>22501652.073619839</v>
      </c>
      <c r="D105" s="48">
        <f t="shared" si="14"/>
        <v>25747098.640675984</v>
      </c>
      <c r="E105" s="48">
        <f t="shared" si="15"/>
        <v>5106371.1518759243</v>
      </c>
      <c r="F105" s="48">
        <f t="shared" si="16"/>
        <v>6447930.728866444</v>
      </c>
      <c r="G105" s="48">
        <f t="shared" si="17"/>
        <v>1609736.0807961586</v>
      </c>
      <c r="I105">
        <v>2125</v>
      </c>
      <c r="J105" s="48">
        <f t="shared" si="20"/>
        <v>11996030.101139072</v>
      </c>
      <c r="K105" s="48">
        <f t="shared" si="20"/>
        <v>8252340.6022122689</v>
      </c>
      <c r="L105" s="48">
        <f t="shared" si="20"/>
        <v>9419078.1913738865</v>
      </c>
      <c r="M105" s="48">
        <f t="shared" si="20"/>
        <v>2037292.6105153924</v>
      </c>
      <c r="N105" s="48">
        <f t="shared" si="20"/>
        <v>2526487.5859803762</v>
      </c>
      <c r="O105" s="48">
        <f t="shared" si="20"/>
        <v>555592.21300177532</v>
      </c>
    </row>
    <row r="106" spans="1:15" x14ac:dyDescent="0.35">
      <c r="A106">
        <v>2126</v>
      </c>
      <c r="B106" s="48">
        <f t="shared" si="12"/>
        <v>33383595.020495895</v>
      </c>
      <c r="C106" s="48">
        <f t="shared" si="13"/>
        <v>22861678.506797757</v>
      </c>
      <c r="D106" s="48">
        <f t="shared" si="14"/>
        <v>26159052.218926802</v>
      </c>
      <c r="E106" s="48">
        <f t="shared" si="15"/>
        <v>5188073.0903059393</v>
      </c>
      <c r="F106" s="48">
        <f t="shared" si="16"/>
        <v>6551097.6205283068</v>
      </c>
      <c r="G106" s="48">
        <f t="shared" si="17"/>
        <v>1635491.8580888973</v>
      </c>
      <c r="I106">
        <v>2126</v>
      </c>
      <c r="J106" s="48">
        <f t="shared" si="20"/>
        <v>12187966.582757298</v>
      </c>
      <c r="K106" s="48">
        <f t="shared" si="20"/>
        <v>8384378.0518476656</v>
      </c>
      <c r="L106" s="48">
        <f t="shared" si="20"/>
        <v>9569783.4424358681</v>
      </c>
      <c r="M106" s="48">
        <f t="shared" si="20"/>
        <v>2069889.2922836386</v>
      </c>
      <c r="N106" s="48">
        <f t="shared" si="20"/>
        <v>2566911.3873560624</v>
      </c>
      <c r="O106" s="48">
        <f t="shared" si="20"/>
        <v>564481.68840980378</v>
      </c>
    </row>
    <row r="107" spans="1:15" x14ac:dyDescent="0.35">
      <c r="A107">
        <v>2127</v>
      </c>
      <c r="B107" s="48">
        <f t="shared" si="12"/>
        <v>33917732.540823832</v>
      </c>
      <c r="C107" s="48">
        <f t="shared" si="13"/>
        <v>23227465.362906523</v>
      </c>
      <c r="D107" s="48">
        <f t="shared" si="14"/>
        <v>26577597.054429632</v>
      </c>
      <c r="E107" s="48">
        <f t="shared" si="15"/>
        <v>5271082.2597508347</v>
      </c>
      <c r="F107" s="48">
        <f t="shared" si="16"/>
        <v>6655915.1824567597</v>
      </c>
      <c r="G107" s="48">
        <f t="shared" si="17"/>
        <v>1661659.7278183196</v>
      </c>
      <c r="I107">
        <v>2127</v>
      </c>
      <c r="J107" s="48">
        <f t="shared" si="20"/>
        <v>12382974.048081415</v>
      </c>
      <c r="K107" s="48">
        <f t="shared" si="20"/>
        <v>8518528.1006772276</v>
      </c>
      <c r="L107" s="48">
        <f t="shared" si="20"/>
        <v>9722899.9775148425</v>
      </c>
      <c r="M107" s="48">
        <f t="shared" si="20"/>
        <v>2103007.5209601768</v>
      </c>
      <c r="N107" s="48">
        <f t="shared" si="20"/>
        <v>2607981.9695537593</v>
      </c>
      <c r="O107" s="48">
        <f t="shared" si="20"/>
        <v>573513.39542436064</v>
      </c>
    </row>
    <row r="108" spans="1:15" x14ac:dyDescent="0.35">
      <c r="A108">
        <v>2128</v>
      </c>
      <c r="B108" s="48">
        <f t="shared" si="12"/>
        <v>34460416.261477016</v>
      </c>
      <c r="C108" s="48">
        <f t="shared" si="13"/>
        <v>23599104.808713026</v>
      </c>
      <c r="D108" s="48">
        <f t="shared" si="14"/>
        <v>27002838.607300505</v>
      </c>
      <c r="E108" s="48">
        <f t="shared" si="15"/>
        <v>5355419.5759068485</v>
      </c>
      <c r="F108" s="48">
        <f t="shared" si="16"/>
        <v>6762409.8253760682</v>
      </c>
      <c r="G108" s="48">
        <f t="shared" si="17"/>
        <v>1688246.2834634127</v>
      </c>
      <c r="I108">
        <v>2128</v>
      </c>
      <c r="J108" s="48">
        <f t="shared" si="20"/>
        <v>12581101.632850718</v>
      </c>
      <c r="K108" s="48">
        <f t="shared" si="20"/>
        <v>8654824.5502880625</v>
      </c>
      <c r="L108" s="48">
        <f t="shared" si="20"/>
        <v>9878466.3771550804</v>
      </c>
      <c r="M108" s="48">
        <f t="shared" si="20"/>
        <v>2136655.6412955397</v>
      </c>
      <c r="N108" s="48">
        <f t="shared" si="20"/>
        <v>2649709.6810666197</v>
      </c>
      <c r="O108" s="48">
        <f t="shared" si="20"/>
        <v>582689.60975115048</v>
      </c>
    </row>
    <row r="109" spans="1:15" x14ac:dyDescent="0.35">
      <c r="A109">
        <v>2129</v>
      </c>
      <c r="B109" s="48">
        <f t="shared" si="12"/>
        <v>35011782.921660647</v>
      </c>
      <c r="C109" s="48">
        <f t="shared" si="13"/>
        <v>23976690.485652436</v>
      </c>
      <c r="D109" s="48">
        <f t="shared" si="14"/>
        <v>27434884.025017314</v>
      </c>
      <c r="E109" s="48">
        <f t="shared" si="15"/>
        <v>5441106.2891213577</v>
      </c>
      <c r="F109" s="48">
        <f t="shared" si="16"/>
        <v>6870608.3825820852</v>
      </c>
      <c r="G109" s="48">
        <f t="shared" si="17"/>
        <v>1715258.2239988274</v>
      </c>
      <c r="I109">
        <v>2129</v>
      </c>
      <c r="J109" s="48">
        <f t="shared" si="20"/>
        <v>12782399.258976329</v>
      </c>
      <c r="K109" s="48">
        <f t="shared" si="20"/>
        <v>8793301.743092671</v>
      </c>
      <c r="L109" s="48">
        <f t="shared" si="20"/>
        <v>10036521.839189561</v>
      </c>
      <c r="M109" s="48">
        <f t="shared" si="20"/>
        <v>2170842.1315562683</v>
      </c>
      <c r="N109" s="48">
        <f t="shared" si="20"/>
        <v>2692105.0359636857</v>
      </c>
      <c r="O109" s="48">
        <f t="shared" si="20"/>
        <v>592012.64350716886</v>
      </c>
    </row>
    <row r="110" spans="1:15" x14ac:dyDescent="0.35">
      <c r="A110">
        <v>2130</v>
      </c>
      <c r="B110" s="48">
        <f t="shared" si="12"/>
        <v>35571971.448407218</v>
      </c>
      <c r="C110" s="48">
        <f t="shared" si="13"/>
        <v>24360317.533422876</v>
      </c>
      <c r="D110" s="48">
        <f t="shared" si="14"/>
        <v>27873842.16941759</v>
      </c>
      <c r="E110" s="48">
        <f t="shared" si="15"/>
        <v>5528163.9897472998</v>
      </c>
      <c r="F110" s="48">
        <f t="shared" si="16"/>
        <v>6980538.1167033985</v>
      </c>
      <c r="G110" s="48">
        <f t="shared" si="17"/>
        <v>1742702.3555828086</v>
      </c>
      <c r="I110">
        <v>2130</v>
      </c>
      <c r="J110" s="48">
        <f t="shared" si="20"/>
        <v>12986917.647119951</v>
      </c>
      <c r="K110" s="48">
        <f t="shared" si="20"/>
        <v>8933994.5709821545</v>
      </c>
      <c r="L110" s="48">
        <f t="shared" si="20"/>
        <v>10197106.188616594</v>
      </c>
      <c r="M110" s="48">
        <f t="shared" si="20"/>
        <v>2205575.6056611687</v>
      </c>
      <c r="N110" s="48">
        <f t="shared" si="20"/>
        <v>2735178.7165391049</v>
      </c>
      <c r="O110" s="48">
        <f t="shared" si="20"/>
        <v>601484.84580328362</v>
      </c>
    </row>
    <row r="111" spans="1:15" x14ac:dyDescent="0.35">
      <c r="A111">
        <v>2131</v>
      </c>
      <c r="B111" s="48">
        <f t="shared" si="12"/>
        <v>36141122.991581731</v>
      </c>
      <c r="C111" s="48">
        <f t="shared" si="13"/>
        <v>24750082.613957644</v>
      </c>
      <c r="D111" s="48">
        <f t="shared" si="14"/>
        <v>28319823.64412827</v>
      </c>
      <c r="E111" s="48">
        <f t="shared" si="15"/>
        <v>5616614.6135832565</v>
      </c>
      <c r="F111" s="48">
        <f t="shared" si="16"/>
        <v>7092226.7265706528</v>
      </c>
      <c r="G111" s="48">
        <f t="shared" si="17"/>
        <v>1770585.5932721335</v>
      </c>
      <c r="I111">
        <v>2131</v>
      </c>
      <c r="J111" s="48">
        <f t="shared" si="20"/>
        <v>13194708.32947387</v>
      </c>
      <c r="K111" s="48">
        <f t="shared" si="20"/>
        <v>9076938.4841178693</v>
      </c>
      <c r="L111" s="48">
        <f t="shared" si="20"/>
        <v>10360259.88763446</v>
      </c>
      <c r="M111" s="48">
        <f t="shared" si="20"/>
        <v>2240864.8153517474</v>
      </c>
      <c r="N111" s="48">
        <f t="shared" si="20"/>
        <v>2778941.5760037308</v>
      </c>
      <c r="O111" s="48">
        <f t="shared" si="20"/>
        <v>611108.60333613621</v>
      </c>
    </row>
    <row r="112" spans="1:15" x14ac:dyDescent="0.35">
      <c r="A112">
        <v>2132</v>
      </c>
      <c r="B112" s="48">
        <f t="shared" si="12"/>
        <v>36719380.959447041</v>
      </c>
      <c r="C112" s="48">
        <f t="shared" si="13"/>
        <v>25146083.935780965</v>
      </c>
      <c r="D112" s="48">
        <f t="shared" si="14"/>
        <v>28772940.822434325</v>
      </c>
      <c r="E112" s="48">
        <f t="shared" si="15"/>
        <v>5706480.4474005885</v>
      </c>
      <c r="F112" s="48">
        <f t="shared" si="16"/>
        <v>7205702.3541957829</v>
      </c>
      <c r="G112" s="48">
        <f t="shared" si="17"/>
        <v>1798914.9627644876</v>
      </c>
      <c r="I112">
        <v>2132</v>
      </c>
      <c r="J112" s="48">
        <f t="shared" si="20"/>
        <v>13405823.662745452</v>
      </c>
      <c r="K112" s="48">
        <f t="shared" si="20"/>
        <v>9222169.499863755</v>
      </c>
      <c r="L112" s="48">
        <f t="shared" si="20"/>
        <v>10526024.045836611</v>
      </c>
      <c r="M112" s="48">
        <f t="shared" si="20"/>
        <v>2276718.6523973756</v>
      </c>
      <c r="N112" s="48">
        <f t="shared" si="20"/>
        <v>2823404.6412197906</v>
      </c>
      <c r="O112" s="48">
        <f t="shared" si="20"/>
        <v>620886.34098951437</v>
      </c>
    </row>
    <row r="113" spans="1:15" x14ac:dyDescent="0.35">
      <c r="A113">
        <v>2133</v>
      </c>
      <c r="B113" s="48">
        <f t="shared" si="12"/>
        <v>37306891.054798193</v>
      </c>
      <c r="C113" s="48">
        <f t="shared" si="13"/>
        <v>25548421.278753459</v>
      </c>
      <c r="D113" s="48">
        <f t="shared" si="14"/>
        <v>29233307.875593275</v>
      </c>
      <c r="E113" s="48">
        <f t="shared" si="15"/>
        <v>5797784.134558998</v>
      </c>
      <c r="F113" s="48">
        <f t="shared" si="16"/>
        <v>7320993.5918629151</v>
      </c>
      <c r="G113" s="48">
        <f t="shared" si="17"/>
        <v>1827697.6021687195</v>
      </c>
      <c r="I113">
        <v>2133</v>
      </c>
      <c r="J113" s="48">
        <f t="shared" si="20"/>
        <v>13620316.841349378</v>
      </c>
      <c r="K113" s="48">
        <f t="shared" si="20"/>
        <v>9369724.211861575</v>
      </c>
      <c r="L113" s="48">
        <f t="shared" si="20"/>
        <v>10694440.430569997</v>
      </c>
      <c r="M113" s="48">
        <f t="shared" si="20"/>
        <v>2313146.1508357334</v>
      </c>
      <c r="N113" s="48">
        <f t="shared" si="20"/>
        <v>2868579.1154793072</v>
      </c>
      <c r="O113" s="48">
        <f t="shared" si="20"/>
        <v>630820.52244534658</v>
      </c>
    </row>
    <row r="114" spans="1:15" x14ac:dyDescent="0.35">
      <c r="A114">
        <v>2134</v>
      </c>
      <c r="B114" s="48">
        <f t="shared" si="12"/>
        <v>37903801.311674967</v>
      </c>
      <c r="C114" s="48">
        <f t="shared" si="13"/>
        <v>25957196.019213516</v>
      </c>
      <c r="D114" s="48">
        <f t="shared" si="14"/>
        <v>29701040.801602766</v>
      </c>
      <c r="E114" s="48">
        <f t="shared" si="15"/>
        <v>5890548.6807119418</v>
      </c>
      <c r="F114" s="48">
        <f t="shared" si="16"/>
        <v>7438129.4893327216</v>
      </c>
      <c r="G114" s="48">
        <f t="shared" si="17"/>
        <v>1856940.763803419</v>
      </c>
      <c r="I114">
        <v>2134</v>
      </c>
      <c r="J114" s="48">
        <f t="shared" si="20"/>
        <v>13838241.910810968</v>
      </c>
      <c r="K114" s="48">
        <f t="shared" si="20"/>
        <v>9519639.7992513608</v>
      </c>
      <c r="L114" s="48">
        <f t="shared" si="20"/>
        <v>10865551.477459118</v>
      </c>
      <c r="M114" s="48">
        <f t="shared" si="20"/>
        <v>2350156.4892491051</v>
      </c>
      <c r="N114" s="48">
        <f t="shared" si="20"/>
        <v>2914476.3813269762</v>
      </c>
      <c r="O114" s="48">
        <f t="shared" si="20"/>
        <v>640913.65080447216</v>
      </c>
    </row>
    <row r="115" spans="1:15" x14ac:dyDescent="0.35">
      <c r="A115">
        <v>2135</v>
      </c>
      <c r="B115" s="48">
        <f t="shared" si="12"/>
        <v>38510262.132661767</v>
      </c>
      <c r="C115" s="48">
        <f t="shared" si="13"/>
        <v>26372511.155520935</v>
      </c>
      <c r="D115" s="48">
        <f t="shared" si="14"/>
        <v>30176257.454428412</v>
      </c>
      <c r="E115" s="48">
        <f t="shared" si="15"/>
        <v>5984797.4596033329</v>
      </c>
      <c r="F115" s="48">
        <f t="shared" si="16"/>
        <v>7557139.5611620452</v>
      </c>
      <c r="G115" s="48">
        <f t="shared" si="17"/>
        <v>1886651.8160242736</v>
      </c>
      <c r="I115">
        <v>2135</v>
      </c>
      <c r="J115" s="48">
        <f t="shared" si="20"/>
        <v>14059653.781383943</v>
      </c>
      <c r="K115" s="48">
        <f t="shared" si="20"/>
        <v>9671954.0360393822</v>
      </c>
      <c r="L115" s="48">
        <f t="shared" si="20"/>
        <v>11039400.301098464</v>
      </c>
      <c r="M115" s="48">
        <f t="shared" si="20"/>
        <v>2387758.9930770909</v>
      </c>
      <c r="N115" s="48">
        <f t="shared" si="20"/>
        <v>2961108.0034282077</v>
      </c>
      <c r="O115" s="48">
        <f t="shared" si="20"/>
        <v>651168.26921734377</v>
      </c>
    </row>
    <row r="116" spans="1:15" x14ac:dyDescent="0.35">
      <c r="A116">
        <v>2136</v>
      </c>
      <c r="B116" s="48">
        <f t="shared" si="12"/>
        <v>39126426.326784357</v>
      </c>
      <c r="C116" s="48">
        <f t="shared" si="13"/>
        <v>26794471.334009271</v>
      </c>
      <c r="D116" s="48">
        <f t="shared" si="14"/>
        <v>30659077.573699266</v>
      </c>
      <c r="E116" s="48">
        <f t="shared" si="15"/>
        <v>6080554.2189569864</v>
      </c>
      <c r="F116" s="48">
        <f t="shared" si="16"/>
        <v>7678053.7941406379</v>
      </c>
      <c r="G116" s="48">
        <f t="shared" si="17"/>
        <v>1916838.245080662</v>
      </c>
      <c r="I116">
        <v>2136</v>
      </c>
      <c r="J116" s="48">
        <f t="shared" si="20"/>
        <v>14284608.241886087</v>
      </c>
      <c r="K116" s="48">
        <f t="shared" si="20"/>
        <v>9826705.3006160129</v>
      </c>
      <c r="L116" s="48">
        <f t="shared" si="20"/>
        <v>11216030.70591604</v>
      </c>
      <c r="M116" s="48">
        <f t="shared" si="20"/>
        <v>2425963.1369663244</v>
      </c>
      <c r="N116" s="48">
        <f t="shared" si="20"/>
        <v>3008485.731483059</v>
      </c>
      <c r="O116" s="48">
        <f t="shared" si="20"/>
        <v>661586.96152482124</v>
      </c>
    </row>
    <row r="117" spans="1:15" x14ac:dyDescent="0.35">
      <c r="A117">
        <v>2137</v>
      </c>
      <c r="B117" s="48">
        <f t="shared" si="12"/>
        <v>39752449.148012906</v>
      </c>
      <c r="C117" s="48">
        <f t="shared" si="13"/>
        <v>27223182.875353418</v>
      </c>
      <c r="D117" s="48">
        <f t="shared" si="14"/>
        <v>31149622.814878453</v>
      </c>
      <c r="E117" s="48">
        <f t="shared" si="15"/>
        <v>6177843.0864602979</v>
      </c>
      <c r="F117" s="48">
        <f t="shared" si="16"/>
        <v>7800902.654846888</v>
      </c>
      <c r="G117" s="48">
        <f t="shared" si="17"/>
        <v>1947507.6570019526</v>
      </c>
      <c r="I117">
        <v>2137</v>
      </c>
      <c r="J117" s="48">
        <f t="shared" ref="J117:O130" si="21">J116*(1+$C$1)</f>
        <v>14513161.973756265</v>
      </c>
      <c r="K117" s="48">
        <f t="shared" si="21"/>
        <v>9983932.5854258686</v>
      </c>
      <c r="L117" s="48">
        <f t="shared" si="21"/>
        <v>11395487.197210696</v>
      </c>
      <c r="M117" s="48">
        <f t="shared" si="21"/>
        <v>2464778.5471577859</v>
      </c>
      <c r="N117" s="48">
        <f t="shared" si="21"/>
        <v>3056621.5031867879</v>
      </c>
      <c r="O117" s="48">
        <f t="shared" si="21"/>
        <v>672172.3529092184</v>
      </c>
    </row>
    <row r="118" spans="1:15" x14ac:dyDescent="0.35">
      <c r="A118">
        <v>2138</v>
      </c>
      <c r="B118" s="48">
        <f t="shared" si="12"/>
        <v>40388488.334381111</v>
      </c>
      <c r="C118" s="48">
        <f t="shared" si="13"/>
        <v>27658753.801359072</v>
      </c>
      <c r="D118" s="48">
        <f t="shared" si="14"/>
        <v>31648016.77991651</v>
      </c>
      <c r="E118" s="48">
        <f t="shared" si="15"/>
        <v>6276688.575843663</v>
      </c>
      <c r="F118" s="48">
        <f t="shared" si="16"/>
        <v>7925717.0973244384</v>
      </c>
      <c r="G118" s="48">
        <f t="shared" si="17"/>
        <v>1978667.779513984</v>
      </c>
      <c r="I118">
        <v>2138</v>
      </c>
      <c r="J118" s="48">
        <f t="shared" si="21"/>
        <v>14745372.565336365</v>
      </c>
      <c r="K118" s="48">
        <f t="shared" si="21"/>
        <v>10143675.506792683</v>
      </c>
      <c r="L118" s="48">
        <f t="shared" si="21"/>
        <v>11577814.992366066</v>
      </c>
      <c r="M118" s="48">
        <f t="shared" si="21"/>
        <v>2504215.0039123106</v>
      </c>
      <c r="N118" s="48">
        <f t="shared" si="21"/>
        <v>3105527.4472377766</v>
      </c>
      <c r="O118" s="48">
        <f t="shared" si="21"/>
        <v>682927.11055576592</v>
      </c>
    </row>
    <row r="119" spans="1:15" x14ac:dyDescent="0.35">
      <c r="A119">
        <v>2139</v>
      </c>
      <c r="B119" s="48">
        <f t="shared" si="12"/>
        <v>41034704.147731207</v>
      </c>
      <c r="C119" s="48">
        <f t="shared" si="13"/>
        <v>28101293.862180818</v>
      </c>
      <c r="D119" s="48">
        <f t="shared" si="14"/>
        <v>32154385.048395175</v>
      </c>
      <c r="E119" s="48">
        <f t="shared" si="15"/>
        <v>6377115.5930571612</v>
      </c>
      <c r="F119" s="48">
        <f t="shared" si="16"/>
        <v>8052528.5708816294</v>
      </c>
      <c r="G119" s="48">
        <f t="shared" si="17"/>
        <v>2010326.4639862077</v>
      </c>
      <c r="I119">
        <v>2139</v>
      </c>
      <c r="J119" s="48">
        <f t="shared" si="21"/>
        <v>14981298.526381748</v>
      </c>
      <c r="K119" s="48">
        <f t="shared" si="21"/>
        <v>10305974.314901367</v>
      </c>
      <c r="L119" s="48">
        <f t="shared" si="21"/>
        <v>11763060.032243924</v>
      </c>
      <c r="M119" s="48">
        <f t="shared" si="21"/>
        <v>2544282.4439749075</v>
      </c>
      <c r="N119" s="48">
        <f t="shared" si="21"/>
        <v>3155215.8863935811</v>
      </c>
      <c r="O119" s="48">
        <f t="shared" si="21"/>
        <v>693853.94432465814</v>
      </c>
    </row>
    <row r="120" spans="1:15" x14ac:dyDescent="0.35">
      <c r="A120">
        <v>2140</v>
      </c>
      <c r="B120" s="48">
        <f t="shared" si="12"/>
        <v>41691259.41409491</v>
      </c>
      <c r="C120" s="48">
        <f t="shared" si="13"/>
        <v>28550914.56397571</v>
      </c>
      <c r="D120" s="48">
        <f t="shared" si="14"/>
        <v>32668855.2091695</v>
      </c>
      <c r="E120" s="48">
        <f t="shared" si="15"/>
        <v>6479149.4425460761</v>
      </c>
      <c r="F120" s="48">
        <f t="shared" si="16"/>
        <v>8181369.0280157356</v>
      </c>
      <c r="G120" s="48">
        <f t="shared" si="17"/>
        <v>2042491.687409987</v>
      </c>
      <c r="I120">
        <v>2140</v>
      </c>
      <c r="J120" s="48">
        <f t="shared" si="21"/>
        <v>15220999.302803855</v>
      </c>
      <c r="K120" s="48">
        <f t="shared" si="21"/>
        <v>10470869.903939789</v>
      </c>
      <c r="L120" s="48">
        <f t="shared" si="21"/>
        <v>11951268.992759828</v>
      </c>
      <c r="M120" s="48">
        <f t="shared" si="21"/>
        <v>2584990.9630785063</v>
      </c>
      <c r="N120" s="48">
        <f t="shared" si="21"/>
        <v>3205699.3405758785</v>
      </c>
      <c r="O120" s="48">
        <f t="shared" si="21"/>
        <v>704955.60743385262</v>
      </c>
    </row>
    <row r="121" spans="1:15" x14ac:dyDescent="0.35">
      <c r="A121">
        <v>2141</v>
      </c>
      <c r="B121" s="48">
        <f t="shared" si="12"/>
        <v>42358319.564720429</v>
      </c>
      <c r="C121" s="48">
        <f t="shared" si="13"/>
        <v>29007729.196999323</v>
      </c>
      <c r="D121" s="48">
        <f t="shared" si="14"/>
        <v>33191556.892516211</v>
      </c>
      <c r="E121" s="48">
        <f t="shared" si="15"/>
        <v>6582815.8336268133</v>
      </c>
      <c r="F121" s="48">
        <f t="shared" si="16"/>
        <v>8312270.9324639877</v>
      </c>
      <c r="G121" s="48">
        <f t="shared" si="17"/>
        <v>2075171.5544085468</v>
      </c>
      <c r="I121">
        <v>2141</v>
      </c>
      <c r="J121" s="48">
        <f t="shared" si="21"/>
        <v>15464535.291648718</v>
      </c>
      <c r="K121" s="48">
        <f t="shared" si="21"/>
        <v>10638403.822402826</v>
      </c>
      <c r="L121" s="48">
        <f t="shared" si="21"/>
        <v>12142489.296643985</v>
      </c>
      <c r="M121" s="48">
        <f t="shared" si="21"/>
        <v>2626350.8184877625</v>
      </c>
      <c r="N121" s="48">
        <f t="shared" si="21"/>
        <v>3256990.5300250924</v>
      </c>
      <c r="O121" s="48">
        <f t="shared" si="21"/>
        <v>716234.89715279429</v>
      </c>
    </row>
    <row r="122" spans="1:15" x14ac:dyDescent="0.35">
      <c r="A122">
        <v>2142</v>
      </c>
      <c r="B122" s="48">
        <f t="shared" si="12"/>
        <v>43036052.677755959</v>
      </c>
      <c r="C122" s="48">
        <f t="shared" si="13"/>
        <v>29471852.864151314</v>
      </c>
      <c r="D122" s="48">
        <f t="shared" si="14"/>
        <v>33722621.802796468</v>
      </c>
      <c r="E122" s="48">
        <f t="shared" si="15"/>
        <v>6688140.8869648427</v>
      </c>
      <c r="F122" s="48">
        <f t="shared" si="16"/>
        <v>8445267.2673834115</v>
      </c>
      <c r="G122" s="48">
        <f t="shared" si="17"/>
        <v>2108374.2992790835</v>
      </c>
      <c r="I122">
        <v>2142</v>
      </c>
      <c r="J122" s="48">
        <f t="shared" si="21"/>
        <v>15711967.856315097</v>
      </c>
      <c r="K122" s="48">
        <f t="shared" si="21"/>
        <v>10808618.283561271</v>
      </c>
      <c r="L122" s="48">
        <f t="shared" si="21"/>
        <v>12336769.125390289</v>
      </c>
      <c r="M122" s="48">
        <f t="shared" si="21"/>
        <v>2668372.4315835666</v>
      </c>
      <c r="N122" s="48">
        <f t="shared" si="21"/>
        <v>3309102.378505494</v>
      </c>
      <c r="O122" s="48">
        <f t="shared" si="21"/>
        <v>727694.65550723905</v>
      </c>
    </row>
    <row r="123" spans="1:15" x14ac:dyDescent="0.35">
      <c r="A123">
        <v>2143</v>
      </c>
      <c r="B123" s="48">
        <f t="shared" si="12"/>
        <v>43724629.520600058</v>
      </c>
      <c r="C123" s="48">
        <f t="shared" si="13"/>
        <v>29943402.509977736</v>
      </c>
      <c r="D123" s="48">
        <f t="shared" si="14"/>
        <v>34262183.751641214</v>
      </c>
      <c r="E123" s="48">
        <f t="shared" si="15"/>
        <v>6795151.1411562804</v>
      </c>
      <c r="F123" s="48">
        <f t="shared" si="16"/>
        <v>8580391.543661546</v>
      </c>
      <c r="G123" s="48">
        <f t="shared" si="17"/>
        <v>2142108.288067549</v>
      </c>
      <c r="I123">
        <v>2143</v>
      </c>
      <c r="J123" s="48">
        <f t="shared" si="21"/>
        <v>15963359.342016138</v>
      </c>
      <c r="K123" s="48">
        <f t="shared" si="21"/>
        <v>10981556.176098252</v>
      </c>
      <c r="L123" s="48">
        <f t="shared" si="21"/>
        <v>12534157.431396535</v>
      </c>
      <c r="M123" s="48">
        <f t="shared" si="21"/>
        <v>2711066.3904889035</v>
      </c>
      <c r="N123" s="48">
        <f t="shared" si="21"/>
        <v>3362048.0165615818</v>
      </c>
      <c r="O123" s="48">
        <f t="shared" si="21"/>
        <v>739337.76999535493</v>
      </c>
    </row>
    <row r="124" spans="1:15" x14ac:dyDescent="0.35">
      <c r="A124">
        <v>2144</v>
      </c>
      <c r="B124" s="48">
        <f t="shared" si="12"/>
        <v>44424223.592929661</v>
      </c>
      <c r="C124" s="48">
        <f t="shared" si="13"/>
        <v>30422496.950137381</v>
      </c>
      <c r="D124" s="48">
        <f t="shared" si="14"/>
        <v>34810378.691667475</v>
      </c>
      <c r="E124" s="48">
        <f t="shared" si="15"/>
        <v>6903873.5594147807</v>
      </c>
      <c r="F124" s="48">
        <f t="shared" si="16"/>
        <v>8717677.8083601315</v>
      </c>
      <c r="G124" s="48">
        <f t="shared" si="17"/>
        <v>2176382.0206766296</v>
      </c>
      <c r="I124">
        <v>2144</v>
      </c>
      <c r="J124" s="48">
        <f t="shared" si="21"/>
        <v>16218773.091488397</v>
      </c>
      <c r="K124" s="48">
        <f t="shared" si="21"/>
        <v>11157261.074915824</v>
      </c>
      <c r="L124" s="48">
        <f t="shared" si="21"/>
        <v>12734703.950298879</v>
      </c>
      <c r="M124" s="48">
        <f t="shared" si="21"/>
        <v>2754443.452736726</v>
      </c>
      <c r="N124" s="48">
        <f t="shared" si="21"/>
        <v>3415840.7848265669</v>
      </c>
      <c r="O124" s="48">
        <f t="shared" si="21"/>
        <v>751167.17431528063</v>
      </c>
    </row>
    <row r="125" spans="1:15" x14ac:dyDescent="0.35">
      <c r="A125">
        <v>2145</v>
      </c>
      <c r="B125" s="48">
        <f t="shared" si="12"/>
        <v>45135011.170416534</v>
      </c>
      <c r="C125" s="48">
        <f t="shared" si="13"/>
        <v>30909256.901339579</v>
      </c>
      <c r="D125" s="48">
        <f t="shared" si="14"/>
        <v>35367344.750734158</v>
      </c>
      <c r="E125" s="48">
        <f t="shared" si="15"/>
        <v>7014335.5363654168</v>
      </c>
      <c r="F125" s="48">
        <f t="shared" si="16"/>
        <v>8857160.6532938946</v>
      </c>
      <c r="G125" s="48">
        <f t="shared" si="17"/>
        <v>2211204.1330074556</v>
      </c>
      <c r="I125">
        <v>2145</v>
      </c>
      <c r="J125" s="48">
        <f t="shared" si="21"/>
        <v>16478273.460952211</v>
      </c>
      <c r="K125" s="48">
        <f t="shared" si="21"/>
        <v>11335777.252114478</v>
      </c>
      <c r="L125" s="48">
        <f t="shared" si="21"/>
        <v>12938459.213503661</v>
      </c>
      <c r="M125" s="48">
        <f t="shared" si="21"/>
        <v>2798514.5479805139</v>
      </c>
      <c r="N125" s="48">
        <f t="shared" si="21"/>
        <v>3470494.2373837922</v>
      </c>
      <c r="O125" s="48">
        <f t="shared" si="21"/>
        <v>763185.84910432517</v>
      </c>
    </row>
    <row r="126" spans="1:15" x14ac:dyDescent="0.35">
      <c r="A126">
        <v>2146</v>
      </c>
      <c r="B126" s="48">
        <f t="shared" si="12"/>
        <v>45857171.3491432</v>
      </c>
      <c r="C126" s="48">
        <f t="shared" si="13"/>
        <v>31403805.011761013</v>
      </c>
      <c r="D126" s="48">
        <f t="shared" si="14"/>
        <v>35933222.266745903</v>
      </c>
      <c r="E126" s="48">
        <f t="shared" si="15"/>
        <v>7126564.9049472632</v>
      </c>
      <c r="F126" s="48">
        <f t="shared" si="16"/>
        <v>8998875.2237465978</v>
      </c>
      <c r="G126" s="48">
        <f t="shared" si="17"/>
        <v>2246583.3991355752</v>
      </c>
      <c r="I126">
        <v>2146</v>
      </c>
      <c r="J126" s="48">
        <f t="shared" si="21"/>
        <v>16741925.836327447</v>
      </c>
      <c r="K126" s="48">
        <f t="shared" si="21"/>
        <v>11517149.68814831</v>
      </c>
      <c r="L126" s="48">
        <f t="shared" si="21"/>
        <v>13145474.560919719</v>
      </c>
      <c r="M126" s="48">
        <f t="shared" si="21"/>
        <v>2843290.780748202</v>
      </c>
      <c r="N126" s="48">
        <f t="shared" si="21"/>
        <v>3526022.145181933</v>
      </c>
      <c r="O126" s="48">
        <f t="shared" si="21"/>
        <v>775396.82268999435</v>
      </c>
    </row>
    <row r="127" spans="1:15" x14ac:dyDescent="0.35">
      <c r="A127">
        <v>2147</v>
      </c>
      <c r="B127" s="48">
        <f t="shared" si="12"/>
        <v>46590886.09072949</v>
      </c>
      <c r="C127" s="48">
        <f t="shared" si="13"/>
        <v>31906265.891949192</v>
      </c>
      <c r="D127" s="48">
        <f t="shared" si="14"/>
        <v>36508153.823013835</v>
      </c>
      <c r="E127" s="48">
        <f t="shared" si="15"/>
        <v>7240589.943426419</v>
      </c>
      <c r="F127" s="48">
        <f t="shared" si="16"/>
        <v>9142857.227326544</v>
      </c>
      <c r="G127" s="48">
        <f t="shared" si="17"/>
        <v>2282528.7335217446</v>
      </c>
      <c r="I127">
        <v>2147</v>
      </c>
      <c r="J127" s="48">
        <f t="shared" si="21"/>
        <v>17009796.649708685</v>
      </c>
      <c r="K127" s="48">
        <f t="shared" si="21"/>
        <v>11701424.083158683</v>
      </c>
      <c r="L127" s="48">
        <f t="shared" si="21"/>
        <v>13355802.153894434</v>
      </c>
      <c r="M127" s="48">
        <f t="shared" si="21"/>
        <v>2888783.4332401734</v>
      </c>
      <c r="N127" s="48">
        <f t="shared" si="21"/>
        <v>3582438.4995048437</v>
      </c>
      <c r="O127" s="48">
        <f t="shared" si="21"/>
        <v>787803.17185303429</v>
      </c>
    </row>
    <row r="128" spans="1:15" x14ac:dyDescent="0.35">
      <c r="A128">
        <v>2148</v>
      </c>
      <c r="B128" s="48">
        <f t="shared" si="12"/>
        <v>47336340.26818116</v>
      </c>
      <c r="C128" s="48">
        <f t="shared" si="13"/>
        <v>32416766.146220379</v>
      </c>
      <c r="D128" s="48">
        <f t="shared" si="14"/>
        <v>37092284.284182057</v>
      </c>
      <c r="E128" s="48">
        <f t="shared" si="15"/>
        <v>7356439.3825212419</v>
      </c>
      <c r="F128" s="48">
        <f t="shared" si="16"/>
        <v>9289142.9429637697</v>
      </c>
      <c r="G128" s="48">
        <f t="shared" si="17"/>
        <v>2319049.1932580927</v>
      </c>
      <c r="I128">
        <v>2148</v>
      </c>
      <c r="J128" s="48">
        <f t="shared" si="21"/>
        <v>17281953.396104023</v>
      </c>
      <c r="K128" s="48">
        <f t="shared" si="21"/>
        <v>11888646.868489223</v>
      </c>
      <c r="L128" s="48">
        <f t="shared" si="21"/>
        <v>13569494.988356745</v>
      </c>
      <c r="M128" s="48">
        <f t="shared" si="21"/>
        <v>2935003.9681720161</v>
      </c>
      <c r="N128" s="48">
        <f t="shared" si="21"/>
        <v>3639757.5154969213</v>
      </c>
      <c r="O128" s="48">
        <f t="shared" si="21"/>
        <v>800408.02260268282</v>
      </c>
    </row>
    <row r="129" spans="1:15" x14ac:dyDescent="0.35">
      <c r="A129">
        <v>2149</v>
      </c>
      <c r="B129" s="48">
        <f t="shared" si="12"/>
        <v>48093721.712472059</v>
      </c>
      <c r="C129" s="48">
        <f t="shared" si="13"/>
        <v>32935434.404559907</v>
      </c>
      <c r="D129" s="48">
        <f t="shared" si="14"/>
        <v>37685760.832728967</v>
      </c>
      <c r="E129" s="48">
        <f t="shared" si="15"/>
        <v>7474142.4126415821</v>
      </c>
      <c r="F129" s="48">
        <f t="shared" si="16"/>
        <v>9437769.2300511897</v>
      </c>
      <c r="G129" s="48">
        <f t="shared" si="17"/>
        <v>2356153.9803502224</v>
      </c>
      <c r="I129">
        <v>2149</v>
      </c>
      <c r="J129" s="48">
        <f t="shared" si="21"/>
        <v>17558464.650441688</v>
      </c>
      <c r="K129" s="48">
        <f t="shared" si="21"/>
        <v>12078865.21838505</v>
      </c>
      <c r="L129" s="48">
        <f t="shared" si="21"/>
        <v>13786606.908170452</v>
      </c>
      <c r="M129" s="48">
        <f t="shared" si="21"/>
        <v>2981964.0316627682</v>
      </c>
      <c r="N129" s="48">
        <f t="shared" si="21"/>
        <v>3697993.635744872</v>
      </c>
      <c r="O129" s="48">
        <f t="shared" si="21"/>
        <v>813214.55096432578</v>
      </c>
    </row>
    <row r="130" spans="1:15" x14ac:dyDescent="0.35">
      <c r="A130">
        <v>2150</v>
      </c>
      <c r="B130" s="48">
        <f t="shared" si="12"/>
        <v>48863221.25987161</v>
      </c>
      <c r="C130" s="48">
        <f t="shared" si="13"/>
        <v>33462401.355032865</v>
      </c>
      <c r="D130" s="48">
        <f t="shared" si="14"/>
        <v>38288733.006052628</v>
      </c>
      <c r="E130" s="48">
        <f t="shared" si="15"/>
        <v>7593728.6912438478</v>
      </c>
      <c r="F130" s="48">
        <f t="shared" si="16"/>
        <v>9588773.5377320088</v>
      </c>
      <c r="G130" s="48">
        <f t="shared" si="17"/>
        <v>2393852.4440358263</v>
      </c>
      <c r="I130">
        <v>2150</v>
      </c>
      <c r="J130" s="48">
        <f t="shared" si="21"/>
        <v>17839400.084848754</v>
      </c>
      <c r="K130" s="48">
        <f t="shared" si="21"/>
        <v>12272127.06187921</v>
      </c>
      <c r="L130" s="48">
        <f t="shared" si="21"/>
        <v>14007192.61870118</v>
      </c>
      <c r="M130" s="48">
        <f t="shared" si="21"/>
        <v>3029675.4561693724</v>
      </c>
      <c r="N130" s="48">
        <f t="shared" si="21"/>
        <v>3757161.53391679</v>
      </c>
      <c r="O130" s="48">
        <f t="shared" si="21"/>
        <v>826225.98377975496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F5E-0B14-4E35-8DB8-AF442AB94A1C}">
  <dimension ref="A1:AM131"/>
  <sheetViews>
    <sheetView zoomScale="55" zoomScaleNormal="55" workbookViewId="0">
      <selection activeCell="V4" sqref="V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s="1" t="s">
        <v>131</v>
      </c>
      <c r="U1" s="1" t="s">
        <v>131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'Property % affected'!B4*'Population Estimate'!B3</f>
        <v>5.0592321519917869</v>
      </c>
      <c r="C4" s="43">
        <f>'Property % affected'!C4*'Population Estimate'!C3</f>
        <v>7.4586192233601452</v>
      </c>
      <c r="D4" s="43">
        <f>'Property % affected'!D4*'Population Estimate'!D3</f>
        <v>8.1474940654047554</v>
      </c>
      <c r="E4" s="43">
        <f>'Property % affected'!E4*'Population Estimate'!E3</f>
        <v>7.9058635907250361</v>
      </c>
      <c r="F4" s="43">
        <f>'Property % affected'!F4*'Population Estimate'!F3</f>
        <v>6.0287449236343154</v>
      </c>
      <c r="G4" s="43">
        <f>'Property % affected'!G4*'Population Estimate'!G3</f>
        <v>3.4533221681310455</v>
      </c>
      <c r="H4" s="44">
        <f>'Property % affected'!H4*'Population Estimate'!B3</f>
        <v>20.141474305567449</v>
      </c>
      <c r="I4" s="44">
        <f>'Property % affected'!I4*'Population Estimate'!C3</f>
        <v>24.609851410268792</v>
      </c>
      <c r="J4" s="44">
        <f>'Property % affected'!J4*'Population Estimate'!D3</f>
        <v>16.086951723535975</v>
      </c>
      <c r="K4" s="44">
        <f>'Property % affected'!K4*'Population Estimate'!E3</f>
        <v>17.467489742661268</v>
      </c>
      <c r="L4" s="44">
        <f>'Property % affected'!L4*'Population Estimate'!F3</f>
        <v>14.363518874550621</v>
      </c>
      <c r="M4" s="44">
        <f>'Property % affected'!M4*'Population Estimate'!G3</f>
        <v>5.8819608832151138</v>
      </c>
      <c r="N4" s="45">
        <f>'Property % affected'!N4*'Population Estimate'!B3</f>
        <v>401.65003486982317</v>
      </c>
      <c r="O4" s="45">
        <f>'Property % affected'!O4*'Population Estimate'!C3</f>
        <v>822.75280159048066</v>
      </c>
      <c r="P4" s="45">
        <f>'Property % affected'!P4*'Population Estimate'!D3</f>
        <v>623.69886145221813</v>
      </c>
      <c r="Q4" s="45">
        <f>'Property % affected'!Q4*'Population Estimate'!E3</f>
        <v>306.77622395076753</v>
      </c>
      <c r="R4" s="45">
        <f>'Property % affected'!R4*'Population Estimate'!F3</f>
        <v>196.76445759291607</v>
      </c>
      <c r="S4" s="45">
        <f>'Property % affected'!S4*'Population Estimate'!G3</f>
        <v>107.4352186143087</v>
      </c>
      <c r="U4">
        <v>2023</v>
      </c>
      <c r="V4" s="98">
        <f>'Population Estimate'!J3*Assumptions!C$41*'Property % affected'!B4</f>
        <v>4.7100220491779332</v>
      </c>
      <c r="W4" s="43">
        <f>'Population Estimate'!K3*Assumptions!D$41*'Property % affected'!C4</f>
        <v>6.8111512198957769</v>
      </c>
      <c r="X4" s="43">
        <f>'Population Estimate'!L3*Assumptions!E$41*'Property % affected'!D4</f>
        <v>7.3620898144644116</v>
      </c>
      <c r="Y4" s="43">
        <f>'Population Estimate'!M3*Assumptions!F$41*'Property % affected'!E4</f>
        <v>7.8855203598007986</v>
      </c>
      <c r="Z4" s="43">
        <f>'Population Estimate'!N3*Assumptions!G$41*'Property % affected'!F4</f>
        <v>5.9055958605506094</v>
      </c>
      <c r="AA4" s="43">
        <f>'Population Estimate'!O3*Assumptions!H$41*'Property % affected'!G4</f>
        <v>3.1585258978138495</v>
      </c>
      <c r="AB4" s="44">
        <f>'Population Estimate'!J3*Assumptions!C$41*'Property % affected'!H4</f>
        <v>18.751222563452647</v>
      </c>
      <c r="AC4" s="44">
        <f>'Population Estimate'!K3*Assumptions!D$41*'Property % affected'!I4</f>
        <v>22.473518815590076</v>
      </c>
      <c r="AD4" s="44">
        <f>'Population Estimate'!L3*Assumptions!E$41*'Property % affected'!J4</f>
        <v>14.536197569324809</v>
      </c>
      <c r="AE4" s="44">
        <f>'Population Estimate'!M3*Assumptions!F$41*'Property % affected'!K4</f>
        <v>17.422542701338852</v>
      </c>
      <c r="AF4" s="44">
        <f>'Population Estimate'!N3*Assumptions!G$41*'Property % affected'!L4</f>
        <v>14.070115535316338</v>
      </c>
      <c r="AG4" s="44">
        <f>'Population Estimate'!O3*Assumptions!H$41*'Property % affected'!M4</f>
        <v>5.3798414613651993</v>
      </c>
      <c r="AH4" s="45">
        <f>'Population Estimate'!J3*Assumptions!C$41*'Property % affected'!N4</f>
        <v>373.9264108576578</v>
      </c>
      <c r="AI4" s="45">
        <f>'Population Estimate'!K3*Assumptions!D$41*'Property % affected'!O4</f>
        <v>751.33125588104338</v>
      </c>
      <c r="AJ4" s="45">
        <f>'Population Estimate'!L3*Assumptions!E$41*'Property % affected'!P4</f>
        <v>563.57537646912238</v>
      </c>
      <c r="AK4" s="45">
        <f>'Population Estimate'!M3*Assumptions!F$41*'Property % affected'!Q4</f>
        <v>305.98683269777172</v>
      </c>
      <c r="AL4" s="45">
        <f>'Population Estimate'!N3*Assumptions!G$41*'Property % affected'!R4</f>
        <v>192.74515359056099</v>
      </c>
      <c r="AM4" s="45">
        <f>'Population Estimate'!O3*Assumptions!H$41*'Property % affected'!S4</f>
        <v>98.263904671899567</v>
      </c>
    </row>
    <row r="5" spans="1:39" x14ac:dyDescent="0.35">
      <c r="A5">
        <v>2024</v>
      </c>
      <c r="B5" s="43">
        <f>'Property % affected'!B5*'Population Estimate'!B4</f>
        <v>5.1704655947098335</v>
      </c>
      <c r="C5" s="43">
        <f>'Property % affected'!C5*'Population Estimate'!C4</f>
        <v>7.622606142563038</v>
      </c>
      <c r="D5" s="43">
        <f>'Property % affected'!D5*'Population Estimate'!D4</f>
        <v>8.326626745462347</v>
      </c>
      <c r="E5" s="43">
        <f>'Property % affected'!E5*'Population Estimate'!E4</f>
        <v>8.0796837275435021</v>
      </c>
      <c r="F5" s="43">
        <f>'Property % affected'!F5*'Population Estimate'!F4</f>
        <v>6.1612942973294489</v>
      </c>
      <c r="G5" s="43">
        <f>'Property % affected'!G5*'Population Estimate'!G4</f>
        <v>3.5292477042669068</v>
      </c>
      <c r="H5" s="44">
        <f>'Property % affected'!H5*'Population Estimate'!B4</f>
        <v>20.430770163065372</v>
      </c>
      <c r="I5" s="44">
        <f>'Property % affected'!I5*'Population Estimate'!C4</f>
        <v>24.963327424914958</v>
      </c>
      <c r="J5" s="44">
        <f>'Property % affected'!J5*'Population Estimate'!D4</f>
        <v>16.318011695749703</v>
      </c>
      <c r="K5" s="44">
        <f>'Property % affected'!K5*'Population Estimate'!E4</f>
        <v>17.718378647156332</v>
      </c>
      <c r="L5" s="44">
        <f>'Property % affected'!L5*'Population Estimate'!F4</f>
        <v>14.569824850293028</v>
      </c>
      <c r="M5" s="44">
        <f>'Property % affected'!M5*'Population Estimate'!G4</f>
        <v>5.9664446152231818</v>
      </c>
      <c r="N5" s="45">
        <f>'Property % affected'!N5*'Population Estimate'!B4</f>
        <v>407.22969777007523</v>
      </c>
      <c r="O5" s="45">
        <f>'Property % affected'!O5*'Population Estimate'!C4</f>
        <v>834.1823618657603</v>
      </c>
      <c r="P5" s="45">
        <f>'Property % affected'!P5*'Population Estimate'!D4</f>
        <v>632.36319382132206</v>
      </c>
      <c r="Q5" s="45">
        <f>'Property % affected'!Q5*'Population Estimate'!E4</f>
        <v>311.03791389687262</v>
      </c>
      <c r="R5" s="45">
        <f>'Property % affected'!R5*'Population Estimate'!F4</f>
        <v>199.49788034607289</v>
      </c>
      <c r="S5" s="45">
        <f>'Property % affected'!S5*'Population Estimate'!G4</f>
        <v>108.9276927869476</v>
      </c>
      <c r="U5">
        <v>2024</v>
      </c>
      <c r="V5" s="43">
        <f>'Population Estimate'!J4*Assumptions!C$41*'Property % affected'!B5</f>
        <v>4.8135776781881008</v>
      </c>
      <c r="W5" s="43">
        <f>'Population Estimate'!K4*Assumptions!D$41*'Property % affected'!C5</f>
        <v>6.9609027585287597</v>
      </c>
      <c r="X5" s="43">
        <f>'Population Estimate'!L4*Assumptions!E$41*'Property % affected'!D5</f>
        <v>7.5239544158624616</v>
      </c>
      <c r="Y5" s="43">
        <f>'Population Estimate'!M4*Assumptions!F$41*'Property % affected'!E5</f>
        <v>8.0588932256611958</v>
      </c>
      <c r="Z5" s="43">
        <f>'Population Estimate'!N4*Assumptions!G$41*'Property % affected'!F5</f>
        <v>6.0354376505961351</v>
      </c>
      <c r="AA5" s="43">
        <f>'Population Estimate'!O4*Assumptions!H$41*'Property % affected'!G5</f>
        <v>3.2279699752890503</v>
      </c>
      <c r="AB5" s="44">
        <f>'Population Estimate'!J4*Assumptions!C$41*'Property % affected'!H5</f>
        <v>19.020549968603369</v>
      </c>
      <c r="AC5" s="44">
        <f>'Population Estimate'!K4*Assumptions!D$41*'Property % affected'!I5</f>
        <v>22.79631027554565</v>
      </c>
      <c r="AD5" s="44">
        <f>'Population Estimate'!L4*Assumptions!E$41*'Property % affected'!J5</f>
        <v>14.744983762270707</v>
      </c>
      <c r="AE5" s="44">
        <f>'Population Estimate'!M4*Assumptions!F$41*'Property % affected'!K5</f>
        <v>17.672786022860983</v>
      </c>
      <c r="AF5" s="44">
        <f>'Population Estimate'!N4*Assumptions!G$41*'Property % affected'!L5</f>
        <v>14.272207302638408</v>
      </c>
      <c r="AG5" s="44">
        <f>'Population Estimate'!O4*Assumptions!H$41*'Property % affected'!M5</f>
        <v>5.4571131558378481</v>
      </c>
      <c r="AH5" s="45">
        <f>'Population Estimate'!J4*Assumptions!C$41*'Property % affected'!N5</f>
        <v>379.12094127208456</v>
      </c>
      <c r="AI5" s="45">
        <f>'Population Estimate'!K4*Assumptions!D$41*'Property % affected'!O5</f>
        <v>761.76863860303888</v>
      </c>
      <c r="AJ5" s="45">
        <f>'Population Estimate'!L4*Assumptions!E$41*'Property % affected'!P5</f>
        <v>571.40448227412867</v>
      </c>
      <c r="AK5" s="45">
        <f>'Population Estimate'!M4*Assumptions!F$41*'Property % affected'!Q5</f>
        <v>310.23755653730211</v>
      </c>
      <c r="AL5" s="45">
        <f>'Population Estimate'!N4*Assumptions!G$41*'Property % affected'!R5</f>
        <v>195.42274076677322</v>
      </c>
      <c r="AM5" s="45">
        <f>'Population Estimate'!O4*Assumptions!H$41*'Property % affected'!S5</f>
        <v>99.628972307233894</v>
      </c>
    </row>
    <row r="6" spans="1:39" x14ac:dyDescent="0.35">
      <c r="A6">
        <v>2025</v>
      </c>
      <c r="B6" s="43">
        <f>'Property % affected'!B6*'Population Estimate'!B5</f>
        <v>5.2841446415051783</v>
      </c>
      <c r="C6" s="43">
        <f>'Property % affected'!C6*'Population Estimate'!C5</f>
        <v>7.7901985159209595</v>
      </c>
      <c r="D6" s="43">
        <f>'Property % affected'!D6*'Population Estimate'!D5</f>
        <v>8.5096978778596419</v>
      </c>
      <c r="E6" s="43">
        <f>'Property % affected'!E6*'Population Estimate'!E5</f>
        <v>8.2573255139030817</v>
      </c>
      <c r="F6" s="43">
        <f>'Property % affected'!F6*'Population Estimate'!F5</f>
        <v>6.2967579320672229</v>
      </c>
      <c r="G6" s="43">
        <f>'Property % affected'!G6*'Population Estimate'!G5</f>
        <v>3.6068425567181466</v>
      </c>
      <c r="H6" s="44">
        <f>'Property % affected'!H6*'Population Estimate'!B5</f>
        <v>20.724221232435855</v>
      </c>
      <c r="I6" s="44">
        <f>'Property % affected'!I6*'Population Estimate'!C5</f>
        <v>25.321880483337093</v>
      </c>
      <c r="J6" s="44">
        <f>'Property % affected'!J6*'Population Estimate'!D5</f>
        <v>16.552390426649168</v>
      </c>
      <c r="K6" s="44">
        <f>'Property % affected'!K6*'Population Estimate'!E5</f>
        <v>17.9728711170936</v>
      </c>
      <c r="L6" s="44">
        <f>'Property % affected'!L6*'Population Estimate'!F5</f>
        <v>14.779094038323363</v>
      </c>
      <c r="M6" s="44">
        <f>'Property % affected'!M6*'Population Estimate'!G5</f>
        <v>6.052141803273499</v>
      </c>
      <c r="N6" s="45">
        <f>'Property % affected'!N6*'Population Estimate'!B5</f>
        <v>412.88687252238157</v>
      </c>
      <c r="O6" s="45">
        <f>'Property % affected'!O6*'Population Estimate'!C5</f>
        <v>845.770699902518</v>
      </c>
      <c r="P6" s="45">
        <f>'Property % affected'!P6*'Population Estimate'!D5</f>
        <v>641.14788981467177</v>
      </c>
      <c r="Q6" s="45">
        <f>'Property % affected'!Q6*'Population Estimate'!E5</f>
        <v>315.35880660961601</v>
      </c>
      <c r="R6" s="45">
        <f>'Property % affected'!R6*'Population Estimate'!F5</f>
        <v>202.26927540397861</v>
      </c>
      <c r="S6" s="45">
        <f>'Property % affected'!S6*'Population Estimate'!G5</f>
        <v>110.44090019012974</v>
      </c>
      <c r="U6">
        <v>2025</v>
      </c>
      <c r="V6" s="43">
        <f>'Population Estimate'!J5*Assumptions!C$41*'Property % affected'!B6</f>
        <v>4.9194101050959675</v>
      </c>
      <c r="W6" s="43">
        <f>'Population Estimate'!K5*Assumptions!D$41*'Property % affected'!C6</f>
        <v>7.1139467689626086</v>
      </c>
      <c r="X6" s="43">
        <f>'Population Estimate'!L5*Assumptions!E$41*'Property % affected'!D6</f>
        <v>7.6893778096477297</v>
      </c>
      <c r="Y6" s="43">
        <f>'Population Estimate'!M5*Assumptions!F$41*'Property % affected'!E6</f>
        <v>8.2360779072604622</v>
      </c>
      <c r="Z6" s="43">
        <f>'Population Estimate'!N5*Assumptions!G$41*'Property % affected'!F6</f>
        <v>6.1681341721269014</v>
      </c>
      <c r="AA6" s="43">
        <f>'Population Estimate'!O5*Assumptions!H$41*'Property % affected'!G6</f>
        <v>3.2989408662374973</v>
      </c>
      <c r="AB6" s="44">
        <f>'Population Estimate'!J5*Assumptions!C$41*'Property % affected'!H6</f>
        <v>19.293745774916722</v>
      </c>
      <c r="AC6" s="44">
        <f>'Population Estimate'!K5*Assumptions!D$41*'Property % affected'!I6</f>
        <v>23.123738051134534</v>
      </c>
      <c r="AD6" s="44">
        <f>'Population Estimate'!L5*Assumptions!E$41*'Property % affected'!J6</f>
        <v>14.956768791339803</v>
      </c>
      <c r="AE6" s="44">
        <f>'Population Estimate'!M5*Assumptions!F$41*'Property % affected'!K6</f>
        <v>17.926623637193298</v>
      </c>
      <c r="AF6" s="44">
        <f>'Population Estimate'!N5*Assumptions!G$41*'Property % affected'!L6</f>
        <v>14.477201752764808</v>
      </c>
      <c r="AG6" s="44">
        <f>'Population Estimate'!O5*Assumptions!H$41*'Property % affected'!M6</f>
        <v>5.5354947184747454</v>
      </c>
      <c r="AH6" s="45">
        <f>'Population Estimate'!J5*Assumptions!C$41*'Property % affected'!N6</f>
        <v>384.38763333501464</v>
      </c>
      <c r="AI6" s="45">
        <f>'Population Estimate'!K5*Assumptions!D$41*'Property % affected'!O6</f>
        <v>772.35101590263616</v>
      </c>
      <c r="AJ6" s="45">
        <f>'Population Estimate'!L5*Assumptions!E$41*'Property % affected'!P6</f>
        <v>579.34234885944102</v>
      </c>
      <c r="AK6" s="45">
        <f>'Population Estimate'!M5*Assumptions!F$41*'Property % affected'!Q6</f>
        <v>314.54733080393959</v>
      </c>
      <c r="AL6" s="45">
        <f>'Population Estimate'!N5*Assumptions!G$41*'Property % affected'!R6</f>
        <v>198.13752458815475</v>
      </c>
      <c r="AM6" s="45">
        <f>'Population Estimate'!O5*Assumptions!H$41*'Property % affected'!S6</f>
        <v>101.01300326033234</v>
      </c>
    </row>
    <row r="7" spans="1:39" x14ac:dyDescent="0.35">
      <c r="A7">
        <v>2026</v>
      </c>
      <c r="B7" s="43">
        <f>'Property % affected'!B7*'Population Estimate'!B6</f>
        <v>5.4003230619920375</v>
      </c>
      <c r="C7" s="43">
        <f>'Property % affected'!C7*'Population Estimate'!C6</f>
        <v>7.9614756137789335</v>
      </c>
      <c r="D7" s="43">
        <f>'Property % affected'!D7*'Population Estimate'!D6</f>
        <v>8.6967940543164044</v>
      </c>
      <c r="E7" s="43">
        <f>'Property % affected'!E7*'Population Estimate'!E6</f>
        <v>8.4388729734703194</v>
      </c>
      <c r="F7" s="43">
        <f>'Property % affected'!F7*'Population Estimate'!F6</f>
        <v>6.4351999014617807</v>
      </c>
      <c r="G7" s="43">
        <f>'Property % affected'!G7*'Population Estimate'!G6</f>
        <v>3.6861434274575475</v>
      </c>
      <c r="H7" s="44">
        <f>'Property % affected'!H7*'Population Estimate'!B6</f>
        <v>21.021887195783773</v>
      </c>
      <c r="I7" s="44">
        <f>'Property % affected'!I7*'Population Estimate'!C6</f>
        <v>25.685583508088463</v>
      </c>
      <c r="J7" s="44">
        <f>'Property % affected'!J7*'Population Estimate'!D6</f>
        <v>16.790135584201717</v>
      </c>
      <c r="K7" s="44">
        <f>'Property % affected'!K7*'Population Estimate'!E6</f>
        <v>18.231018911174491</v>
      </c>
      <c r="L7" s="44">
        <f>'Property % affected'!L7*'Population Estimate'!F6</f>
        <v>14.991368999827914</v>
      </c>
      <c r="M7" s="44">
        <f>'Property % affected'!M7*'Population Estimate'!G6</f>
        <v>6.1390698764678744</v>
      </c>
      <c r="N7" s="45">
        <f>'Property % affected'!N7*'Population Estimate'!B6</f>
        <v>418.62263590993081</v>
      </c>
      <c r="O7" s="45">
        <f>'Property % affected'!O7*'Population Estimate'!C6</f>
        <v>857.52002141794037</v>
      </c>
      <c r="P7" s="45">
        <f>'Property % affected'!P7*'Population Estimate'!D6</f>
        <v>650.05462150593928</v>
      </c>
      <c r="Q7" s="45">
        <f>'Property % affected'!Q7*'Population Estimate'!E6</f>
        <v>319.73972452507866</v>
      </c>
      <c r="R7" s="45">
        <f>'Property % affected'!R7*'Population Estimate'!F6</f>
        <v>205.07917027227663</v>
      </c>
      <c r="S7" s="45">
        <f>'Property % affected'!S7*'Population Estimate'!G6</f>
        <v>111.9751288468284</v>
      </c>
      <c r="U7">
        <v>2026</v>
      </c>
      <c r="V7" s="43">
        <f>'Population Estimate'!J6*Assumptions!C$41*'Property % affected'!B7</f>
        <v>5.0275693881042294</v>
      </c>
      <c r="W7" s="43">
        <f>'Population Estimate'!K6*Assumptions!D$41*'Property % affected'!C7</f>
        <v>7.2703556402402594</v>
      </c>
      <c r="X7" s="43">
        <f>'Population Estimate'!L6*Assumptions!E$41*'Property % affected'!D7</f>
        <v>7.8584382402488711</v>
      </c>
      <c r="Y7" s="43">
        <f>'Population Estimate'!M6*Assumptions!F$41*'Property % affected'!E7</f>
        <v>8.4171582120569006</v>
      </c>
      <c r="Z7" s="43">
        <f>'Population Estimate'!N6*Assumptions!G$41*'Property % affected'!F7</f>
        <v>6.3037481899264982</v>
      </c>
      <c r="AA7" s="43">
        <f>'Population Estimate'!O6*Assumptions!H$41*'Property % affected'!G7</f>
        <v>3.3714721395316842</v>
      </c>
      <c r="AB7" s="44">
        <f>'Population Estimate'!J6*Assumptions!C$41*'Property % affected'!H7</f>
        <v>19.57086554498035</v>
      </c>
      <c r="AC7" s="44">
        <f>'Population Estimate'!K6*Assumptions!D$41*'Property % affected'!I7</f>
        <v>23.455868734647165</v>
      </c>
      <c r="AD7" s="44">
        <f>'Population Estimate'!L6*Assumptions!E$41*'Property % affected'!J7</f>
        <v>15.171595729390344</v>
      </c>
      <c r="AE7" s="44">
        <f>'Population Estimate'!M6*Assumptions!F$41*'Property % affected'!K7</f>
        <v>18.184107169852609</v>
      </c>
      <c r="AF7" s="44">
        <f>'Population Estimate'!N6*Assumptions!G$41*'Property % affected'!L7</f>
        <v>14.685140577485242</v>
      </c>
      <c r="AG7" s="44">
        <f>'Population Estimate'!O6*Assumptions!H$41*'Property % affected'!M7</f>
        <v>5.615002090525147</v>
      </c>
      <c r="AH7" s="45">
        <f>'Population Estimate'!J6*Assumptions!C$41*'Property % affected'!N7</f>
        <v>389.72748950539977</v>
      </c>
      <c r="AI7" s="45">
        <f>'Population Estimate'!K6*Assumptions!D$41*'Property % affected'!O7</f>
        <v>783.0804020230695</v>
      </c>
      <c r="AJ7" s="45">
        <f>'Population Estimate'!L6*Assumptions!E$41*'Property % affected'!P7</f>
        <v>587.39048711373869</v>
      </c>
      <c r="AK7" s="45">
        <f>'Population Estimate'!M6*Assumptions!F$41*'Property % affected'!Q7</f>
        <v>318.9169758174869</v>
      </c>
      <c r="AL7" s="45">
        <f>'Population Estimate'!N6*Assumptions!G$41*'Property % affected'!R7</f>
        <v>200.89002178500076</v>
      </c>
      <c r="AM7" s="45">
        <f>'Population Estimate'!O6*Assumptions!H$41*'Property % affected'!S7</f>
        <v>102.41626096680156</v>
      </c>
    </row>
    <row r="8" spans="1:39" x14ac:dyDescent="0.35">
      <c r="A8">
        <v>2027</v>
      </c>
      <c r="B8" s="43">
        <f>'Property % affected'!B8*'Population Estimate'!B7</f>
        <v>5.519055807975743</v>
      </c>
      <c r="C8" s="43">
        <f>'Property % affected'!C8*'Population Estimate'!C7</f>
        <v>8.1365184493380323</v>
      </c>
      <c r="D8" s="43">
        <f>'Property % affected'!D8*'Population Estimate'!D7</f>
        <v>8.8880037703778818</v>
      </c>
      <c r="E8" s="43">
        <f>'Property % affected'!E8*'Population Estimate'!E7</f>
        <v>8.6244119772754377</v>
      </c>
      <c r="F8" s="43">
        <f>'Property % affected'!F8*'Population Estimate'!F7</f>
        <v>6.5766856878644884</v>
      </c>
      <c r="G8" s="43">
        <f>'Property % affected'!G8*'Population Estimate'!G7</f>
        <v>3.7671878253959132</v>
      </c>
      <c r="H8" s="44">
        <f>'Property % affected'!H8*'Population Estimate'!B7</f>
        <v>21.323828592439522</v>
      </c>
      <c r="I8" s="44">
        <f>'Property % affected'!I8*'Population Estimate'!C7</f>
        <v>26.054510469122928</v>
      </c>
      <c r="J8" s="44">
        <f>'Property % affected'!J8*'Population Estimate'!D7</f>
        <v>17.031295521038881</v>
      </c>
      <c r="K8" s="44">
        <f>'Property % affected'!K8*'Population Estimate'!E7</f>
        <v>18.492874531520574</v>
      </c>
      <c r="L8" s="44">
        <f>'Property % affected'!L8*'Population Estimate'!F7</f>
        <v>15.206692907307422</v>
      </c>
      <c r="M8" s="44">
        <f>'Property % affected'!M8*'Population Estimate'!G7</f>
        <v>6.2272465142456515</v>
      </c>
      <c r="N8" s="45">
        <f>'Property % affected'!N8*'Population Estimate'!B7</f>
        <v>424.43807967442433</v>
      </c>
      <c r="O8" s="45">
        <f>'Property % affected'!O8*'Population Estimate'!C7</f>
        <v>869.43256277071191</v>
      </c>
      <c r="P8" s="45">
        <f>'Property % affected'!P8*'Population Estimate'!D7</f>
        <v>659.08508419699717</v>
      </c>
      <c r="Q8" s="45">
        <f>'Property % affected'!Q8*'Population Estimate'!E7</f>
        <v>324.18150150450202</v>
      </c>
      <c r="R8" s="45">
        <f>'Property % affected'!R8*'Population Estimate'!F7</f>
        <v>207.92809978464064</v>
      </c>
      <c r="S8" s="45">
        <f>'Property % affected'!S8*'Population Estimate'!G7</f>
        <v>113.53067078118939</v>
      </c>
      <c r="U8">
        <v>2027</v>
      </c>
      <c r="V8" s="43">
        <f>'Population Estimate'!J7*Assumptions!C$41*'Property % affected'!B8</f>
        <v>5.1381066860067435</v>
      </c>
      <c r="W8" s="43">
        <f>'Population Estimate'!K7*Assumptions!D$41*'Property % affected'!C8</f>
        <v>7.4302033529668066</v>
      </c>
      <c r="X8" s="43">
        <f>'Population Estimate'!L7*Assumptions!E$41*'Property % affected'!D8</f>
        <v>8.0312156723945556</v>
      </c>
      <c r="Y8" s="43">
        <f>'Population Estimate'!M7*Assumptions!F$41*'Property % affected'!E8</f>
        <v>8.6022197901188946</v>
      </c>
      <c r="Z8" s="43">
        <f>'Population Estimate'!N7*Assumptions!G$41*'Property % affected'!F8</f>
        <v>6.4423438487394913</v>
      </c>
      <c r="AA8" s="43">
        <f>'Population Estimate'!O7*Assumptions!H$41*'Property % affected'!G8</f>
        <v>3.4455981020970592</v>
      </c>
      <c r="AB8" s="44">
        <f>'Population Estimate'!J7*Assumptions!C$41*'Property % affected'!H8</f>
        <v>19.851965639438017</v>
      </c>
      <c r="AC8" s="44">
        <f>'Population Estimate'!K7*Assumptions!D$41*'Property % affected'!I8</f>
        <v>23.792769874851814</v>
      </c>
      <c r="AD8" s="44">
        <f>'Population Estimate'!L7*Assumptions!E$41*'Property % affected'!J8</f>
        <v>15.389508267944313</v>
      </c>
      <c r="AE8" s="44">
        <f>'Population Estimate'!M7*Assumptions!F$41*'Property % affected'!K8</f>
        <v>18.445288987862952</v>
      </c>
      <c r="AF8" s="44">
        <f>'Population Estimate'!N7*Assumptions!G$41*'Property % affected'!L8</f>
        <v>14.896066067416571</v>
      </c>
      <c r="AG8" s="44">
        <f>'Population Estimate'!O7*Assumptions!H$41*'Property % affected'!M8</f>
        <v>5.6956514422055289</v>
      </c>
      <c r="AH8" s="45">
        <f>'Population Estimate'!J7*Assumptions!C$41*'Property % affected'!N8</f>
        <v>395.14152616820348</v>
      </c>
      <c r="AI8" s="45">
        <f>'Population Estimate'!K7*Assumptions!D$41*'Property % affected'!O8</f>
        <v>793.95883918914262</v>
      </c>
      <c r="AJ8" s="45">
        <f>'Population Estimate'!L7*Assumptions!E$41*'Property % affected'!P8</f>
        <v>595.55042891474386</v>
      </c>
      <c r="AK8" s="45">
        <f>'Population Estimate'!M7*Assumptions!F$41*'Property % affected'!Q8</f>
        <v>323.34732329350823</v>
      </c>
      <c r="AL8" s="45">
        <f>'Population Estimate'!N7*Assumptions!G$41*'Property % affected'!R8</f>
        <v>203.68075626594728</v>
      </c>
      <c r="AM8" s="45">
        <f>'Population Estimate'!O7*Assumptions!H$41*'Property % affected'!S8</f>
        <v>103.83901252185666</v>
      </c>
    </row>
    <row r="9" spans="1:39" x14ac:dyDescent="0.35">
      <c r="A9">
        <v>2028</v>
      </c>
      <c r="B9" s="43">
        <f>'Property % affected'!B9*'Population Estimate'!B8</f>
        <v>5.6403990394446684</v>
      </c>
      <c r="C9" s="43">
        <f>'Property % affected'!C9*'Population Estimate'!C8</f>
        <v>8.315409816974217</v>
      </c>
      <c r="D9" s="43">
        <f>'Property % affected'!D9*'Population Estimate'!D8</f>
        <v>9.0834174672727546</v>
      </c>
      <c r="E9" s="43">
        <f>'Property % affected'!E9*'Population Estimate'!E8</f>
        <v>8.8140302843288936</v>
      </c>
      <c r="F9" s="43">
        <f>'Property % affected'!F9*'Population Estimate'!F8</f>
        <v>6.7212822133367709</v>
      </c>
      <c r="G9" s="43">
        <f>'Property % affected'!G9*'Population Estimate'!G8</f>
        <v>3.8500140841235981</v>
      </c>
      <c r="H9" s="44">
        <f>'Property % affected'!H9*'Population Estimate'!B8</f>
        <v>21.630106831271487</v>
      </c>
      <c r="I9" s="44">
        <f>'Property % affected'!I9*'Population Estimate'!C8</f>
        <v>26.42873639883901</v>
      </c>
      <c r="J9" s="44">
        <f>'Property % affected'!J9*'Population Estimate'!D8</f>
        <v>17.275919284290289</v>
      </c>
      <c r="K9" s="44">
        <f>'Property % affected'!K9*'Population Estimate'!E8</f>
        <v>18.75849123435145</v>
      </c>
      <c r="L9" s="44">
        <f>'Property % affected'!L9*'Population Estimate'!F8</f>
        <v>15.425109553357558</v>
      </c>
      <c r="M9" s="44">
        <f>'Property % affected'!M9*'Population Estimate'!G8</f>
        <v>6.316689649979347</v>
      </c>
      <c r="N9" s="45">
        <f>'Property % affected'!N9*'Population Estimate'!B8</f>
        <v>430.33431072387793</v>
      </c>
      <c r="O9" s="45">
        <f>'Property % affected'!O9*'Population Estimate'!C8</f>
        <v>881.51059138668109</v>
      </c>
      <c r="P9" s="45">
        <f>'Property % affected'!P9*'Population Estimate'!D8</f>
        <v>668.24099674060074</v>
      </c>
      <c r="Q9" s="45">
        <f>'Property % affected'!Q9*'Population Estimate'!E8</f>
        <v>328.6849829930045</v>
      </c>
      <c r="R9" s="45">
        <f>'Property % affected'!R9*'Population Estimate'!F8</f>
        <v>210.81660620457473</v>
      </c>
      <c r="S9" s="45">
        <f>'Property % affected'!S9*'Population Estimate'!G8</f>
        <v>115.10782207411489</v>
      </c>
      <c r="U9">
        <v>2028</v>
      </c>
      <c r="V9" s="43">
        <f>'Population Estimate'!J8*Assumptions!C$41*'Property % affected'!B9</f>
        <v>5.2510742823863898</v>
      </c>
      <c r="W9" s="43">
        <f>'Population Estimate'!K8*Assumptions!D$41*'Property % affected'!C9</f>
        <v>7.5935655143019574</v>
      </c>
      <c r="X9" s="43">
        <f>'Population Estimate'!L8*Assumptions!E$41*'Property % affected'!D9</f>
        <v>8.2077918289363883</v>
      </c>
      <c r="Y9" s="43">
        <f>'Population Estimate'!M8*Assumptions!F$41*'Property % affected'!E9</f>
        <v>8.7913501746369338</v>
      </c>
      <c r="Z9" s="43">
        <f>'Population Estimate'!N8*Assumptions!G$41*'Property % affected'!F9</f>
        <v>6.5839867036115685</v>
      </c>
      <c r="AA9" s="43">
        <f>'Population Estimate'!O8*Assumptions!H$41*'Property % affected'!G9</f>
        <v>3.5213538151390336</v>
      </c>
      <c r="AB9" s="44">
        <f>'Population Estimate'!J8*Assumptions!C$41*'Property % affected'!H9</f>
        <v>20.13710322845219</v>
      </c>
      <c r="AC9" s="44">
        <f>'Population Estimate'!K8*Assumptions!D$41*'Property % affected'!I9</f>
        <v>24.134509990732674</v>
      </c>
      <c r="AD9" s="44">
        <f>'Population Estimate'!L8*Assumptions!E$41*'Property % affected'!J9</f>
        <v>15.610550726073392</v>
      </c>
      <c r="AE9" s="44">
        <f>'Population Estimate'!M8*Assumptions!F$41*'Property % affected'!K9</f>
        <v>18.710222210405934</v>
      </c>
      <c r="AF9" s="44">
        <f>'Population Estimate'!N8*Assumptions!G$41*'Property % affected'!L9</f>
        <v>15.110021120603902</v>
      </c>
      <c r="AG9" s="44">
        <f>'Population Estimate'!O8*Assumptions!H$41*'Property % affected'!M9</f>
        <v>5.7774591759882865</v>
      </c>
      <c r="AH9" s="45">
        <f>'Population Estimate'!J8*Assumptions!C$41*'Property % affected'!N9</f>
        <v>400.63077382785883</v>
      </c>
      <c r="AI9" s="45">
        <f>'Population Estimate'!K8*Assumptions!D$41*'Property % affected'!O9</f>
        <v>804.98839799594452</v>
      </c>
      <c r="AJ9" s="45">
        <f>'Population Estimate'!L8*Assumptions!E$41*'Property % affected'!P9</f>
        <v>603.82372742079701</v>
      </c>
      <c r="AK9" s="45">
        <f>'Population Estimate'!M8*Assumptions!F$41*'Property % affected'!Q9</f>
        <v>327.83921650163722</v>
      </c>
      <c r="AL9" s="45">
        <f>'Population Estimate'!N8*Assumptions!G$41*'Property % affected'!R9</f>
        <v>206.51025921769153</v>
      </c>
      <c r="AM9" s="45">
        <f>'Population Estimate'!O8*Assumptions!H$41*'Property % affected'!S9</f>
        <v>105.28152873116008</v>
      </c>
    </row>
    <row r="10" spans="1:39" x14ac:dyDescent="0.35">
      <c r="A10">
        <v>2029</v>
      </c>
      <c r="B10" s="43">
        <f>'Property % affected'!B10*'Population Estimate'!B9</f>
        <v>5.7644101511336201</v>
      </c>
      <c r="C10" s="43">
        <f>'Property % affected'!C10*'Population Estimate'!C9</f>
        <v>8.4982343313996598</v>
      </c>
      <c r="D10" s="43">
        <f>'Property % affected'!D10*'Population Estimate'!D9</f>
        <v>9.2831275746913686</v>
      </c>
      <c r="E10" s="43">
        <f>'Property % affected'!E10*'Population Estimate'!E9</f>
        <v>9.0078175831309526</v>
      </c>
      <c r="F10" s="43">
        <f>'Property % affected'!F10*'Population Estimate'!F9</f>
        <v>6.8690578713038963</v>
      </c>
      <c r="G10" s="43">
        <f>'Property % affected'!G10*'Population Estimate'!G9</f>
        <v>3.9346613800420975</v>
      </c>
      <c r="H10" s="44">
        <f>'Property % affected'!H10*'Population Estimate'!B9</f>
        <v>21.940784203175419</v>
      </c>
      <c r="I10" s="44">
        <f>'Property % affected'!I10*'Population Estimate'!C9</f>
        <v>26.808337407339923</v>
      </c>
      <c r="J10" s="44">
        <f>'Property % affected'!J10*'Population Estimate'!D9</f>
        <v>17.524056625558906</v>
      </c>
      <c r="K10" s="44">
        <f>'Property % affected'!K10*'Population Estimate'!E9</f>
        <v>19.027923040816027</v>
      </c>
      <c r="L10" s="44">
        <f>'Property % affected'!L10*'Population Estimate'!F9</f>
        <v>15.646663359575431</v>
      </c>
      <c r="M10" s="44">
        <f>'Property % affected'!M10*'Population Estimate'!G9</f>
        <v>6.4074174746219494</v>
      </c>
      <c r="N10" s="45">
        <f>'Property % affected'!N10*'Population Estimate'!B9</f>
        <v>436.3124513433097</v>
      </c>
      <c r="O10" s="45">
        <f>'Property % affected'!O10*'Population Estimate'!C9</f>
        <v>893.75640619044077</v>
      </c>
      <c r="P10" s="45">
        <f>'Property % affected'!P10*'Population Estimate'!D9</f>
        <v>677.52410186755378</v>
      </c>
      <c r="Q10" s="45">
        <f>'Property % affected'!Q10*'Population Estimate'!E9</f>
        <v>333.25102618050329</v>
      </c>
      <c r="R10" s="45">
        <f>'Property % affected'!R10*'Population Estimate'!F9</f>
        <v>213.74523932862743</v>
      </c>
      <c r="S10" s="45">
        <f>'Property % affected'!S10*'Population Estimate'!G9</f>
        <v>116.70688291961915</v>
      </c>
      <c r="U10">
        <v>2029</v>
      </c>
      <c r="V10" s="43">
        <f>'Population Estimate'!J9*Assumptions!C$41*'Property % affected'!B10</f>
        <v>5.3665256103449375</v>
      </c>
      <c r="W10" s="43">
        <f>'Population Estimate'!K9*Assumptions!D$41*'Property % affected'!C10</f>
        <v>7.7605193937218413</v>
      </c>
      <c r="X10" s="43">
        <f>'Population Estimate'!L9*Assumptions!E$41*'Property % affected'!D10</f>
        <v>8.3882502295034023</v>
      </c>
      <c r="Y10" s="43">
        <f>'Population Estimate'!M9*Assumptions!F$41*'Property % affected'!E10</f>
        <v>8.9846388233263941</v>
      </c>
      <c r="Z10" s="43">
        <f>'Population Estimate'!N9*Assumptions!G$41*'Property % affected'!F10</f>
        <v>6.7287437508967454</v>
      </c>
      <c r="AA10" s="43">
        <f>'Population Estimate'!O9*Assumptions!H$41*'Property % affected'!G10</f>
        <v>3.5987751107267516</v>
      </c>
      <c r="AB10" s="44">
        <f>'Population Estimate'!J9*Assumptions!C$41*'Property % affected'!H10</f>
        <v>20.426336303331368</v>
      </c>
      <c r="AC10" s="44">
        <f>'Population Estimate'!K9*Assumptions!D$41*'Property % affected'!I10</f>
        <v>24.481158585425224</v>
      </c>
      <c r="AD10" s="44">
        <f>'Population Estimate'!L9*Assumptions!E$41*'Property % affected'!J10</f>
        <v>15.834768059412585</v>
      </c>
      <c r="AE10" s="44">
        <f>'Population Estimate'!M9*Assumptions!F$41*'Property % affected'!K10</f>
        <v>18.978960719624194</v>
      </c>
      <c r="AF10" s="44">
        <f>'Population Estimate'!N9*Assumptions!G$41*'Property % affected'!L10</f>
        <v>15.327049251245189</v>
      </c>
      <c r="AG10" s="44">
        <f>'Population Estimate'!O9*Assumptions!H$41*'Property % affected'!M10</f>
        <v>5.8604419299376715</v>
      </c>
      <c r="AH10" s="45">
        <f>'Population Estimate'!J9*Assumptions!C$41*'Property % affected'!N10</f>
        <v>406.19627730441402</v>
      </c>
      <c r="AI10" s="45">
        <f>'Population Estimate'!K9*Assumptions!D$41*'Property % affected'!O10</f>
        <v>816.17117780296473</v>
      </c>
      <c r="AJ10" s="45">
        <f>'Population Estimate'!L9*Assumptions!E$41*'Property % affected'!P10</f>
        <v>612.21195736648508</v>
      </c>
      <c r="AK10" s="45">
        <f>'Population Estimate'!M9*Assumptions!F$41*'Property % affected'!Q10</f>
        <v>332.39351042608502</v>
      </c>
      <c r="AL10" s="45">
        <f>'Population Estimate'!N9*Assumptions!G$41*'Property % affected'!R10</f>
        <v>209.37906920609805</v>
      </c>
      <c r="AM10" s="45">
        <f>'Population Estimate'!O9*Assumptions!H$41*'Property % affected'!S10</f>
        <v>106.74408416236642</v>
      </c>
    </row>
    <row r="11" spans="1:39" x14ac:dyDescent="0.35">
      <c r="A11">
        <v>2030</v>
      </c>
      <c r="B11" s="43">
        <f>'Property % affected'!B11*'Population Estimate'!B10</f>
        <v>6.8140252201808611</v>
      </c>
      <c r="C11" s="43">
        <f>'Property % affected'!C11*'Population Estimate'!C10</f>
        <v>10.045638936670072</v>
      </c>
      <c r="D11" s="43">
        <f>'Property % affected'!D11*'Population Estimate'!D10</f>
        <v>10.973449799310975</v>
      </c>
      <c r="E11" s="43">
        <f>'Property % affected'!E11*'Population Estimate'!E10</f>
        <v>10.64800987108319</v>
      </c>
      <c r="F11" s="43">
        <f>'Property % affected'!F11*'Population Estimate'!F10</f>
        <v>8.1198131893411194</v>
      </c>
      <c r="G11" s="43">
        <f>'Property % affected'!G11*'Population Estimate'!G10</f>
        <v>4.6511058674764669</v>
      </c>
      <c r="H11" s="44">
        <f>'Property % affected'!H11*'Population Estimate'!B10</f>
        <v>25.742424374220299</v>
      </c>
      <c r="I11" s="44">
        <f>'Property % affected'!I11*'Population Estimate'!C10</f>
        <v>31.453369757273826</v>
      </c>
      <c r="J11" s="44">
        <f>'Property % affected'!J11*'Population Estimate'!D10</f>
        <v>20.560418362244146</v>
      </c>
      <c r="K11" s="44">
        <f>'Property % affected'!K11*'Population Estimate'!E10</f>
        <v>22.324857003324418</v>
      </c>
      <c r="L11" s="44">
        <f>'Property % affected'!L11*'Population Estimate'!F10</f>
        <v>18.357732545606126</v>
      </c>
      <c r="M11" s="44">
        <f>'Property % affected'!M11*'Population Estimate'!G10</f>
        <v>7.517619162884869</v>
      </c>
      <c r="N11" s="45">
        <f>'Property % affected'!N11*'Population Estimate'!B10</f>
        <v>511.67365650543331</v>
      </c>
      <c r="O11" s="45">
        <f>'Property % affected'!O11*'Population Estimate'!C10</f>
        <v>1048.1287136607184</v>
      </c>
      <c r="P11" s="45">
        <f>'Property % affected'!P11*'Population Estimate'!D10</f>
        <v>794.54811226635104</v>
      </c>
      <c r="Q11" s="45">
        <f>'Property % affected'!Q11*'Population Estimate'!E10</f>
        <v>390.81115052982221</v>
      </c>
      <c r="R11" s="45">
        <f>'Property % affected'!R11*'Population Estimate'!F10</f>
        <v>250.66396301821871</v>
      </c>
      <c r="S11" s="45">
        <f>'Property % affected'!S11*'Population Estimate'!G10</f>
        <v>136.86484843368814</v>
      </c>
      <c r="U11">
        <v>2030</v>
      </c>
      <c r="V11" s="43">
        <f>'Population Estimate'!J10*Assumptions!C$41*'Property % affected'!B11</f>
        <v>6.3436917039023593</v>
      </c>
      <c r="W11" s="43">
        <f>'Population Estimate'!K10*Assumptions!D$41*'Property % affected'!C11</f>
        <v>9.1735968614453878</v>
      </c>
      <c r="X11" s="43">
        <f>'Population Estimate'!L10*Assumptions!E$41*'Property % affected'!D11</f>
        <v>9.915628332897775</v>
      </c>
      <c r="Y11" s="43">
        <f>'Population Estimate'!M10*Assumptions!F$41*'Property % affected'!E11</f>
        <v>10.620610596961496</v>
      </c>
      <c r="Z11" s="43">
        <f>'Population Estimate'!N10*Assumptions!G$41*'Property % affected'!F11</f>
        <v>7.9539499127639335</v>
      </c>
      <c r="AA11" s="43">
        <f>'Population Estimate'!O10*Assumptions!H$41*'Property % affected'!G11</f>
        <v>4.2540596042474137</v>
      </c>
      <c r="AB11" s="44">
        <f>'Population Estimate'!J10*Assumptions!C$41*'Property % affected'!H11</f>
        <v>23.965570813772352</v>
      </c>
      <c r="AC11" s="44">
        <f>'Population Estimate'!K10*Assumptions!D$41*'Property % affected'!I11</f>
        <v>28.722964851338151</v>
      </c>
      <c r="AD11" s="44">
        <f>'Population Estimate'!L10*Assumptions!E$41*'Property % affected'!J11</f>
        <v>18.57842980807191</v>
      </c>
      <c r="AE11" s="44">
        <f>'Population Estimate'!M10*Assumptions!F$41*'Property % affected'!K11</f>
        <v>22.267411068904046</v>
      </c>
      <c r="AF11" s="44">
        <f>'Population Estimate'!N10*Assumptions!G$41*'Property % affected'!L11</f>
        <v>17.982739476241072</v>
      </c>
      <c r="AG11" s="44">
        <f>'Population Estimate'!O10*Assumptions!H$41*'Property % affected'!M11</f>
        <v>6.8758701504888036</v>
      </c>
      <c r="AH11" s="45">
        <f>'Population Estimate'!J10*Assumptions!C$41*'Property % affected'!N11</f>
        <v>476.35572587339914</v>
      </c>
      <c r="AI11" s="45">
        <f>'Population Estimate'!K10*Assumptions!D$41*'Property % affected'!O11</f>
        <v>957.14273015828439</v>
      </c>
      <c r="AJ11" s="45">
        <f>'Population Estimate'!L10*Assumptions!E$41*'Property % affected'!P11</f>
        <v>717.95505678928441</v>
      </c>
      <c r="AK11" s="45">
        <f>'Population Estimate'!M10*Assumptions!F$41*'Property % affected'!Q11</f>
        <v>389.80552206282943</v>
      </c>
      <c r="AL11" s="45">
        <f>'Population Estimate'!N10*Assumptions!G$41*'Property % affected'!R11</f>
        <v>245.54365479726096</v>
      </c>
      <c r="AM11" s="45">
        <f>'Population Estimate'!O10*Assumptions!H$41*'Property % affected'!S11</f>
        <v>125.1812449668226</v>
      </c>
    </row>
    <row r="12" spans="1:39" x14ac:dyDescent="0.35">
      <c r="A12">
        <v>2031</v>
      </c>
      <c r="B12" s="43">
        <f>'Property % affected'!B12*'Population Estimate'!B11</f>
        <v>6.9638399472457015</v>
      </c>
      <c r="C12" s="43">
        <f>'Property % affected'!C12*'Population Estimate'!C11</f>
        <v>10.26650466681617</v>
      </c>
      <c r="D12" s="43">
        <f>'Property % affected'!D12*'Population Estimate'!D11</f>
        <v>11.214714592663157</v>
      </c>
      <c r="E12" s="43">
        <f>'Property % affected'!E12*'Population Estimate'!E11</f>
        <v>10.882119467257784</v>
      </c>
      <c r="F12" s="43">
        <f>'Property % affected'!F12*'Population Estimate'!F11</f>
        <v>8.2983372712854973</v>
      </c>
      <c r="G12" s="43">
        <f>'Property % affected'!G12*'Population Estimate'!G11</f>
        <v>4.7533661517533661</v>
      </c>
      <c r="H12" s="44">
        <f>'Property % affected'!H12*'Population Estimate'!B11</f>
        <v>26.112167751514029</v>
      </c>
      <c r="I12" s="44">
        <f>'Property % affected'!I12*'Population Estimate'!C11</f>
        <v>31.905140538155269</v>
      </c>
      <c r="J12" s="44">
        <f>'Property % affected'!J12*'Population Estimate'!D11</f>
        <v>20.855731593558957</v>
      </c>
      <c r="K12" s="44">
        <f>'Property % affected'!K12*'Population Estimate'!E11</f>
        <v>22.645513205165113</v>
      </c>
      <c r="L12" s="44">
        <f>'Property % affected'!L12*'Population Estimate'!F11</f>
        <v>18.621408178180381</v>
      </c>
      <c r="M12" s="44">
        <f>'Property % affected'!M12*'Population Estimate'!G11</f>
        <v>7.6255961683947575</v>
      </c>
      <c r="N12" s="45">
        <f>'Property % affected'!N12*'Population Estimate'!B11</f>
        <v>518.78175129039948</v>
      </c>
      <c r="O12" s="45">
        <f>'Property % affected'!O12*'Population Estimate'!C11</f>
        <v>1062.6891627845359</v>
      </c>
      <c r="P12" s="45">
        <f>'Property % affected'!P12*'Population Estimate'!D11</f>
        <v>805.58585716761718</v>
      </c>
      <c r="Q12" s="45">
        <f>'Property % affected'!Q12*'Population Estimate'!E11</f>
        <v>396.24024125135736</v>
      </c>
      <c r="R12" s="45">
        <f>'Property % affected'!R12*'Population Estimate'!F11</f>
        <v>254.14614973167483</v>
      </c>
      <c r="S12" s="45">
        <f>'Property % affected'!S12*'Population Estimate'!G11</f>
        <v>138.76615467259228</v>
      </c>
      <c r="U12">
        <v>2031</v>
      </c>
      <c r="V12" s="43">
        <f>'Population Estimate'!J11*Assumptions!C$41*'Property % affected'!B12</f>
        <v>6.4831655700085369</v>
      </c>
      <c r="W12" s="43">
        <f>'Population Estimate'!K11*Assumptions!D$41*'Property % affected'!C12</f>
        <v>9.3752896737833833</v>
      </c>
      <c r="X12" s="43">
        <f>'Population Estimate'!L11*Assumptions!E$41*'Property % affected'!D12</f>
        <v>10.13363561998117</v>
      </c>
      <c r="Y12" s="43">
        <f>'Population Estimate'!M11*Assumptions!F$41*'Property % affected'!E12</f>
        <v>10.854117786387995</v>
      </c>
      <c r="Z12" s="43">
        <f>'Population Estimate'!N11*Assumptions!G$41*'Property % affected'!F12</f>
        <v>8.1288272865281144</v>
      </c>
      <c r="AA12" s="43">
        <f>'Population Estimate'!O11*Assumptions!H$41*'Property % affected'!G12</f>
        <v>4.3475903379817638</v>
      </c>
      <c r="AB12" s="44">
        <f>'Population Estimate'!J11*Assumptions!C$41*'Property % affected'!H12</f>
        <v>24.309792902672815</v>
      </c>
      <c r="AC12" s="44">
        <f>'Population Estimate'!K11*Assumptions!D$41*'Property % affected'!I12</f>
        <v>29.135518303011427</v>
      </c>
      <c r="AD12" s="44">
        <f>'Population Estimate'!L11*Assumptions!E$41*'Property % affected'!J12</f>
        <v>18.845275357744775</v>
      </c>
      <c r="AE12" s="44">
        <f>'Population Estimate'!M11*Assumptions!F$41*'Property % affected'!K12</f>
        <v>22.587242163773634</v>
      </c>
      <c r="AF12" s="44">
        <f>'Population Estimate'!N11*Assumptions!G$41*'Property % affected'!L12</f>
        <v>18.241029011456618</v>
      </c>
      <c r="AG12" s="44">
        <f>'Population Estimate'!O11*Assumptions!H$41*'Property % affected'!M12</f>
        <v>6.9746295918808459</v>
      </c>
      <c r="AH12" s="45">
        <f>'Population Estimate'!J11*Assumptions!C$41*'Property % affected'!N12</f>
        <v>482.97318918779888</v>
      </c>
      <c r="AI12" s="45">
        <f>'Population Estimate'!K11*Assumptions!D$41*'Property % affected'!O12</f>
        <v>970.43921545160936</v>
      </c>
      <c r="AJ12" s="45">
        <f>'Population Estimate'!L11*Assumptions!E$41*'Property % affected'!P12</f>
        <v>727.92878228818483</v>
      </c>
      <c r="AK12" s="45">
        <f>'Population Estimate'!M11*Assumptions!F$41*'Property % affected'!Q12</f>
        <v>395.2206427423838</v>
      </c>
      <c r="AL12" s="45">
        <f>'Population Estimate'!N11*Assumptions!G$41*'Property % affected'!R12</f>
        <v>248.95471094595169</v>
      </c>
      <c r="AM12" s="45">
        <f>'Population Estimate'!O11*Assumptions!H$41*'Property % affected'!S12</f>
        <v>126.9202443137917</v>
      </c>
    </row>
    <row r="13" spans="1:39" x14ac:dyDescent="0.35">
      <c r="A13">
        <v>2032</v>
      </c>
      <c r="B13" s="43">
        <f>'Property % affected'!B13*'Population Estimate'!B12</f>
        <v>7.1169485353868165</v>
      </c>
      <c r="C13" s="43">
        <f>'Property % affected'!C13*'Population Estimate'!C12</f>
        <v>10.492226401748074</v>
      </c>
      <c r="D13" s="43">
        <f>'Property % affected'!D13*'Population Estimate'!D12</f>
        <v>11.461283889300615</v>
      </c>
      <c r="E13" s="43">
        <f>'Property % affected'!E13*'Population Estimate'!E12</f>
        <v>11.121376250905401</v>
      </c>
      <c r="F13" s="43">
        <f>'Property % affected'!F13*'Population Estimate'!F12</f>
        <v>8.4807864247913631</v>
      </c>
      <c r="G13" s="43">
        <f>'Property % affected'!G13*'Population Estimate'!G12</f>
        <v>4.8578747541804761</v>
      </c>
      <c r="H13" s="44">
        <f>'Property % affected'!H13*'Population Estimate'!B12</f>
        <v>26.487221823832645</v>
      </c>
      <c r="I13" s="44">
        <f>'Property % affected'!I13*'Population Estimate'!C12</f>
        <v>32.363400189387754</v>
      </c>
      <c r="J13" s="44">
        <f>'Property % affected'!J13*'Population Estimate'!D12</f>
        <v>21.155286465440277</v>
      </c>
      <c r="K13" s="44">
        <f>'Property % affected'!K13*'Population Estimate'!E12</f>
        <v>22.970775053517382</v>
      </c>
      <c r="L13" s="44">
        <f>'Property % affected'!L13*'Population Estimate'!F12</f>
        <v>18.888871034424049</v>
      </c>
      <c r="M13" s="44">
        <f>'Property % affected'!M13*'Population Estimate'!G12</f>
        <v>7.7351240683389451</v>
      </c>
      <c r="N13" s="45">
        <f>'Property % affected'!N13*'Population Estimate'!B12</f>
        <v>525.98859067718286</v>
      </c>
      <c r="O13" s="45">
        <f>'Property % affected'!O13*'Population Estimate'!C12</f>
        <v>1077.4518835148119</v>
      </c>
      <c r="P13" s="45">
        <f>'Property % affected'!P13*'Population Estimate'!D12</f>
        <v>816.77693678911567</v>
      </c>
      <c r="Q13" s="45">
        <f>'Property % affected'!Q13*'Population Estimate'!E12</f>
        <v>401.74475209850237</v>
      </c>
      <c r="R13" s="45">
        <f>'Property % affected'!R13*'Population Estimate'!F12</f>
        <v>257.6767104681112</v>
      </c>
      <c r="S13" s="45">
        <f>'Property % affected'!S13*'Population Estimate'!G12</f>
        <v>140.69387357665818</v>
      </c>
      <c r="U13">
        <v>2032</v>
      </c>
      <c r="V13" s="43">
        <f>'Population Estimate'!J12*Assumptions!C$41*'Property % affected'!B13</f>
        <v>6.6257059406415086</v>
      </c>
      <c r="W13" s="43">
        <f>'Population Estimate'!K12*Assumptions!D$41*'Property % affected'!C13</f>
        <v>9.5814169507226961</v>
      </c>
      <c r="X13" s="43">
        <f>'Population Estimate'!L12*Assumptions!E$41*'Property % affected'!D13</f>
        <v>10.356436065463189</v>
      </c>
      <c r="Y13" s="43">
        <f>'Population Estimate'!M12*Assumptions!F$41*'Property % affected'!E13</f>
        <v>11.092758918634082</v>
      </c>
      <c r="Z13" s="43">
        <f>'Population Estimate'!N12*Assumptions!G$41*'Property % affected'!F13</f>
        <v>8.307549554488272</v>
      </c>
      <c r="AA13" s="43">
        <f>'Population Estimate'!O12*Assumptions!H$41*'Property % affected'!G13</f>
        <v>4.4431774599585712</v>
      </c>
      <c r="AB13" s="44">
        <f>'Population Estimate'!J12*Assumptions!C$41*'Property % affected'!H13</f>
        <v>24.658959119439363</v>
      </c>
      <c r="AC13" s="44">
        <f>'Population Estimate'!K12*Assumptions!D$41*'Property % affected'!I13</f>
        <v>29.553997339016565</v>
      </c>
      <c r="AD13" s="44">
        <f>'Population Estimate'!L12*Assumptions!E$41*'Property % affected'!J13</f>
        <v>19.11595366121416</v>
      </c>
      <c r="AE13" s="44">
        <f>'Population Estimate'!M12*Assumptions!F$41*'Property % affected'!K13</f>
        <v>22.911667053985159</v>
      </c>
      <c r="AF13" s="44">
        <f>'Population Estimate'!N12*Assumptions!G$41*'Property % affected'!L13</f>
        <v>18.503028408792446</v>
      </c>
      <c r="AG13" s="44">
        <f>'Population Estimate'!O12*Assumptions!H$41*'Property % affected'!M13</f>
        <v>7.0748075340663279</v>
      </c>
      <c r="AH13" s="45">
        <f>'Population Estimate'!J12*Assumptions!C$41*'Property % affected'!N13</f>
        <v>489.6825813241669</v>
      </c>
      <c r="AI13" s="45">
        <f>'Population Estimate'!K12*Assumptions!D$41*'Property % affected'!O13</f>
        <v>983.92041355273739</v>
      </c>
      <c r="AJ13" s="45">
        <f>'Population Estimate'!L12*Assumptions!E$41*'Property % affected'!P13</f>
        <v>738.0410613070959</v>
      </c>
      <c r="AK13" s="45">
        <f>'Population Estimate'!M12*Assumptions!F$41*'Property % affected'!Q13</f>
        <v>400.71098947779029</v>
      </c>
      <c r="AL13" s="45">
        <f>'Population Estimate'!N12*Assumptions!G$41*'Property % affected'!R13</f>
        <v>252.41315298233363</v>
      </c>
      <c r="AM13" s="45">
        <f>'Population Estimate'!O12*Assumptions!H$41*'Property % affected'!S13</f>
        <v>128.68340158257695</v>
      </c>
    </row>
    <row r="14" spans="1:39" x14ac:dyDescent="0.35">
      <c r="A14">
        <v>2033</v>
      </c>
      <c r="B14" s="43">
        <f>'Property % affected'!B14*'Population Estimate'!B13</f>
        <v>7.2734234041920693</v>
      </c>
      <c r="C14" s="43">
        <f>'Property % affected'!C14*'Population Estimate'!C13</f>
        <v>10.722910906704845</v>
      </c>
      <c r="D14" s="43">
        <f>'Property % affected'!D14*'Population Estimate'!D13</f>
        <v>11.713274315253667</v>
      </c>
      <c r="E14" s="43">
        <f>'Property % affected'!E14*'Population Estimate'!E13</f>
        <v>11.365893389274685</v>
      </c>
      <c r="F14" s="43">
        <f>'Property % affected'!F14*'Population Estimate'!F13</f>
        <v>8.6672469473856122</v>
      </c>
      <c r="G14" s="43">
        <f>'Property % affected'!G14*'Population Estimate'!G13</f>
        <v>4.9646811067982028</v>
      </c>
      <c r="H14" s="44">
        <f>'Property % affected'!H14*'Population Estimate'!B13</f>
        <v>26.86766286970709</v>
      </c>
      <c r="I14" s="44">
        <f>'Property % affected'!I14*'Population Estimate'!C13</f>
        <v>32.828241911860339</v>
      </c>
      <c r="J14" s="44">
        <f>'Property % affected'!J14*'Population Estimate'!D13</f>
        <v>21.45914390138487</v>
      </c>
      <c r="K14" s="44">
        <f>'Property % affected'!K14*'Population Estimate'!E13</f>
        <v>23.300708700165202</v>
      </c>
      <c r="L14" s="44">
        <f>'Property % affected'!L14*'Population Estimate'!F13</f>
        <v>19.160175510956876</v>
      </c>
      <c r="M14" s="44">
        <f>'Property % affected'!M14*'Population Estimate'!G13</f>
        <v>7.8462251385115671</v>
      </c>
      <c r="N14" s="45">
        <f>'Property % affected'!N14*'Population Estimate'!B13</f>
        <v>533.29554641119273</v>
      </c>
      <c r="O14" s="45">
        <f>'Property % affected'!O14*'Population Estimate'!C13</f>
        <v>1092.4196857787967</v>
      </c>
      <c r="P14" s="45">
        <f>'Property % affected'!P14*'Population Estimate'!D13</f>
        <v>828.12348123410925</v>
      </c>
      <c r="Q14" s="45">
        <f>'Property % affected'!Q14*'Population Estimate'!E13</f>
        <v>407.32573079649114</v>
      </c>
      <c r="R14" s="45">
        <f>'Property % affected'!R14*'Population Estimate'!F13</f>
        <v>261.25631723230299</v>
      </c>
      <c r="S14" s="45">
        <f>'Property % affected'!S14*'Population Estimate'!G13</f>
        <v>142.64837206672516</v>
      </c>
      <c r="U14">
        <v>2033</v>
      </c>
      <c r="V14" s="43">
        <f>'Population Estimate'!J13*Assumptions!C$41*'Property % affected'!B14</f>
        <v>6.7713802366757019</v>
      </c>
      <c r="W14" s="43">
        <f>'Population Estimate'!K13*Assumptions!D$41*'Property % affected'!C14</f>
        <v>9.7920761894228487</v>
      </c>
      <c r="X14" s="43">
        <f>'Population Estimate'!L13*Assumptions!E$41*'Property % affected'!D14</f>
        <v>10.584135052827758</v>
      </c>
      <c r="Y14" s="43">
        <f>'Population Estimate'!M13*Assumptions!F$41*'Property % affected'!E14</f>
        <v>11.336646869748403</v>
      </c>
      <c r="Z14" s="43">
        <f>'Population Estimate'!N13*Assumptions!G$41*'Property % affected'!F14</f>
        <v>8.4902012513732821</v>
      </c>
      <c r="AA14" s="43">
        <f>'Population Estimate'!O13*Assumptions!H$41*'Property % affected'!G14</f>
        <v>4.5408661824031107</v>
      </c>
      <c r="AB14" s="44">
        <f>'Population Estimate'!J13*Assumptions!C$41*'Property % affected'!H14</f>
        <v>25.013140477528548</v>
      </c>
      <c r="AC14" s="44">
        <f>'Population Estimate'!K13*Assumptions!D$41*'Property % affected'!I14</f>
        <v>29.978487069657525</v>
      </c>
      <c r="AD14" s="44">
        <f>'Population Estimate'!L13*Assumptions!E$41*'Property % affected'!J14</f>
        <v>19.39051976905775</v>
      </c>
      <c r="AE14" s="44">
        <f>'Population Estimate'!M13*Assumptions!F$41*'Property % affected'!K14</f>
        <v>23.240751721101976</v>
      </c>
      <c r="AF14" s="44">
        <f>'Population Estimate'!N13*Assumptions!G$41*'Property % affected'!L14</f>
        <v>18.768790953709548</v>
      </c>
      <c r="AG14" s="44">
        <f>'Population Estimate'!O13*Assumptions!H$41*'Property % affected'!M14</f>
        <v>7.1764243512441421</v>
      </c>
      <c r="AH14" s="45">
        <f>'Population Estimate'!J13*Assumptions!C$41*'Property % affected'!N14</f>
        <v>496.48517934410637</v>
      </c>
      <c r="AI14" s="45">
        <f>'Population Estimate'!K13*Assumptions!D$41*'Property % affected'!O14</f>
        <v>997.58889046468403</v>
      </c>
      <c r="AJ14" s="45">
        <f>'Population Estimate'!L13*Assumptions!E$41*'Property % affected'!P14</f>
        <v>748.29381861103184</v>
      </c>
      <c r="AK14" s="45">
        <f>'Population Estimate'!M13*Assumptions!F$41*'Property % affected'!Q14</f>
        <v>406.27760729829447</v>
      </c>
      <c r="AL14" s="45">
        <f>'Population Estimate'!N13*Assumptions!G$41*'Property % affected'!R14</f>
        <v>255.91963918415263</v>
      </c>
      <c r="AM14" s="45">
        <f>'Population Estimate'!O13*Assumptions!H$41*'Property % affected'!S14</f>
        <v>130.47105237145647</v>
      </c>
    </row>
    <row r="15" spans="1:39" x14ac:dyDescent="0.35">
      <c r="A15">
        <v>2034</v>
      </c>
      <c r="B15" s="43">
        <f>'Property % affected'!B15*'Population Estimate'!B14</f>
        <v>7.4333385654830542</v>
      </c>
      <c r="C15" s="43">
        <f>'Property % affected'!C15*'Population Estimate'!C14</f>
        <v>10.958667294290674</v>
      </c>
      <c r="D15" s="43">
        <f>'Property % affected'!D15*'Population Estimate'!D14</f>
        <v>11.970805060719375</v>
      </c>
      <c r="E15" s="43">
        <f>'Property % affected'!E15*'Population Estimate'!E14</f>
        <v>11.615786537735483</v>
      </c>
      <c r="F15" s="43">
        <f>'Property % affected'!F15*'Population Estimate'!F14</f>
        <v>8.8578070339524295</v>
      </c>
      <c r="G15" s="43">
        <f>'Property % affected'!G15*'Population Estimate'!G14</f>
        <v>5.0738357284711748</v>
      </c>
      <c r="H15" s="44">
        <f>'Property % affected'!H15*'Population Estimate'!B14</f>
        <v>27.253568263271472</v>
      </c>
      <c r="I15" s="44">
        <f>'Property % affected'!I15*'Population Estimate'!C14</f>
        <v>33.29976024512434</v>
      </c>
      <c r="J15" s="44">
        <f>'Property % affected'!J15*'Population Estimate'!D14</f>
        <v>21.76736569994539</v>
      </c>
      <c r="K15" s="44">
        <f>'Property % affected'!K15*'Population Estimate'!E14</f>
        <v>23.635381247043284</v>
      </c>
      <c r="L15" s="44">
        <f>'Property % affected'!L15*'Population Estimate'!F14</f>
        <v>19.435376785707685</v>
      </c>
      <c r="M15" s="44">
        <f>'Property % affected'!M15*'Population Estimate'!G14</f>
        <v>7.9589219746582636</v>
      </c>
      <c r="N15" s="45">
        <f>'Property % affected'!N15*'Population Estimate'!B14</f>
        <v>540.70400929392224</v>
      </c>
      <c r="O15" s="45">
        <f>'Property % affected'!O15*'Population Estimate'!C14</f>
        <v>1107.5954185388357</v>
      </c>
      <c r="P15" s="45">
        <f>'Property % affected'!P15*'Population Estimate'!D14</f>
        <v>839.62765019694029</v>
      </c>
      <c r="Q15" s="45">
        <f>'Property % affected'!Q15*'Population Estimate'!E14</f>
        <v>412.98423962540187</v>
      </c>
      <c r="R15" s="45">
        <f>'Property % affected'!R15*'Population Estimate'!F14</f>
        <v>264.88565136441628</v>
      </c>
      <c r="S15" s="45">
        <f>'Property % affected'!S15*'Population Estimate'!G14</f>
        <v>144.63002216084251</v>
      </c>
      <c r="U15">
        <v>2034</v>
      </c>
      <c r="V15" s="43">
        <f>'Population Estimate'!J14*Assumptions!C$41*'Property % affected'!B15</f>
        <v>6.9202573613164144</v>
      </c>
      <c r="W15" s="43">
        <f>'Population Estimate'!K14*Assumptions!D$41*'Property % affected'!C15</f>
        <v>10.007367030638369</v>
      </c>
      <c r="X15" s="43">
        <f>'Population Estimate'!L14*Assumptions!E$41*'Property % affected'!D15</f>
        <v>10.816840282544344</v>
      </c>
      <c r="Y15" s="43">
        <f>'Population Estimate'!M14*Assumptions!F$41*'Property % affected'!E15</f>
        <v>11.585896997498407</v>
      </c>
      <c r="Z15" s="43">
        <f>'Population Estimate'!N14*Assumptions!G$41*'Property % affected'!F15</f>
        <v>8.6768687705120335</v>
      </c>
      <c r="AA15" s="43">
        <f>'Population Estimate'!O14*Assumptions!H$41*'Property % affected'!G15</f>
        <v>4.6407027115870489</v>
      </c>
      <c r="AB15" s="44">
        <f>'Population Estimate'!J14*Assumptions!C$41*'Property % affected'!H15</f>
        <v>25.372409010376831</v>
      </c>
      <c r="AC15" s="44">
        <f>'Population Estimate'!K14*Assumptions!D$41*'Property % affected'!I15</f>
        <v>30.409073827693888</v>
      </c>
      <c r="AD15" s="44">
        <f>'Population Estimate'!L14*Assumptions!E$41*'Property % affected'!J15</f>
        <v>19.669029522555263</v>
      </c>
      <c r="AE15" s="44">
        <f>'Population Estimate'!M14*Assumptions!F$41*'Property % affected'!K15</f>
        <v>23.574563094393259</v>
      </c>
      <c r="AF15" s="44">
        <f>'Population Estimate'!N14*Assumptions!G$41*'Property % affected'!L15</f>
        <v>19.038370697018195</v>
      </c>
      <c r="AG15" s="44">
        <f>'Population Estimate'!O14*Assumptions!H$41*'Property % affected'!M15</f>
        <v>7.2795007102516971</v>
      </c>
      <c r="AH15" s="45">
        <f>'Population Estimate'!J14*Assumptions!C$41*'Property % affected'!N15</f>
        <v>503.38227804997121</v>
      </c>
      <c r="AI15" s="45">
        <f>'Population Estimate'!K14*Assumptions!D$41*'Property % affected'!O15</f>
        <v>1011.4472478370003</v>
      </c>
      <c r="AJ15" s="45">
        <f>'Population Estimate'!L14*Assumptions!E$41*'Property % affected'!P15</f>
        <v>758.68900570355902</v>
      </c>
      <c r="AK15" s="45">
        <f>'Population Estimate'!M14*Assumptions!F$41*'Property % affected'!Q15</f>
        <v>411.9215557505338</v>
      </c>
      <c r="AL15" s="45">
        <f>'Population Estimate'!N14*Assumptions!G$41*'Property % affected'!R15</f>
        <v>259.4748369738515</v>
      </c>
      <c r="AM15" s="45">
        <f>'Population Estimate'!O14*Assumptions!H$41*'Property % affected'!S15</f>
        <v>132.28353694079001</v>
      </c>
    </row>
    <row r="16" spans="1:39" x14ac:dyDescent="0.35">
      <c r="A16">
        <v>2035</v>
      </c>
      <c r="B16" s="43">
        <f>'Property % affected'!B16*'Population Estimate'!B15</f>
        <v>7.5967696583223061</v>
      </c>
      <c r="C16" s="43">
        <f>'Property % affected'!C16*'Population Estimate'!C15</f>
        <v>11.199607076084583</v>
      </c>
      <c r="D16" s="43">
        <f>'Property % affected'!D16*'Population Estimate'!D15</f>
        <v>12.233997936437918</v>
      </c>
      <c r="E16" s="43">
        <f>'Property % affected'!E16*'Population Estimate'!E15</f>
        <v>11.871173894483199</v>
      </c>
      <c r="F16" s="43">
        <f>'Property % affected'!F16*'Population Estimate'!F15</f>
        <v>9.0525568184490268</v>
      </c>
      <c r="G16" s="43">
        <f>'Property % affected'!G16*'Population Estimate'!G15</f>
        <v>5.1853902487834089</v>
      </c>
      <c r="H16" s="44">
        <f>'Property % affected'!H16*'Population Estimate'!B15</f>
        <v>27.645016489999442</v>
      </c>
      <c r="I16" s="44">
        <f>'Property % affected'!I16*'Population Estimate'!C15</f>
        <v>33.778051086620756</v>
      </c>
      <c r="J16" s="44">
        <f>'Property % affected'!J16*'Population Estimate'!D15</f>
        <v>22.080014547298919</v>
      </c>
      <c r="K16" s="44">
        <f>'Property % affected'!K16*'Population Estimate'!E15</f>
        <v>23.97486075988428</v>
      </c>
      <c r="L16" s="44">
        <f>'Property % affected'!L16*'Population Estimate'!F15</f>
        <v>19.714530829136489</v>
      </c>
      <c r="M16" s="44">
        <f>'Property % affected'!M16*'Population Estimate'!G15</f>
        <v>8.0732374970717036</v>
      </c>
      <c r="N16" s="45">
        <f>'Property % affected'!N16*'Population Estimate'!B15</f>
        <v>548.21538944767372</v>
      </c>
      <c r="O16" s="45">
        <f>'Property % affected'!O16*'Population Estimate'!C15</f>
        <v>1122.9819703346377</v>
      </c>
      <c r="P16" s="45">
        <f>'Property % affected'!P16*'Population Estimate'!D15</f>
        <v>851.29163337410569</v>
      </c>
      <c r="Q16" s="45">
        <f>'Property % affected'!Q16*'Population Estimate'!E15</f>
        <v>418.72135562235042</v>
      </c>
      <c r="R16" s="45">
        <f>'Property % affected'!R16*'Population Estimate'!F15</f>
        <v>268.56540366969398</v>
      </c>
      <c r="S16" s="45">
        <f>'Property % affected'!S16*'Population Estimate'!G15</f>
        <v>146.63920104507946</v>
      </c>
      <c r="U16">
        <v>2035</v>
      </c>
      <c r="V16" s="43">
        <f>'Population Estimate'!J15*Assumptions!C$41*'Property % affected'!B16</f>
        <v>7.07240773269067</v>
      </c>
      <c r="W16" s="43">
        <f>'Population Estimate'!K15*Assumptions!D$41*'Property % affected'!C16</f>
        <v>10.227391305848343</v>
      </c>
      <c r="X16" s="43">
        <f>'Population Estimate'!L15*Assumptions!E$41*'Property % affected'!D16</f>
        <v>11.054661823009724</v>
      </c>
      <c r="Y16" s="43">
        <f>'Population Estimate'!M15*Assumptions!F$41*'Property % affected'!E16</f>
        <v>11.840627195933967</v>
      </c>
      <c r="Z16" s="43">
        <f>'Population Estimate'!N15*Assumptions!G$41*'Property % affected'!F16</f>
        <v>8.8676404046970312</v>
      </c>
      <c r="AA16" s="43">
        <f>'Population Estimate'!O15*Assumptions!H$41*'Property % affected'!G16</f>
        <v>4.7427342696837798</v>
      </c>
      <c r="AB16" s="44">
        <f>'Population Estimate'!J15*Assumptions!C$41*'Property % affected'!H16</f>
        <v>25.736837786050717</v>
      </c>
      <c r="AC16" s="44">
        <f>'Population Estimate'!K15*Assumptions!D$41*'Property % affected'!I16</f>
        <v>30.845845185899211</v>
      </c>
      <c r="AD16" s="44">
        <f>'Population Estimate'!L15*Assumptions!E$41*'Property % affected'!J16</f>
        <v>19.951539565045383</v>
      </c>
      <c r="AE16" s="44">
        <f>'Population Estimate'!M15*Assumptions!F$41*'Property % affected'!K16</f>
        <v>23.913169064446109</v>
      </c>
      <c r="AF16" s="44">
        <f>'Population Estimate'!N15*Assumptions!G$41*'Property % affected'!L16</f>
        <v>19.311822465870822</v>
      </c>
      <c r="AG16" s="44">
        <f>'Population Estimate'!O15*Assumptions!H$41*'Property % affected'!M16</f>
        <v>7.3840575747681569</v>
      </c>
      <c r="AH16" s="45">
        <f>'Population Estimate'!J15*Assumptions!C$41*'Property % affected'!N16</f>
        <v>510.37519023131841</v>
      </c>
      <c r="AI16" s="45">
        <f>'Population Estimate'!K15*Assumptions!D$41*'Property % affected'!O16</f>
        <v>1025.4981234609679</v>
      </c>
      <c r="AJ16" s="45">
        <f>'Population Estimate'!L15*Assumptions!E$41*'Property % affected'!P16</f>
        <v>769.22860119824179</v>
      </c>
      <c r="AK16" s="45">
        <f>'Population Estimate'!M15*Assumptions!F$41*'Property % affected'!Q16</f>
        <v>417.64390910021109</v>
      </c>
      <c r="AL16" s="45">
        <f>'Population Estimate'!N15*Assumptions!G$41*'Property % affected'!R16</f>
        <v>263.07942304560714</v>
      </c>
      <c r="AM16" s="45">
        <f>'Population Estimate'!O15*Assumptions!H$41*'Property % affected'!S16</f>
        <v>134.12120027778403</v>
      </c>
    </row>
    <row r="17" spans="1:39" x14ac:dyDescent="0.35">
      <c r="A17">
        <v>2036</v>
      </c>
      <c r="B17" s="43">
        <f>'Property % affected'!B17*'Population Estimate'!B16</f>
        <v>7.76379398479021</v>
      </c>
      <c r="C17" s="43">
        <f>'Property % affected'!C17*'Population Estimate'!C16</f>
        <v>11.445844215384827</v>
      </c>
      <c r="D17" s="43">
        <f>'Property % affected'!D17*'Population Estimate'!D16</f>
        <v>12.502977431308439</v>
      </c>
      <c r="E17" s="43">
        <f>'Property % affected'!E17*'Population Estimate'!E16</f>
        <v>12.132176256445995</v>
      </c>
      <c r="F17" s="43">
        <f>'Property % affected'!F17*'Population Estimate'!F16</f>
        <v>9.2515884165385476</v>
      </c>
      <c r="G17" s="43">
        <f>'Property % affected'!G17*'Population Estimate'!G16</f>
        <v>5.2993974324588393</v>
      </c>
      <c r="H17" s="44">
        <f>'Property % affected'!H17*'Population Estimate'!B16</f>
        <v>28.042087162666526</v>
      </c>
      <c r="I17" s="44">
        <f>'Property % affected'!I17*'Population Estimate'!C16</f>
        <v>34.263211711183949</v>
      </c>
      <c r="J17" s="44">
        <f>'Property % affected'!J17*'Population Estimate'!D16</f>
        <v>22.397154029996159</v>
      </c>
      <c r="K17" s="44">
        <f>'Property % affected'!K17*'Population Estimate'!E16</f>
        <v>24.319216282062058</v>
      </c>
      <c r="L17" s="44">
        <f>'Property % affected'!L17*'Population Estimate'!F16</f>
        <v>19.997694415617733</v>
      </c>
      <c r="M17" s="44">
        <f>'Property % affected'!M17*'Population Estimate'!G16</f>
        <v>8.1891949552531109</v>
      </c>
      <c r="N17" s="45">
        <f>'Property % affected'!N17*'Population Estimate'!B16</f>
        <v>555.83111658395978</v>
      </c>
      <c r="O17" s="45">
        <f>'Property % affected'!O17*'Population Estimate'!C16</f>
        <v>1138.5822698330776</v>
      </c>
      <c r="P17" s="45">
        <f>'Property % affected'!P17*'Population Estimate'!D16</f>
        <v>863.11765088104255</v>
      </c>
      <c r="Q17" s="45">
        <f>'Property % affected'!Q17*'Population Estimate'!E16</f>
        <v>424.53817078649314</v>
      </c>
      <c r="R17" s="45">
        <f>'Property % affected'!R17*'Population Estimate'!F16</f>
        <v>272.2962745499434</v>
      </c>
      <c r="S17" s="45">
        <f>'Property % affected'!S17*'Population Estimate'!G16</f>
        <v>148.67629114531809</v>
      </c>
      <c r="U17">
        <v>2036</v>
      </c>
      <c r="V17" s="43">
        <f>'Population Estimate'!J16*Assumptions!C$41*'Property % affected'!B17</f>
        <v>7.2279033171546496</v>
      </c>
      <c r="W17" s="43">
        <f>'Population Estimate'!K16*Assumptions!D$41*'Property % affected'!C17</f>
        <v>10.452253085422196</v>
      </c>
      <c r="X17" s="43">
        <f>'Population Estimate'!L16*Assumptions!E$41*'Property % affected'!D17</f>
        <v>11.297712162609775</v>
      </c>
      <c r="Y17" s="43">
        <f>'Population Estimate'!M16*Assumptions!F$41*'Property % affected'!E17</f>
        <v>12.100957951150674</v>
      </c>
      <c r="Z17" s="43">
        <f>'Population Estimate'!N16*Assumptions!G$41*'Property % affected'!F17</f>
        <v>9.0626063879464418</v>
      </c>
      <c r="AA17" s="43">
        <f>'Population Estimate'!O16*Assumptions!H$41*'Property % affected'!G17</f>
        <v>4.847009117104272</v>
      </c>
      <c r="AB17" s="44">
        <f>'Population Estimate'!J16*Assumptions!C$41*'Property % affected'!H17</f>
        <v>26.106500922107358</v>
      </c>
      <c r="AC17" s="44">
        <f>'Population Estimate'!K16*Assumptions!D$41*'Property % affected'!I17</f>
        <v>31.288889974871587</v>
      </c>
      <c r="AD17" s="44">
        <f>'Population Estimate'!L16*Assumptions!E$41*'Property % affected'!J17</f>
        <v>20.238107353445955</v>
      </c>
      <c r="AE17" s="44">
        <f>'Population Estimate'!M16*Assumptions!F$41*'Property % affected'!K17</f>
        <v>24.256638496973174</v>
      </c>
      <c r="AF17" s="44">
        <f>'Population Estimate'!N16*Assumptions!G$41*'Property % affected'!L17</f>
        <v>19.589201874912764</v>
      </c>
      <c r="AG17" s="44">
        <f>'Population Estimate'!O16*Assumptions!H$41*'Property % affected'!M17</f>
        <v>7.4901162095780274</v>
      </c>
      <c r="AH17" s="45">
        <f>'Population Estimate'!J16*Assumptions!C$41*'Property % affected'!N17</f>
        <v>517.46524691478339</v>
      </c>
      <c r="AI17" s="45">
        <f>'Population Estimate'!K16*Assumptions!D$41*'Property % affected'!O17</f>
        <v>1039.7441917716744</v>
      </c>
      <c r="AJ17" s="45">
        <f>'Population Estimate'!L16*Assumptions!E$41*'Property % affected'!P17</f>
        <v>779.91461119525206</v>
      </c>
      <c r="AK17" s="45">
        <f>'Population Estimate'!M16*Assumptions!F$41*'Property % affected'!Q17</f>
        <v>423.44575653656926</v>
      </c>
      <c r="AL17" s="45">
        <f>'Population Estimate'!N16*Assumptions!G$41*'Property % affected'!R17</f>
        <v>266.73408349413177</v>
      </c>
      <c r="AM17" s="45">
        <f>'Population Estimate'!O16*Assumptions!H$41*'Property % affected'!S17</f>
        <v>135.9843921621561</v>
      </c>
    </row>
    <row r="18" spans="1:39" x14ac:dyDescent="0.35">
      <c r="A18">
        <v>2037</v>
      </c>
      <c r="B18" s="43">
        <f>'Property % affected'!B18*'Population Estimate'!B17</f>
        <v>7.9344905465484779</v>
      </c>
      <c r="C18" s="43">
        <f>'Property % affected'!C18*'Population Estimate'!C17</f>
        <v>11.697495181112989</v>
      </c>
      <c r="D18" s="43">
        <f>'Property % affected'!D18*'Population Estimate'!D17</f>
        <v>12.77787077127169</v>
      </c>
      <c r="E18" s="43">
        <f>'Property % affected'!E18*'Population Estimate'!E17</f>
        <v>12.398917076421084</v>
      </c>
      <c r="F18" s="43">
        <f>'Property % affected'!F18*'Population Estimate'!F17</f>
        <v>9.4549959691603132</v>
      </c>
      <c r="G18" s="43">
        <f>'Property % affected'!G18*'Population Estimate'!G17</f>
        <v>5.4159112043187658</v>
      </c>
      <c r="H18" s="44">
        <f>'Property % affected'!H18*'Population Estimate'!B17</f>
        <v>28.444861037541841</v>
      </c>
      <c r="I18" s="44">
        <f>'Property % affected'!I18*'Population Estimate'!C17</f>
        <v>34.755340790825343</v>
      </c>
      <c r="J18" s="44">
        <f>'Property % affected'!J18*'Population Estimate'!D17</f>
        <v>22.718848647893601</v>
      </c>
      <c r="K18" s="44">
        <f>'Property % affected'!K18*'Population Estimate'!E17</f>
        <v>24.668517848633662</v>
      </c>
      <c r="L18" s="44">
        <f>'Property % affected'!L18*'Population Estimate'!F17</f>
        <v>20.284925134987088</v>
      </c>
      <c r="M18" s="44">
        <f>'Property % affected'!M18*'Population Estimate'!G17</f>
        <v>8.3068179326407545</v>
      </c>
      <c r="N18" s="45">
        <f>'Property % affected'!N18*'Population Estimate'!B17</f>
        <v>563.55264027563408</v>
      </c>
      <c r="O18" s="45">
        <f>'Property % affected'!O18*'Population Estimate'!C17</f>
        <v>1154.3992863856374</v>
      </c>
      <c r="P18" s="45">
        <f>'Property % affected'!P18*'Population Estimate'!D17</f>
        <v>875.10795367470325</v>
      </c>
      <c r="Q18" s="45">
        <f>'Property % affected'!Q18*'Population Estimate'!E17</f>
        <v>430.43579228687696</v>
      </c>
      <c r="R18" s="45">
        <f>'Property % affected'!R18*'Population Estimate'!F17</f>
        <v>276.07897413685009</v>
      </c>
      <c r="S18" s="45">
        <f>'Property % affected'!S18*'Population Estimate'!G17</f>
        <v>150.74168020004441</v>
      </c>
      <c r="U18">
        <v>2037</v>
      </c>
      <c r="V18" s="43">
        <f>'Population Estimate'!J17*Assumptions!C$41*'Property % affected'!B18</f>
        <v>7.3868176633334022</v>
      </c>
      <c r="W18" s="43">
        <f>'Population Estimate'!K17*Assumptions!D$41*'Property % affected'!C18</f>
        <v>10.682058727844458</v>
      </c>
      <c r="X18" s="43">
        <f>'Population Estimate'!L17*Assumptions!E$41*'Property % affected'!D18</f>
        <v>11.546106262925948</v>
      </c>
      <c r="Y18" s="43">
        <f>'Population Estimate'!M17*Assumptions!F$41*'Property % affected'!E18</f>
        <v>12.367012398279154</v>
      </c>
      <c r="Z18" s="43">
        <f>'Population Estimate'!N17*Assumptions!G$41*'Property % affected'!F18</f>
        <v>9.2618589381843233</v>
      </c>
      <c r="AA18" s="43">
        <f>'Population Estimate'!O17*Assumptions!H$41*'Property % affected'!G18</f>
        <v>4.9535765753239964</v>
      </c>
      <c r="AB18" s="44">
        <f>'Population Estimate'!J17*Assumptions!C$41*'Property % affected'!H18</f>
        <v>26.481473600668611</v>
      </c>
      <c r="AC18" s="44">
        <f>'Population Estimate'!K17*Assumptions!D$41*'Property % affected'!I18</f>
        <v>31.738298301100041</v>
      </c>
      <c r="AD18" s="44">
        <f>'Population Estimate'!L17*Assumptions!E$41*'Property % affected'!J18</f>
        <v>20.528791169939556</v>
      </c>
      <c r="AE18" s="44">
        <f>'Population Estimate'!M17*Assumptions!F$41*'Property % affected'!K18</f>
        <v>24.605041246818509</v>
      </c>
      <c r="AF18" s="44">
        <f>'Population Estimate'!N17*Assumptions!G$41*'Property % affected'!L18</f>
        <v>19.870565337593167</v>
      </c>
      <c r="AG18" s="44">
        <f>'Population Estimate'!O17*Assumptions!H$41*'Property % affected'!M18</f>
        <v>7.5976981848959912</v>
      </c>
      <c r="AH18" s="45">
        <f>'Population Estimate'!J17*Assumptions!C$41*'Property % affected'!N18</f>
        <v>524.65379761742656</v>
      </c>
      <c r="AI18" s="45">
        <f>'Population Estimate'!K17*Assumptions!D$41*'Property % affected'!O18</f>
        <v>1054.1881643570648</v>
      </c>
      <c r="AJ18" s="45">
        <f>'Population Estimate'!L17*Assumptions!E$41*'Property % affected'!P18</f>
        <v>790.74906966320907</v>
      </c>
      <c r="AK18" s="45">
        <f>'Population Estimate'!M17*Assumptions!F$41*'Property % affected'!Q18</f>
        <v>429.32820237970719</v>
      </c>
      <c r="AL18" s="45">
        <f>'Population Estimate'!N17*Assumptions!G$41*'Property % affected'!R18</f>
        <v>270.43951394526385</v>
      </c>
      <c r="AM18" s="45">
        <f>'Population Estimate'!O17*Assumptions!H$41*'Property % affected'!S18</f>
        <v>137.87346723271199</v>
      </c>
    </row>
    <row r="19" spans="1:39" x14ac:dyDescent="0.35">
      <c r="A19">
        <v>2038</v>
      </c>
      <c r="B19" s="43">
        <f>'Property % affected'!B19*'Population Estimate'!B18</f>
        <v>8.1089400822075426</v>
      </c>
      <c r="C19" s="43">
        <f>'Property % affected'!C19*'Population Estimate'!C18</f>
        <v>11.954679002903157</v>
      </c>
      <c r="D19" s="43">
        <f>'Property % affected'!D19*'Population Estimate'!D18</f>
        <v>13.058807979487225</v>
      </c>
      <c r="E19" s="43">
        <f>'Property % affected'!E19*'Population Estimate'!E18</f>
        <v>12.671522521467308</v>
      </c>
      <c r="F19" s="43">
        <f>'Property % affected'!F19*'Population Estimate'!F18</f>
        <v>9.6628756870579977</v>
      </c>
      <c r="G19" s="43">
        <f>'Property % affected'!G19*'Population Estimate'!G18</f>
        <v>5.5349866747880245</v>
      </c>
      <c r="H19" s="44">
        <f>'Property % affected'!H19*'Population Estimate'!B18</f>
        <v>28.853420030812273</v>
      </c>
      <c r="I19" s="44">
        <f>'Property % affected'!I19*'Population Estimate'!C18</f>
        <v>35.254538414801409</v>
      </c>
      <c r="J19" s="44">
        <f>'Property % affected'!J19*'Population Estimate'!D18</f>
        <v>23.045163827271558</v>
      </c>
      <c r="K19" s="44">
        <f>'Property % affected'!K19*'Population Estimate'!E18</f>
        <v>25.022836500583118</v>
      </c>
      <c r="L19" s="44">
        <f>'Property % affected'!L19*'Population Estimate'!F18</f>
        <v>20.576281404254082</v>
      </c>
      <c r="M19" s="44">
        <f>'Property % affected'!M19*'Population Estimate'!G18</f>
        <v>8.4261303514063552</v>
      </c>
      <c r="N19" s="45">
        <f>'Property % affected'!N19*'Population Estimate'!B18</f>
        <v>571.38143023280202</v>
      </c>
      <c r="O19" s="45">
        <f>'Property % affected'!O19*'Population Estimate'!C18</f>
        <v>1170.4360305935918</v>
      </c>
      <c r="P19" s="45">
        <f>'Property % affected'!P19*'Population Estimate'!D18</f>
        <v>887.26482398200108</v>
      </c>
      <c r="Q19" s="45">
        <f>'Property % affected'!Q19*'Population Estimate'!E18</f>
        <v>436.41534267317797</v>
      </c>
      <c r="R19" s="45">
        <f>'Property % affected'!R19*'Population Estimate'!F18</f>
        <v>279.91422242714407</v>
      </c>
      <c r="S19" s="45">
        <f>'Property % affected'!S19*'Population Estimate'!G18</f>
        <v>152.83576133415025</v>
      </c>
      <c r="U19">
        <v>2038</v>
      </c>
      <c r="V19" s="43">
        <f>'Population Estimate'!J18*Assumptions!C$41*'Property % affected'!B19</f>
        <v>7.5492259369089822</v>
      </c>
      <c r="W19" s="43">
        <f>'Population Estimate'!K18*Assumptions!D$41*'Property % affected'!C19</f>
        <v>10.916916930021777</v>
      </c>
      <c r="X19" s="43">
        <f>'Population Estimate'!L18*Assumptions!E$41*'Property % affected'!D19</f>
        <v>11.799961613111455</v>
      </c>
      <c r="Y19" s="43">
        <f>'Population Estimate'!M18*Assumptions!F$41*'Property % affected'!E19</f>
        <v>12.638916379727362</v>
      </c>
      <c r="Z19" s="43">
        <f>'Population Estimate'!N18*Assumptions!G$41*'Property % affected'!F19</f>
        <v>9.4654923008592426</v>
      </c>
      <c r="AA19" s="43">
        <f>'Population Estimate'!O18*Assumptions!H$41*'Property % affected'!G19</f>
        <v>5.0624870502117396</v>
      </c>
      <c r="AB19" s="44">
        <f>'Population Estimate'!J18*Assumptions!C$41*'Property % affected'!H19</f>
        <v>26.861832083711551</v>
      </c>
      <c r="AC19" s="44">
        <f>'Population Estimate'!K18*Assumptions!D$41*'Property % affected'!I19</f>
        <v>32.194161565290372</v>
      </c>
      <c r="AD19" s="44">
        <f>'Population Estimate'!L18*Assumptions!E$41*'Property % affected'!J19</f>
        <v>20.823650133826909</v>
      </c>
      <c r="AE19" s="44">
        <f>'Population Estimate'!M18*Assumptions!F$41*'Property % affected'!K19</f>
        <v>24.958448172164708</v>
      </c>
      <c r="AF19" s="44">
        <f>'Population Estimate'!N18*Assumptions!G$41*'Property % affected'!L19</f>
        <v>20.155970077638361</v>
      </c>
      <c r="AG19" s="44">
        <f>'Population Estimate'!O18*Assumptions!H$41*'Property % affected'!M19</f>
        <v>7.7068253807538616</v>
      </c>
      <c r="AH19" s="45">
        <f>'Population Estimate'!J18*Assumptions!C$41*'Property % affected'!N19</f>
        <v>531.94221060360007</v>
      </c>
      <c r="AI19" s="45">
        <f>'Population Estimate'!K18*Assumptions!D$41*'Property % affected'!O19</f>
        <v>1068.8327904740629</v>
      </c>
      <c r="AJ19" s="45">
        <f>'Population Estimate'!L18*Assumptions!E$41*'Property % affected'!P19</f>
        <v>801.73403882632272</v>
      </c>
      <c r="AK19" s="45">
        <f>'Population Estimate'!M18*Assumptions!F$41*'Property % affected'!Q19</f>
        <v>435.29236629077548</v>
      </c>
      <c r="AL19" s="45">
        <f>'Population Estimate'!N18*Assumptions!G$41*'Property % affected'!R19</f>
        <v>274.19641968837334</v>
      </c>
      <c r="AM19" s="45">
        <f>'Population Estimate'!O18*Assumptions!H$41*'Property % affected'!S19</f>
        <v>139.78878505484741</v>
      </c>
    </row>
    <row r="20" spans="1:39" x14ac:dyDescent="0.35">
      <c r="A20">
        <v>2039</v>
      </c>
      <c r="B20" s="43">
        <f>'Property % affected'!B20*'Population Estimate'!B19</f>
        <v>8.2872251055155157</v>
      </c>
      <c r="C20" s="43">
        <f>'Property % affected'!C20*'Population Estimate'!C19</f>
        <v>12.217517327402371</v>
      </c>
      <c r="D20" s="43">
        <f>'Property % affected'!D20*'Population Estimate'!D19</f>
        <v>13.345921937833729</v>
      </c>
      <c r="E20" s="43">
        <f>'Property % affected'!E20*'Population Estimate'!E19</f>
        <v>12.950121532581509</v>
      </c>
      <c r="F20" s="43">
        <f>'Property % affected'!F20*'Population Estimate'!F19</f>
        <v>9.8753258962868458</v>
      </c>
      <c r="G20" s="43">
        <f>'Property % affected'!G20*'Population Estimate'!G19</f>
        <v>5.6566801659619363</v>
      </c>
      <c r="H20" s="44">
        <f>'Property % affected'!H20*'Population Estimate'!B19</f>
        <v>29.267847235242595</v>
      </c>
      <c r="I20" s="44">
        <f>'Property % affected'!I20*'Population Estimate'!C19</f>
        <v>35.760906109969788</v>
      </c>
      <c r="J20" s="44">
        <f>'Property % affected'!J20*'Population Estimate'!D19</f>
        <v>23.376165934140559</v>
      </c>
      <c r="K20" s="44">
        <f>'Property % affected'!K20*'Population Estimate'!E19</f>
        <v>25.382244299269711</v>
      </c>
      <c r="L20" s="44">
        <f>'Property % affected'!L20*'Population Estimate'!F19</f>
        <v>20.871822479482962</v>
      </c>
      <c r="M20" s="44">
        <f>'Property % affected'!M20*'Population Estimate'!G19</f>
        <v>8.5471564773203639</v>
      </c>
      <c r="N20" s="45">
        <f>'Property % affected'!N20*'Population Estimate'!B19</f>
        <v>579.31897658256423</v>
      </c>
      <c r="O20" s="45">
        <f>'Property % affected'!O20*'Population Estimate'!C19</f>
        <v>1186.6955548810424</v>
      </c>
      <c r="P20" s="45">
        <f>'Property % affected'!P20*'Population Estimate'!D19</f>
        <v>899.59057573420887</v>
      </c>
      <c r="Q20" s="45">
        <f>'Property % affected'!Q20*'Population Estimate'!E19</f>
        <v>442.47796008936598</v>
      </c>
      <c r="R20" s="45">
        <f>'Property % affected'!R20*'Population Estimate'!F19</f>
        <v>283.80274941964342</v>
      </c>
      <c r="S20" s="45">
        <f>'Property % affected'!S20*'Population Estimate'!G19</f>
        <v>154.9589331337601</v>
      </c>
      <c r="U20">
        <v>2039</v>
      </c>
      <c r="V20" s="43">
        <f>'Population Estimate'!J19*Assumptions!C$41*'Property % affected'!B20</f>
        <v>7.7152049561734302</v>
      </c>
      <c r="W20" s="43">
        <f>'Population Estimate'!K19*Assumptions!D$41*'Property % affected'!C20</f>
        <v>11.156938778696025</v>
      </c>
      <c r="X20" s="43">
        <f>'Population Estimate'!L19*Assumptions!E$41*'Property % affected'!D20</f>
        <v>12.059398285463097</v>
      </c>
      <c r="Y20" s="43">
        <f>'Population Estimate'!M19*Assumptions!F$41*'Property % affected'!E20</f>
        <v>12.916798504703406</v>
      </c>
      <c r="Z20" s="43">
        <f>'Population Estimate'!N19*Assumptions!G$41*'Property % affected'!F20</f>
        <v>9.6736027935218925</v>
      </c>
      <c r="AA20" s="43">
        <f>'Population Estimate'!O19*Assumptions!H$41*'Property % affected'!G20</f>
        <v>5.1737920558713197</v>
      </c>
      <c r="AB20" s="44">
        <f>'Population Estimate'!J19*Assumptions!C$41*'Property % affected'!H20</f>
        <v>27.247653728578655</v>
      </c>
      <c r="AC20" s="44">
        <f>'Population Estimate'!K19*Assumptions!D$41*'Property % affected'!I20</f>
        <v>32.656572480954217</v>
      </c>
      <c r="AD20" s="44">
        <f>'Population Estimate'!L19*Assumptions!E$41*'Property % affected'!J20</f>
        <v>21.122744213550607</v>
      </c>
      <c r="AE20" s="44">
        <f>'Population Estimate'!M19*Assumptions!F$41*'Property % affected'!K20</f>
        <v>25.316931148944025</v>
      </c>
      <c r="AF20" s="44">
        <f>'Population Estimate'!N19*Assumptions!G$41*'Property % affected'!L20</f>
        <v>20.445474140690042</v>
      </c>
      <c r="AG20" s="44">
        <f>'Population Estimate'!O19*Assumptions!H$41*'Property % affected'!M20</f>
        <v>7.8175199914505393</v>
      </c>
      <c r="AH20" s="45">
        <f>'Population Estimate'!J19*Assumptions!C$41*'Property % affected'!N20</f>
        <v>539.33187314538191</v>
      </c>
      <c r="AI20" s="45">
        <f>'Population Estimate'!K19*Assumptions!D$41*'Property % affected'!O20</f>
        <v>1083.6808575718633</v>
      </c>
      <c r="AJ20" s="45">
        <f>'Population Estimate'!L19*Assumptions!E$41*'Property % affected'!P20</f>
        <v>812.87160955691752</v>
      </c>
      <c r="AK20" s="45">
        <f>'Population Estimate'!M19*Assumptions!F$41*'Property % affected'!Q20</f>
        <v>441.33938348509184</v>
      </c>
      <c r="AL20" s="45">
        <f>'Population Estimate'!N19*Assumptions!G$41*'Property % affected'!R20</f>
        <v>278.00551581060569</v>
      </c>
      <c r="AM20" s="45">
        <f>'Population Estimate'!O19*Assumptions!H$41*'Property % affected'!S20</f>
        <v>141.73071018898719</v>
      </c>
    </row>
    <row r="21" spans="1:39" x14ac:dyDescent="0.35">
      <c r="A21">
        <v>2040</v>
      </c>
      <c r="B21" s="43">
        <f>'Property % affected'!B21*'Population Estimate'!B20</f>
        <v>9.7242072953501975</v>
      </c>
      <c r="C21" s="43">
        <f>'Property % affected'!C21*'Population Estimate'!C20</f>
        <v>14.336001449643637</v>
      </c>
      <c r="D21" s="43">
        <f>'Property % affected'!D21*'Population Estimate'!D20</f>
        <v>15.660068336346221</v>
      </c>
      <c r="E21" s="43">
        <f>'Property % affected'!E21*'Population Estimate'!E20</f>
        <v>15.19563722228192</v>
      </c>
      <c r="F21" s="43">
        <f>'Property % affected'!F21*'Population Estimate'!F20</f>
        <v>11.587680424020489</v>
      </c>
      <c r="G21" s="43">
        <f>'Property % affected'!G21*'Population Estimate'!G20</f>
        <v>6.6375330508037491</v>
      </c>
      <c r="H21" s="44">
        <f>'Property % affected'!H21*'Population Estimate'!B20</f>
        <v>34.086647491411433</v>
      </c>
      <c r="I21" s="44">
        <f>'Property % affected'!I21*'Population Estimate'!C20</f>
        <v>41.648755056921011</v>
      </c>
      <c r="J21" s="44">
        <f>'Property % affected'!J21*'Population Estimate'!D20</f>
        <v>27.224931218662118</v>
      </c>
      <c r="K21" s="44">
        <f>'Property % affected'!K21*'Population Estimate'!E20</f>
        <v>29.561300051077112</v>
      </c>
      <c r="L21" s="44">
        <f>'Property % affected'!L21*'Population Estimate'!F20</f>
        <v>24.308260516843429</v>
      </c>
      <c r="M21" s="44">
        <f>'Property % affected'!M21*'Population Estimate'!G20</f>
        <v>9.9544017554367361</v>
      </c>
      <c r="N21" s="45">
        <f>'Property % affected'!N21*'Population Estimate'!B20</f>
        <v>674.38735113858445</v>
      </c>
      <c r="O21" s="45">
        <f>'Property % affected'!O21*'Population Estimate'!C20</f>
        <v>1381.4366596190753</v>
      </c>
      <c r="P21" s="45">
        <f>'Property % affected'!P21*'Population Estimate'!D20</f>
        <v>1047.2166975392781</v>
      </c>
      <c r="Q21" s="45">
        <f>'Property % affected'!Q21*'Population Estimate'!E20</f>
        <v>515.09022059342772</v>
      </c>
      <c r="R21" s="45">
        <f>'Property % affected'!R21*'Population Estimate'!F20</f>
        <v>330.37582431012174</v>
      </c>
      <c r="S21" s="45">
        <f>'Property % affected'!S21*'Population Estimate'!G20</f>
        <v>180.38826393673966</v>
      </c>
      <c r="U21">
        <v>2040</v>
      </c>
      <c r="V21" s="43">
        <f>'Population Estimate'!J20*Assumptions!C$41*'Property % affected'!B21</f>
        <v>9.0530004150619376</v>
      </c>
      <c r="W21" s="43">
        <f>'Population Estimate'!K20*Assumptions!D$41*'Property % affected'!C21</f>
        <v>13.091521478445772</v>
      </c>
      <c r="X21" s="43">
        <f>'Population Estimate'!L20*Assumptions!E$41*'Property % affected'!D21</f>
        <v>14.150464997866028</v>
      </c>
      <c r="Y21" s="43">
        <f>'Population Estimate'!M20*Assumptions!F$41*'Property % affected'!E21</f>
        <v>15.156536072419373</v>
      </c>
      <c r="Z21" s="43">
        <f>'Population Estimate'!N20*Assumptions!G$41*'Property % affected'!F21</f>
        <v>11.35097908641086</v>
      </c>
      <c r="AA21" s="43">
        <f>'Population Estimate'!O20*Assumptions!H$41*'Property % affected'!G21</f>
        <v>6.0709134618347171</v>
      </c>
      <c r="AB21" s="44">
        <f>'Population Estimate'!J20*Assumptions!C$41*'Property % affected'!H21</f>
        <v>31.733839532130681</v>
      </c>
      <c r="AC21" s="44">
        <f>'Population Estimate'!K20*Assumptions!D$41*'Property % affected'!I21</f>
        <v>38.033308889750565</v>
      </c>
      <c r="AD21" s="44">
        <f>'Population Estimate'!L20*Assumptions!E$41*'Property % affected'!J21</f>
        <v>24.600495221649403</v>
      </c>
      <c r="AE21" s="44">
        <f>'Population Estimate'!M20*Assumptions!F$41*'Property % affected'!K21</f>
        <v>29.485233427050712</v>
      </c>
      <c r="AF21" s="44">
        <f>'Population Estimate'!N20*Assumptions!G$41*'Property % affected'!L21</f>
        <v>23.811716120661</v>
      </c>
      <c r="AG21" s="44">
        <f>'Population Estimate'!O20*Assumptions!H$41*'Property % affected'!M21</f>
        <v>9.1046343813345221</v>
      </c>
      <c r="AH21" s="45">
        <f>'Population Estimate'!J20*Assumptions!C$41*'Property % affected'!N21</f>
        <v>627.83821697110977</v>
      </c>
      <c r="AI21" s="45">
        <f>'Population Estimate'!K20*Assumptions!D$41*'Property % affected'!O21</f>
        <v>1261.5168716354351</v>
      </c>
      <c r="AJ21" s="45">
        <f>'Population Estimate'!L20*Assumptions!E$41*'Property % affected'!P21</f>
        <v>946.26683009531871</v>
      </c>
      <c r="AK21" s="45">
        <f>'Population Estimate'!M20*Assumptions!F$41*'Property % affected'!Q21</f>
        <v>513.764799381172</v>
      </c>
      <c r="AL21" s="45">
        <f>'Population Estimate'!N20*Assumptions!G$41*'Property % affected'!R21</f>
        <v>323.62724334598107</v>
      </c>
      <c r="AM21" s="45">
        <f>'Population Estimate'!O20*Assumptions!H$41*'Property % affected'!S21</f>
        <v>164.98924095872292</v>
      </c>
    </row>
    <row r="22" spans="1:39" x14ac:dyDescent="0.35">
      <c r="A22">
        <v>2041</v>
      </c>
      <c r="B22" s="43">
        <f>'Property % affected'!B22*'Population Estimate'!B21</f>
        <v>9.9380059554373652</v>
      </c>
      <c r="C22" s="43">
        <f>'Property % affected'!C22*'Population Estimate'!C21</f>
        <v>14.651196077632191</v>
      </c>
      <c r="D22" s="43">
        <f>'Property % affected'!D22*'Population Estimate'!D21</f>
        <v>16.004374203703165</v>
      </c>
      <c r="E22" s="43">
        <f>'Property % affected'!E22*'Population Estimate'!E21</f>
        <v>15.529732000254006</v>
      </c>
      <c r="F22" s="43">
        <f>'Property % affected'!F22*'Population Estimate'!F21</f>
        <v>11.842449833282103</v>
      </c>
      <c r="G22" s="43">
        <f>'Property % affected'!G22*'Population Estimate'!G21</f>
        <v>6.7834673804045451</v>
      </c>
      <c r="H22" s="44">
        <f>'Property % affected'!H22*'Population Estimate'!B21</f>
        <v>34.576240545308757</v>
      </c>
      <c r="I22" s="44">
        <f>'Property % affected'!I22*'Population Estimate'!C21</f>
        <v>42.246964111785594</v>
      </c>
      <c r="J22" s="44">
        <f>'Property % affected'!J22*'Population Estimate'!D21</f>
        <v>27.615968126027315</v>
      </c>
      <c r="K22" s="44">
        <f>'Property % affected'!K22*'Population Estimate'!E21</f>
        <v>29.985894671971661</v>
      </c>
      <c r="L22" s="44">
        <f>'Property % affected'!L22*'Population Estimate'!F21</f>
        <v>24.657404723658477</v>
      </c>
      <c r="M22" s="44">
        <f>'Property % affected'!M22*'Population Estimate'!G21</f>
        <v>10.097378736566755</v>
      </c>
      <c r="N22" s="45">
        <f>'Property % affected'!N22*'Population Estimate'!B21</f>
        <v>683.75584051209273</v>
      </c>
      <c r="O22" s="45">
        <f>'Property % affected'!O22*'Population Estimate'!C21</f>
        <v>1400.6273734483989</v>
      </c>
      <c r="P22" s="45">
        <f>'Property % affected'!P22*'Population Estimate'!D21</f>
        <v>1061.7644770699785</v>
      </c>
      <c r="Q22" s="45">
        <f>'Property % affected'!Q22*'Population Estimate'!E21</f>
        <v>522.24577778156367</v>
      </c>
      <c r="R22" s="45">
        <f>'Property % affected'!R22*'Population Estimate'!F21</f>
        <v>334.9653564152062</v>
      </c>
      <c r="S22" s="45">
        <f>'Property % affected'!S22*'Population Estimate'!G21</f>
        <v>182.8941910288533</v>
      </c>
      <c r="U22">
        <v>2041</v>
      </c>
      <c r="V22" s="43">
        <f>'Population Estimate'!J21*Assumptions!C$41*'Property % affected'!B22</f>
        <v>9.2520417661687055</v>
      </c>
      <c r="W22" s="43">
        <f>'Population Estimate'!K21*Assumptions!D$41*'Property % affected'!C22</f>
        <v>13.379354683310957</v>
      </c>
      <c r="X22" s="43">
        <f>'Population Estimate'!L21*Assumptions!E$41*'Property % affected'!D22</f>
        <v>14.461580378715704</v>
      </c>
      <c r="Y22" s="43">
        <f>'Population Estimate'!M21*Assumptions!F$41*'Property % affected'!E22</f>
        <v>15.489771163509578</v>
      </c>
      <c r="Z22" s="43">
        <f>'Population Estimate'!N21*Assumptions!G$41*'Property % affected'!F22</f>
        <v>11.600544325575649</v>
      </c>
      <c r="AA22" s="43">
        <f>'Population Estimate'!O21*Assumptions!H$41*'Property % affected'!G22</f>
        <v>6.2043899627178307</v>
      </c>
      <c r="AB22" s="44">
        <f>'Population Estimate'!J21*Assumptions!C$41*'Property % affected'!H22</f>
        <v>32.189638754167341</v>
      </c>
      <c r="AC22" s="44">
        <f>'Population Estimate'!K21*Assumptions!D$41*'Property % affected'!I22</f>
        <v>38.57958859806876</v>
      </c>
      <c r="AD22" s="44">
        <f>'Population Estimate'!L21*Assumptions!E$41*'Property % affected'!J22</f>
        <v>24.953836851564414</v>
      </c>
      <c r="AE22" s="44">
        <f>'Population Estimate'!M21*Assumptions!F$41*'Property % affected'!K22</f>
        <v>29.908735488438897</v>
      </c>
      <c r="AF22" s="44">
        <f>'Population Estimate'!N21*Assumptions!G$41*'Property % affected'!L22</f>
        <v>24.153728365103284</v>
      </c>
      <c r="AG22" s="44">
        <f>'Population Estimate'!O21*Assumptions!H$41*'Property % affected'!M22</f>
        <v>9.2354059907308184</v>
      </c>
      <c r="AH22" s="45">
        <f>'Population Estimate'!J21*Assumptions!C$41*'Property % affected'!N22</f>
        <v>636.56005265507622</v>
      </c>
      <c r="AI22" s="45">
        <f>'Population Estimate'!K21*Assumptions!D$41*'Property % affected'!O22</f>
        <v>1279.0416775002911</v>
      </c>
      <c r="AJ22" s="45">
        <f>'Population Estimate'!L21*Assumptions!E$41*'Property % affected'!P22</f>
        <v>959.41222899297622</v>
      </c>
      <c r="AK22" s="45">
        <f>'Population Estimate'!M21*Assumptions!F$41*'Property % affected'!Q22</f>
        <v>520.90194401379142</v>
      </c>
      <c r="AL22" s="45">
        <f>'Population Estimate'!N21*Assumptions!G$41*'Property % affected'!R22</f>
        <v>328.1230251620928</v>
      </c>
      <c r="AM22" s="45">
        <f>'Population Estimate'!O21*Assumptions!H$41*'Property % affected'!S22</f>
        <v>167.28124710037923</v>
      </c>
    </row>
    <row r="23" spans="1:39" x14ac:dyDescent="0.35">
      <c r="A23">
        <v>2042</v>
      </c>
      <c r="B23" s="43">
        <f>'Property % affected'!B23*'Population Estimate'!B22</f>
        <v>10.156505242081195</v>
      </c>
      <c r="C23" s="43">
        <f>'Property % affected'!C23*'Population Estimate'!C22</f>
        <v>14.973320647268821</v>
      </c>
      <c r="D23" s="43">
        <f>'Property % affected'!D23*'Population Estimate'!D22</f>
        <v>16.356250059118285</v>
      </c>
      <c r="E23" s="43">
        <f>'Property % affected'!E23*'Population Estimate'!E22</f>
        <v>15.87117226292248</v>
      </c>
      <c r="F23" s="43">
        <f>'Property % affected'!F23*'Population Estimate'!F22</f>
        <v>12.10282066142311</v>
      </c>
      <c r="G23" s="43">
        <f>'Property % affected'!G23*'Population Estimate'!G22</f>
        <v>6.932610255769716</v>
      </c>
      <c r="H23" s="44">
        <f>'Property % affected'!H23*'Population Estimate'!B22</f>
        <v>35.072865718116702</v>
      </c>
      <c r="I23" s="44">
        <f>'Property % affected'!I23*'Population Estimate'!C22</f>
        <v>42.85376535800939</v>
      </c>
      <c r="J23" s="44">
        <f>'Property % affected'!J23*'Population Estimate'!D22</f>
        <v>28.012621571472764</v>
      </c>
      <c r="K23" s="44">
        <f>'Property % affected'!K23*'Population Estimate'!E22</f>
        <v>30.416587826820432</v>
      </c>
      <c r="L23" s="44">
        <f>'Property % affected'!L23*'Population Estimate'!F22</f>
        <v>25.011563755663012</v>
      </c>
      <c r="M23" s="44">
        <f>'Property % affected'!M23*'Population Estimate'!G22</f>
        <v>10.242409323492009</v>
      </c>
      <c r="N23" s="45">
        <f>'Property % affected'!N23*'Population Estimate'!B22</f>
        <v>693.25447555484197</v>
      </c>
      <c r="O23" s="45">
        <f>'Property % affected'!O23*'Population Estimate'!C22</f>
        <v>1420.0846818368827</v>
      </c>
      <c r="P23" s="45">
        <f>'Property % affected'!P23*'Population Estimate'!D22</f>
        <v>1076.5143522030228</v>
      </c>
      <c r="Q23" s="45">
        <f>'Property % affected'!Q23*'Population Estimate'!E22</f>
        <v>529.50073891220438</v>
      </c>
      <c r="R23" s="45">
        <f>'Property % affected'!R23*'Population Estimate'!F22</f>
        <v>339.6186456217298</v>
      </c>
      <c r="S23" s="45">
        <f>'Property % affected'!S23*'Population Estimate'!G22</f>
        <v>185.43493008962804</v>
      </c>
      <c r="U23">
        <v>2042</v>
      </c>
      <c r="V23" s="43">
        <f>'Population Estimate'!J22*Assumptions!C$41*'Property % affected'!B23</f>
        <v>9.4554592862397957</v>
      </c>
      <c r="W23" s="43">
        <f>'Population Estimate'!K22*Assumptions!D$41*'Property % affected'!C23</f>
        <v>13.673516255276889</v>
      </c>
      <c r="X23" s="43">
        <f>'Population Estimate'!L22*Assumptions!E$41*'Property % affected'!D23</f>
        <v>14.779536013946833</v>
      </c>
      <c r="Y23" s="43">
        <f>'Population Estimate'!M22*Assumptions!F$41*'Property % affected'!E23</f>
        <v>15.830332838022489</v>
      </c>
      <c r="Z23" s="43">
        <f>'Population Estimate'!N22*Assumptions!G$41*'Property % affected'!F23</f>
        <v>11.855596563538096</v>
      </c>
      <c r="AA23" s="43">
        <f>'Population Estimate'!O22*Assumptions!H$41*'Property % affected'!G23</f>
        <v>6.3408011086753664</v>
      </c>
      <c r="AB23" s="44">
        <f>'Population Estimate'!J22*Assumptions!C$41*'Property % affected'!H23</f>
        <v>32.651984707827793</v>
      </c>
      <c r="AC23" s="44">
        <f>'Population Estimate'!K22*Assumptions!D$41*'Property % affected'!I23</f>
        <v>39.133714626584464</v>
      </c>
      <c r="AD23" s="44">
        <f>'Population Estimate'!L22*Assumptions!E$41*'Property % affected'!J23</f>
        <v>25.31225359506174</v>
      </c>
      <c r="AE23" s="44">
        <f>'Population Estimate'!M22*Assumptions!F$41*'Property % affected'!K23</f>
        <v>30.338320391139622</v>
      </c>
      <c r="AF23" s="44">
        <f>'Population Estimate'!N22*Assumptions!G$41*'Property % affected'!L23</f>
        <v>24.500652996991967</v>
      </c>
      <c r="AG23" s="44">
        <f>'Population Estimate'!O22*Assumptions!H$41*'Property % affected'!M23</f>
        <v>9.3680558978278068</v>
      </c>
      <c r="AH23" s="45">
        <f>'Population Estimate'!J22*Assumptions!C$41*'Property % affected'!N23</f>
        <v>645.4030507908368</v>
      </c>
      <c r="AI23" s="45">
        <f>'Population Estimate'!K22*Assumptions!D$41*'Property % affected'!O23</f>
        <v>1296.8099353771699</v>
      </c>
      <c r="AJ23" s="45">
        <f>'Population Estimate'!L22*Assumptions!E$41*'Property % affected'!P23</f>
        <v>972.74024182856624</v>
      </c>
      <c r="AK23" s="45">
        <f>'Population Estimate'!M22*Assumptions!F$41*'Property % affected'!Q23</f>
        <v>528.13823680441669</v>
      </c>
      <c r="AL23" s="45">
        <f>'Population Estimate'!N22*Assumptions!G$41*'Property % affected'!R23</f>
        <v>332.68126171449035</v>
      </c>
      <c r="AM23" s="45">
        <f>'Population Estimate'!O22*Assumptions!H$41*'Property % affected'!S23</f>
        <v>169.60509345248124</v>
      </c>
    </row>
    <row r="24" spans="1:39" x14ac:dyDescent="0.35">
      <c r="A24">
        <v>2043</v>
      </c>
      <c r="B24" s="43">
        <f>'Property % affected'!B24*'Population Estimate'!B23</f>
        <v>10.379808504339245</v>
      </c>
      <c r="C24" s="43">
        <f>'Property % affected'!C24*'Population Estimate'!C23</f>
        <v>15.302527521845866</v>
      </c>
      <c r="D24" s="43">
        <f>'Property % affected'!D24*'Population Estimate'!D23</f>
        <v>16.715862338091629</v>
      </c>
      <c r="E24" s="43">
        <f>'Property % affected'!E24*'Population Estimate'!E23</f>
        <v>16.2201195098048</v>
      </c>
      <c r="F24" s="43">
        <f>'Property % affected'!F24*'Population Estimate'!F23</f>
        <v>12.368916062528433</v>
      </c>
      <c r="G24" s="43">
        <f>'Property % affected'!G24*'Population Estimate'!G23</f>
        <v>7.0850322207250311</v>
      </c>
      <c r="H24" s="44">
        <f>'Property % affected'!H24*'Population Estimate'!B23</f>
        <v>35.57662401350759</v>
      </c>
      <c r="I24" s="44">
        <f>'Property % affected'!I24*'Population Estimate'!C23</f>
        <v>43.469282206884408</v>
      </c>
      <c r="J24" s="44">
        <f>'Property % affected'!J24*'Population Estimate'!D23</f>
        <v>28.414972226411862</v>
      </c>
      <c r="K24" s="44">
        <f>'Property % affected'!K24*'Population Estimate'!E23</f>
        <v>30.853467110035993</v>
      </c>
      <c r="L24" s="44">
        <f>'Property % affected'!L24*'Population Estimate'!F23</f>
        <v>25.370809641752814</v>
      </c>
      <c r="M24" s="44">
        <f>'Property % affected'!M24*'Population Estimate'!G23</f>
        <v>10.389523012546302</v>
      </c>
      <c r="N24" s="45">
        <f>'Property % affected'!N24*'Population Estimate'!B23</f>
        <v>702.88506423122681</v>
      </c>
      <c r="O24" s="45">
        <f>'Property % affected'!O24*'Population Estimate'!C23</f>
        <v>1439.8122882767263</v>
      </c>
      <c r="P24" s="45">
        <f>'Property % affected'!P24*'Population Estimate'!D23</f>
        <v>1091.469130420639</v>
      </c>
      <c r="Q24" s="45">
        <f>'Property % affected'!Q24*'Population Estimate'!E23</f>
        <v>536.8564848902223</v>
      </c>
      <c r="R24" s="45">
        <f>'Property % affected'!R24*'Population Estimate'!F23</f>
        <v>344.33657763391943</v>
      </c>
      <c r="S24" s="45">
        <f>'Property % affected'!S24*'Population Estimate'!G23</f>
        <v>188.01096472178548</v>
      </c>
      <c r="U24">
        <v>2043</v>
      </c>
      <c r="V24" s="43">
        <f>'Population Estimate'!J23*Assumptions!C$41*'Property % affected'!B24</f>
        <v>9.6633491907334452</v>
      </c>
      <c r="W24" s="43">
        <f>'Population Estimate'!K23*Assumptions!D$41*'Property % affected'!C24</f>
        <v>13.974145331279425</v>
      </c>
      <c r="X24" s="43">
        <f>'Population Estimate'!L23*Assumptions!E$41*'Property % affected'!D24</f>
        <v>15.104482294966855</v>
      </c>
      <c r="Y24" s="43">
        <f>'Population Estimate'!M23*Assumptions!F$41*'Property % affected'!E24</f>
        <v>16.178382179907807</v>
      </c>
      <c r="Z24" s="43">
        <f>'Population Estimate'!N23*Assumptions!G$41*'Property % affected'!F24</f>
        <v>12.116256438716865</v>
      </c>
      <c r="AA24" s="43">
        <f>'Population Estimate'!O23*Assumptions!H$41*'Property % affected'!G24</f>
        <v>6.4802114214894733</v>
      </c>
      <c r="AB24" s="44">
        <f>'Population Estimate'!J23*Assumptions!C$41*'Property % affected'!H24</f>
        <v>33.120971425073655</v>
      </c>
      <c r="AC24" s="44">
        <f>'Population Estimate'!K23*Assumptions!D$41*'Property % affected'!I24</f>
        <v>39.695799673499195</v>
      </c>
      <c r="AD24" s="44">
        <f>'Population Estimate'!L23*Assumptions!E$41*'Property % affected'!J24</f>
        <v>25.6758183469709</v>
      </c>
      <c r="AE24" s="44">
        <f>'Population Estimate'!M23*Assumptions!F$41*'Property % affected'!K24</f>
        <v>30.774075504169026</v>
      </c>
      <c r="AF24" s="44">
        <f>'Population Estimate'!N23*Assumptions!G$41*'Property % affected'!L24</f>
        <v>24.852560573889885</v>
      </c>
      <c r="AG24" s="44">
        <f>'Population Estimate'!O23*Assumptions!H$41*'Property % affected'!M24</f>
        <v>9.5026110809755178</v>
      </c>
      <c r="AH24" s="45">
        <f>'Population Estimate'!J23*Assumptions!C$41*'Property % affected'!N24</f>
        <v>654.36889454925733</v>
      </c>
      <c r="AI24" s="45">
        <f>'Population Estimate'!K23*Assumptions!D$41*'Property % affected'!O24</f>
        <v>1314.8250272654286</v>
      </c>
      <c r="AJ24" s="45">
        <f>'Population Estimate'!L23*Assumptions!E$41*'Property % affected'!P24</f>
        <v>986.25340544791482</v>
      </c>
      <c r="AK24" s="45">
        <f>'Population Estimate'!M23*Assumptions!F$41*'Property % affected'!Q24</f>
        <v>535.47505510459973</v>
      </c>
      <c r="AL24" s="45">
        <f>'Population Estimate'!N23*Assumptions!G$41*'Property % affected'!R24</f>
        <v>337.30282061513628</v>
      </c>
      <c r="AM24" s="45">
        <f>'Population Estimate'!O23*Assumptions!H$41*'Property % affected'!S24</f>
        <v>171.96122233452473</v>
      </c>
    </row>
    <row r="25" spans="1:39" x14ac:dyDescent="0.35">
      <c r="A25">
        <v>2044</v>
      </c>
      <c r="B25" s="43">
        <f>'Property % affected'!B25*'Population Estimate'!B24</f>
        <v>10.60802136352523</v>
      </c>
      <c r="C25" s="43">
        <f>'Property % affected'!C25*'Population Estimate'!C24</f>
        <v>15.638972414550075</v>
      </c>
      <c r="D25" s="43">
        <f>'Property % affected'!D25*'Population Estimate'!D24</f>
        <v>17.083381135412456</v>
      </c>
      <c r="E25" s="43">
        <f>'Property % affected'!E25*'Population Estimate'!E24</f>
        <v>16.576738791183978</v>
      </c>
      <c r="F25" s="43">
        <f>'Property % affected'!F25*'Population Estimate'!F24</f>
        <v>12.640861898377047</v>
      </c>
      <c r="G25" s="43">
        <f>'Property % affected'!G25*'Population Estimate'!G24</f>
        <v>7.2408053700890642</v>
      </c>
      <c r="H25" s="44">
        <f>'Property % affected'!H25*'Population Estimate'!B24</f>
        <v>36.087617885888811</v>
      </c>
      <c r="I25" s="44">
        <f>'Property % affected'!I25*'Population Estimate'!C24</f>
        <v>44.093639842282698</v>
      </c>
      <c r="J25" s="44">
        <f>'Property % affected'!J25*'Population Estimate'!D24</f>
        <v>28.823101920956965</v>
      </c>
      <c r="K25" s="44">
        <f>'Property % affected'!K25*'Population Estimate'!E24</f>
        <v>31.296621374166225</v>
      </c>
      <c r="L25" s="44">
        <f>'Property % affected'!L25*'Population Estimate'!F24</f>
        <v>25.735215445388473</v>
      </c>
      <c r="M25" s="44">
        <f>'Property % affected'!M25*'Population Estimate'!G24</f>
        <v>10.538749723724944</v>
      </c>
      <c r="N25" s="45">
        <f>'Property % affected'!N25*'Population Estimate'!B24</f>
        <v>712.64943962161703</v>
      </c>
      <c r="O25" s="45">
        <f>'Property % affected'!O25*'Population Estimate'!C24</f>
        <v>1459.8139477084958</v>
      </c>
      <c r="P25" s="45">
        <f>'Property % affected'!P25*'Population Estimate'!D24</f>
        <v>1106.6316582061827</v>
      </c>
      <c r="Q25" s="45">
        <f>'Property % affected'!Q25*'Population Estimate'!E24</f>
        <v>544.3144158038159</v>
      </c>
      <c r="R25" s="45">
        <f>'Property % affected'!R25*'Population Estimate'!F24</f>
        <v>349.12005046007368</v>
      </c>
      <c r="S25" s="45">
        <f>'Property % affected'!S25*'Population Estimate'!G24</f>
        <v>190.62278524618489</v>
      </c>
      <c r="U25">
        <v>2044</v>
      </c>
      <c r="V25" s="43">
        <f>'Population Estimate'!J24*Assumptions!C$41*'Property % affected'!B25</f>
        <v>9.8758098105231031</v>
      </c>
      <c r="W25" s="43">
        <f>'Population Estimate'!K24*Assumptions!D$41*'Property % affected'!C25</f>
        <v>14.281384107351117</v>
      </c>
      <c r="X25" s="43">
        <f>'Population Estimate'!L24*Assumptions!E$41*'Property % affected'!D25</f>
        <v>15.436572919723321</v>
      </c>
      <c r="Y25" s="43">
        <f>'Population Estimate'!M24*Assumptions!F$41*'Property % affected'!E25</f>
        <v>16.534083814744029</v>
      </c>
      <c r="Z25" s="43">
        <f>'Population Estimate'!N24*Assumptions!G$41*'Property % affected'!F25</f>
        <v>12.382647241914656</v>
      </c>
      <c r="AA25" s="43">
        <f>'Population Estimate'!O24*Assumptions!H$41*'Property % affected'!G25</f>
        <v>6.6226868415330653</v>
      </c>
      <c r="AB25" s="44">
        <f>'Population Estimate'!J24*Assumptions!C$41*'Property % affected'!H25</f>
        <v>33.596694288465649</v>
      </c>
      <c r="AC25" s="44">
        <f>'Population Estimate'!K24*Assumptions!D$41*'Property % affected'!I25</f>
        <v>40.265958055720304</v>
      </c>
      <c r="AD25" s="44">
        <f>'Population Estimate'!L24*Assumptions!E$41*'Property % affected'!J25</f>
        <v>26.044605049123806</v>
      </c>
      <c r="AE25" s="44">
        <f>'Population Estimate'!M24*Assumptions!F$41*'Property % affected'!K25</f>
        <v>31.216089451441174</v>
      </c>
      <c r="AF25" s="44">
        <f>'Population Estimate'!N24*Assumptions!G$41*'Property % affected'!L25</f>
        <v>25.209522666791646</v>
      </c>
      <c r="AG25" s="44">
        <f>'Population Estimate'!O24*Assumptions!H$41*'Property % affected'!M25</f>
        <v>9.6390989060191963</v>
      </c>
      <c r="AH25" s="45">
        <f>'Population Estimate'!J24*Assumptions!C$41*'Property % affected'!N25</f>
        <v>663.45929048356561</v>
      </c>
      <c r="AI25" s="45">
        <f>'Population Estimate'!K24*Assumptions!D$41*'Property % affected'!O25</f>
        <v>1333.0903821466584</v>
      </c>
      <c r="AJ25" s="45">
        <f>'Population Estimate'!L24*Assumptions!E$41*'Property % affected'!P25</f>
        <v>999.95429193833536</v>
      </c>
      <c r="AK25" s="45">
        <f>'Population Estimate'!M24*Assumptions!F$41*'Property % affected'!Q25</f>
        <v>542.91379539985667</v>
      </c>
      <c r="AL25" s="45">
        <f>'Population Estimate'!N24*Assumptions!G$41*'Property % affected'!R25</f>
        <v>341.98858152873009</v>
      </c>
      <c r="AM25" s="45">
        <f>'Population Estimate'!O24*Assumptions!H$41*'Property % affected'!S25</f>
        <v>174.3500822106428</v>
      </c>
    </row>
    <row r="26" spans="1:39" x14ac:dyDescent="0.35">
      <c r="A26">
        <v>2045</v>
      </c>
      <c r="B26" s="43">
        <f>'Property % affected'!B26*'Population Estimate'!B25</f>
        <v>10.841251763167387</v>
      </c>
      <c r="C26" s="43">
        <f>'Property % affected'!C26*'Population Estimate'!C25</f>
        <v>15.982814462114172</v>
      </c>
      <c r="D26" s="43">
        <f>'Property % affected'!D26*'Population Estimate'!D25</f>
        <v>17.458980285613208</v>
      </c>
      <c r="E26" s="43">
        <f>'Property % affected'!E26*'Population Estimate'!E25</f>
        <v>16.941198786176546</v>
      </c>
      <c r="F26" s="43">
        <f>'Property % affected'!F26*'Population Estimate'!F25</f>
        <v>12.918786797973972</v>
      </c>
      <c r="G26" s="43">
        <f>'Property % affected'!G26*'Population Estimate'!G25</f>
        <v>7.4000033837736581</v>
      </c>
      <c r="H26" s="44">
        <f>'Property % affected'!H26*'Population Estimate'!B25</f>
        <v>36.605951261240079</v>
      </c>
      <c r="I26" s="44">
        <f>'Property % affected'!I26*'Population Estimate'!C25</f>
        <v>44.726965246116293</v>
      </c>
      <c r="J26" s="44">
        <f>'Property % affected'!J26*'Population Estimate'!D25</f>
        <v>29.23709366056206</v>
      </c>
      <c r="K26" s="44">
        <f>'Property % affected'!K26*'Population Estimate'!E25</f>
        <v>31.746140747965217</v>
      </c>
      <c r="L26" s="44">
        <f>'Property % affected'!L26*'Population Estimate'!F25</f>
        <v>26.104855279455112</v>
      </c>
      <c r="M26" s="44">
        <f>'Property % affected'!M26*'Population Estimate'!G25</f>
        <v>10.690119806769872</v>
      </c>
      <c r="N26" s="45">
        <f>'Property % affected'!N26*'Population Estimate'!B25</f>
        <v>722.54946027126255</v>
      </c>
      <c r="O26" s="45">
        <f>'Property % affected'!O26*'Population Estimate'!C25</f>
        <v>1480.0934672358358</v>
      </c>
      <c r="P26" s="45">
        <f>'Property % affected'!P26*'Population Estimate'!D25</f>
        <v>1122.0048215859358</v>
      </c>
      <c r="Q26" s="45">
        <f>'Property % affected'!Q26*'Population Estimate'!E25</f>
        <v>551.87595119100251</v>
      </c>
      <c r="R26" s="45">
        <f>'Property % affected'!R26*'Population Estimate'!F25</f>
        <v>353.96997458348994</v>
      </c>
      <c r="S26" s="45">
        <f>'Property % affected'!S26*'Population Estimate'!G25</f>
        <v>193.27088879515026</v>
      </c>
      <c r="U26">
        <v>2045</v>
      </c>
      <c r="V26" s="43">
        <f>'Population Estimate'!J25*Assumptions!C$41*'Property % affected'!B26</f>
        <v>10.092941638407432</v>
      </c>
      <c r="W26" s="43">
        <f>'Population Estimate'!K25*Assumptions!D$41*'Property % affected'!C26</f>
        <v>14.595377905879234</v>
      </c>
      <c r="X26" s="43">
        <f>'Population Estimate'!L25*Assumptions!E$41*'Property % affected'!D26</f>
        <v>15.775964965402226</v>
      </c>
      <c r="Y26" s="43">
        <f>'Population Estimate'!M25*Assumptions!F$41*'Property % affected'!E26</f>
        <v>16.897605987605509</v>
      </c>
      <c r="Z26" s="43">
        <f>'Population Estimate'!N25*Assumptions!G$41*'Property % affected'!F26</f>
        <v>12.654894974634141</v>
      </c>
      <c r="AA26" s="43">
        <f>'Population Estimate'!O25*Assumptions!H$41*'Property % affected'!G26</f>
        <v>6.7682947589592724</v>
      </c>
      <c r="AB26" s="44">
        <f>'Population Estimate'!J25*Assumptions!C$41*'Property % affected'!H26</f>
        <v>34.0792500505625</v>
      </c>
      <c r="AC26" s="44">
        <f>'Population Estimate'!K25*Assumptions!D$41*'Property % affected'!I26</f>
        <v>40.844305732110854</v>
      </c>
      <c r="AD26" s="44">
        <f>'Population Estimate'!L25*Assumptions!E$41*'Property % affected'!J26</f>
        <v>26.418688705393105</v>
      </c>
      <c r="AE26" s="44">
        <f>'Population Estimate'!M25*Assumptions!F$41*'Property % affected'!K26</f>
        <v>31.664452129792387</v>
      </c>
      <c r="AF26" s="44">
        <f>'Population Estimate'!N25*Assumptions!G$41*'Property % affected'!L26</f>
        <v>25.57161187467981</v>
      </c>
      <c r="AG26" s="44">
        <f>'Population Estimate'!O25*Assumptions!H$41*'Property % affected'!M26</f>
        <v>9.7775471318649743</v>
      </c>
      <c r="AH26" s="45">
        <f>'Population Estimate'!J25*Assumptions!C$41*'Property % affected'!N26</f>
        <v>672.67596885417368</v>
      </c>
      <c r="AI26" s="45">
        <f>'Population Estimate'!K25*Assumptions!D$41*'Property % affected'!O26</f>
        <v>1351.6094766373565</v>
      </c>
      <c r="AJ26" s="45">
        <f>'Population Estimate'!L25*Assumptions!E$41*'Property % affected'!P26</f>
        <v>1013.8455091181976</v>
      </c>
      <c r="AK26" s="45">
        <f>'Population Estimate'!M25*Assumptions!F$41*'Property % affected'!Q26</f>
        <v>550.45587357547379</v>
      </c>
      <c r="AL26" s="45">
        <f>'Population Estimate'!N25*Assumptions!G$41*'Property % affected'!R26</f>
        <v>346.73943634014341</v>
      </c>
      <c r="AM26" s="45">
        <f>'Population Estimate'!O25*Assumptions!H$41*'Property % affected'!S26</f>
        <v>176.77212777496572</v>
      </c>
    </row>
    <row r="27" spans="1:39" x14ac:dyDescent="0.35">
      <c r="A27">
        <v>2046</v>
      </c>
      <c r="B27" s="43">
        <f>'Property % affected'!B27*'Population Estimate'!B26</f>
        <v>11.079610020065214</v>
      </c>
      <c r="C27" s="43">
        <f>'Property % affected'!C27*'Population Estimate'!C26</f>
        <v>16.334216300087714</v>
      </c>
      <c r="D27" s="43">
        <f>'Property % affected'!D27*'Population Estimate'!D26</f>
        <v>17.842837445192394</v>
      </c>
      <c r="E27" s="43">
        <f>'Property % affected'!E27*'Population Estimate'!E26</f>
        <v>17.313671882516932</v>
      </c>
      <c r="F27" s="43">
        <f>'Property % affected'!F27*'Population Estimate'!F26</f>
        <v>13.20282221839115</v>
      </c>
      <c r="G27" s="43">
        <f>'Property % affected'!G27*'Population Estimate'!G26</f>
        <v>7.5627015616341611</v>
      </c>
      <c r="H27" s="44">
        <f>'Property % affected'!H27*'Population Estimate'!B26</f>
        <v>37.131729558249866</v>
      </c>
      <c r="I27" s="44">
        <f>'Property % affected'!I27*'Population Estimate'!C26</f>
        <v>45.369387224162779</v>
      </c>
      <c r="J27" s="44">
        <f>'Property % affected'!J27*'Population Estimate'!D26</f>
        <v>29.657031642904364</v>
      </c>
      <c r="K27" s="44">
        <f>'Property % affected'!K27*'Population Estimate'!E26</f>
        <v>32.202116654723625</v>
      </c>
      <c r="L27" s="44">
        <f>'Property % affected'!L27*'Population Estimate'!F26</f>
        <v>26.479804321335408</v>
      </c>
      <c r="M27" s="44">
        <f>'Property % affected'!M27*'Population Estimate'!G26</f>
        <v>10.84366404734218</v>
      </c>
      <c r="N27" s="45">
        <f>'Property % affected'!N27*'Population Estimate'!B26</f>
        <v>732.58701054404992</v>
      </c>
      <c r="O27" s="45">
        <f>'Property % affected'!O27*'Population Estimate'!C26</f>
        <v>1500.6547068501125</v>
      </c>
      <c r="P27" s="45">
        <f>'Property % affected'!P27*'Population Estimate'!D26</f>
        <v>1137.5915466784306</v>
      </c>
      <c r="Q27" s="45">
        <f>'Property % affected'!Q27*'Population Estimate'!E26</f>
        <v>559.54253030981113</v>
      </c>
      <c r="R27" s="45">
        <f>'Property % affected'!R27*'Population Estimate'!F26</f>
        <v>358.88727313576516</v>
      </c>
      <c r="S27" s="45">
        <f>'Property % affected'!S27*'Population Estimate'!G26</f>
        <v>195.95577940709438</v>
      </c>
      <c r="U27">
        <v>2046</v>
      </c>
      <c r="V27" s="43">
        <f>'Population Estimate'!J26*Assumptions!C$41*'Property % affected'!B27</f>
        <v>10.314847376642904</v>
      </c>
      <c r="W27" s="43">
        <f>'Population Estimate'!K26*Assumptions!D$41*'Property % affected'!C27</f>
        <v>14.916275244342485</v>
      </c>
      <c r="X27" s="43">
        <f>'Population Estimate'!L26*Assumptions!E$41*'Property % affected'!D27</f>
        <v>16.12281896272475</v>
      </c>
      <c r="Y27" s="43">
        <f>'Population Estimate'!M26*Assumptions!F$41*'Property % affected'!E27</f>
        <v>17.269120642641536</v>
      </c>
      <c r="Z27" s="43">
        <f>'Population Estimate'!N26*Assumptions!G$41*'Property % affected'!F27</f>
        <v>12.933128408676039</v>
      </c>
      <c r="AA27" s="43">
        <f>'Population Estimate'!O26*Assumptions!H$41*'Property % affected'!G27</f>
        <v>6.9171040455766386</v>
      </c>
      <c r="AB27" s="44">
        <f>'Population Estimate'!J26*Assumptions!C$41*'Property % affected'!H27</f>
        <v>34.56873685359848</v>
      </c>
      <c r="AC27" s="44">
        <f>'Population Estimate'!K26*Assumptions!D$41*'Property % affected'!I27</f>
        <v>41.430960327073258</v>
      </c>
      <c r="AD27" s="44">
        <f>'Population Estimate'!L26*Assumptions!E$41*'Property % affected'!J27</f>
        <v>26.798145396946452</v>
      </c>
      <c r="AE27" s="44">
        <f>'Population Estimate'!M26*Assumptions!F$41*'Property % affected'!K27</f>
        <v>32.119254727264519</v>
      </c>
      <c r="AF27" s="44">
        <f>'Population Estimate'!N26*Assumptions!G$41*'Property % affected'!L27</f>
        <v>25.938901839290029</v>
      </c>
      <c r="AG27" s="44">
        <f>'Population Estimate'!O26*Assumptions!H$41*'Property % affected'!M27</f>
        <v>9.9179839161254648</v>
      </c>
      <c r="AH27" s="45">
        <f>'Population Estimate'!J26*Assumptions!C$41*'Property % affected'!N27</f>
        <v>682.02068395801564</v>
      </c>
      <c r="AI27" s="45">
        <f>'Population Estimate'!K26*Assumptions!D$41*'Property % affected'!O27</f>
        <v>1370.3858356506616</v>
      </c>
      <c r="AJ27" s="45">
        <f>'Population Estimate'!L26*Assumptions!E$41*'Property % affected'!P27</f>
        <v>1027.9297010332994</v>
      </c>
      <c r="AK27" s="45">
        <f>'Population Estimate'!M26*Assumptions!F$41*'Property % affected'!Q27</f>
        <v>558.10272518600664</v>
      </c>
      <c r="AL27" s="45">
        <f>'Population Estimate'!N26*Assumptions!G$41*'Property % affected'!R27</f>
        <v>351.55628932418074</v>
      </c>
      <c r="AM27" s="45">
        <f>'Population Estimate'!O26*Assumptions!H$41*'Property % affected'!S27</f>
        <v>179.22782003816755</v>
      </c>
    </row>
    <row r="28" spans="1:39" x14ac:dyDescent="0.35">
      <c r="A28">
        <v>2047</v>
      </c>
      <c r="B28" s="43">
        <f>'Property % affected'!B28*'Population Estimate'!B27</f>
        <v>11.323208876468755</v>
      </c>
      <c r="C28" s="43">
        <f>'Property % affected'!C28*'Population Estimate'!C27</f>
        <v>16.693344139762882</v>
      </c>
      <c r="D28" s="43">
        <f>'Property % affected'!D28*'Population Estimate'!D27</f>
        <v>18.235134176645186</v>
      </c>
      <c r="E28" s="43">
        <f>'Property % affected'!E28*'Population Estimate'!E27</f>
        <v>17.69433425809596</v>
      </c>
      <c r="F28" s="43">
        <f>'Property % affected'!F28*'Population Estimate'!F27</f>
        <v>13.493102506945965</v>
      </c>
      <c r="G28" s="43">
        <f>'Property % affected'!G28*'Population Estimate'!G27</f>
        <v>7.7289768590858765</v>
      </c>
      <c r="H28" s="44">
        <f>'Property % affected'!H28*'Population Estimate'!B27</f>
        <v>37.665059709755475</v>
      </c>
      <c r="I28" s="44">
        <f>'Property % affected'!I28*'Population Estimate'!C27</f>
        <v>46.021036432261774</v>
      </c>
      <c r="J28" s="44">
        <f>'Property % affected'!J28*'Population Estimate'!D27</f>
        <v>30.083001275008481</v>
      </c>
      <c r="K28" s="44">
        <f>'Property % affected'!K28*'Population Estimate'!E27</f>
        <v>32.664641830862358</v>
      </c>
      <c r="L28" s="44">
        <f>'Property % affected'!L28*'Population Estimate'!F27</f>
        <v>26.860138828199204</v>
      </c>
      <c r="M28" s="44">
        <f>'Property % affected'!M28*'Population Estimate'!G27</f>
        <v>10.999413673283321</v>
      </c>
      <c r="N28" s="45">
        <f>'Property % affected'!N28*'Population Estimate'!B27</f>
        <v>742.76400098116994</v>
      </c>
      <c r="O28" s="45">
        <f>'Property % affected'!O28*'Population Estimate'!C27</f>
        <v>1521.5015801651211</v>
      </c>
      <c r="P28" s="45">
        <f>'Property % affected'!P28*'Population Estimate'!D27</f>
        <v>1153.3948002514055</v>
      </c>
      <c r="Q28" s="45">
        <f>'Property % affected'!Q28*'Population Estimate'!E27</f>
        <v>567.31561241223051</v>
      </c>
      <c r="R28" s="45">
        <f>'Property % affected'!R28*'Population Estimate'!F27</f>
        <v>363.87288207250339</v>
      </c>
      <c r="S28" s="45">
        <f>'Property % affected'!S28*'Population Estimate'!G27</f>
        <v>198.6779681224572</v>
      </c>
      <c r="U28">
        <v>2047</v>
      </c>
      <c r="V28" s="43">
        <f>'Population Estimate'!J27*Assumptions!C$41*'Property % affected'!B28</f>
        <v>10.541631985521446</v>
      </c>
      <c r="W28" s="43">
        <f>'Population Estimate'!K27*Assumptions!D$41*'Property % affected'!C28</f>
        <v>15.244227905559059</v>
      </c>
      <c r="X28" s="43">
        <f>'Population Estimate'!L27*Assumptions!E$41*'Property % affected'!D28</f>
        <v>16.477298971877449</v>
      </c>
      <c r="Y28" s="43">
        <f>'Population Estimate'!M27*Assumptions!F$41*'Property % affected'!E28</f>
        <v>17.64880350440507</v>
      </c>
      <c r="Z28" s="43">
        <f>'Population Estimate'!N27*Assumptions!G$41*'Property % affected'!F28</f>
        <v>13.217479147047522</v>
      </c>
      <c r="AA28" s="43">
        <f>'Population Estimate'!O27*Assumptions!H$41*'Property % affected'!G28</f>
        <v>7.0691850874251561</v>
      </c>
      <c r="AB28" s="44">
        <f>'Population Estimate'!J27*Assumptions!C$41*'Property % affected'!H28</f>
        <v>35.065254249443605</v>
      </c>
      <c r="AC28" s="44">
        <f>'Population Estimate'!K27*Assumptions!D$41*'Property % affected'!I28</f>
        <v>42.02604115447177</v>
      </c>
      <c r="AD28" s="44">
        <f>'Population Estimate'!L27*Assumptions!E$41*'Property % affected'!J28</f>
        <v>27.183052297719883</v>
      </c>
      <c r="AE28" s="44">
        <f>'Population Estimate'!M27*Assumptions!F$41*'Property % affected'!K28</f>
        <v>32.580589741650712</v>
      </c>
      <c r="AF28" s="44">
        <f>'Population Estimate'!N27*Assumptions!G$41*'Property % affected'!L28</f>
        <v>26.311467260088321</v>
      </c>
      <c r="AG28" s="44">
        <f>'Population Estimate'!O27*Assumptions!H$41*'Property % affected'!M28</f>
        <v>10.060437820846483</v>
      </c>
      <c r="AH28" s="45">
        <f>'Population Estimate'!J27*Assumptions!C$41*'Property % affected'!N28</f>
        <v>691.49521446245933</v>
      </c>
      <c r="AI28" s="45">
        <f>'Population Estimate'!K27*Assumptions!D$41*'Property % affected'!O28</f>
        <v>1389.4230330672856</v>
      </c>
      <c r="AJ28" s="45">
        <f>'Population Estimate'!L27*Assumptions!E$41*'Property % affected'!P28</f>
        <v>1042.2095484601309</v>
      </c>
      <c r="AK28" s="45">
        <f>'Population Estimate'!M27*Assumptions!F$41*'Property % affected'!Q28</f>
        <v>565.85580572852211</v>
      </c>
      <c r="AL28" s="45">
        <f>'Population Estimate'!N27*Assumptions!G$41*'Property % affected'!R28</f>
        <v>356.44005731769806</v>
      </c>
      <c r="AM28" s="45">
        <f>'Population Estimate'!O27*Assumptions!H$41*'Property % affected'!S28</f>
        <v>181.71762641521445</v>
      </c>
    </row>
    <row r="29" spans="1:39" x14ac:dyDescent="0.35">
      <c r="A29">
        <v>2048</v>
      </c>
      <c r="B29" s="43">
        <f>'Property % affected'!B29*'Population Estimate'!B28</f>
        <v>11.572163553405115</v>
      </c>
      <c r="C29" s="43">
        <f>'Property % affected'!C29*'Population Estimate'!C28</f>
        <v>17.060367846791607</v>
      </c>
      <c r="D29" s="43">
        <f>'Property % affected'!D29*'Population Estimate'!D28</f>
        <v>18.636056034341554</v>
      </c>
      <c r="E29" s="43">
        <f>'Property % affected'!E29*'Population Estimate'!E28</f>
        <v>18.083365964292131</v>
      </c>
      <c r="F29" s="43">
        <f>'Property % affected'!F29*'Population Estimate'!F28</f>
        <v>13.789764964746842</v>
      </c>
      <c r="G29" s="43">
        <f>'Property % affected'!G29*'Population Estimate'!G28</f>
        <v>7.8989079235035797</v>
      </c>
      <c r="H29" s="44">
        <f>'Property % affected'!H29*'Population Estimate'!B28</f>
        <v>38.20605018449109</v>
      </c>
      <c r="I29" s="44">
        <f>'Property % affected'!I29*'Population Estimate'!C28</f>
        <v>46.682045402887823</v>
      </c>
      <c r="J29" s="44">
        <f>'Property % affected'!J29*'Population Estimate'!D28</f>
        <v>30.515089190616472</v>
      </c>
      <c r="K29" s="44">
        <f>'Property % affected'!K29*'Population Estimate'!E28</f>
        <v>33.133810344793325</v>
      </c>
      <c r="L29" s="44">
        <f>'Property % affected'!L29*'Population Estimate'!F28</f>
        <v>27.245936152512709</v>
      </c>
      <c r="M29" s="44">
        <f>'Property % affected'!M29*'Population Estimate'!G28</f>
        <v>11.15740036096622</v>
      </c>
      <c r="N29" s="45">
        <f>'Property % affected'!N29*'Population Estimate'!B28</f>
        <v>753.08236866476932</v>
      </c>
      <c r="O29" s="45">
        <f>'Property % affected'!O29*'Population Estimate'!C28</f>
        <v>1542.6380551620014</v>
      </c>
      <c r="P29" s="45">
        <f>'Property % affected'!P29*'Population Estimate'!D28</f>
        <v>1169.4175902864968</v>
      </c>
      <c r="Q29" s="45">
        <f>'Property % affected'!Q29*'Population Estimate'!E28</f>
        <v>575.19667702196261</v>
      </c>
      <c r="R29" s="45">
        <f>'Property % affected'!R29*'Population Estimate'!F28</f>
        <v>368.92775035146605</v>
      </c>
      <c r="S29" s="45">
        <f>'Property % affected'!S29*'Population Estimate'!G28</f>
        <v>201.43797308097689</v>
      </c>
      <c r="U29">
        <v>2048</v>
      </c>
      <c r="V29" s="43">
        <f>'Population Estimate'!J28*Assumptions!C$41*'Property % affected'!B29</f>
        <v>10.773402733016122</v>
      </c>
      <c r="W29" s="43">
        <f>'Population Estimate'!K28*Assumptions!D$41*'Property % affected'!C29</f>
        <v>15.579391009479139</v>
      </c>
      <c r="X29" s="43">
        <f>'Population Estimate'!L28*Assumptions!E$41*'Property % affected'!D29</f>
        <v>16.839572660111912</v>
      </c>
      <c r="Y29" s="43">
        <f>'Population Estimate'!M28*Assumptions!F$41*'Property % affected'!E29</f>
        <v>18.036834160969509</v>
      </c>
      <c r="Z29" s="43">
        <f>'Population Estimate'!N28*Assumptions!G$41*'Property % affected'!F29</f>
        <v>13.508081686209767</v>
      </c>
      <c r="AA29" s="43">
        <f>'Population Estimate'!O28*Assumptions!H$41*'Property % affected'!G29</f>
        <v>7.2246098180684797</v>
      </c>
      <c r="AB29" s="44">
        <f>'Population Estimate'!J28*Assumptions!C$41*'Property % affected'!H29</f>
        <v>35.568903219850469</v>
      </c>
      <c r="AC29" s="44">
        <f>'Population Estimate'!K28*Assumptions!D$41*'Property % affected'!I29</f>
        <v>42.629669241898561</v>
      </c>
      <c r="AD29" s="44">
        <f>'Population Estimate'!L28*Assumptions!E$41*'Property % affected'!J29</f>
        <v>27.57348769011347</v>
      </c>
      <c r="AE29" s="44">
        <f>'Population Estimate'!M28*Assumptions!F$41*'Property % affected'!K29</f>
        <v>33.048550999307672</v>
      </c>
      <c r="AF29" s="44">
        <f>'Population Estimate'!N28*Assumptions!G$41*'Property % affected'!L29</f>
        <v>26.689383909463473</v>
      </c>
      <c r="AG29" s="44">
        <f>'Population Estimate'!O28*Assumptions!H$41*'Property % affected'!M29</f>
        <v>10.204937818315971</v>
      </c>
      <c r="AH29" s="45">
        <f>'Population Estimate'!J28*Assumptions!C$41*'Property % affected'!N29</f>
        <v>701.10136374385661</v>
      </c>
      <c r="AI29" s="45">
        <f>'Population Estimate'!K28*Assumptions!D$41*'Property % affected'!O29</f>
        <v>1408.7246924157621</v>
      </c>
      <c r="AJ29" s="45">
        <f>'Population Estimate'!L28*Assumptions!E$41*'Property % affected'!P29</f>
        <v>1056.6877694161333</v>
      </c>
      <c r="AK29" s="45">
        <f>'Population Estimate'!M28*Assumptions!F$41*'Property % affected'!Q29</f>
        <v>573.71659091963727</v>
      </c>
      <c r="AL29" s="45">
        <f>'Population Estimate'!N28*Assumptions!G$41*'Property % affected'!R29</f>
        <v>361.39166989411387</v>
      </c>
      <c r="AM29" s="45">
        <f>'Population Estimate'!O28*Assumptions!H$41*'Property % affected'!S29</f>
        <v>184.24202081433216</v>
      </c>
    </row>
    <row r="30" spans="1:39" x14ac:dyDescent="0.35">
      <c r="A30">
        <v>2049</v>
      </c>
      <c r="B30" s="43">
        <f>'Property % affected'!B30*'Population Estimate'!B29</f>
        <v>11.826591805177429</v>
      </c>
      <c r="C30" s="43">
        <f>'Property % affected'!C30*'Population Estimate'!C29</f>
        <v>17.435461021531143</v>
      </c>
      <c r="D30" s="43">
        <f>'Property % affected'!D30*'Population Estimate'!D29</f>
        <v>19.045792652292587</v>
      </c>
      <c r="E30" s="43">
        <f>'Property % affected'!E30*'Population Estimate'!E29</f>
        <v>18.480951011134994</v>
      </c>
      <c r="F30" s="43">
        <f>'Property % affected'!F30*'Population Estimate'!F29</f>
        <v>14.092949911635991</v>
      </c>
      <c r="G30" s="43">
        <f>'Property % affected'!G30*'Population Estimate'!G29</f>
        <v>8.0725751314213383</v>
      </c>
      <c r="H30" s="44">
        <f>'Property % affected'!H30*'Population Estimate'!B29</f>
        <v>38.754811009148085</v>
      </c>
      <c r="I30" s="44">
        <f>'Property % affected'!I30*'Population Estimate'!C29</f>
        <v>47.352548572104794</v>
      </c>
      <c r="J30" s="44">
        <f>'Property % affected'!J30*'Population Estimate'!D29</f>
        <v>30.953383267807475</v>
      </c>
      <c r="K30" s="44">
        <f>'Property % affected'!K30*'Population Estimate'!E29</f>
        <v>33.609717616051071</v>
      </c>
      <c r="L30" s="44">
        <f>'Property % affected'!L30*'Population Estimate'!F29</f>
        <v>27.63727475777042</v>
      </c>
      <c r="M30" s="44">
        <f>'Property % affected'!M30*'Population Estimate'!G29</f>
        <v>11.317656241737625</v>
      </c>
      <c r="N30" s="45">
        <f>'Property % affected'!N30*'Population Estimate'!B29</f>
        <v>763.54407758665343</v>
      </c>
      <c r="O30" s="45">
        <f>'Property % affected'!O30*'Population Estimate'!C29</f>
        <v>1564.0681549444996</v>
      </c>
      <c r="P30" s="45">
        <f>'Property % affected'!P30*'Population Estimate'!D29</f>
        <v>1185.662966551778</v>
      </c>
      <c r="Q30" s="45">
        <f>'Property % affected'!Q30*'Population Estimate'!E29</f>
        <v>583.18722421603388</v>
      </c>
      <c r="R30" s="45">
        <f>'Property % affected'!R30*'Population Estimate'!F29</f>
        <v>374.05284011319526</v>
      </c>
      <c r="S30" s="45">
        <f>'Property % affected'!S30*'Population Estimate'!G29</f>
        <v>204.23631962031217</v>
      </c>
      <c r="U30">
        <v>2049</v>
      </c>
      <c r="V30" s="43">
        <f>'Population Estimate'!J29*Assumptions!C$41*'Property % affected'!B30</f>
        <v>11.010269245518341</v>
      </c>
      <c r="W30" s="43">
        <f>'Population Estimate'!K29*Assumptions!D$41*'Property % affected'!C30</f>
        <v>15.921923086555839</v>
      </c>
      <c r="X30" s="43">
        <f>'Population Estimate'!L29*Assumptions!E$41*'Property % affected'!D30</f>
        <v>17.209811381050525</v>
      </c>
      <c r="Y30" s="43">
        <f>'Population Estimate'!M29*Assumptions!F$41*'Property % affected'!E30</f>
        <v>18.433396148872998</v>
      </c>
      <c r="Z30" s="43">
        <f>'Population Estimate'!N29*Assumptions!G$41*'Property % affected'!F30</f>
        <v>13.805073479694116</v>
      </c>
      <c r="AA30" s="43">
        <f>'Population Estimate'!O29*Assumptions!H$41*'Property % affected'!G30</f>
        <v>7.3834517526181687</v>
      </c>
      <c r="AB30" s="44">
        <f>'Population Estimate'!J29*Assumptions!C$41*'Property % affected'!H30</f>
        <v>36.079786196991961</v>
      </c>
      <c r="AC30" s="44">
        <f>'Population Estimate'!K29*Assumptions!D$41*'Property % affected'!I30</f>
        <v>43.241967355288352</v>
      </c>
      <c r="AD30" s="44">
        <f>'Population Estimate'!L29*Assumptions!E$41*'Property % affected'!J30</f>
        <v>27.969530980912442</v>
      </c>
      <c r="AE30" s="44">
        <f>'Population Estimate'!M29*Assumptions!F$41*'Property % affected'!K30</f>
        <v>33.523233674238071</v>
      </c>
      <c r="AF30" s="44">
        <f>'Population Estimate'!N29*Assumptions!G$41*'Property % affected'!L30</f>
        <v>27.072728648137605</v>
      </c>
      <c r="AG30" s="44">
        <f>'Population Estimate'!O29*Assumptions!H$41*'Property % affected'!M30</f>
        <v>10.35151329695641</v>
      </c>
      <c r="AH30" s="45">
        <f>'Population Estimate'!J29*Assumptions!C$41*'Property % affected'!N30</f>
        <v>710.84096023079724</v>
      </c>
      <c r="AI30" s="45">
        <f>'Population Estimate'!K29*Assumptions!D$41*'Property % affected'!O30</f>
        <v>1428.2944875621479</v>
      </c>
      <c r="AJ30" s="45">
        <f>'Population Estimate'!L29*Assumptions!E$41*'Property % affected'!P30</f>
        <v>1071.3671196770442</v>
      </c>
      <c r="AK30" s="45">
        <f>'Population Estimate'!M29*Assumptions!F$41*'Property % affected'!Q30</f>
        <v>581.68657697640651</v>
      </c>
      <c r="AL30" s="45">
        <f>'Population Estimate'!N29*Assumptions!G$41*'Property % affected'!R30</f>
        <v>366.41206954034283</v>
      </c>
      <c r="AM30" s="45">
        <f>'Population Estimate'!O29*Assumptions!H$41*'Property % affected'!S30</f>
        <v>186.80148372720942</v>
      </c>
    </row>
    <row r="31" spans="1:39" x14ac:dyDescent="0.35">
      <c r="A31">
        <v>2050</v>
      </c>
      <c r="B31" s="43">
        <f>'Property % affected'!B31*'Population Estimate'!B30</f>
        <v>13.685330842765037</v>
      </c>
      <c r="C31" s="43">
        <f>'Property % affected'!C31*'Population Estimate'!C30</f>
        <v>20.175724029921231</v>
      </c>
      <c r="D31" s="43">
        <f>'Property % affected'!D31*'Population Estimate'!D30</f>
        <v>22.039145165661456</v>
      </c>
      <c r="E31" s="43">
        <f>'Property % affected'!E31*'Population Estimate'!E30</f>
        <v>21.385529579670912</v>
      </c>
      <c r="F31" s="43">
        <f>'Property % affected'!F31*'Population Estimate'!F30</f>
        <v>16.307883561756306</v>
      </c>
      <c r="G31" s="43">
        <f>'Property % affected'!G31*'Population Estimate'!G30</f>
        <v>9.341310095628268</v>
      </c>
      <c r="H31" s="44">
        <f>'Property % affected'!H31*'Population Estimate'!B30</f>
        <v>44.511246255281648</v>
      </c>
      <c r="I31" s="44">
        <f>'Property % affected'!I31*'Population Estimate'!C30</f>
        <v>54.38604641396946</v>
      </c>
      <c r="J31" s="44">
        <f>'Property % affected'!J31*'Population Estimate'!D30</f>
        <v>35.551035579615373</v>
      </c>
      <c r="K31" s="44">
        <f>'Property % affected'!K31*'Population Estimate'!E30</f>
        <v>38.601927823242214</v>
      </c>
      <c r="L31" s="44">
        <f>'Property % affected'!L31*'Population Estimate'!F30</f>
        <v>31.742369799651883</v>
      </c>
      <c r="M31" s="44">
        <f>'Property % affected'!M31*'Population Estimate'!G30</f>
        <v>12.998721213985419</v>
      </c>
      <c r="N31" s="45">
        <f>'Property % affected'!N31*'Population Estimate'!B30</f>
        <v>876.54939654511338</v>
      </c>
      <c r="O31" s="45">
        <f>'Property % affected'!O31*'Population Estimate'!C30</f>
        <v>1795.5518713540666</v>
      </c>
      <c r="P31" s="45">
        <f>'Property % affected'!P31*'Population Estimate'!D30</f>
        <v>1361.1423208490571</v>
      </c>
      <c r="Q31" s="45">
        <f>'Property % affected'!Q31*'Population Estimate'!E30</f>
        <v>669.49954097623106</v>
      </c>
      <c r="R31" s="45">
        <f>'Property % affected'!R31*'Population Estimate'!F30</f>
        <v>429.41305014574863</v>
      </c>
      <c r="S31" s="45">
        <f>'Property % affected'!S31*'Population Estimate'!G30</f>
        <v>234.46350770163957</v>
      </c>
      <c r="U31">
        <v>2050</v>
      </c>
      <c r="V31" s="43">
        <f>'Population Estimate'!J30*Assumptions!C$41*'Property % affected'!B31</f>
        <v>12.740710068886909</v>
      </c>
      <c r="W31" s="43">
        <f>'Population Estimate'!K30*Assumptions!D$41*'Property % affected'!C31</f>
        <v>18.424309275406362</v>
      </c>
      <c r="X31" s="43">
        <f>'Population Estimate'!L30*Assumptions!E$41*'Property % affected'!D31</f>
        <v>19.914609920683414</v>
      </c>
      <c r="Y31" s="43">
        <f>'Population Estimate'!M30*Assumptions!F$41*'Property % affected'!E31</f>
        <v>21.330500706267788</v>
      </c>
      <c r="Z31" s="43">
        <f>'Population Estimate'!N30*Assumptions!G$41*'Property % affected'!F31</f>
        <v>15.974762720362712</v>
      </c>
      <c r="AA31" s="43">
        <f>'Population Estimate'!O30*Assumptions!H$41*'Property % affected'!G31</f>
        <v>8.5438798988511362</v>
      </c>
      <c r="AB31" s="44">
        <f>'Population Estimate'!J30*Assumptions!C$41*'Property % affected'!H31</f>
        <v>41.438887364800571</v>
      </c>
      <c r="AC31" s="44">
        <f>'Population Estimate'!K30*Assumptions!D$41*'Property % affected'!I31</f>
        <v>49.664901141170624</v>
      </c>
      <c r="AD31" s="44">
        <f>'Population Estimate'!L30*Assumptions!E$41*'Property % affected'!J31</f>
        <v>32.123977609960477</v>
      </c>
      <c r="AE31" s="44">
        <f>'Population Estimate'!M30*Assumptions!F$41*'Property % affected'!K31</f>
        <v>38.502598012802487</v>
      </c>
      <c r="AF31" s="44">
        <f>'Population Estimate'!N30*Assumptions!G$41*'Property % affected'!L31</f>
        <v>31.093968988139842</v>
      </c>
      <c r="AG31" s="44">
        <f>'Population Estimate'!O30*Assumptions!H$41*'Property % affected'!M31</f>
        <v>11.889072491332421</v>
      </c>
      <c r="AH31" s="45">
        <f>'Population Estimate'!J30*Assumptions!C$41*'Property % affected'!N31</f>
        <v>816.04616291341858</v>
      </c>
      <c r="AI31" s="45">
        <f>'Population Estimate'!K30*Assumptions!D$41*'Property % affected'!O31</f>
        <v>1639.6835597473791</v>
      </c>
      <c r="AJ31" s="45">
        <f>'Population Estimate'!L30*Assumptions!E$41*'Property % affected'!P31</f>
        <v>1229.9305695611417</v>
      </c>
      <c r="AK31" s="45">
        <f>'Population Estimate'!M30*Assumptions!F$41*'Property % affected'!Q31</f>
        <v>667.77679638173413</v>
      </c>
      <c r="AL31" s="45">
        <f>'Population Estimate'!N30*Assumptions!G$41*'Property % affected'!R31</f>
        <v>420.64143756780504</v>
      </c>
      <c r="AM31" s="45">
        <f>'Population Estimate'!O30*Assumptions!H$41*'Property % affected'!S31</f>
        <v>214.44829793239359</v>
      </c>
    </row>
    <row r="32" spans="1:39" x14ac:dyDescent="0.35">
      <c r="A32">
        <v>2051</v>
      </c>
      <c r="B32" s="43">
        <f>'Property % affected'!B32*'Population Estimate'!B31</f>
        <v>13.986219677007783</v>
      </c>
      <c r="C32" s="43">
        <f>'Property % affected'!C32*'Population Estimate'!C31</f>
        <v>20.619312142851335</v>
      </c>
      <c r="D32" s="43">
        <f>'Property % affected'!D32*'Population Estimate'!D31</f>
        <v>22.52370288463748</v>
      </c>
      <c r="E32" s="43">
        <f>'Property % affected'!E32*'Population Estimate'!E31</f>
        <v>21.85571675591245</v>
      </c>
      <c r="F32" s="43">
        <f>'Property % affected'!F32*'Population Estimate'!F31</f>
        <v>16.666432443784782</v>
      </c>
      <c r="G32" s="43">
        <f>'Property % affected'!G32*'Population Estimate'!G31</f>
        <v>9.5466902897402353</v>
      </c>
      <c r="H32" s="44">
        <f>'Property % affected'!H32*'Population Estimate'!B31</f>
        <v>45.150569820099506</v>
      </c>
      <c r="I32" s="44">
        <f>'Property % affected'!I32*'Population Estimate'!C31</f>
        <v>55.167203626919942</v>
      </c>
      <c r="J32" s="44">
        <f>'Property % affected'!J32*'Population Estimate'!D31</f>
        <v>36.061661920414117</v>
      </c>
      <c r="K32" s="44">
        <f>'Property % affected'!K32*'Population Estimate'!E31</f>
        <v>39.156374714332536</v>
      </c>
      <c r="L32" s="44">
        <f>'Property % affected'!L32*'Population Estimate'!F31</f>
        <v>32.1982915435566</v>
      </c>
      <c r="M32" s="44">
        <f>'Property % affected'!M32*'Population Estimate'!G31</f>
        <v>13.185424339234638</v>
      </c>
      <c r="N32" s="45">
        <f>'Property % affected'!N32*'Population Estimate'!B31</f>
        <v>888.72629116364908</v>
      </c>
      <c r="O32" s="45">
        <f>'Property % affected'!O32*'Population Estimate'!C31</f>
        <v>1820.4954124776702</v>
      </c>
      <c r="P32" s="45">
        <f>'Property % affected'!P32*'Population Estimate'!D31</f>
        <v>1380.0511087247155</v>
      </c>
      <c r="Q32" s="45">
        <f>'Property % affected'!Q32*'Population Estimate'!E31</f>
        <v>678.800129613629</v>
      </c>
      <c r="R32" s="45">
        <f>'Property % affected'!R32*'Population Estimate'!F31</f>
        <v>435.37839274943798</v>
      </c>
      <c r="S32" s="45">
        <f>'Property % affected'!S32*'Population Estimate'!G31</f>
        <v>237.7206400850832</v>
      </c>
      <c r="U32">
        <v>2051</v>
      </c>
      <c r="V32" s="43">
        <f>'Population Estimate'!J31*Assumptions!C$41*'Property % affected'!B32</f>
        <v>13.020830253345501</v>
      </c>
      <c r="W32" s="43">
        <f>'Population Estimate'!K31*Assumptions!D$41*'Property % affected'!C32</f>
        <v>18.829390380371798</v>
      </c>
      <c r="X32" s="43">
        <f>'Population Estimate'!L31*Assumptions!E$41*'Property % affected'!D32</f>
        <v>20.352457118699906</v>
      </c>
      <c r="Y32" s="43">
        <f>'Population Estimate'!M31*Assumptions!F$41*'Property % affected'!E32</f>
        <v>21.799478005031155</v>
      </c>
      <c r="Z32" s="43">
        <f>'Population Estimate'!N31*Assumptions!G$41*'Property % affected'!F32</f>
        <v>16.325987530888607</v>
      </c>
      <c r="AA32" s="43">
        <f>'Population Estimate'!O31*Assumptions!H$41*'Property % affected'!G32</f>
        <v>8.7317276090900453</v>
      </c>
      <c r="AB32" s="44">
        <f>'Population Estimate'!J31*Assumptions!C$41*'Property % affected'!H32</f>
        <v>42.034082049761928</v>
      </c>
      <c r="AC32" s="44">
        <f>'Population Estimate'!K31*Assumptions!D$41*'Property % affected'!I32</f>
        <v>50.37824763930719</v>
      </c>
      <c r="AD32" s="44">
        <f>'Population Estimate'!L31*Assumptions!E$41*'Property % affected'!J32</f>
        <v>32.585380460016424</v>
      </c>
      <c r="AE32" s="44">
        <f>'Population Estimate'!M31*Assumptions!F$41*'Property % affected'!K32</f>
        <v>39.055618210779372</v>
      </c>
      <c r="AF32" s="44">
        <f>'Population Estimate'!N31*Assumptions!G$41*'Property % affected'!L32</f>
        <v>31.540577626860554</v>
      </c>
      <c r="AG32" s="44">
        <f>'Population Estimate'!O31*Assumptions!H$41*'Property % affected'!M32</f>
        <v>12.059837519207475</v>
      </c>
      <c r="AH32" s="45">
        <f>'Population Estimate'!J31*Assumptions!C$41*'Property % affected'!N32</f>
        <v>827.38255555577621</v>
      </c>
      <c r="AI32" s="45">
        <f>'Population Estimate'!K31*Assumptions!D$41*'Property % affected'!O32</f>
        <v>1662.4618013313509</v>
      </c>
      <c r="AJ32" s="45">
        <f>'Population Estimate'!L31*Assumptions!E$41*'Property % affected'!P32</f>
        <v>1247.016583187632</v>
      </c>
      <c r="AK32" s="45">
        <f>'Population Estimate'!M31*Assumptions!F$41*'Property % affected'!Q32</f>
        <v>677.05345290593402</v>
      </c>
      <c r="AL32" s="45">
        <f>'Population Estimate'!N31*Assumptions!G$41*'Property % affected'!R32</f>
        <v>426.48492622644892</v>
      </c>
      <c r="AM32" s="45">
        <f>'Population Estimate'!O31*Assumptions!H$41*'Property % affected'!S32</f>
        <v>217.42738198098169</v>
      </c>
    </row>
    <row r="33" spans="1:39" x14ac:dyDescent="0.35">
      <c r="A33">
        <v>2052</v>
      </c>
      <c r="B33" s="43">
        <f>'Property % affected'!B33*'Population Estimate'!B32</f>
        <v>14.293723922424149</v>
      </c>
      <c r="C33" s="43">
        <f>'Property % affected'!C33*'Population Estimate'!C32</f>
        <v>21.072653086145358</v>
      </c>
      <c r="D33" s="43">
        <f>'Property % affected'!D33*'Population Estimate'!D32</f>
        <v>23.01891420116706</v>
      </c>
      <c r="E33" s="43">
        <f>'Property % affected'!E33*'Population Estimate'!E32</f>
        <v>22.336241575646913</v>
      </c>
      <c r="F33" s="43">
        <f>'Property % affected'!F33*'Population Estimate'!F32</f>
        <v>17.032864464070727</v>
      </c>
      <c r="G33" s="43">
        <f>'Property % affected'!G33*'Population Estimate'!G32</f>
        <v>9.7565860200780268</v>
      </c>
      <c r="H33" s="44">
        <f>'Property % affected'!H33*'Population Estimate'!B32</f>
        <v>45.799076111866576</v>
      </c>
      <c r="I33" s="44">
        <f>'Property % affected'!I33*'Population Estimate'!C32</f>
        <v>55.959580750703807</v>
      </c>
      <c r="J33" s="44">
        <f>'Property % affected'!J33*'Population Estimate'!D32</f>
        <v>36.579622485256316</v>
      </c>
      <c r="K33" s="44">
        <f>'Property % affected'!K33*'Population Estimate'!E32</f>
        <v>39.71878523243258</v>
      </c>
      <c r="L33" s="44">
        <f>'Property % affected'!L33*'Population Estimate'!F32</f>
        <v>32.660761778890198</v>
      </c>
      <c r="M33" s="44">
        <f>'Property % affected'!M33*'Population Estimate'!G32</f>
        <v>13.37480911727139</v>
      </c>
      <c r="N33" s="45">
        <f>'Property % affected'!N33*'Population Estimate'!B32</f>
        <v>901.07234540186528</v>
      </c>
      <c r="O33" s="45">
        <f>'Property % affected'!O33*'Population Estimate'!C32</f>
        <v>1845.7854655866479</v>
      </c>
      <c r="P33" s="45">
        <f>'Property % affected'!P33*'Population Estimate'!D32</f>
        <v>1399.2225746858689</v>
      </c>
      <c r="Q33" s="45">
        <f>'Property % affected'!Q33*'Population Estimate'!E32</f>
        <v>688.22992065328117</v>
      </c>
      <c r="R33" s="45">
        <f>'Property % affected'!R33*'Population Estimate'!F32</f>
        <v>441.42660501059891</v>
      </c>
      <c r="S33" s="45">
        <f>'Property % affected'!S33*'Population Estimate'!G32</f>
        <v>241.02302007002902</v>
      </c>
      <c r="U33">
        <v>2052</v>
      </c>
      <c r="V33" s="43">
        <f>'Population Estimate'!J32*Assumptions!C$41*'Property % affected'!B33</f>
        <v>13.307109224662662</v>
      </c>
      <c r="W33" s="43">
        <f>'Population Estimate'!K32*Assumptions!D$41*'Property % affected'!C33</f>
        <v>19.243377691759804</v>
      </c>
      <c r="X33" s="43">
        <f>'Population Estimate'!L32*Assumptions!E$41*'Property % affected'!D33</f>
        <v>20.799930926003483</v>
      </c>
      <c r="Y33" s="43">
        <f>'Population Estimate'!M32*Assumptions!F$41*'Property % affected'!E33</f>
        <v>22.278766346642701</v>
      </c>
      <c r="Z33" s="43">
        <f>'Population Estimate'!N32*Assumptions!G$41*'Property % affected'!F33</f>
        <v>16.684934450949928</v>
      </c>
      <c r="AA33" s="43">
        <f>'Population Estimate'!O32*Assumptions!H$41*'Property % affected'!G33</f>
        <v>8.9237053823284072</v>
      </c>
      <c r="AB33" s="44">
        <f>'Population Estimate'!J32*Assumptions!C$41*'Property % affected'!H33</f>
        <v>42.637825630109596</v>
      </c>
      <c r="AC33" s="44">
        <f>'Population Estimate'!K32*Assumptions!D$41*'Property % affected'!I33</f>
        <v>51.10184006997784</v>
      </c>
      <c r="AD33" s="44">
        <f>'Population Estimate'!L32*Assumptions!E$41*'Property % affected'!J33</f>
        <v>33.053410527679887</v>
      </c>
      <c r="AE33" s="44">
        <f>'Population Estimate'!M32*Assumptions!F$41*'Property % affected'!K33</f>
        <v>39.61658154389923</v>
      </c>
      <c r="AF33" s="44">
        <f>'Population Estimate'!N32*Assumptions!G$41*'Property % affected'!L33</f>
        <v>31.993600991094631</v>
      </c>
      <c r="AG33" s="44">
        <f>'Population Estimate'!O32*Assumptions!H$41*'Property % affected'!M33</f>
        <v>12.233055277921411</v>
      </c>
      <c r="AH33" s="45">
        <f>'Population Estimate'!J32*Assumptions!C$41*'Property % affected'!N33</f>
        <v>838.87643168863019</v>
      </c>
      <c r="AI33" s="45">
        <f>'Population Estimate'!K32*Assumptions!D$41*'Property % affected'!O33</f>
        <v>1685.5564748796326</v>
      </c>
      <c r="AJ33" s="45">
        <f>'Population Estimate'!L32*Assumptions!E$41*'Property % affected'!P33</f>
        <v>1264.3399531892458</v>
      </c>
      <c r="AK33" s="45">
        <f>'Population Estimate'!M32*Assumptions!F$41*'Property % affected'!Q33</f>
        <v>686.45897937100983</v>
      </c>
      <c r="AL33" s="45">
        <f>'Population Estimate'!N32*Assumptions!G$41*'Property % affected'!R33</f>
        <v>432.4095917655759</v>
      </c>
      <c r="AM33" s="45">
        <f>'Population Estimate'!O32*Assumptions!H$41*'Property % affected'!S33</f>
        <v>220.44785102471374</v>
      </c>
    </row>
    <row r="34" spans="1:39" x14ac:dyDescent="0.35">
      <c r="A34">
        <v>2053</v>
      </c>
      <c r="B34" s="43">
        <f>'Property % affected'!B34*'Population Estimate'!B33</f>
        <v>14.607989026967054</v>
      </c>
      <c r="C34" s="43">
        <f>'Property % affected'!C34*'Population Estimate'!C33</f>
        <v>21.535961287776747</v>
      </c>
      <c r="D34" s="43">
        <f>'Property % affected'!D34*'Population Estimate'!D33</f>
        <v>23.52501334769844</v>
      </c>
      <c r="E34" s="43">
        <f>'Property % affected'!E34*'Population Estimate'!E33</f>
        <v>22.827331324683833</v>
      </c>
      <c r="F34" s="43">
        <f>'Property % affected'!F34*'Population Estimate'!F33</f>
        <v>17.407352943106535</v>
      </c>
      <c r="G34" s="43">
        <f>'Property % affected'!G34*'Population Estimate'!G33</f>
        <v>9.9710965662605702</v>
      </c>
      <c r="H34" s="44">
        <f>'Property % affected'!H34*'Population Estimate'!B33</f>
        <v>46.456897023850793</v>
      </c>
      <c r="I34" s="44">
        <f>'Property % affected'!I34*'Population Estimate'!C33</f>
        <v>56.763338939051735</v>
      </c>
      <c r="J34" s="44">
        <f>'Property % affected'!J34*'Population Estimate'!D33</f>
        <v>37.10502261700821</v>
      </c>
      <c r="K34" s="44">
        <f>'Property % affected'!K34*'Population Estimate'!E33</f>
        <v>40.289273760644043</v>
      </c>
      <c r="L34" s="44">
        <f>'Property % affected'!L34*'Population Estimate'!F33</f>
        <v>33.129874562890706</v>
      </c>
      <c r="M34" s="44">
        <f>'Property % affected'!M34*'Population Estimate'!G33</f>
        <v>13.566914065188858</v>
      </c>
      <c r="N34" s="45">
        <f>'Property % affected'!N34*'Population Estimate'!B33</f>
        <v>913.58990920018857</v>
      </c>
      <c r="O34" s="45">
        <f>'Property % affected'!O34*'Population Estimate'!C33</f>
        <v>1871.4268443742685</v>
      </c>
      <c r="P34" s="45">
        <f>'Property % affected'!P34*'Population Estimate'!D33</f>
        <v>1418.6603678176441</v>
      </c>
      <c r="Q34" s="45">
        <f>'Property % affected'!Q34*'Population Estimate'!E33</f>
        <v>697.79070895585653</v>
      </c>
      <c r="R34" s="45">
        <f>'Property % affected'!R34*'Population Estimate'!F33</f>
        <v>447.5588381422607</v>
      </c>
      <c r="S34" s="45">
        <f>'Property % affected'!S34*'Population Estimate'!G33</f>
        <v>244.37127622946713</v>
      </c>
      <c r="U34">
        <v>2053</v>
      </c>
      <c r="V34" s="43">
        <f>'Population Estimate'!J33*Assumptions!C$41*'Property % affected'!B34</f>
        <v>13.599682391344004</v>
      </c>
      <c r="W34" s="43">
        <f>'Population Estimate'!K33*Assumptions!D$41*'Property % affected'!C34</f>
        <v>19.666467023474969</v>
      </c>
      <c r="X34" s="43">
        <f>'Population Estimate'!L33*Assumptions!E$41*'Property % affected'!D34</f>
        <v>21.257242995441942</v>
      </c>
      <c r="Y34" s="43">
        <f>'Population Estimate'!M33*Assumptions!F$41*'Property % affected'!E34</f>
        <v>22.768592432064061</v>
      </c>
      <c r="Z34" s="43">
        <f>'Population Estimate'!N33*Assumptions!G$41*'Property % affected'!F34</f>
        <v>17.051773260624522</v>
      </c>
      <c r="AA34" s="43">
        <f>'Population Estimate'!O33*Assumptions!H$41*'Property % affected'!G34</f>
        <v>9.1199040230820554</v>
      </c>
      <c r="AB34" s="44">
        <f>'Population Estimate'!J33*Assumptions!C$41*'Property % affected'!H34</f>
        <v>43.250240895267218</v>
      </c>
      <c r="AC34" s="44">
        <f>'Population Estimate'!K33*Assumptions!D$41*'Property % affected'!I34</f>
        <v>51.835825597476166</v>
      </c>
      <c r="AD34" s="44">
        <f>'Population Estimate'!L33*Assumptions!E$41*'Property % affected'!J34</f>
        <v>33.528163000948076</v>
      </c>
      <c r="AE34" s="44">
        <f>'Population Estimate'!M33*Assumptions!F$41*'Property % affected'!K34</f>
        <v>40.185602100935142</v>
      </c>
      <c r="AF34" s="44">
        <f>'Population Estimate'!N33*Assumptions!G$41*'Property % affected'!L34</f>
        <v>32.453131216774615</v>
      </c>
      <c r="AG34" s="44">
        <f>'Population Estimate'!O33*Assumptions!H$41*'Property % affected'!M34</f>
        <v>12.408760996517564</v>
      </c>
      <c r="AH34" s="45">
        <f>'Population Estimate'!J33*Assumptions!C$41*'Property % affected'!N34</f>
        <v>850.52997904934648</v>
      </c>
      <c r="AI34" s="45">
        <f>'Population Estimate'!K33*Assumptions!D$41*'Property % affected'!O34</f>
        <v>1708.9719762182881</v>
      </c>
      <c r="AJ34" s="45">
        <f>'Population Estimate'!L33*Assumptions!E$41*'Property % affected'!P34</f>
        <v>1281.903976885653</v>
      </c>
      <c r="AK34" s="45">
        <f>'Population Estimate'!M33*Assumptions!F$41*'Property % affected'!Q34</f>
        <v>695.9951660191266</v>
      </c>
      <c r="AL34" s="45">
        <f>'Population Estimate'!N33*Assumptions!G$41*'Property % affected'!R34</f>
        <v>438.41656188240773</v>
      </c>
      <c r="AM34" s="45">
        <f>'Population Estimate'!O33*Assumptions!H$41*'Property % affected'!S34</f>
        <v>223.51027997782342</v>
      </c>
    </row>
    <row r="35" spans="1:39" x14ac:dyDescent="0.35">
      <c r="A35">
        <v>2054</v>
      </c>
      <c r="B35" s="43">
        <f>'Property % affected'!B35*'Population Estimate'!B34</f>
        <v>14.929163636441592</v>
      </c>
      <c r="C35" s="43">
        <f>'Property % affected'!C35*'Population Estimate'!C34</f>
        <v>22.009455890181751</v>
      </c>
      <c r="D35" s="43">
        <f>'Property % affected'!D35*'Population Estimate'!D34</f>
        <v>24.042239706568392</v>
      </c>
      <c r="E35" s="43">
        <f>'Property % affected'!E35*'Population Estimate'!E34</f>
        <v>23.329218285990883</v>
      </c>
      <c r="F35" s="43">
        <f>'Property % affected'!F35*'Population Estimate'!F34</f>
        <v>17.790075012048867</v>
      </c>
      <c r="G35" s="43">
        <f>'Property % affected'!G35*'Population Estimate'!G34</f>
        <v>10.190323390691349</v>
      </c>
      <c r="H35" s="44">
        <f>'Property % affected'!H35*'Population Estimate'!B34</f>
        <v>47.124166343728355</v>
      </c>
      <c r="I35" s="44">
        <f>'Property % affected'!I35*'Population Estimate'!C34</f>
        <v>57.578641660376313</v>
      </c>
      <c r="J35" s="44">
        <f>'Property % affected'!J35*'Population Estimate'!D34</f>
        <v>37.637969171595827</v>
      </c>
      <c r="K35" s="44">
        <f>'Property % affected'!K35*'Population Estimate'!E34</f>
        <v>40.867956324975118</v>
      </c>
      <c r="L35" s="44">
        <f>'Property % affected'!L35*'Population Estimate'!F34</f>
        <v>33.605725303758305</v>
      </c>
      <c r="M35" s="44">
        <f>'Property % affected'!M35*'Population Estimate'!G34</f>
        <v>13.76177825330862</v>
      </c>
      <c r="N35" s="45">
        <f>'Property % affected'!N35*'Population Estimate'!B34</f>
        <v>926.28136514406992</v>
      </c>
      <c r="O35" s="45">
        <f>'Property % affected'!O35*'Population Estimate'!C34</f>
        <v>1897.4244294049156</v>
      </c>
      <c r="P35" s="45">
        <f>'Property % affected'!P35*'Population Estimate'!D34</f>
        <v>1438.3681878977181</v>
      </c>
      <c r="Q35" s="45">
        <f>'Property % affected'!Q35*'Population Estimate'!E34</f>
        <v>707.4843143159643</v>
      </c>
      <c r="R35" s="45">
        <f>'Property % affected'!R35*'Population Estimate'!F34</f>
        <v>453.7762593499337</v>
      </c>
      <c r="S35" s="45">
        <f>'Property % affected'!S35*'Population Estimate'!G34</f>
        <v>247.76604586843081</v>
      </c>
      <c r="U35">
        <v>2054</v>
      </c>
      <c r="V35" s="43">
        <f>'Population Estimate'!J34*Assumptions!C$41*'Property % affected'!B35</f>
        <v>13.898688139017715</v>
      </c>
      <c r="W35" s="43">
        <f>'Population Estimate'!K34*Assumptions!D$41*'Property % affected'!C35</f>
        <v>20.098858494631479</v>
      </c>
      <c r="X35" s="43">
        <f>'Population Estimate'!L34*Assumptions!E$41*'Property % affected'!D35</f>
        <v>21.724609633311324</v>
      </c>
      <c r="Y35" s="43">
        <f>'Population Estimate'!M34*Assumptions!F$41*'Property % affected'!E35</f>
        <v>23.269187946556404</v>
      </c>
      <c r="Z35" s="43">
        <f>'Population Estimate'!N34*Assumptions!G$41*'Property % affected'!F35</f>
        <v>17.426677472814127</v>
      </c>
      <c r="AA35" s="43">
        <f>'Population Estimate'!O34*Assumptions!H$41*'Property % affected'!G35</f>
        <v>9.3204163323158191</v>
      </c>
      <c r="AB35" s="44">
        <f>'Population Estimate'!J34*Assumptions!C$41*'Property % affected'!H35</f>
        <v>43.871452398306459</v>
      </c>
      <c r="AC35" s="44">
        <f>'Population Estimate'!K34*Assumptions!D$41*'Property % affected'!I35</f>
        <v>52.580353499844733</v>
      </c>
      <c r="AD35" s="44">
        <f>'Population Estimate'!L34*Assumptions!E$41*'Property % affected'!J35</f>
        <v>34.009734435021713</v>
      </c>
      <c r="AE35" s="44">
        <f>'Population Estimate'!M34*Assumptions!F$41*'Property % affected'!K35</f>
        <v>40.762795609339179</v>
      </c>
      <c r="AF35" s="44">
        <f>'Population Estimate'!N34*Assumptions!G$41*'Property % affected'!L35</f>
        <v>32.919261763199131</v>
      </c>
      <c r="AG35" s="44">
        <f>'Population Estimate'!O34*Assumptions!H$41*'Property % affected'!M35</f>
        <v>12.586990410040787</v>
      </c>
      <c r="AH35" s="45">
        <f>'Population Estimate'!J34*Assumptions!C$41*'Property % affected'!N35</f>
        <v>862.34541576701474</v>
      </c>
      <c r="AI35" s="45">
        <f>'Population Estimate'!K34*Assumptions!D$41*'Property % affected'!O35</f>
        <v>1732.7127622395462</v>
      </c>
      <c r="AJ35" s="45">
        <f>'Population Estimate'!L34*Assumptions!E$41*'Property % affected'!P35</f>
        <v>1299.711997402401</v>
      </c>
      <c r="AK35" s="45">
        <f>'Population Estimate'!M34*Assumptions!F$41*'Property % affected'!Q35</f>
        <v>705.66382796222899</v>
      </c>
      <c r="AL35" s="45">
        <f>'Population Estimate'!N34*Assumptions!G$41*'Property % affected'!R35</f>
        <v>444.50697993996909</v>
      </c>
      <c r="AM35" s="45">
        <f>'Population Estimate'!O34*Assumptions!H$41*'Property % affected'!S35</f>
        <v>226.61525174116804</v>
      </c>
    </row>
    <row r="36" spans="1:39" x14ac:dyDescent="0.35">
      <c r="A36">
        <v>2055</v>
      </c>
      <c r="B36" s="43">
        <f>'Property % affected'!B36*'Population Estimate'!B35</f>
        <v>15.257399664813745</v>
      </c>
      <c r="C36" s="43">
        <f>'Property % affected'!C36*'Population Estimate'!C35</f>
        <v>22.493360853912673</v>
      </c>
      <c r="D36" s="43">
        <f>'Property % affected'!D36*'Population Estimate'!D35</f>
        <v>24.570837923228847</v>
      </c>
      <c r="E36" s="43">
        <f>'Property % affected'!E36*'Population Estimate'!E35</f>
        <v>23.842139849562528</v>
      </c>
      <c r="F36" s="43">
        <f>'Property % affected'!F36*'Population Estimate'!F35</f>
        <v>18.18121169650076</v>
      </c>
      <c r="G36" s="43">
        <f>'Property % affected'!G36*'Population Estimate'!G35</f>
        <v>10.414370186549608</v>
      </c>
      <c r="H36" s="44">
        <f>'Property % affected'!H36*'Population Estimate'!B35</f>
        <v>47.801019780793546</v>
      </c>
      <c r="I36" s="44">
        <f>'Property % affected'!I36*'Population Estimate'!C35</f>
        <v>58.405654731018288</v>
      </c>
      <c r="J36" s="44">
        <f>'Property % affected'!J36*'Population Estimate'!D35</f>
        <v>38.178570539737343</v>
      </c>
      <c r="K36" s="44">
        <f>'Property % affected'!K36*'Population Estimate'!E35</f>
        <v>41.454950617937726</v>
      </c>
      <c r="L36" s="44">
        <f>'Property % affected'!L36*'Population Estimate'!F35</f>
        <v>34.088410780059462</v>
      </c>
      <c r="M36" s="44">
        <f>'Property % affected'!M36*'Population Estimate'!G35</f>
        <v>13.959441313126772</v>
      </c>
      <c r="N36" s="45">
        <f>'Property % affected'!N36*'Population Estimate'!B35</f>
        <v>939.14912891748588</v>
      </c>
      <c r="O36" s="45">
        <f>'Property % affected'!O36*'Population Estimate'!C35</f>
        <v>1923.7831690430528</v>
      </c>
      <c r="P36" s="45">
        <f>'Property % affected'!P36*'Population Estimate'!D35</f>
        <v>1458.349786100533</v>
      </c>
      <c r="Q36" s="45">
        <f>'Property % affected'!Q36*'Population Estimate'!E35</f>
        <v>717.3125818085299</v>
      </c>
      <c r="R36" s="45">
        <f>'Property % affected'!R36*'Population Estimate'!F35</f>
        <v>460.08005205377492</v>
      </c>
      <c r="S36" s="45">
        <f>'Property % affected'!S36*'Population Estimate'!G35</f>
        <v>251.20797514530059</v>
      </c>
      <c r="U36">
        <v>2055</v>
      </c>
      <c r="V36" s="43">
        <f>'Population Estimate'!J35*Assumptions!C$41*'Property % affected'!B36</f>
        <v>14.204267895890265</v>
      </c>
      <c r="W36" s="43">
        <f>'Population Estimate'!K35*Assumptions!D$41*'Property % affected'!C36</f>
        <v>20.540756624208424</v>
      </c>
      <c r="X36" s="43">
        <f>'Population Estimate'!L35*Assumptions!E$41*'Property % affected'!D36</f>
        <v>22.202251901667697</v>
      </c>
      <c r="Y36" s="43">
        <f>'Population Estimate'!M35*Assumptions!F$41*'Property % affected'!E36</f>
        <v>23.780789669266387</v>
      </c>
      <c r="Z36" s="43">
        <f>'Population Estimate'!N35*Assumptions!G$41*'Property % affected'!F36</f>
        <v>17.809824415315077</v>
      </c>
      <c r="AA36" s="43">
        <f>'Population Estimate'!O35*Assumptions!H$41*'Property % affected'!G36</f>
        <v>9.5253371513379008</v>
      </c>
      <c r="AB36" s="44">
        <f>'Population Estimate'!J35*Assumptions!C$41*'Property % affected'!H36</f>
        <v>44.501586481278679</v>
      </c>
      <c r="AC36" s="44">
        <f>'Population Estimate'!K35*Assumptions!D$41*'Property % affected'!I36</f>
        <v>53.335575199235258</v>
      </c>
      <c r="AD36" s="44">
        <f>'Population Estimate'!L35*Assumptions!E$41*'Property % affected'!J36</f>
        <v>34.498222771942338</v>
      </c>
      <c r="AE36" s="44">
        <f>'Population Estimate'!M35*Assumptions!F$41*'Property % affected'!K36</f>
        <v>41.348279458778968</v>
      </c>
      <c r="AF36" s="44">
        <f>'Population Estimate'!N35*Assumptions!G$41*'Property % affected'!L36</f>
        <v>33.392087432040604</v>
      </c>
      <c r="AG36" s="44">
        <f>'Population Estimate'!O35*Assumptions!H$41*'Property % affected'!M36</f>
        <v>12.767779766805221</v>
      </c>
      <c r="AH36" s="45">
        <f>'Population Estimate'!J35*Assumptions!C$41*'Property % affected'!N36</f>
        <v>874.32499078464684</v>
      </c>
      <c r="AI36" s="45">
        <f>'Population Estimate'!K35*Assumptions!D$41*'Property % affected'!O36</f>
        <v>1756.7833517501249</v>
      </c>
      <c r="AJ36" s="45">
        <f>'Population Estimate'!L35*Assumptions!E$41*'Property % affected'!P36</f>
        <v>1317.7674043072427</v>
      </c>
      <c r="AK36" s="45">
        <f>'Population Estimate'!M35*Assumptions!F$41*'Property % affected'!Q36</f>
        <v>715.46680552752844</v>
      </c>
      <c r="AL36" s="45">
        <f>'Population Estimate'!N35*Assumptions!G$41*'Property % affected'!R36</f>
        <v>450.68200518471474</v>
      </c>
      <c r="AM36" s="45">
        <f>'Population Estimate'!O35*Assumptions!H$41*'Property % affected'!S36</f>
        <v>229.76335731317744</v>
      </c>
    </row>
    <row r="37" spans="1:39" x14ac:dyDescent="0.35">
      <c r="A37">
        <v>2056</v>
      </c>
      <c r="B37" s="43">
        <f>'Property % affected'!B37*'Population Estimate'!B36</f>
        <v>15.592852366064911</v>
      </c>
      <c r="C37" s="43">
        <f>'Property % affected'!C37*'Population Estimate'!C36</f>
        <v>22.987905063570068</v>
      </c>
      <c r="D37" s="43">
        <f>'Property % affected'!D37*'Population Estimate'!D36</f>
        <v>25.111058021962972</v>
      </c>
      <c r="E37" s="43">
        <f>'Property % affected'!E37*'Population Estimate'!E36</f>
        <v>24.366338624704301</v>
      </c>
      <c r="F37" s="43">
        <f>'Property % affected'!F37*'Population Estimate'!F36</f>
        <v>18.580948002135834</v>
      </c>
      <c r="G37" s="43">
        <f>'Property % affected'!G37*'Population Estimate'!G36</f>
        <v>10.643342926836697</v>
      </c>
      <c r="H37" s="44">
        <f>'Property % affected'!H37*'Population Estimate'!B36</f>
        <v>48.487594993559242</v>
      </c>
      <c r="I37" s="44">
        <f>'Property % affected'!I37*'Population Estimate'!C36</f>
        <v>59.244546348970374</v>
      </c>
      <c r="J37" s="44">
        <f>'Property % affected'!J37*'Population Estimate'!D36</f>
        <v>38.726936668987626</v>
      </c>
      <c r="K37" s="44">
        <f>'Property % affected'!K37*'Population Estimate'!E36</f>
        <v>42.050376022483967</v>
      </c>
      <c r="L37" s="44">
        <f>'Property % affected'!L37*'Population Estimate'!F36</f>
        <v>34.578029160409734</v>
      </c>
      <c r="M37" s="44">
        <f>'Property % affected'!M37*'Population Estimate'!G36</f>
        <v>14.159943445374195</v>
      </c>
      <c r="N37" s="45">
        <f>'Property % affected'!N37*'Population Estimate'!B36</f>
        <v>952.19564976273671</v>
      </c>
      <c r="O37" s="45">
        <f>'Property % affected'!O37*'Population Estimate'!C36</f>
        <v>1950.50808039509</v>
      </c>
      <c r="P37" s="45">
        <f>'Property % affected'!P37*'Population Estimate'!D36</f>
        <v>1478.6089657112923</v>
      </c>
      <c r="Q37" s="45">
        <f>'Property % affected'!Q37*'Population Estimate'!E36</f>
        <v>727.27738213998805</v>
      </c>
      <c r="R37" s="45">
        <f>'Property % affected'!R37*'Population Estimate'!F36</f>
        <v>466.47141611383881</v>
      </c>
      <c r="S37" s="45">
        <f>'Property % affected'!S37*'Population Estimate'!G36</f>
        <v>254.69771919479373</v>
      </c>
      <c r="U37">
        <v>2056</v>
      </c>
      <c r="V37" s="43">
        <f>'Population Estimate'!J36*Assumptions!C$41*'Property % affected'!B37</f>
        <v>14.516566199641211</v>
      </c>
      <c r="W37" s="43">
        <f>'Population Estimate'!K36*Assumptions!D$41*'Property % affected'!C37</f>
        <v>20.992370427786245</v>
      </c>
      <c r="X37" s="43">
        <f>'Population Estimate'!L36*Assumptions!E$41*'Property % affected'!D37</f>
        <v>22.690395722888375</v>
      </c>
      <c r="Y37" s="43">
        <f>'Population Estimate'!M36*Assumptions!F$41*'Property % affected'!E37</f>
        <v>24.303639585221489</v>
      </c>
      <c r="Z37" s="43">
        <f>'Population Estimate'!N36*Assumptions!G$41*'Property % affected'!F37</f>
        <v>18.20139531469345</v>
      </c>
      <c r="AA37" s="43">
        <f>'Population Estimate'!O36*Assumptions!H$41*'Property % affected'!G37</f>
        <v>9.7347634066593312</v>
      </c>
      <c r="AB37" s="44">
        <f>'Population Estimate'!J36*Assumptions!C$41*'Property % affected'!H37</f>
        <v>45.140771300910323</v>
      </c>
      <c r="AC37" s="44">
        <f>'Population Estimate'!K36*Assumptions!D$41*'Property % affected'!I37</f>
        <v>54.101644292704883</v>
      </c>
      <c r="AD37" s="44">
        <f>'Population Estimate'!L36*Assumptions!E$41*'Property % affected'!J37</f>
        <v>34.993727360511834</v>
      </c>
      <c r="AE37" s="44">
        <f>'Population Estimate'!M36*Assumptions!F$41*'Property % affected'!K37</f>
        <v>41.942172725012441</v>
      </c>
      <c r="AF37" s="44">
        <f>'Population Estimate'!N36*Assumptions!G$41*'Property % affected'!L37</f>
        <v>33.871704386626071</v>
      </c>
      <c r="AG37" s="44">
        <f>'Population Estimate'!O36*Assumptions!H$41*'Property % affected'!M37</f>
        <v>12.951165835766492</v>
      </c>
      <c r="AH37" s="45">
        <f>'Population Estimate'!J36*Assumptions!C$41*'Property % affected'!N37</f>
        <v>886.47098428723768</v>
      </c>
      <c r="AI37" s="45">
        <f>'Population Estimate'!K36*Assumptions!D$41*'Property % affected'!O37</f>
        <v>1781.1883263313357</v>
      </c>
      <c r="AJ37" s="45">
        <f>'Population Estimate'!L36*Assumptions!E$41*'Property % affected'!P37</f>
        <v>1336.0736342553055</v>
      </c>
      <c r="AK37" s="45">
        <f>'Population Estimate'!M36*Assumptions!F$41*'Property % affected'!Q37</f>
        <v>725.40596460778988</v>
      </c>
      <c r="AL37" s="45">
        <f>'Population Estimate'!N36*Assumptions!G$41*'Property % affected'!R37</f>
        <v>456.94281296717963</v>
      </c>
      <c r="AM37" s="45">
        <f>'Population Estimate'!O36*Assumptions!H$41*'Property % affected'!S37</f>
        <v>232.95519590234423</v>
      </c>
    </row>
    <row r="38" spans="1:39" x14ac:dyDescent="0.35">
      <c r="A38">
        <v>2057</v>
      </c>
      <c r="B38" s="43">
        <f>'Property % affected'!B38*'Population Estimate'!B37</f>
        <v>15.935680407626275</v>
      </c>
      <c r="C38" s="43">
        <f>'Property % affected'!C38*'Population Estimate'!C37</f>
        <v>23.493322436063998</v>
      </c>
      <c r="D38" s="43">
        <f>'Property % affected'!D38*'Population Estimate'!D37</f>
        <v>25.663155524145374</v>
      </c>
      <c r="E38" s="43">
        <f>'Property % affected'!E38*'Population Estimate'!E37</f>
        <v>24.902062554785772</v>
      </c>
      <c r="F38" s="43">
        <f>'Property % affected'!F38*'Population Estimate'!F37</f>
        <v>18.989473002205038</v>
      </c>
      <c r="G38" s="43">
        <f>'Property % affected'!G38*'Population Estimate'!G37</f>
        <v>10.877349914500765</v>
      </c>
      <c r="H38" s="44">
        <f>'Property % affected'!H38*'Population Estimate'!B37</f>
        <v>49.184031617753938</v>
      </c>
      <c r="I38" s="44">
        <f>'Property % affected'!I38*'Population Estimate'!C37</f>
        <v>60.095487128085189</v>
      </c>
      <c r="J38" s="44">
        <f>'Property % affected'!J38*'Population Estimate'!D37</f>
        <v>39.283179086099352</v>
      </c>
      <c r="K38" s="44">
        <f>'Property % affected'!K38*'Population Estimate'!E37</f>
        <v>42.654353636286139</v>
      </c>
      <c r="L38" s="44">
        <f>'Property % affected'!L38*'Population Estimate'!F37</f>
        <v>35.074680023439356</v>
      </c>
      <c r="M38" s="44">
        <f>'Property % affected'!M38*'Population Estimate'!G37</f>
        <v>14.363325428192566</v>
      </c>
      <c r="N38" s="45">
        <f>'Property % affected'!N38*'Population Estimate'!B37</f>
        <v>965.42341094663504</v>
      </c>
      <c r="O38" s="45">
        <f>'Property % affected'!O38*'Population Estimate'!C37</f>
        <v>1977.6042502643381</v>
      </c>
      <c r="P38" s="45">
        <f>'Property % affected'!P38*'Population Estimate'!D37</f>
        <v>1499.1495828498746</v>
      </c>
      <c r="Q38" s="45">
        <f>'Property % affected'!Q38*'Population Estimate'!E37</f>
        <v>737.38061200435027</v>
      </c>
      <c r="R38" s="45">
        <f>'Property % affected'!R38*'Population Estimate'!F37</f>
        <v>472.95156805845892</v>
      </c>
      <c r="S38" s="45">
        <f>'Property % affected'!S38*'Population Estimate'!G37</f>
        <v>258.23594225266191</v>
      </c>
      <c r="U38">
        <v>2057</v>
      </c>
      <c r="V38" s="43">
        <f>'Population Estimate'!J37*Assumptions!C$41*'Property % affected'!B38</f>
        <v>14.835730765788824</v>
      </c>
      <c r="W38" s="43">
        <f>'Population Estimate'!K37*Assumptions!D$41*'Property % affected'!C38</f>
        <v>21.453913516410051</v>
      </c>
      <c r="X38" s="43">
        <f>'Population Estimate'!L37*Assumptions!E$41*'Property % affected'!D38</f>
        <v>23.18927198653207</v>
      </c>
      <c r="Y38" s="43">
        <f>'Population Estimate'!M37*Assumptions!F$41*'Property % affected'!E38</f>
        <v>24.837984999787704</v>
      </c>
      <c r="Z38" s="43">
        <f>'Population Estimate'!N37*Assumptions!G$41*'Property % affected'!F38</f>
        <v>18.601575382004334</v>
      </c>
      <c r="AA38" s="43">
        <f>'Population Estimate'!O37*Assumptions!H$41*'Property % affected'!G38</f>
        <v>9.9487941558397317</v>
      </c>
      <c r="AB38" s="44">
        <f>'Population Estimate'!J37*Assumptions!C$41*'Property % affected'!H38</f>
        <v>45.789136854667454</v>
      </c>
      <c r="AC38" s="44">
        <f>'Population Estimate'!K37*Assumptions!D$41*'Property % affected'!I38</f>
        <v>54.878716583454676</v>
      </c>
      <c r="AD38" s="44">
        <f>'Population Estimate'!L37*Assumptions!E$41*'Property % affected'!J38</f>
        <v>35.496348976497991</v>
      </c>
      <c r="AE38" s="44">
        <f>'Population Estimate'!M37*Assumptions!F$41*'Property % affected'!K38</f>
        <v>42.54459619410548</v>
      </c>
      <c r="AF38" s="44">
        <f>'Population Estimate'!N37*Assumptions!G$41*'Property % affected'!L38</f>
        <v>34.358210171494889</v>
      </c>
      <c r="AG38" s="44">
        <f>'Population Estimate'!O37*Assumptions!H$41*'Property % affected'!M38</f>
        <v>13.137185913999801</v>
      </c>
      <c r="AH38" s="45">
        <f>'Population Estimate'!J37*Assumptions!C$41*'Property % affected'!N38</f>
        <v>898.78570813577517</v>
      </c>
      <c r="AI38" s="45">
        <f>'Population Estimate'!K37*Assumptions!D$41*'Property % affected'!O38</f>
        <v>1805.9323312111408</v>
      </c>
      <c r="AJ38" s="45">
        <f>'Population Estimate'!L37*Assumptions!E$41*'Property % affected'!P38</f>
        <v>1354.6341716432219</v>
      </c>
      <c r="AK38" s="45">
        <f>'Population Estimate'!M37*Assumptions!F$41*'Property % affected'!Q38</f>
        <v>735.48319701648472</v>
      </c>
      <c r="AL38" s="45">
        <f>'Population Estimate'!N37*Assumptions!G$41*'Property % affected'!R38</f>
        <v>463.29059496569511</v>
      </c>
      <c r="AM38" s="45">
        <f>'Population Estimate'!O37*Assumptions!H$41*'Property % affected'!S38</f>
        <v>236.1913750412767</v>
      </c>
    </row>
    <row r="39" spans="1:39" x14ac:dyDescent="0.35">
      <c r="A39">
        <v>2058</v>
      </c>
      <c r="B39" s="43">
        <f>'Property % affected'!B39*'Population Estimate'!B38</f>
        <v>16.286045945427688</v>
      </c>
      <c r="C39" s="43">
        <f>'Property % affected'!C39*'Population Estimate'!C38</f>
        <v>24.009852031255573</v>
      </c>
      <c r="D39" s="43">
        <f>'Property % affected'!D39*'Population Estimate'!D38</f>
        <v>26.227391569102412</v>
      </c>
      <c r="E39" s="43">
        <f>'Property % affected'!E39*'Population Estimate'!E38</f>
        <v>25.449565034516503</v>
      </c>
      <c r="F39" s="43">
        <f>'Property % affected'!F39*'Population Estimate'!F38</f>
        <v>19.406979926967342</v>
      </c>
      <c r="G39" s="43">
        <f>'Property % affected'!G39*'Population Estimate'!G38</f>
        <v>11.116501833663524</v>
      </c>
      <c r="H39" s="44">
        <f>'Property % affected'!H39*'Population Estimate'!B38</f>
        <v>49.890471294720889</v>
      </c>
      <c r="I39" s="44">
        <f>'Property % affected'!I39*'Population Estimate'!C38</f>
        <v>60.958650132774913</v>
      </c>
      <c r="J39" s="44">
        <f>'Property % affected'!J39*'Population Estimate'!D38</f>
        <v>39.847410919705297</v>
      </c>
      <c r="K39" s="44">
        <f>'Property % affected'!K39*'Population Estimate'!E38</f>
        <v>43.267006296365658</v>
      </c>
      <c r="L39" s="44">
        <f>'Property % affected'!L39*'Population Estimate'!F38</f>
        <v>35.578464378045467</v>
      </c>
      <c r="M39" s="44">
        <f>'Property % affected'!M39*'Population Estimate'!G38</f>
        <v>14.569628625427837</v>
      </c>
      <c r="N39" s="45">
        <f>'Property % affected'!N39*'Population Estimate'!B38</f>
        <v>978.83493023316885</v>
      </c>
      <c r="O39" s="45">
        <f>'Property % affected'!O39*'Population Estimate'!C38</f>
        <v>2005.0768361192274</v>
      </c>
      <c r="P39" s="45">
        <f>'Property % affected'!P39*'Population Estimate'!D38</f>
        <v>1519.9755472048053</v>
      </c>
      <c r="Q39" s="45">
        <f>'Property % affected'!Q39*'Population Estimate'!E38</f>
        <v>747.62419444422039</v>
      </c>
      <c r="R39" s="45">
        <f>'Property % affected'!R39*'Population Estimate'!F38</f>
        <v>479.52174131579977</v>
      </c>
      <c r="S39" s="45">
        <f>'Property % affected'!S39*'Population Estimate'!G38</f>
        <v>261.82331778212193</v>
      </c>
      <c r="U39">
        <v>2058</v>
      </c>
      <c r="V39" s="43">
        <f>'Population Estimate'!J38*Assumptions!C$41*'Property % affected'!B39</f>
        <v>15.161912557558756</v>
      </c>
      <c r="W39" s="43">
        <f>'Population Estimate'!K38*Assumptions!D$41*'Property % affected'!C39</f>
        <v>21.925604197626569</v>
      </c>
      <c r="X39" s="43">
        <f>'Population Estimate'!L38*Assumptions!E$41*'Property % affected'!D39</f>
        <v>23.699116658548476</v>
      </c>
      <c r="Y39" s="43">
        <f>'Population Estimate'!M38*Assumptions!F$41*'Property % affected'!E39</f>
        <v>25.384078655643737</v>
      </c>
      <c r="Z39" s="43">
        <f>'Population Estimate'!N38*Assumptions!G$41*'Property % affected'!F39</f>
        <v>19.010553900395706</v>
      </c>
      <c r="AA39" s="43">
        <f>'Population Estimate'!O38*Assumptions!H$41*'Property % affected'!G39</f>
        <v>10.167530634341032</v>
      </c>
      <c r="AB39" s="44">
        <f>'Population Estimate'!J38*Assumptions!C$41*'Property % affected'!H39</f>
        <v>46.446815007194715</v>
      </c>
      <c r="AC39" s="44">
        <f>'Population Estimate'!K38*Assumptions!D$41*'Property % affected'!I39</f>
        <v>55.666950112517007</v>
      </c>
      <c r="AD39" s="44">
        <f>'Population Estimate'!L38*Assumptions!E$41*'Property % affected'!J39</f>
        <v>36.006189843130215</v>
      </c>
      <c r="AE39" s="44">
        <f>'Population Estimate'!M38*Assumptions!F$41*'Property % affected'!K39</f>
        <v>43.155672386997402</v>
      </c>
      <c r="AF39" s="44">
        <f>'Population Estimate'!N38*Assumptions!G$41*'Property % affected'!L39</f>
        <v>34.851703732237297</v>
      </c>
      <c r="AG39" s="44">
        <f>'Population Estimate'!O38*Assumptions!H$41*'Property % affected'!M39</f>
        <v>13.325877834285382</v>
      </c>
      <c r="AH39" s="45">
        <f>'Population Estimate'!J38*Assumptions!C$41*'Property % affected'!N39</f>
        <v>911.2715063072784</v>
      </c>
      <c r="AI39" s="45">
        <f>'Population Estimate'!K38*Assumptions!D$41*'Property % affected'!O39</f>
        <v>1831.0200761483225</v>
      </c>
      <c r="AJ39" s="45">
        <f>'Population Estimate'!L38*Assumptions!E$41*'Property % affected'!P39</f>
        <v>1373.4525492723455</v>
      </c>
      <c r="AK39" s="45">
        <f>'Population Estimate'!M38*Assumptions!F$41*'Property % affected'!Q39</f>
        <v>745.70042084787713</v>
      </c>
      <c r="AL39" s="45">
        <f>'Population Estimate'!N38*Assumptions!G$41*'Property % affected'!R39</f>
        <v>469.72655941321096</v>
      </c>
      <c r="AM39" s="45">
        <f>'Population Estimate'!O38*Assumptions!H$41*'Property % affected'!S39</f>
        <v>239.47251070233656</v>
      </c>
    </row>
    <row r="40" spans="1:39" x14ac:dyDescent="0.35">
      <c r="A40">
        <v>2059</v>
      </c>
      <c r="B40" s="43">
        <f>'Property % affected'!B40*'Population Estimate'!B39</f>
        <v>16.644114700596592</v>
      </c>
      <c r="C40" s="43">
        <f>'Property % affected'!C40*'Population Estimate'!C39</f>
        <v>24.537738165031033</v>
      </c>
      <c r="D40" s="43">
        <f>'Property % affected'!D40*'Population Estimate'!D39</f>
        <v>26.8040330376298</v>
      </c>
      <c r="E40" s="43">
        <f>'Property % affected'!E40*'Population Estimate'!E39</f>
        <v>26.009105029800491</v>
      </c>
      <c r="F40" s="43">
        <f>'Property % affected'!F40*'Population Estimate'!F39</f>
        <v>19.833666255086669</v>
      </c>
      <c r="G40" s="43">
        <f>'Property % affected'!G40*'Population Estimate'!G39</f>
        <v>11.360911801973252</v>
      </c>
      <c r="H40" s="44">
        <f>'Property % affected'!H40*'Population Estimate'!B39</f>
        <v>50.607057700225077</v>
      </c>
      <c r="I40" s="44">
        <f>'Property % affected'!I40*'Population Estimate'!C39</f>
        <v>61.834210913209063</v>
      </c>
      <c r="J40" s="44">
        <f>'Property % affected'!J40*'Population Estimate'!D39</f>
        <v>40.419746923326535</v>
      </c>
      <c r="K40" s="44">
        <f>'Property % affected'!K40*'Population Estimate'!E39</f>
        <v>43.888458604075574</v>
      </c>
      <c r="L40" s="44">
        <f>'Property % affected'!L40*'Population Estimate'!F39</f>
        <v>36.089484683935439</v>
      </c>
      <c r="M40" s="44">
        <f>'Property % affected'!M40*'Population Estimate'!G39</f>
        <v>14.778894995042814</v>
      </c>
      <c r="N40" s="45">
        <f>'Property % affected'!N40*'Population Estimate'!B39</f>
        <v>992.43276036273141</v>
      </c>
      <c r="O40" s="45">
        <f>'Property % affected'!O40*'Population Estimate'!C39</f>
        <v>2032.9310670749774</v>
      </c>
      <c r="P40" s="45">
        <f>'Property % affected'!P40*'Population Estimate'!D39</f>
        <v>1541.0908227774253</v>
      </c>
      <c r="Q40" s="45">
        <f>'Property % affected'!Q40*'Population Estimate'!E39</f>
        <v>758.01007921682628</v>
      </c>
      <c r="R40" s="45">
        <f>'Property % affected'!R40*'Population Estimate'!F39</f>
        <v>486.18318644862825</v>
      </c>
      <c r="S40" s="45">
        <f>'Property % affected'!S40*'Population Estimate'!G39</f>
        <v>265.46052860204207</v>
      </c>
      <c r="U40">
        <v>2059</v>
      </c>
      <c r="V40" s="43">
        <f>'Population Estimate'!J39*Assumptions!C$41*'Property % affected'!B40</f>
        <v>15.49526585728889</v>
      </c>
      <c r="W40" s="43">
        <f>'Population Estimate'!K39*Assumptions!D$41*'Property % affected'!C40</f>
        <v>22.407665578742495</v>
      </c>
      <c r="X40" s="43">
        <f>'Population Estimate'!L39*Assumptions!E$41*'Property % affected'!D40</f>
        <v>24.220170892888984</v>
      </c>
      <c r="Y40" s="43">
        <f>'Population Estimate'!M39*Assumptions!F$41*'Property % affected'!E40</f>
        <v>25.942178852326997</v>
      </c>
      <c r="Z40" s="43">
        <f>'Population Estimate'!N39*Assumptions!G$41*'Property % affected'!F40</f>
        <v>19.428524314638413</v>
      </c>
      <c r="AA40" s="43">
        <f>'Population Estimate'!O39*Assumptions!H$41*'Property % affected'!G40</f>
        <v>10.391076303411326</v>
      </c>
      <c r="AB40" s="44">
        <f>'Population Estimate'!J39*Assumptions!C$41*'Property % affected'!H40</f>
        <v>47.113939517133865</v>
      </c>
      <c r="AC40" s="44">
        <f>'Population Estimate'!K39*Assumptions!D$41*'Property % affected'!I40</f>
        <v>56.466505190897898</v>
      </c>
      <c r="AD40" s="44">
        <f>'Population Estimate'!L39*Assumptions!E$41*'Property % affected'!J40</f>
        <v>36.523353651889835</v>
      </c>
      <c r="AE40" s="44">
        <f>'Population Estimate'!M39*Assumptions!F$41*'Property % affected'!K40</f>
        <v>43.775525584419235</v>
      </c>
      <c r="AF40" s="44">
        <f>'Population Estimate'!N39*Assumptions!G$41*'Property % affected'!L40</f>
        <v>35.352285435618079</v>
      </c>
      <c r="AG40" s="44">
        <f>'Population Estimate'!O39*Assumptions!H$41*'Property % affected'!M40</f>
        <v>13.517279972802944</v>
      </c>
      <c r="AH40" s="45">
        <f>'Population Estimate'!J39*Assumptions!C$41*'Property % affected'!N40</f>
        <v>923.93075534094874</v>
      </c>
      <c r="AI40" s="45">
        <f>'Population Estimate'!K39*Assumptions!D$41*'Property % affected'!O40</f>
        <v>1856.456336328936</v>
      </c>
      <c r="AJ40" s="45">
        <f>'Population Estimate'!L39*Assumptions!E$41*'Property % affected'!P40</f>
        <v>1392.532349021187</v>
      </c>
      <c r="AK40" s="45">
        <f>'Population Estimate'!M39*Assumptions!F$41*'Property % affected'!Q40</f>
        <v>756.05958084211341</v>
      </c>
      <c r="AL40" s="45">
        <f>'Population Estimate'!N39*Assumptions!G$41*'Property % affected'!R40</f>
        <v>476.25193132727128</v>
      </c>
      <c r="AM40" s="45">
        <f>'Population Estimate'!O39*Assumptions!H$41*'Property % affected'!S40</f>
        <v>242.79922741488232</v>
      </c>
    </row>
    <row r="41" spans="1:39" x14ac:dyDescent="0.35">
      <c r="A41">
        <v>2060</v>
      </c>
      <c r="B41" s="43">
        <f>'Property % affected'!B41*'Population Estimate'!B40</f>
        <v>19.171364297184233</v>
      </c>
      <c r="C41" s="43">
        <f>'Property % affected'!C41*'Population Estimate'!C40</f>
        <v>28.263558972822331</v>
      </c>
      <c r="D41" s="43">
        <f>'Property % affected'!D41*'Population Estimate'!D40</f>
        <v>30.873969042026822</v>
      </c>
      <c r="E41" s="43">
        <f>'Property % affected'!E41*'Population Estimate'!E40</f>
        <v>29.958338820637852</v>
      </c>
      <c r="F41" s="43">
        <f>'Property % affected'!F41*'Population Estimate'!F40</f>
        <v>22.845218743380023</v>
      </c>
      <c r="G41" s="43">
        <f>'Property % affected'!G41*'Population Estimate'!G40</f>
        <v>13.085957578506836</v>
      </c>
      <c r="H41" s="44">
        <f>'Property % affected'!H41*'Population Estimate'!B40</f>
        <v>57.856458360453168</v>
      </c>
      <c r="I41" s="44">
        <f>'Property % affected'!I41*'Population Estimate'!C40</f>
        <v>70.691887881394209</v>
      </c>
      <c r="J41" s="44">
        <f>'Property % affected'!J41*'Population Estimate'!D40</f>
        <v>46.209827464422929</v>
      </c>
      <c r="K41" s="44">
        <f>'Property % affected'!K41*'Population Estimate'!E40</f>
        <v>50.175427956561045</v>
      </c>
      <c r="L41" s="44">
        <f>'Property % affected'!L41*'Population Estimate'!F40</f>
        <v>41.25926032362549</v>
      </c>
      <c r="M41" s="44">
        <f>'Property % affected'!M41*'Population Estimate'!G40</f>
        <v>16.895954077377656</v>
      </c>
      <c r="N41" s="45">
        <f>'Property % affected'!N41*'Population Estimate'!B40</f>
        <v>1134.0703613170319</v>
      </c>
      <c r="O41" s="45">
        <f>'Property % affected'!O41*'Population Estimate'!C40</f>
        <v>2323.0660673955281</v>
      </c>
      <c r="P41" s="45">
        <f>'Property % affected'!P41*'Population Estimate'!D40</f>
        <v>1761.0315741398697</v>
      </c>
      <c r="Q41" s="45">
        <f>'Property % affected'!Q41*'Population Estimate'!E40</f>
        <v>866.19144263756812</v>
      </c>
      <c r="R41" s="45">
        <f>'Property % affected'!R41*'Population Estimate'!F40</f>
        <v>555.57007380584571</v>
      </c>
      <c r="S41" s="45">
        <f>'Property % affected'!S41*'Population Estimate'!G40</f>
        <v>303.34641258425893</v>
      </c>
      <c r="U41">
        <v>2060</v>
      </c>
      <c r="V41" s="43">
        <f>'Population Estimate'!J40*Assumptions!C$41*'Property % affected'!B41</f>
        <v>17.84807374712204</v>
      </c>
      <c r="W41" s="43">
        <f>'Population Estimate'!K40*Assumptions!D$41*'Property % affected'!C41</f>
        <v>25.810055240976553</v>
      </c>
      <c r="X41" s="43">
        <f>'Population Estimate'!L40*Assumptions!E$41*'Property % affected'!D41</f>
        <v>27.89777214831312</v>
      </c>
      <c r="Y41" s="43">
        <f>'Population Estimate'!M40*Assumptions!F$41*'Property % affected'!E41</f>
        <v>29.881250543343274</v>
      </c>
      <c r="Z41" s="43">
        <f>'Population Estimate'!N40*Assumptions!G$41*'Property % affected'!F41</f>
        <v>22.378559874937878</v>
      </c>
      <c r="AA41" s="43">
        <f>'Population Estimate'!O40*Assumptions!H$41*'Property % affected'!G41</f>
        <v>11.968861837115105</v>
      </c>
      <c r="AB41" s="44">
        <f>'Population Estimate'!J40*Assumptions!C$41*'Property % affected'!H41</f>
        <v>53.862955163620214</v>
      </c>
      <c r="AC41" s="44">
        <f>'Population Estimate'!K40*Assumptions!D$41*'Property % affected'!I41</f>
        <v>64.555264716031232</v>
      </c>
      <c r="AD41" s="44">
        <f>'Population Estimate'!L40*Assumptions!E$41*'Property % affected'!J41</f>
        <v>41.755280503795639</v>
      </c>
      <c r="AE41" s="44">
        <f>'Population Estimate'!M40*Assumptions!F$41*'Property % affected'!K41</f>
        <v>50.046317416525859</v>
      </c>
      <c r="AF41" s="44">
        <f>'Population Estimate'!N40*Assumptions!G$41*'Property % affected'!L41</f>
        <v>40.416458162190189</v>
      </c>
      <c r="AG41" s="44">
        <f>'Population Estimate'!O40*Assumptions!H$41*'Property % affected'!M41</f>
        <v>15.45361420783771</v>
      </c>
      <c r="AH41" s="45">
        <f>'Population Estimate'!J40*Assumptions!C$41*'Property % affected'!N41</f>
        <v>1055.7919159767148</v>
      </c>
      <c r="AI41" s="45">
        <f>'Population Estimate'!K40*Assumptions!D$41*'Property % affected'!O41</f>
        <v>2121.4052903093902</v>
      </c>
      <c r="AJ41" s="45">
        <f>'Population Estimate'!L40*Assumptions!E$41*'Property % affected'!P41</f>
        <v>1591.2711946579723</v>
      </c>
      <c r="AK41" s="45">
        <f>'Population Estimate'!M40*Assumptions!F$41*'Property % affected'!Q41</f>
        <v>863.96257385682532</v>
      </c>
      <c r="AL41" s="45">
        <f>'Population Estimate'!N40*Assumptions!G$41*'Property % affected'!R41</f>
        <v>544.22145399638634</v>
      </c>
      <c r="AM41" s="45">
        <f>'Population Estimate'!O40*Assumptions!H$41*'Property % affected'!S41</f>
        <v>277.45094535296437</v>
      </c>
    </row>
    <row r="42" spans="1:39" x14ac:dyDescent="0.35">
      <c r="A42">
        <v>2061</v>
      </c>
      <c r="B42" s="43">
        <f>'Property % affected'!B42*'Population Estimate'!B41</f>
        <v>19.592870325828933</v>
      </c>
      <c r="C42" s="43">
        <f>'Property % affected'!C42*'Population Estimate'!C41</f>
        <v>28.884968086609263</v>
      </c>
      <c r="D42" s="43">
        <f>'Property % affected'!D42*'Population Estimate'!D41</f>
        <v>31.552771232506057</v>
      </c>
      <c r="E42" s="43">
        <f>'Property % affected'!E42*'Population Estimate'!E41</f>
        <v>30.617009754293527</v>
      </c>
      <c r="F42" s="43">
        <f>'Property % affected'!F42*'Population Estimate'!F41</f>
        <v>23.347498981592171</v>
      </c>
      <c r="G42" s="43">
        <f>'Property % affected'!G42*'Population Estimate'!G41</f>
        <v>13.373668454187163</v>
      </c>
      <c r="H42" s="44">
        <f>'Property % affected'!H42*'Population Estimate'!B41</f>
        <v>58.687461765628605</v>
      </c>
      <c r="I42" s="44">
        <f>'Property % affected'!I42*'Population Estimate'!C41</f>
        <v>71.707249021921143</v>
      </c>
      <c r="J42" s="44">
        <f>'Property % affected'!J42*'Population Estimate'!D41</f>
        <v>46.873548076843839</v>
      </c>
      <c r="K42" s="44">
        <f>'Property % affected'!K42*'Population Estimate'!E41</f>
        <v>50.896107249238547</v>
      </c>
      <c r="L42" s="44">
        <f>'Property % affected'!L42*'Population Estimate'!F41</f>
        <v>41.8518749909517</v>
      </c>
      <c r="M42" s="44">
        <f>'Property % affected'!M42*'Population Estimate'!G41</f>
        <v>17.138633905522578</v>
      </c>
      <c r="N42" s="45">
        <f>'Property % affected'!N42*'Population Estimate'!B41</f>
        <v>1149.8246991035751</v>
      </c>
      <c r="O42" s="45">
        <f>'Property % affected'!O42*'Population Estimate'!C41</f>
        <v>2355.3377577373003</v>
      </c>
      <c r="P42" s="45">
        <f>'Property % affected'!P42*'Population Estimate'!D41</f>
        <v>1785.4955643984169</v>
      </c>
      <c r="Q42" s="45">
        <f>'Property % affected'!Q42*'Population Estimate'!E41</f>
        <v>878.22444609184879</v>
      </c>
      <c r="R42" s="45">
        <f>'Property % affected'!R42*'Population Estimate'!F41</f>
        <v>563.28797112984171</v>
      </c>
      <c r="S42" s="45">
        <f>'Property % affected'!S42*'Population Estimate'!G41</f>
        <v>307.56045609795973</v>
      </c>
      <c r="U42">
        <v>2061</v>
      </c>
      <c r="V42" s="43">
        <f>'Population Estimate'!J41*Assumptions!C$41*'Property % affected'!B42</f>
        <v>18.240485605114433</v>
      </c>
      <c r="W42" s="43">
        <f>'Population Estimate'!K41*Assumptions!D$41*'Property % affected'!C42</f>
        <v>26.377521056923843</v>
      </c>
      <c r="X42" s="43">
        <f>'Population Estimate'!L41*Assumptions!E$41*'Property % affected'!D42</f>
        <v>28.511138988773055</v>
      </c>
      <c r="Y42" s="43">
        <f>'Population Estimate'!M41*Assumptions!F$41*'Property % affected'!E42</f>
        <v>30.538226596388792</v>
      </c>
      <c r="Z42" s="43">
        <f>'Population Estimate'!N41*Assumptions!G$41*'Property % affected'!F42</f>
        <v>22.870580043844594</v>
      </c>
      <c r="AA42" s="43">
        <f>'Population Estimate'!O41*Assumptions!H$41*'Property % affected'!G42</f>
        <v>12.232011988672159</v>
      </c>
      <c r="AB42" s="44">
        <f>'Population Estimate'!J41*Assumptions!C$41*'Property % affected'!H42</f>
        <v>54.636599116641278</v>
      </c>
      <c r="AC42" s="44">
        <f>'Population Estimate'!K41*Assumptions!D$41*'Property % affected'!I42</f>
        <v>65.482484361361145</v>
      </c>
      <c r="AD42" s="44">
        <f>'Population Estimate'!L41*Assumptions!E$41*'Property % affected'!J42</f>
        <v>42.35501960407953</v>
      </c>
      <c r="AE42" s="44">
        <f>'Population Estimate'!M41*Assumptions!F$41*'Property % affected'!K42</f>
        <v>50.76514226976041</v>
      </c>
      <c r="AF42" s="44">
        <f>'Population Estimate'!N41*Assumptions!G$41*'Property % affected'!L42</f>
        <v>40.996967500467768</v>
      </c>
      <c r="AG42" s="44">
        <f>'Population Estimate'!O41*Assumptions!H$41*'Property % affected'!M42</f>
        <v>15.675577431873535</v>
      </c>
      <c r="AH42" s="45">
        <f>'Population Estimate'!J41*Assumptions!C$41*'Property % affected'!N42</f>
        <v>1070.4588211740975</v>
      </c>
      <c r="AI42" s="45">
        <f>'Population Estimate'!K41*Assumptions!D$41*'Property % affected'!O42</f>
        <v>2150.8755389515295</v>
      </c>
      <c r="AJ42" s="45">
        <f>'Population Estimate'!L41*Assumptions!E$41*'Property % affected'!P42</f>
        <v>1613.3768988239149</v>
      </c>
      <c r="AK42" s="45">
        <f>'Population Estimate'!M41*Assumptions!F$41*'Property % affected'!Q42</f>
        <v>875.96461419554316</v>
      </c>
      <c r="AL42" s="45">
        <f>'Population Estimate'!N41*Assumptions!G$41*'Property % affected'!R42</f>
        <v>551.78169797188855</v>
      </c>
      <c r="AM42" s="45">
        <f>'Population Estimate'!O41*Assumptions!H$41*'Property % affected'!S42</f>
        <v>281.30525286454593</v>
      </c>
    </row>
    <row r="43" spans="1:39" x14ac:dyDescent="0.35">
      <c r="A43">
        <v>2062</v>
      </c>
      <c r="B43" s="43">
        <f>'Property % affected'!B43*'Population Estimate'!B42</f>
        <v>20.023643683049201</v>
      </c>
      <c r="C43" s="43">
        <f>'Property % affected'!C43*'Population Estimate'!C42</f>
        <v>29.520039644218961</v>
      </c>
      <c r="D43" s="43">
        <f>'Property % affected'!D43*'Population Estimate'!D42</f>
        <v>32.246497724203977</v>
      </c>
      <c r="E43" s="43">
        <f>'Property % affected'!E43*'Population Estimate'!E42</f>
        <v>31.290162378721188</v>
      </c>
      <c r="F43" s="43">
        <f>'Property % affected'!F43*'Population Estimate'!F42</f>
        <v>23.860822468745482</v>
      </c>
      <c r="G43" s="43">
        <f>'Property % affected'!G43*'Population Estimate'!G42</f>
        <v>13.667705007410625</v>
      </c>
      <c r="H43" s="44">
        <f>'Property % affected'!H43*'Population Estimate'!B42</f>
        <v>59.530401032054144</v>
      </c>
      <c r="I43" s="44">
        <f>'Property % affected'!I43*'Population Estimate'!C42</f>
        <v>72.737193989200904</v>
      </c>
      <c r="J43" s="44">
        <f>'Property % affected'!J43*'Population Estimate'!D42</f>
        <v>47.546801835686708</v>
      </c>
      <c r="K43" s="44">
        <f>'Property % affected'!K43*'Population Estimate'!E42</f>
        <v>51.62713779678414</v>
      </c>
      <c r="L43" s="44">
        <f>'Property % affected'!L43*'Population Estimate'!F42</f>
        <v>42.453001496376196</v>
      </c>
      <c r="M43" s="44">
        <f>'Property % affected'!M43*'Population Estimate'!G42</f>
        <v>17.384799390572031</v>
      </c>
      <c r="N43" s="45">
        <f>'Property % affected'!N43*'Population Estimate'!B42</f>
        <v>1165.7978938213619</v>
      </c>
      <c r="O43" s="45">
        <f>'Property % affected'!O43*'Population Estimate'!C42</f>
        <v>2388.0577616299156</v>
      </c>
      <c r="P43" s="45">
        <f>'Property % affected'!P43*'Population Estimate'!D42</f>
        <v>1810.2994047926225</v>
      </c>
      <c r="Q43" s="45">
        <f>'Property % affected'!Q43*'Population Estimate'!E42</f>
        <v>890.42461025103069</v>
      </c>
      <c r="R43" s="45">
        <f>'Property % affected'!R43*'Population Estimate'!F42</f>
        <v>571.11308434236753</v>
      </c>
      <c r="S43" s="45">
        <f>'Property % affected'!S43*'Population Estimate'!G42</f>
        <v>311.8330404811046</v>
      </c>
      <c r="U43">
        <v>2062</v>
      </c>
      <c r="V43" s="43">
        <f>'Population Estimate'!J42*Assumptions!C$41*'Property % affected'!B43</f>
        <v>18.641525120549019</v>
      </c>
      <c r="W43" s="43">
        <f>'Population Estimate'!K42*Assumptions!D$41*'Property % affected'!C43</f>
        <v>26.957463306929967</v>
      </c>
      <c r="X43" s="43">
        <f>'Population Estimate'!L42*Assumptions!E$41*'Property % affected'!D43</f>
        <v>29.137991453783066</v>
      </c>
      <c r="Y43" s="43">
        <f>'Population Estimate'!M42*Assumptions!F$41*'Property % affected'!E43</f>
        <v>31.209647076171045</v>
      </c>
      <c r="Z43" s="43">
        <f>'Population Estimate'!N42*Assumptions!G$41*'Property % affected'!F43</f>
        <v>23.373417881446873</v>
      </c>
      <c r="AA43" s="43">
        <f>'Population Estimate'!O42*Assumptions!H$41*'Property % affected'!G43</f>
        <v>12.500947820037945</v>
      </c>
      <c r="AB43" s="44">
        <f>'Population Estimate'!J42*Assumptions!C$41*'Property % affected'!H43</f>
        <v>55.421355066102727</v>
      </c>
      <c r="AC43" s="44">
        <f>'Population Estimate'!K42*Assumptions!D$41*'Property % affected'!I43</f>
        <v>66.423021840247586</v>
      </c>
      <c r="AD43" s="44">
        <f>'Population Estimate'!L42*Assumptions!E$41*'Property % affected'!J43</f>
        <v>42.963372872058336</v>
      </c>
      <c r="AE43" s="44">
        <f>'Population Estimate'!M42*Assumptions!F$41*'Property % affected'!K43</f>
        <v>51.494291742193745</v>
      </c>
      <c r="AF43" s="44">
        <f>'Population Estimate'!N42*Assumptions!G$41*'Property % affected'!L43</f>
        <v>41.585814805681352</v>
      </c>
      <c r="AG43" s="44">
        <f>'Population Estimate'!O42*Assumptions!H$41*'Property % affected'!M43</f>
        <v>15.900728756256745</v>
      </c>
      <c r="AH43" s="45">
        <f>'Population Estimate'!J42*Assumptions!C$41*'Property % affected'!N43</f>
        <v>1085.3294768499732</v>
      </c>
      <c r="AI43" s="45">
        <f>'Population Estimate'!K42*Assumptions!D$41*'Property % affected'!O43</f>
        <v>2180.7551839306147</v>
      </c>
      <c r="AJ43" s="45">
        <f>'Population Estimate'!L42*Assumptions!E$41*'Property % affected'!P43</f>
        <v>1635.7896921637907</v>
      </c>
      <c r="AK43" s="45">
        <f>'Population Estimate'!M42*Assumptions!F$41*'Property % affected'!Q43</f>
        <v>888.13338510413894</v>
      </c>
      <c r="AL43" s="45">
        <f>'Population Estimate'!N42*Assumptions!G$41*'Property % affected'!R43</f>
        <v>559.44696773891246</v>
      </c>
      <c r="AM43" s="45">
        <f>'Population Estimate'!O42*Assumptions!H$41*'Property % affected'!S43</f>
        <v>285.21310384621717</v>
      </c>
    </row>
    <row r="44" spans="1:39" x14ac:dyDescent="0.35">
      <c r="A44">
        <v>2063</v>
      </c>
      <c r="B44" s="43">
        <f>'Property % affected'!B44*'Population Estimate'!B43</f>
        <v>20.463888122464404</v>
      </c>
      <c r="C44" s="43">
        <f>'Property % affected'!C44*'Population Estimate'!C43</f>
        <v>30.169074031286353</v>
      </c>
      <c r="D44" s="43">
        <f>'Property % affected'!D44*'Population Estimate'!D43</f>
        <v>32.955476646242708</v>
      </c>
      <c r="E44" s="43">
        <f>'Property % affected'!E44*'Population Estimate'!E43</f>
        <v>31.978115091707803</v>
      </c>
      <c r="F44" s="43">
        <f>'Property % affected'!F44*'Population Estimate'!F43</f>
        <v>24.385432004253303</v>
      </c>
      <c r="G44" s="43">
        <f>'Property % affected'!G44*'Population Estimate'!G43</f>
        <v>13.96820631597984</v>
      </c>
      <c r="H44" s="44">
        <f>'Property % affected'!H44*'Population Estimate'!B43</f>
        <v>60.385447596793597</v>
      </c>
      <c r="I44" s="44">
        <f>'Property % affected'!I44*'Population Estimate'!C43</f>
        <v>73.781932253533498</v>
      </c>
      <c r="J44" s="44">
        <f>'Property % affected'!J44*'Population Estimate'!D43</f>
        <v>48.229725667361556</v>
      </c>
      <c r="K44" s="44">
        <f>'Property % affected'!K44*'Population Estimate'!E43</f>
        <v>52.368668276256329</v>
      </c>
      <c r="L44" s="44">
        <f>'Property % affected'!L44*'Population Estimate'!F43</f>
        <v>43.062762097061707</v>
      </c>
      <c r="M44" s="44">
        <f>'Property % affected'!M44*'Population Estimate'!G43</f>
        <v>17.6345005976845</v>
      </c>
      <c r="N44" s="45">
        <f>'Property % affected'!N44*'Population Estimate'!B43</f>
        <v>1181.9929857985233</v>
      </c>
      <c r="O44" s="45">
        <f>'Property % affected'!O44*'Population Estimate'!C43</f>
        <v>2421.2323069789372</v>
      </c>
      <c r="P44" s="45">
        <f>'Property % affected'!P44*'Population Estimate'!D43</f>
        <v>1835.4478164703241</v>
      </c>
      <c r="Q44" s="45">
        <f>'Property % affected'!Q44*'Population Estimate'!E43</f>
        <v>902.79425728691183</v>
      </c>
      <c r="R44" s="45">
        <f>'Property % affected'!R44*'Population Estimate'!F43</f>
        <v>579.04690287069502</v>
      </c>
      <c r="S44" s="45">
        <f>'Property % affected'!S44*'Population Estimate'!G43</f>
        <v>316.16497897479627</v>
      </c>
      <c r="U44">
        <v>2063</v>
      </c>
      <c r="V44" s="43">
        <f>'Population Estimate'!J43*Assumptions!C$41*'Property % affected'!B44</f>
        <v>19.05138198308838</v>
      </c>
      <c r="W44" s="43">
        <f>'Population Estimate'!K43*Assumptions!D$41*'Property % affected'!C44</f>
        <v>27.550156300746171</v>
      </c>
      <c r="X44" s="43">
        <f>'Population Estimate'!L43*Assumptions!E$41*'Property % affected'!D44</f>
        <v>29.778626041388868</v>
      </c>
      <c r="Y44" s="43">
        <f>'Population Estimate'!M43*Assumptions!F$41*'Property % affected'!E44</f>
        <v>31.895829561181344</v>
      </c>
      <c r="Z44" s="43">
        <f>'Population Estimate'!N43*Assumptions!G$41*'Property % affected'!F44</f>
        <v>23.887311227498866</v>
      </c>
      <c r="AA44" s="43">
        <f>'Population Estimate'!O43*Assumptions!H$41*'Property % affected'!G44</f>
        <v>12.775796536500589</v>
      </c>
      <c r="AB44" s="44">
        <f>'Population Estimate'!J43*Assumptions!C$41*'Property % affected'!H44</f>
        <v>56.217382615740107</v>
      </c>
      <c r="AC44" s="44">
        <f>'Population Estimate'!K43*Assumptions!D$41*'Property % affected'!I44</f>
        <v>67.377068439287541</v>
      </c>
      <c r="AD44" s="44">
        <f>'Population Estimate'!L43*Assumptions!E$41*'Property % affected'!J44</f>
        <v>43.580464034674449</v>
      </c>
      <c r="AE44" s="44">
        <f>'Population Estimate'!M43*Assumptions!F$41*'Property % affected'!K44</f>
        <v>52.233914128311149</v>
      </c>
      <c r="AF44" s="44">
        <f>'Population Estimate'!N43*Assumptions!G$41*'Property % affected'!L44</f>
        <v>42.183119837648846</v>
      </c>
      <c r="AG44" s="44">
        <f>'Population Estimate'!O43*Assumptions!H$41*'Property % affected'!M44</f>
        <v>16.129113972283943</v>
      </c>
      <c r="AH44" s="45">
        <f>'Population Estimate'!J43*Assumptions!C$41*'Property % affected'!N44</f>
        <v>1100.4067134758641</v>
      </c>
      <c r="AI44" s="45">
        <f>'Population Estimate'!K43*Assumptions!D$41*'Property % affected'!O44</f>
        <v>2211.0499125200281</v>
      </c>
      <c r="AJ44" s="45">
        <f>'Population Estimate'!L43*Assumptions!E$41*'Property % affected'!P44</f>
        <v>1658.5138407150016</v>
      </c>
      <c r="AK44" s="45">
        <f>'Population Estimate'!M43*Assumptions!F$41*'Property % affected'!Q44</f>
        <v>900.47120277903821</v>
      </c>
      <c r="AL44" s="45">
        <f>'Population Estimate'!N43*Assumptions!G$41*'Property % affected'!R44</f>
        <v>567.21872230022598</v>
      </c>
      <c r="AM44" s="45">
        <f>'Population Estimate'!O43*Assumptions!H$41*'Property % affected'!S44</f>
        <v>289.17524211594798</v>
      </c>
    </row>
    <row r="45" spans="1:39" x14ac:dyDescent="0.35">
      <c r="A45">
        <v>2064</v>
      </c>
      <c r="B45" s="43">
        <f>'Property % affected'!B45*'Population Estimate'!B44</f>
        <v>20.913811877467925</v>
      </c>
      <c r="C45" s="43">
        <f>'Property % affected'!C45*'Population Estimate'!C44</f>
        <v>30.832378237794142</v>
      </c>
      <c r="D45" s="43">
        <f>'Property % affected'!D45*'Population Estimate'!D44</f>
        <v>33.680043342066817</v>
      </c>
      <c r="E45" s="43">
        <f>'Property % affected'!E45*'Population Estimate'!E44</f>
        <v>32.681193291407382</v>
      </c>
      <c r="F45" s="43">
        <f>'Property % affected'!F45*'Population Estimate'!F44</f>
        <v>24.921575725772797</v>
      </c>
      <c r="G45" s="43">
        <f>'Property % affected'!G45*'Population Estimate'!G44</f>
        <v>14.275314515494008</v>
      </c>
      <c r="H45" s="44">
        <f>'Property % affected'!H45*'Population Estimate'!B44</f>
        <v>61.252775359294155</v>
      </c>
      <c r="I45" s="44">
        <f>'Property % affected'!I45*'Population Estimate'!C44</f>
        <v>74.841676293881136</v>
      </c>
      <c r="J45" s="44">
        <f>'Property % affected'!J45*'Population Estimate'!D44</f>
        <v>48.922458464978668</v>
      </c>
      <c r="K45" s="44">
        <f>'Property % affected'!K45*'Population Estimate'!E44</f>
        <v>53.120849500190673</v>
      </c>
      <c r="L45" s="44">
        <f>'Property % affected'!L45*'Population Estimate'!F44</f>
        <v>43.68128080617403</v>
      </c>
      <c r="M45" s="44">
        <f>'Property % affected'!M45*'Population Estimate'!G44</f>
        <v>17.887788311113926</v>
      </c>
      <c r="N45" s="45">
        <f>'Property % affected'!N45*'Population Estimate'!B44</f>
        <v>1198.4130575989793</v>
      </c>
      <c r="O45" s="45">
        <f>'Property % affected'!O45*'Population Estimate'!C44</f>
        <v>2454.8677082070744</v>
      </c>
      <c r="P45" s="45">
        <f>'Property % affected'!P45*'Population Estimate'!D44</f>
        <v>1860.9455861648473</v>
      </c>
      <c r="Q45" s="45">
        <f>'Property % affected'!Q45*'Population Estimate'!E44</f>
        <v>915.33574163055664</v>
      </c>
      <c r="R45" s="45">
        <f>'Property % affected'!R45*'Population Estimate'!F44</f>
        <v>587.09093683299898</v>
      </c>
      <c r="S45" s="45">
        <f>'Property % affected'!S45*'Population Estimate'!G44</f>
        <v>320.55709611756305</v>
      </c>
      <c r="U45">
        <v>2064</v>
      </c>
      <c r="V45" s="43">
        <f>'Population Estimate'!J44*Assumptions!C$41*'Property % affected'!B45</f>
        <v>19.470250052955702</v>
      </c>
      <c r="W45" s="43">
        <f>'Population Estimate'!K44*Assumptions!D$41*'Property % affected'!C45</f>
        <v>28.155880379161069</v>
      </c>
      <c r="X45" s="43">
        <f>'Population Estimate'!L44*Assumptions!E$41*'Property % affected'!D45</f>
        <v>30.433345768510492</v>
      </c>
      <c r="Y45" s="43">
        <f>'Population Estimate'!M44*Assumptions!F$41*'Property % affected'!E45</f>
        <v>32.597098612264816</v>
      </c>
      <c r="Z45" s="43">
        <f>'Population Estimate'!N44*Assumptions!G$41*'Property % affected'!F45</f>
        <v>24.412503150954304</v>
      </c>
      <c r="AA45" s="43">
        <f>'Population Estimate'!O44*Assumptions!H$41*'Property % affected'!G45</f>
        <v>13.056688140112961</v>
      </c>
      <c r="AB45" s="44">
        <f>'Population Estimate'!J44*Assumptions!C$41*'Property % affected'!H45</f>
        <v>57.024843661708019</v>
      </c>
      <c r="AC45" s="44">
        <f>'Population Estimate'!K44*Assumptions!D$41*'Property % affected'!I45</f>
        <v>68.344818192564134</v>
      </c>
      <c r="AD45" s="44">
        <f>'Population Estimate'!L44*Assumptions!E$41*'Property % affected'!J45</f>
        <v>44.206418595983976</v>
      </c>
      <c r="AE45" s="44">
        <f>'Population Estimate'!M44*Assumptions!F$41*'Property % affected'!K45</f>
        <v>52.984159852579985</v>
      </c>
      <c r="AF45" s="44">
        <f>'Population Estimate'!N44*Assumptions!G$41*'Property % affected'!L45</f>
        <v>42.789004076321341</v>
      </c>
      <c r="AG45" s="44">
        <f>'Population Estimate'!O44*Assumptions!H$41*'Property % affected'!M45</f>
        <v>16.36077952896088</v>
      </c>
      <c r="AH45" s="45">
        <f>'Population Estimate'!J44*Assumptions!C$41*'Property % affected'!N45</f>
        <v>1115.6934008437847</v>
      </c>
      <c r="AI45" s="45">
        <f>'Population Estimate'!K44*Assumptions!D$41*'Property % affected'!O45</f>
        <v>2241.7654909999146</v>
      </c>
      <c r="AJ45" s="45">
        <f>'Population Estimate'!L44*Assumptions!E$41*'Property % affected'!P45</f>
        <v>1681.5536697781095</v>
      </c>
      <c r="AK45" s="45">
        <f>'Population Estimate'!M44*Assumptions!F$41*'Property % affected'!Q45</f>
        <v>912.98041559292437</v>
      </c>
      <c r="AL45" s="45">
        <f>'Population Estimate'!N44*Assumptions!G$41*'Property % affected'!R45</f>
        <v>575.09844092684739</v>
      </c>
      <c r="AM45" s="45">
        <f>'Population Estimate'!O44*Assumptions!H$41*'Property % affected'!S45</f>
        <v>293.19242182471777</v>
      </c>
    </row>
    <row r="46" spans="1:39" x14ac:dyDescent="0.35">
      <c r="A46">
        <v>2065</v>
      </c>
      <c r="B46" s="43">
        <f>'Property % affected'!B46*'Population Estimate'!B45</f>
        <v>21.373627759720424</v>
      </c>
      <c r="C46" s="43">
        <f>'Property % affected'!C46*'Population Estimate'!C45</f>
        <v>31.510266003277419</v>
      </c>
      <c r="D46" s="43">
        <f>'Property % affected'!D46*'Population Estimate'!D45</f>
        <v>34.420540528059014</v>
      </c>
      <c r="E46" s="43">
        <f>'Property % affected'!E46*'Population Estimate'!E45</f>
        <v>33.399729530252635</v>
      </c>
      <c r="F46" s="43">
        <f>'Property % affected'!F46*'Population Estimate'!F45</f>
        <v>25.469507226572748</v>
      </c>
      <c r="G46" s="43">
        <f>'Property % affected'!G46*'Population Estimate'!G45</f>
        <v>14.589174866578345</v>
      </c>
      <c r="H46" s="44">
        <f>'Property % affected'!H46*'Population Estimate'!B45</f>
        <v>62.132560716754121</v>
      </c>
      <c r="I46" s="44">
        <f>'Property % affected'!I46*'Population Estimate'!C45</f>
        <v>75.91664164108191</v>
      </c>
      <c r="J46" s="44">
        <f>'Property % affected'!J46*'Population Estimate'!D45</f>
        <v>49.625141116596701</v>
      </c>
      <c r="K46" s="44">
        <f>'Property % affected'!K46*'Population Estimate'!E45</f>
        <v>53.883834447272115</v>
      </c>
      <c r="L46" s="44">
        <f>'Property % affected'!L46*'Population Estimate'!F45</f>
        <v>44.308683418103804</v>
      </c>
      <c r="M46" s="44">
        <f>'Property % affected'!M46*'Population Estimate'!G45</f>
        <v>18.14471404453824</v>
      </c>
      <c r="N46" s="45">
        <f>'Property % affected'!N46*'Population Estimate'!B45</f>
        <v>1215.0612346091712</v>
      </c>
      <c r="O46" s="45">
        <f>'Property % affected'!O46*'Population Estimate'!C45</f>
        <v>2488.9703674560619</v>
      </c>
      <c r="P46" s="45">
        <f>'Property % affected'!P46*'Population Estimate'!D45</f>
        <v>1886.797567106109</v>
      </c>
      <c r="Q46" s="45">
        <f>'Property % affected'!Q46*'Population Estimate'!E45</f>
        <v>928.05145042043875</v>
      </c>
      <c r="R46" s="45">
        <f>'Property % affected'!R46*'Population Estimate'!F45</f>
        <v>595.2467173257927</v>
      </c>
      <c r="S46" s="45">
        <f>'Property % affected'!S46*'Population Estimate'!G45</f>
        <v>325.0102279023003</v>
      </c>
      <c r="U46">
        <v>2065</v>
      </c>
      <c r="V46" s="43">
        <f>'Population Estimate'!J45*Assumptions!C$41*'Property % affected'!B46</f>
        <v>19.898327452629651</v>
      </c>
      <c r="W46" s="43">
        <f>'Population Estimate'!K45*Assumptions!D$41*'Property % affected'!C46</f>
        <v>28.774922046600384</v>
      </c>
      <c r="X46" s="43">
        <f>'Population Estimate'!L45*Assumptions!E$41*'Property % affected'!D46</f>
        <v>31.102460314267677</v>
      </c>
      <c r="Y46" s="43">
        <f>'Population Estimate'!M45*Assumptions!F$41*'Property % affected'!E46</f>
        <v>33.313785926136028</v>
      </c>
      <c r="Z46" s="43">
        <f>'Population Estimate'!N45*Assumptions!G$41*'Property % affected'!F46</f>
        <v>24.949242064936882</v>
      </c>
      <c r="AA46" s="43">
        <f>'Population Estimate'!O45*Assumptions!H$41*'Property % affected'!G46</f>
        <v>13.343755491183003</v>
      </c>
      <c r="AB46" s="44">
        <f>'Population Estimate'!J45*Assumptions!C$41*'Property % affected'!H46</f>
        <v>57.843902425506585</v>
      </c>
      <c r="AC46" s="44">
        <f>'Population Estimate'!K45*Assumptions!D$41*'Property % affected'!I46</f>
        <v>69.32646792110917</v>
      </c>
      <c r="AD46" s="44">
        <f>'Population Estimate'!L45*Assumptions!E$41*'Property % affected'!J46</f>
        <v>44.841363862681867</v>
      </c>
      <c r="AE46" s="44">
        <f>'Population Estimate'!M45*Assumptions!F$41*'Property % affected'!K46</f>
        <v>53.74518150004311</v>
      </c>
      <c r="AF46" s="44">
        <f>'Population Estimate'!N45*Assumptions!G$41*'Property % affected'!L46</f>
        <v>43.403590746489748</v>
      </c>
      <c r="AG46" s="44">
        <f>'Population Estimate'!O45*Assumptions!H$41*'Property % affected'!M46</f>
        <v>16.595772542449311</v>
      </c>
      <c r="AH46" s="45">
        <f>'Population Estimate'!J45*Assumptions!C$41*'Property % affected'!N46</f>
        <v>1131.1924486124765</v>
      </c>
      <c r="AI46" s="45">
        <f>'Population Estimate'!K45*Assumptions!D$41*'Property % affected'!O46</f>
        <v>2272.9077657547296</v>
      </c>
      <c r="AJ46" s="45">
        <f>'Population Estimate'!L45*Assumptions!E$41*'Property % affected'!P46</f>
        <v>1704.9135647401113</v>
      </c>
      <c r="AK46" s="45">
        <f>'Population Estimate'!M45*Assumptions!F$41*'Property % affected'!Q46</f>
        <v>925.66340454172791</v>
      </c>
      <c r="AL46" s="45">
        <f>'Population Estimate'!N45*Assumptions!G$41*'Property % affected'!R46</f>
        <v>583.08762343960939</v>
      </c>
      <c r="AM46" s="45">
        <f>'Population Estimate'!O45*Assumptions!H$41*'Property % affected'!S46</f>
        <v>297.26540760005975</v>
      </c>
    </row>
    <row r="47" spans="1:39" x14ac:dyDescent="0.35">
      <c r="A47">
        <v>2066</v>
      </c>
      <c r="B47" s="43">
        <f>'Property % affected'!B47*'Population Estimate'!B46</f>
        <v>21.843553259808765</v>
      </c>
      <c r="C47" s="43">
        <f>'Property % affected'!C47*'Population Estimate'!C46</f>
        <v>32.203057965220907</v>
      </c>
      <c r="D47" s="43">
        <f>'Property % affected'!D47*'Population Estimate'!D46</f>
        <v>35.177318455643281</v>
      </c>
      <c r="E47" s="43">
        <f>'Property % affected'!E47*'Population Estimate'!E46</f>
        <v>34.134063672250647</v>
      </c>
      <c r="F47" s="43">
        <f>'Property % affected'!F47*'Population Estimate'!F46</f>
        <v>26.029485675481929</v>
      </c>
      <c r="G47" s="43">
        <f>'Property % affected'!G47*'Population Estimate'!G46</f>
        <v>14.909935823591598</v>
      </c>
      <c r="H47" s="44">
        <f>'Property % affected'!H47*'Population Estimate'!B46</f>
        <v>63.024982599998623</v>
      </c>
      <c r="I47" s="44">
        <f>'Property % affected'!I47*'Population Estimate'!C46</f>
        <v>77.007046921684847</v>
      </c>
      <c r="J47" s="44">
        <f>'Property % affected'!J47*'Population Estimate'!D46</f>
        <v>50.337916533876495</v>
      </c>
      <c r="K47" s="44">
        <f>'Property % affected'!K47*'Population Estimate'!E46</f>
        <v>54.657778293447791</v>
      </c>
      <c r="L47" s="44">
        <f>'Property % affected'!L47*'Population Estimate'!F46</f>
        <v>44.945097534050667</v>
      </c>
      <c r="M47" s="44">
        <f>'Property % affected'!M47*'Population Estimate'!G46</f>
        <v>18.405330051536215</v>
      </c>
      <c r="N47" s="45">
        <f>'Property % affected'!N47*'Population Estimate'!B46</f>
        <v>1231.9406856329474</v>
      </c>
      <c r="O47" s="45">
        <f>'Property % affected'!O47*'Population Estimate'!C46</f>
        <v>2523.5467758052414</v>
      </c>
      <c r="P47" s="45">
        <f>'Property % affected'!P47*'Population Estimate'!D46</f>
        <v>1913.0086799443779</v>
      </c>
      <c r="Q47" s="45">
        <f>'Property % affected'!Q47*'Population Estimate'!E46</f>
        <v>940.94380395680582</v>
      </c>
      <c r="R47" s="45">
        <f>'Property % affected'!R47*'Population Estimate'!F46</f>
        <v>603.51579671535615</v>
      </c>
      <c r="S47" s="45">
        <f>'Property % affected'!S47*'Population Estimate'!G46</f>
        <v>329.52522193539352</v>
      </c>
      <c r="U47">
        <v>2066</v>
      </c>
      <c r="V47" s="43">
        <f>'Population Estimate'!J46*Assumptions!C$41*'Property % affected'!B47</f>
        <v>20.335816660555338</v>
      </c>
      <c r="W47" s="43">
        <f>'Population Estimate'!K46*Assumptions!D$41*'Property % affected'!C47</f>
        <v>29.40757410664208</v>
      </c>
      <c r="X47" s="43">
        <f>'Population Estimate'!L46*Assumptions!E$41*'Property % affected'!D47</f>
        <v>31.786286166456602</v>
      </c>
      <c r="Y47" s="43">
        <f>'Population Estimate'!M46*Assumptions!F$41*'Property % affected'!E47</f>
        <v>34.046230492269892</v>
      </c>
      <c r="Z47" s="43">
        <f>'Population Estimate'!N46*Assumptions!G$41*'Property % affected'!F47</f>
        <v>25.497781844238414</v>
      </c>
      <c r="AA47" s="43">
        <f>'Population Estimate'!O46*Assumptions!H$41*'Property % affected'!G47</f>
        <v>13.637134371115954</v>
      </c>
      <c r="AB47" s="44">
        <f>'Population Estimate'!J46*Assumptions!C$41*'Property % affected'!H47</f>
        <v>58.674725487380847</v>
      </c>
      <c r="AC47" s="44">
        <f>'Population Estimate'!K46*Assumptions!D$41*'Property % affected'!I47</f>
        <v>70.322217272932704</v>
      </c>
      <c r="AD47" s="44">
        <f>'Population Estimate'!L46*Assumptions!E$41*'Property % affected'!J47</f>
        <v>45.485428969993542</v>
      </c>
      <c r="AE47" s="44">
        <f>'Population Estimate'!M46*Assumptions!F$41*'Property % affected'!K47</f>
        <v>54.517133847351587</v>
      </c>
      <c r="AF47" s="44">
        <f>'Population Estimate'!N46*Assumptions!G$41*'Property % affected'!L47</f>
        <v>44.027004842846317</v>
      </c>
      <c r="AG47" s="44">
        <f>'Population Estimate'!O46*Assumptions!H$41*'Property % affected'!M47</f>
        <v>16.834140805649451</v>
      </c>
      <c r="AH47" s="45">
        <f>'Population Estimate'!J46*Assumptions!C$41*'Property % affected'!N47</f>
        <v>1146.9068068612287</v>
      </c>
      <c r="AI47" s="45">
        <f>'Population Estimate'!K46*Assumptions!D$41*'Property % affected'!O47</f>
        <v>2304.4826643860388</v>
      </c>
      <c r="AJ47" s="45">
        <f>'Population Estimate'!L46*Assumptions!E$41*'Property % affected'!P47</f>
        <v>1728.5979719091529</v>
      </c>
      <c r="AK47" s="45">
        <f>'Population Estimate'!M46*Assumptions!F$41*'Property % affected'!Q47</f>
        <v>938.52258369782169</v>
      </c>
      <c r="AL47" s="45">
        <f>'Population Estimate'!N46*Assumptions!G$41*'Property % affected'!R47</f>
        <v>591.1877904946341</v>
      </c>
      <c r="AM47" s="45">
        <f>'Population Estimate'!O46*Assumptions!H$41*'Property % affected'!S47</f>
        <v>301.39497469159983</v>
      </c>
    </row>
    <row r="48" spans="1:39" x14ac:dyDescent="0.35">
      <c r="A48">
        <v>2067</v>
      </c>
      <c r="B48" s="43">
        <f>'Property % affected'!B48*'Population Estimate'!B47</f>
        <v>22.323810650117874</v>
      </c>
      <c r="C48" s="43">
        <f>'Property % affected'!C48*'Population Estimate'!C47</f>
        <v>32.911081810718905</v>
      </c>
      <c r="D48" s="43">
        <f>'Property % affected'!D48*'Population Estimate'!D47</f>
        <v>35.950735076952064</v>
      </c>
      <c r="E48" s="43">
        <f>'Property % affected'!E48*'Population Estimate'!E47</f>
        <v>34.884543053736749</v>
      </c>
      <c r="F48" s="43">
        <f>'Property % affected'!F48*'Population Estimate'!F47</f>
        <v>26.601775939474667</v>
      </c>
      <c r="G48" s="43">
        <f>'Property % affected'!G48*'Population Estimate'!G47</f>
        <v>15.237749104844227</v>
      </c>
      <c r="H48" s="44">
        <f>'Property % affected'!H48*'Population Estimate'!B47</f>
        <v>63.930222509870475</v>
      </c>
      <c r="I48" s="44">
        <f>'Property % affected'!I48*'Population Estimate'!C47</f>
        <v>78.113113902413957</v>
      </c>
      <c r="J48" s="44">
        <f>'Property % affected'!J48*'Population Estimate'!D47</f>
        <v>51.060929681146519</v>
      </c>
      <c r="K48" s="44">
        <f>'Property % affected'!K48*'Population Estimate'!E47</f>
        <v>55.442838443486735</v>
      </c>
      <c r="L48" s="44">
        <f>'Property % affected'!L48*'Population Estimate'!F47</f>
        <v>45.590652587974731</v>
      </c>
      <c r="M48" s="44">
        <f>'Property % affected'!M48*'Population Estimate'!G47</f>
        <v>18.669689336214773</v>
      </c>
      <c r="N48" s="45">
        <f>'Property % affected'!N48*'Population Estimate'!B47</f>
        <v>1249.0546234947103</v>
      </c>
      <c r="O48" s="45">
        <f>'Property % affected'!O48*'Population Estimate'!C47</f>
        <v>2558.6035145070682</v>
      </c>
      <c r="P48" s="45">
        <f>'Property % affected'!P48*'Population Estimate'!D47</f>
        <v>1939.5839136868699</v>
      </c>
      <c r="Q48" s="45">
        <f>'Property % affected'!Q48*'Population Estimate'!E47</f>
        <v>954.01525616235938</v>
      </c>
      <c r="R48" s="45">
        <f>'Property % affected'!R48*'Population Estimate'!F47</f>
        <v>611.89974893321187</v>
      </c>
      <c r="S48" s="45">
        <f>'Property % affected'!S48*'Population Estimate'!G47</f>
        <v>334.10293759805018</v>
      </c>
      <c r="U48">
        <v>2067</v>
      </c>
      <c r="V48" s="43">
        <f>'Population Estimate'!J47*Assumptions!C$41*'Property % affected'!B48</f>
        <v>20.78292460691554</v>
      </c>
      <c r="W48" s="43">
        <f>'Population Estimate'!K47*Assumptions!D$41*'Property % affected'!C48</f>
        <v>30.054135800510995</v>
      </c>
      <c r="X48" s="43">
        <f>'Population Estimate'!L47*Assumptions!E$41*'Property % affected'!D48</f>
        <v>32.485146771246988</v>
      </c>
      <c r="Y48" s="43">
        <f>'Population Estimate'!M47*Assumptions!F$41*'Property % affected'!E48</f>
        <v>34.794778753241935</v>
      </c>
      <c r="Z48" s="43">
        <f>'Population Estimate'!N47*Assumptions!G$41*'Property % affected'!F48</f>
        <v>26.058381945400356</v>
      </c>
      <c r="AA48" s="43">
        <f>'Population Estimate'!O47*Assumptions!H$41*'Property % affected'!G48</f>
        <v>13.936963546638296</v>
      </c>
      <c r="AB48" s="44">
        <f>'Population Estimate'!J47*Assumptions!C$41*'Property % affected'!H48</f>
        <v>59.517481820199784</v>
      </c>
      <c r="AC48" s="44">
        <f>'Population Estimate'!K47*Assumptions!D$41*'Property % affected'!I48</f>
        <v>71.332268763627468</v>
      </c>
      <c r="AD48" s="44">
        <f>'Population Estimate'!L47*Assumptions!E$41*'Property % affected'!J48</f>
        <v>46.13874490793846</v>
      </c>
      <c r="AE48" s="44">
        <f>'Population Estimate'!M47*Assumptions!F$41*'Property % affected'!K48</f>
        <v>55.300173894243237</v>
      </c>
      <c r="AF48" s="44">
        <f>'Population Estimate'!N47*Assumptions!G$41*'Property % affected'!L48</f>
        <v>44.65937315540603</v>
      </c>
      <c r="AG48" s="44">
        <f>'Population Estimate'!O47*Assumptions!H$41*'Property % affected'!M48</f>
        <v>17.075932797920093</v>
      </c>
      <c r="AH48" s="45">
        <f>'Population Estimate'!J47*Assumptions!C$41*'Property % affected'!N48</f>
        <v>1162.8394666513968</v>
      </c>
      <c r="AI48" s="45">
        <f>'Population Estimate'!K47*Assumptions!D$41*'Property % affected'!O48</f>
        <v>2336.4961968407688</v>
      </c>
      <c r="AJ48" s="45">
        <f>'Population Estimate'!L47*Assumptions!E$41*'Property % affected'!P48</f>
        <v>1752.6113993608355</v>
      </c>
      <c r="AK48" s="45">
        <f>'Population Estimate'!M47*Assumptions!F$41*'Property % affected'!Q48</f>
        <v>951.56040066951596</v>
      </c>
      <c r="AL48" s="45">
        <f>'Population Estimate'!N47*Assumptions!G$41*'Property % affected'!R48</f>
        <v>599.40048387277352</v>
      </c>
      <c r="AM48" s="45">
        <f>'Population Estimate'!O47*Assumptions!H$41*'Property % affected'!S48</f>
        <v>305.58190911861692</v>
      </c>
    </row>
    <row r="49" spans="1:39" x14ac:dyDescent="0.35">
      <c r="A49">
        <v>2068</v>
      </c>
      <c r="B49" s="43">
        <f>'Property % affected'!B49*'Population Estimate'!B48</f>
        <v>22.814627089964542</v>
      </c>
      <c r="C49" s="43">
        <f>'Property % affected'!C49*'Population Estimate'!C48</f>
        <v>33.634672431469589</v>
      </c>
      <c r="D49" s="43">
        <f>'Property % affected'!D49*'Population Estimate'!D48</f>
        <v>36.741156214135792</v>
      </c>
      <c r="E49" s="43">
        <f>'Property % affected'!E49*'Population Estimate'!E48</f>
        <v>35.651522647662958</v>
      </c>
      <c r="F49" s="43">
        <f>'Property % affected'!F49*'Population Estimate'!F48</f>
        <v>27.186648708951541</v>
      </c>
      <c r="G49" s="43">
        <f>'Property % affected'!G49*'Population Estimate'!G48</f>
        <v>15.572769764360388</v>
      </c>
      <c r="H49" s="44">
        <f>'Property % affected'!H49*'Population Estimate'!B48</f>
        <v>64.848464554143945</v>
      </c>
      <c r="I49" s="44">
        <f>'Property % affected'!I49*'Population Estimate'!C48</f>
        <v>79.235067535271156</v>
      </c>
      <c r="J49" s="44">
        <f>'Property % affected'!J49*'Population Estimate'!D48</f>
        <v>51.794327604885659</v>
      </c>
      <c r="K49" s="44">
        <f>'Property % affected'!K49*'Population Estimate'!E48</f>
        <v>56.239174562992822</v>
      </c>
      <c r="L49" s="44">
        <f>'Property % affected'!L49*'Population Estimate'!F48</f>
        <v>46.245479872920917</v>
      </c>
      <c r="M49" s="44">
        <f>'Property % affected'!M49*'Population Estimate'!G48</f>
        <v>18.937845663989009</v>
      </c>
      <c r="N49" s="45">
        <f>'Property % affected'!N49*'Population Estimate'!B48</f>
        <v>1266.4063056509447</v>
      </c>
      <c r="O49" s="45">
        <f>'Property % affected'!O49*'Population Estimate'!C48</f>
        <v>2594.1472562397844</v>
      </c>
      <c r="P49" s="45">
        <f>'Property % affected'!P49*'Population Estimate'!D48</f>
        <v>1966.5283266473512</v>
      </c>
      <c r="Q49" s="45">
        <f>'Property % affected'!Q49*'Population Estimate'!E48</f>
        <v>967.26829504933141</v>
      </c>
      <c r="R49" s="45">
        <f>'Property % affected'!R49*'Population Estimate'!F48</f>
        <v>620.40016977570644</v>
      </c>
      <c r="S49" s="45">
        <f>'Property % affected'!S49*'Population Estimate'!G48</f>
        <v>338.74424620987497</v>
      </c>
      <c r="U49">
        <v>2068</v>
      </c>
      <c r="V49" s="43">
        <f>'Population Estimate'!J48*Assumptions!C$41*'Property % affected'!B49</f>
        <v>21.23986277150771</v>
      </c>
      <c r="W49" s="43">
        <f>'Population Estimate'!K48*Assumptions!D$41*'Property % affected'!C49</f>
        <v>30.714912948618423</v>
      </c>
      <c r="X49" s="43">
        <f>'Population Estimate'!L48*Assumptions!E$41*'Property % affected'!D49</f>
        <v>33.19937268617052</v>
      </c>
      <c r="Y49" s="43">
        <f>'Population Estimate'!M48*Assumptions!F$41*'Property % affected'!E49</f>
        <v>35.559784768593907</v>
      </c>
      <c r="Z49" s="43">
        <f>'Population Estimate'!N48*Assumptions!G$41*'Property % affected'!F49</f>
        <v>26.631307529435386</v>
      </c>
      <c r="AA49" s="43">
        <f>'Population Estimate'!O48*Assumptions!H$41*'Property % affected'!G49</f>
        <v>14.243384835433703</v>
      </c>
      <c r="AB49" s="44">
        <f>'Population Estimate'!J48*Assumptions!C$41*'Property % affected'!H49</f>
        <v>60.372342823822152</v>
      </c>
      <c r="AC49" s="44">
        <f>'Population Estimate'!K48*Assumptions!D$41*'Property % affected'!I49</f>
        <v>72.356827817556379</v>
      </c>
      <c r="AD49" s="44">
        <f>'Population Estimate'!L48*Assumptions!E$41*'Property % affected'!J49</f>
        <v>46.801444547970782</v>
      </c>
      <c r="AE49" s="44">
        <f>'Population Estimate'!M48*Assumptions!F$41*'Property % affected'!K49</f>
        <v>56.094460895473183</v>
      </c>
      <c r="AF49" s="44">
        <f>'Population Estimate'!N48*Assumptions!G$41*'Property % affected'!L49</f>
        <v>45.300824295293125</v>
      </c>
      <c r="AG49" s="44">
        <f>'Population Estimate'!O48*Assumptions!H$41*'Property % affected'!M49</f>
        <v>17.321197694938363</v>
      </c>
      <c r="AH49" s="45">
        <f>'Population Estimate'!J48*Assumptions!C$41*'Property % affected'!N49</f>
        <v>1178.993460595718</v>
      </c>
      <c r="AI49" s="45">
        <f>'Population Estimate'!K48*Assumptions!D$41*'Property % affected'!O49</f>
        <v>2368.9544565551432</v>
      </c>
      <c r="AJ49" s="45">
        <f>'Population Estimate'!L48*Assumptions!E$41*'Property % affected'!P49</f>
        <v>1776.9584177962795</v>
      </c>
      <c r="AK49" s="45">
        <f>'Population Estimate'!M48*Assumptions!F$41*'Property % affected'!Q49</f>
        <v>964.77933706693307</v>
      </c>
      <c r="AL49" s="45">
        <f>'Population Estimate'!N48*Assumptions!G$41*'Property % affected'!R49</f>
        <v>607.72726677307116</v>
      </c>
      <c r="AM49" s="45">
        <f>'Population Estimate'!O48*Assumptions!H$41*'Property % affected'!S49</f>
        <v>309.82700781965383</v>
      </c>
    </row>
    <row r="50" spans="1:39" x14ac:dyDescent="0.35">
      <c r="A50">
        <v>2069</v>
      </c>
      <c r="B50" s="43">
        <f>'Property % affected'!B50*'Population Estimate'!B49</f>
        <v>23.316234733042567</v>
      </c>
      <c r="C50" s="43">
        <f>'Property % affected'!C50*'Population Estimate'!C49</f>
        <v>34.374172082177097</v>
      </c>
      <c r="D50" s="43">
        <f>'Property % affected'!D50*'Population Estimate'!D49</f>
        <v>37.548955732394894</v>
      </c>
      <c r="E50" s="43">
        <f>'Property % affected'!E50*'Population Estimate'!E49</f>
        <v>36.435365231498267</v>
      </c>
      <c r="F50" s="43">
        <f>'Property % affected'!F50*'Population Estimate'!F49</f>
        <v>27.784380625774581</v>
      </c>
      <c r="G50" s="43">
        <f>'Property % affected'!G50*'Population Estimate'!G49</f>
        <v>15.915156265217703</v>
      </c>
      <c r="H50" s="44">
        <f>'Property % affected'!H50*'Population Estimate'!B49</f>
        <v>65.779895484968549</v>
      </c>
      <c r="I50" s="44">
        <f>'Property % affected'!I50*'Population Estimate'!C49</f>
        <v>80.373136003287229</v>
      </c>
      <c r="J50" s="44">
        <f>'Property % affected'!J50*'Population Estimate'!D49</f>
        <v>52.538259463629586</v>
      </c>
      <c r="K50" s="44">
        <f>'Property % affected'!K50*'Population Estimate'!E49</f>
        <v>57.046948610877635</v>
      </c>
      <c r="L50" s="44">
        <f>'Property % affected'!L50*'Population Estimate'!F49</f>
        <v>46.909712567721293</v>
      </c>
      <c r="M50" s="44">
        <f>'Property % affected'!M50*'Population Estimate'!G49</f>
        <v>19.209853572516966</v>
      </c>
      <c r="N50" s="45">
        <f>'Property % affected'!N50*'Population Estimate'!B49</f>
        <v>1283.9990348102383</v>
      </c>
      <c r="O50" s="45">
        <f>'Property % affected'!O50*'Population Estimate'!C49</f>
        <v>2630.1847663774911</v>
      </c>
      <c r="P50" s="45">
        <f>'Property % affected'!P50*'Population Estimate'!D49</f>
        <v>1993.8470474089345</v>
      </c>
      <c r="Q50" s="45">
        <f>'Property % affected'!Q50*'Population Estimate'!E49</f>
        <v>980.70544319305282</v>
      </c>
      <c r="R50" s="45">
        <f>'Property % affected'!R50*'Population Estimate'!F49</f>
        <v>629.01867720775363</v>
      </c>
      <c r="S50" s="45">
        <f>'Property % affected'!S50*'Population Estimate'!G49</f>
        <v>343.45003119471539</v>
      </c>
      <c r="U50">
        <v>2069</v>
      </c>
      <c r="V50" s="43">
        <f>'Population Estimate'!J49*Assumptions!C$41*'Property % affected'!B50</f>
        <v>21.706847283772781</v>
      </c>
      <c r="W50" s="43">
        <f>'Population Estimate'!K49*Assumptions!D$41*'Property % affected'!C50</f>
        <v>31.390218095213616</v>
      </c>
      <c r="X50" s="43">
        <f>'Population Estimate'!L49*Assumptions!E$41*'Property % affected'!D50</f>
        <v>33.929301736472823</v>
      </c>
      <c r="Y50" s="43">
        <f>'Population Estimate'!M49*Assumptions!F$41*'Property % affected'!E50</f>
        <v>36.34161038230215</v>
      </c>
      <c r="Z50" s="43">
        <f>'Population Estimate'!N49*Assumptions!G$41*'Property % affected'!F50</f>
        <v>27.21682958724724</v>
      </c>
      <c r="AA50" s="43">
        <f>'Population Estimate'!O49*Assumptions!H$41*'Property % affected'!G50</f>
        <v>14.556543173222092</v>
      </c>
      <c r="AB50" s="44">
        <f>'Population Estimate'!J49*Assumptions!C$41*'Property % affected'!H50</f>
        <v>61.239482359955723</v>
      </c>
      <c r="AC50" s="44">
        <f>'Population Estimate'!K49*Assumptions!D$41*'Property % affected'!I50</f>
        <v>73.396102809631984</v>
      </c>
      <c r="AD50" s="44">
        <f>'Population Estimate'!L49*Assumptions!E$41*'Property % affected'!J50</f>
        <v>47.473662670002902</v>
      </c>
      <c r="AE50" s="44">
        <f>'Population Estimate'!M49*Assumptions!F$41*'Property % affected'!K50</f>
        <v>56.900156393203147</v>
      </c>
      <c r="AF50" s="44">
        <f>'Population Estimate'!N49*Assumptions!G$41*'Property % affected'!L50</f>
        <v>45.951488720898112</v>
      </c>
      <c r="AG50" s="44">
        <f>'Population Estimate'!O49*Assumptions!H$41*'Property % affected'!M50</f>
        <v>17.569985378701073</v>
      </c>
      <c r="AH50" s="45">
        <f>'Population Estimate'!J49*Assumptions!C$41*'Property % affected'!N50</f>
        <v>1195.3718634355375</v>
      </c>
      <c r="AI50" s="45">
        <f>'Population Estimate'!K49*Assumptions!D$41*'Property % affected'!O50</f>
        <v>2401.8636216145001</v>
      </c>
      <c r="AJ50" s="45">
        <f>'Population Estimate'!L49*Assumptions!E$41*'Property % affected'!P50</f>
        <v>1801.6436614121101</v>
      </c>
      <c r="AK50" s="45">
        <f>'Population Estimate'!M49*Assumptions!F$41*'Property % affected'!Q50</f>
        <v>978.1819089743567</v>
      </c>
      <c r="AL50" s="45">
        <f>'Population Estimate'!N49*Assumptions!G$41*'Property % affected'!R50</f>
        <v>616.16972411030076</v>
      </c>
      <c r="AM50" s="45">
        <f>'Population Estimate'!O49*Assumptions!H$41*'Property % affected'!S50</f>
        <v>314.13107880420557</v>
      </c>
    </row>
    <row r="51" spans="1:39" x14ac:dyDescent="0.35">
      <c r="A51">
        <v>2070</v>
      </c>
      <c r="B51" s="43">
        <f>'Property % affected'!B51*'Population Estimate'!B50</f>
        <v>26.585855060690683</v>
      </c>
      <c r="C51" s="43">
        <f>'Property % affected'!C51*'Population Estimate'!C50</f>
        <v>39.194439722847505</v>
      </c>
      <c r="D51" s="43">
        <f>'Property % affected'!D51*'Population Estimate'!D50</f>
        <v>42.814421205283317</v>
      </c>
      <c r="E51" s="43">
        <f>'Property % affected'!E51*'Population Estimate'!E50</f>
        <v>41.544672637696465</v>
      </c>
      <c r="F51" s="43">
        <f>'Property % affected'!F51*'Population Estimate'!F50</f>
        <v>31.680566125931911</v>
      </c>
      <c r="G51" s="43">
        <f>'Property % affected'!G51*'Population Estimate'!G50</f>
        <v>18.146928206023766</v>
      </c>
      <c r="H51" s="44">
        <f>'Property % affected'!H51*'Population Estimate'!B50</f>
        <v>74.444707901546707</v>
      </c>
      <c r="I51" s="44">
        <f>'Property % affected'!I51*'Population Estimate'!C50</f>
        <v>90.960233195616283</v>
      </c>
      <c r="J51" s="44">
        <f>'Property % affected'!J51*'Population Estimate'!D50</f>
        <v>59.458826296240133</v>
      </c>
      <c r="K51" s="44">
        <f>'Property % affected'!K51*'Population Estimate'!E50</f>
        <v>64.561419483887491</v>
      </c>
      <c r="L51" s="44">
        <f>'Property % affected'!L51*'Population Estimate'!F50</f>
        <v>53.088862852442958</v>
      </c>
      <c r="M51" s="44">
        <f>'Property % affected'!M51*'Population Estimate'!G50</f>
        <v>21.740258592601396</v>
      </c>
      <c r="N51" s="45">
        <f>'Property % affected'!N51*'Population Estimate'!B50</f>
        <v>1452.4577218658608</v>
      </c>
      <c r="O51" s="45">
        <f>'Property % affected'!O51*'Population Estimate'!C50</f>
        <v>2975.2609389021327</v>
      </c>
      <c r="P51" s="45">
        <f>'Property % affected'!P51*'Population Estimate'!D50</f>
        <v>2255.436695601994</v>
      </c>
      <c r="Q51" s="45">
        <f>'Property % affected'!Q51*'Population Estimate'!E50</f>
        <v>1109.3724802154131</v>
      </c>
      <c r="R51" s="45">
        <f>'Property % affected'!R51*'Population Estimate'!F50</f>
        <v>711.54495458267593</v>
      </c>
      <c r="S51" s="45">
        <f>'Property % affected'!S51*'Population Estimate'!G50</f>
        <v>388.51014397963274</v>
      </c>
      <c r="U51">
        <v>2070</v>
      </c>
      <c r="V51" s="43">
        <f>'Population Estimate'!J50*Assumptions!C$41*'Property % affected'!B51</f>
        <v>24.750784263339952</v>
      </c>
      <c r="W51" s="43">
        <f>'Population Estimate'!K50*Assumptions!D$41*'Property % affected'!C51</f>
        <v>35.792047822376652</v>
      </c>
      <c r="X51" s="43">
        <f>'Population Estimate'!L50*Assumptions!E$41*'Property % affected'!D51</f>
        <v>38.687185499894767</v>
      </c>
      <c r="Y51" s="43">
        <f>'Population Estimate'!M50*Assumptions!F$41*'Property % affected'!E51</f>
        <v>41.43777060739427</v>
      </c>
      <c r="Z51" s="43">
        <f>'Population Estimate'!N50*Assumptions!G$41*'Property % affected'!F51</f>
        <v>31.033427776940709</v>
      </c>
      <c r="AA51" s="43">
        <f>'Population Estimate'!O50*Assumptions!H$41*'Property % affected'!G51</f>
        <v>16.597797689844626</v>
      </c>
      <c r="AB51" s="44">
        <f>'Population Estimate'!J50*Assumptions!C$41*'Property % affected'!H51</f>
        <v>69.306211916536085</v>
      </c>
      <c r="AC51" s="44">
        <f>'Population Estimate'!K50*Assumptions!D$41*'Property % affected'!I51</f>
        <v>83.064155004982027</v>
      </c>
      <c r="AD51" s="44">
        <f>'Population Estimate'!L50*Assumptions!E$41*'Property % affected'!J51</f>
        <v>53.727098902012152</v>
      </c>
      <c r="AE51" s="44">
        <f>'Population Estimate'!M50*Assumptions!F$41*'Property % affected'!K51</f>
        <v>64.395291160234351</v>
      </c>
      <c r="AF51" s="44">
        <f>'Population Estimate'!N50*Assumptions!G$41*'Property % affected'!L51</f>
        <v>52.004417614956232</v>
      </c>
      <c r="AG51" s="44">
        <f>'Population Estimate'!O50*Assumptions!H$41*'Property % affected'!M51</f>
        <v>19.884379865740879</v>
      </c>
      <c r="AH51" s="45">
        <f>'Population Estimate'!J50*Assumptions!C$41*'Property % affected'!N51</f>
        <v>1352.2028027106157</v>
      </c>
      <c r="AI51" s="45">
        <f>'Population Estimate'!K50*Assumptions!D$41*'Property % affected'!O51</f>
        <v>2716.9844131528193</v>
      </c>
      <c r="AJ51" s="45">
        <f>'Population Estimate'!L50*Assumptions!E$41*'Property % affected'!P51</f>
        <v>2038.0165226957815</v>
      </c>
      <c r="AK51" s="45">
        <f>'Population Estimate'!M50*Assumptions!F$41*'Property % affected'!Q51</f>
        <v>1106.5178622110627</v>
      </c>
      <c r="AL51" s="45">
        <f>'Population Estimate'!N50*Assumptions!G$41*'Property % affected'!R51</f>
        <v>697.01023871581708</v>
      </c>
      <c r="AM51" s="45">
        <f>'Population Estimate'!O50*Assumptions!H$41*'Property % affected'!S51</f>
        <v>355.34459039110754</v>
      </c>
    </row>
    <row r="52" spans="1:39" x14ac:dyDescent="0.35">
      <c r="A52">
        <v>2071</v>
      </c>
      <c r="B52" s="43">
        <f>'Property % affected'!B52*'Population Estimate'!B51</f>
        <v>27.170377790061657</v>
      </c>
      <c r="C52" s="43">
        <f>'Property % affected'!C52*'Population Estimate'!C51</f>
        <v>40.056177697069721</v>
      </c>
      <c r="D52" s="43">
        <f>'Property % affected'!D52*'Population Estimate'!D51</f>
        <v>43.755748925690298</v>
      </c>
      <c r="E52" s="43">
        <f>'Property % affected'!E52*'Population Estimate'!E51</f>
        <v>42.458083373803106</v>
      </c>
      <c r="F52" s="43">
        <f>'Property % affected'!F52*'Population Estimate'!F51</f>
        <v>32.377102345574798</v>
      </c>
      <c r="G52" s="43">
        <f>'Property % affected'!G52*'Population Estimate'!G51</f>
        <v>18.545910746945228</v>
      </c>
      <c r="H52" s="44">
        <f>'Property % affected'!H52*'Population Estimate'!B51</f>
        <v>75.513971515611303</v>
      </c>
      <c r="I52" s="44">
        <f>'Property % affected'!I52*'Population Estimate'!C51</f>
        <v>92.266712466265432</v>
      </c>
      <c r="J52" s="44">
        <f>'Property % affected'!J52*'Population Estimate'!D51</f>
        <v>60.312844819324894</v>
      </c>
      <c r="K52" s="44">
        <f>'Property % affected'!K52*'Population Estimate'!E51</f>
        <v>65.488727531328252</v>
      </c>
      <c r="L52" s="44">
        <f>'Property % affected'!L52*'Population Estimate'!F51</f>
        <v>53.851388369169484</v>
      </c>
      <c r="M52" s="44">
        <f>'Property % affected'!M52*'Population Estimate'!G51</f>
        <v>22.052518095374474</v>
      </c>
      <c r="N52" s="45">
        <f>'Property % affected'!N52*'Population Estimate'!B51</f>
        <v>1472.635049791417</v>
      </c>
      <c r="O52" s="45">
        <f>'Property % affected'!O52*'Population Estimate'!C51</f>
        <v>3016.5928239715349</v>
      </c>
      <c r="P52" s="45">
        <f>'Property % affected'!P52*'Population Estimate'!D51</f>
        <v>2286.768888709847</v>
      </c>
      <c r="Q52" s="45">
        <f>'Property % affected'!Q52*'Population Estimate'!E51</f>
        <v>1124.7837186892866</v>
      </c>
      <c r="R52" s="45">
        <f>'Property % affected'!R52*'Population Estimate'!F51</f>
        <v>721.42963188945919</v>
      </c>
      <c r="S52" s="45">
        <f>'Property % affected'!S52*'Population Estimate'!G51</f>
        <v>393.90726945837764</v>
      </c>
      <c r="U52">
        <v>2071</v>
      </c>
      <c r="V52" s="43">
        <f>'Population Estimate'!J51*Assumptions!C$41*'Property % affected'!B52</f>
        <v>25.294960703731029</v>
      </c>
      <c r="W52" s="43">
        <f>'Population Estimate'!K51*Assumptions!D$41*'Property % affected'!C52</f>
        <v>36.578980025051813</v>
      </c>
      <c r="X52" s="43">
        <f>'Population Estimate'!L51*Assumptions!E$41*'Property % affected'!D52</f>
        <v>39.537770866002305</v>
      </c>
      <c r="Y52" s="43">
        <f>'Population Estimate'!M51*Assumptions!F$41*'Property % affected'!E52</f>
        <v>42.348830970854074</v>
      </c>
      <c r="Z52" s="43">
        <f>'Population Estimate'!N51*Assumptions!G$41*'Property % affected'!F52</f>
        <v>31.715735863872823</v>
      </c>
      <c r="AA52" s="43">
        <f>'Population Estimate'!O51*Assumptions!H$41*'Property % affected'!G52</f>
        <v>16.962720690630864</v>
      </c>
      <c r="AB52" s="44">
        <f>'Population Estimate'!J51*Assumptions!C$41*'Property % affected'!H52</f>
        <v>70.301670327481943</v>
      </c>
      <c r="AC52" s="44">
        <f>'Population Estimate'!K51*Assumptions!D$41*'Property % affected'!I52</f>
        <v>84.257221390537708</v>
      </c>
      <c r="AD52" s="44">
        <f>'Population Estimate'!L51*Assumptions!E$41*'Property % affected'!J52</f>
        <v>54.49879152549785</v>
      </c>
      <c r="AE52" s="44">
        <f>'Population Estimate'!M51*Assumptions!F$41*'Property % affected'!K52</f>
        <v>65.32021307470805</v>
      </c>
      <c r="AF52" s="44">
        <f>'Population Estimate'!N51*Assumptions!G$41*'Property % affected'!L52</f>
        <v>52.751367036798698</v>
      </c>
      <c r="AG52" s="44">
        <f>'Population Estimate'!O51*Assumptions!H$41*'Property % affected'!M52</f>
        <v>20.169983026502745</v>
      </c>
      <c r="AH52" s="45">
        <f>'Population Estimate'!J51*Assumptions!C$41*'Property % affected'!N52</f>
        <v>1370.9874041220075</v>
      </c>
      <c r="AI52" s="45">
        <f>'Population Estimate'!K51*Assumptions!D$41*'Property % affected'!O52</f>
        <v>2754.728358912826</v>
      </c>
      <c r="AJ52" s="45">
        <f>'Population Estimate'!L51*Assumptions!E$41*'Property % affected'!P52</f>
        <v>2066.3283469073035</v>
      </c>
      <c r="AK52" s="45">
        <f>'Population Estimate'!M51*Assumptions!F$41*'Property % affected'!Q52</f>
        <v>1121.8894447536768</v>
      </c>
      <c r="AL52" s="45">
        <f>'Population Estimate'!N51*Assumptions!G$41*'Property % affected'!R52</f>
        <v>706.69300189874298</v>
      </c>
      <c r="AM52" s="45">
        <f>'Population Estimate'!O51*Assumptions!H$41*'Property % affected'!S52</f>
        <v>360.28098490294451</v>
      </c>
    </row>
    <row r="53" spans="1:39" x14ac:dyDescent="0.35">
      <c r="A53">
        <v>2072</v>
      </c>
      <c r="B53" s="43">
        <f>'Property % affected'!B53*'Population Estimate'!B52</f>
        <v>27.767751970716454</v>
      </c>
      <c r="C53" s="43">
        <f>'Property % affected'!C53*'Population Estimate'!C52</f>
        <v>40.936862040763408</v>
      </c>
      <c r="D53" s="43">
        <f>'Property % affected'!D53*'Population Estimate'!D52</f>
        <v>44.71777289404978</v>
      </c>
      <c r="E53" s="43">
        <f>'Property % affected'!E53*'Population Estimate'!E52</f>
        <v>43.391576568618966</v>
      </c>
      <c r="F53" s="43">
        <f>'Property % affected'!F53*'Population Estimate'!F52</f>
        <v>33.088952770883893</v>
      </c>
      <c r="G53" s="43">
        <f>'Property % affected'!G53*'Population Estimate'!G52</f>
        <v>18.953665409856317</v>
      </c>
      <c r="H53" s="44">
        <f>'Property % affected'!H53*'Population Estimate'!B52</f>
        <v>76.598593167991723</v>
      </c>
      <c r="I53" s="44">
        <f>'Property % affected'!I53*'Population Estimate'!C52</f>
        <v>93.591956949191086</v>
      </c>
      <c r="J53" s="44">
        <f>'Property % affected'!J53*'Population Estimate'!D52</f>
        <v>61.17912977421139</v>
      </c>
      <c r="K53" s="44">
        <f>'Property % affected'!K53*'Population Estimate'!E52</f>
        <v>66.429354682062012</v>
      </c>
      <c r="L53" s="44">
        <f>'Property % affected'!L53*'Population Estimate'!F52</f>
        <v>54.624866186103965</v>
      </c>
      <c r="M53" s="44">
        <f>'Property % affected'!M53*'Population Estimate'!G52</f>
        <v>22.369262641260388</v>
      </c>
      <c r="N53" s="45">
        <f>'Property % affected'!N53*'Population Estimate'!B52</f>
        <v>1493.0926781732865</v>
      </c>
      <c r="O53" s="45">
        <f>'Property % affected'!O53*'Population Estimate'!C52</f>
        <v>3058.4988854773815</v>
      </c>
      <c r="P53" s="45">
        <f>'Property % affected'!P53*'Population Estimate'!D52</f>
        <v>2318.5363440118745</v>
      </c>
      <c r="Q53" s="45">
        <f>'Property % affected'!Q53*'Population Estimate'!E52</f>
        <v>1140.4090478094797</v>
      </c>
      <c r="R53" s="45">
        <f>'Property % affected'!R53*'Population Estimate'!F52</f>
        <v>731.4516256719337</v>
      </c>
      <c r="S53" s="45">
        <f>'Property % affected'!S53*'Population Estimate'!G52</f>
        <v>399.37937100630563</v>
      </c>
      <c r="U53">
        <v>2072</v>
      </c>
      <c r="V53" s="43">
        <f>'Population Estimate'!J52*Assumptions!C$41*'Property % affected'!B53</f>
        <v>25.851101532608784</v>
      </c>
      <c r="W53" s="43">
        <f>'Population Estimate'!K52*Assumptions!D$41*'Property % affected'!C53</f>
        <v>37.383213900285085</v>
      </c>
      <c r="X53" s="43">
        <f>'Population Estimate'!L52*Assumptions!E$41*'Property % affected'!D53</f>
        <v>40.407057397772007</v>
      </c>
      <c r="Y53" s="43">
        <f>'Population Estimate'!M52*Assumptions!F$41*'Property % affected'!E53</f>
        <v>43.279922117189031</v>
      </c>
      <c r="Z53" s="43">
        <f>'Population Estimate'!N52*Assumptions!G$41*'Property % affected'!F53</f>
        <v>32.41304533347008</v>
      </c>
      <c r="AA53" s="43">
        <f>'Population Estimate'!O52*Assumptions!H$41*'Property % affected'!G53</f>
        <v>17.335666972516879</v>
      </c>
      <c r="AB53" s="44">
        <f>'Population Estimate'!J52*Assumptions!C$41*'Property % affected'!H53</f>
        <v>71.311426698459385</v>
      </c>
      <c r="AC53" s="44">
        <f>'Population Estimate'!K52*Assumptions!D$41*'Property % affected'!I53</f>
        <v>85.46742401735483</v>
      </c>
      <c r="AD53" s="44">
        <f>'Population Estimate'!L52*Assumptions!E$41*'Property % affected'!J53</f>
        <v>55.281568118103657</v>
      </c>
      <c r="AE53" s="44">
        <f>'Population Estimate'!M52*Assumptions!F$41*'Property % affected'!K53</f>
        <v>66.258419819989399</v>
      </c>
      <c r="AF53" s="44">
        <f>'Population Estimate'!N52*Assumptions!G$41*'Property % affected'!L53</f>
        <v>53.509045036411656</v>
      </c>
      <c r="AG53" s="44">
        <f>'Population Estimate'!O52*Assumptions!H$41*'Property % affected'!M53</f>
        <v>20.459688360225893</v>
      </c>
      <c r="AH53" s="45">
        <f>'Population Estimate'!J52*Assumptions!C$41*'Property % affected'!N53</f>
        <v>1390.032958438893</v>
      </c>
      <c r="AI53" s="45">
        <f>'Population Estimate'!K52*Assumptions!D$41*'Property % affected'!O53</f>
        <v>2792.9966379868697</v>
      </c>
      <c r="AJ53" s="45">
        <f>'Population Estimate'!L52*Assumptions!E$41*'Property % affected'!P53</f>
        <v>2095.0334747948546</v>
      </c>
      <c r="AK53" s="45">
        <f>'Population Estimate'!M52*Assumptions!F$41*'Property % affected'!Q53</f>
        <v>1137.474567048276</v>
      </c>
      <c r="AL53" s="45">
        <f>'Population Estimate'!N52*Assumptions!G$41*'Property % affected'!R53</f>
        <v>716.51027659620468</v>
      </c>
      <c r="AM53" s="45">
        <f>'Population Estimate'!O52*Assumptions!H$41*'Property % affected'!S53</f>
        <v>365.28595507749145</v>
      </c>
    </row>
    <row r="54" spans="1:39" x14ac:dyDescent="0.35">
      <c r="A54">
        <v>2073</v>
      </c>
      <c r="B54" s="43">
        <f>'Property % affected'!B54*'Population Estimate'!B53</f>
        <v>28.378260157621376</v>
      </c>
      <c r="C54" s="43">
        <f>'Property % affected'!C54*'Population Estimate'!C53</f>
        <v>41.83690931316918</v>
      </c>
      <c r="D54" s="43">
        <f>'Property % affected'!D54*'Population Estimate'!D53</f>
        <v>45.700948142833447</v>
      </c>
      <c r="E54" s="43">
        <f>'Property % affected'!E54*'Population Estimate'!E53</f>
        <v>44.345593759704172</v>
      </c>
      <c r="F54" s="43">
        <f>'Property % affected'!F54*'Population Estimate'!F53</f>
        <v>33.816454103510281</v>
      </c>
      <c r="G54" s="43">
        <f>'Property % affected'!G54*'Population Estimate'!G53</f>
        <v>19.370385060650406</v>
      </c>
      <c r="H54" s="44">
        <f>'Property % affected'!H54*'Population Estimate'!B53</f>
        <v>77.698793449137128</v>
      </c>
      <c r="I54" s="44">
        <f>'Property % affected'!I54*'Population Estimate'!C53</f>
        <v>94.936236172735349</v>
      </c>
      <c r="J54" s="44">
        <f>'Property % affected'!J54*'Population Estimate'!D53</f>
        <v>62.057857346011559</v>
      </c>
      <c r="K54" s="44">
        <f>'Property % affected'!K54*'Population Estimate'!E53</f>
        <v>67.38349224092326</v>
      </c>
      <c r="L54" s="44">
        <f>'Property % affected'!L54*'Population Estimate'!F53</f>
        <v>55.409453613234362</v>
      </c>
      <c r="M54" s="44">
        <f>'Property % affected'!M54*'Population Estimate'!G53</f>
        <v>22.690556649793351</v>
      </c>
      <c r="N54" s="45">
        <f>'Property % affected'!N54*'Population Estimate'!B53</f>
        <v>1513.8345009039665</v>
      </c>
      <c r="O54" s="45">
        <f>'Property % affected'!O54*'Population Estimate'!C53</f>
        <v>3100.9870997938347</v>
      </c>
      <c r="P54" s="45">
        <f>'Property % affected'!P54*'Population Estimate'!D53</f>
        <v>2350.7451081061226</v>
      </c>
      <c r="Q54" s="45">
        <f>'Property % affected'!Q54*'Population Estimate'!E53</f>
        <v>1156.2514416915976</v>
      </c>
      <c r="R54" s="45">
        <f>'Property % affected'!R54*'Population Estimate'!F53</f>
        <v>741.61284351027746</v>
      </c>
      <c r="S54" s="45">
        <f>'Property % affected'!S54*'Population Estimate'!G53</f>
        <v>404.92749017988439</v>
      </c>
      <c r="U54">
        <v>2073</v>
      </c>
      <c r="V54" s="43">
        <f>'Population Estimate'!J53*Assumptions!C$41*'Property % affected'!B54</f>
        <v>26.41946980177266</v>
      </c>
      <c r="W54" s="43">
        <f>'Population Estimate'!K53*Assumptions!D$41*'Property % affected'!C54</f>
        <v>38.205129846632154</v>
      </c>
      <c r="X54" s="43">
        <f>'Population Estimate'!L53*Assumptions!E$41*'Property % affected'!D54</f>
        <v>41.29545626333708</v>
      </c>
      <c r="Y54" s="43">
        <f>'Population Estimate'!M53*Assumptions!F$41*'Property % affected'!E54</f>
        <v>44.231484447802487</v>
      </c>
      <c r="Z54" s="43">
        <f>'Population Estimate'!N53*Assumptions!G$41*'Property % affected'!F54</f>
        <v>33.125686009585039</v>
      </c>
      <c r="AA54" s="43">
        <f>'Population Estimate'!O53*Assumptions!H$41*'Property % affected'!G54</f>
        <v>17.716812937207866</v>
      </c>
      <c r="AB54" s="44">
        <f>'Population Estimate'!J53*Assumptions!C$41*'Property % affected'!H54</f>
        <v>72.335686393809894</v>
      </c>
      <c r="AC54" s="44">
        <f>'Population Estimate'!K53*Assumptions!D$41*'Property % affected'!I54</f>
        <v>86.695009016552476</v>
      </c>
      <c r="AD54" s="44">
        <f>'Population Estimate'!L53*Assumptions!E$41*'Property % affected'!J54</f>
        <v>56.075587881003315</v>
      </c>
      <c r="AE54" s="44">
        <f>'Population Estimate'!M53*Assumptions!F$41*'Property % affected'!K54</f>
        <v>67.210102208650611</v>
      </c>
      <c r="AF54" s="44">
        <f>'Population Estimate'!N53*Assumptions!G$41*'Property % affected'!L54</f>
        <v>54.277605710414775</v>
      </c>
      <c r="AG54" s="44">
        <f>'Population Estimate'!O53*Assumptions!H$41*'Property % affected'!M54</f>
        <v>20.753554787207136</v>
      </c>
      <c r="AH54" s="45">
        <f>'Population Estimate'!J53*Assumptions!C$41*'Property % affected'!N54</f>
        <v>1409.3430907804541</v>
      </c>
      <c r="AI54" s="45">
        <f>'Population Estimate'!K53*Assumptions!D$41*'Property % affected'!O54</f>
        <v>2831.7965343358255</v>
      </c>
      <c r="AJ54" s="45">
        <f>'Population Estimate'!L53*Assumptions!E$41*'Property % affected'!P54</f>
        <v>2124.1373700749518</v>
      </c>
      <c r="AK54" s="45">
        <f>'Population Estimate'!M53*Assumptions!F$41*'Property % affected'!Q54</f>
        <v>1153.2761955575238</v>
      </c>
      <c r="AL54" s="45">
        <f>'Population Estimate'!N53*Assumptions!G$41*'Property % affected'!R54</f>
        <v>726.4639314222743</v>
      </c>
      <c r="AM54" s="45">
        <f>'Population Estimate'!O53*Assumptions!H$41*'Property % affected'!S54</f>
        <v>370.3604535577158</v>
      </c>
    </row>
    <row r="55" spans="1:39" x14ac:dyDescent="0.35">
      <c r="A55">
        <v>2074</v>
      </c>
      <c r="B55" s="43">
        <f>'Property % affected'!B55*'Population Estimate'!B54</f>
        <v>29.002191118061262</v>
      </c>
      <c r="C55" s="43">
        <f>'Property % affected'!C55*'Population Estimate'!C54</f>
        <v>42.756745232095028</v>
      </c>
      <c r="D55" s="43">
        <f>'Property % affected'!D55*'Population Estimate'!D54</f>
        <v>46.705739708961701</v>
      </c>
      <c r="E55" s="43">
        <f>'Property % affected'!E55*'Population Estimate'!E54</f>
        <v>45.320586192365298</v>
      </c>
      <c r="F55" s="43">
        <f>'Property % affected'!F55*'Population Estimate'!F54</f>
        <v>34.559950447905017</v>
      </c>
      <c r="G55" s="43">
        <f>'Property % affected'!G55*'Population Estimate'!G54</f>
        <v>19.796266805614827</v>
      </c>
      <c r="H55" s="44">
        <f>'Property % affected'!H55*'Population Estimate'!B54</f>
        <v>78.814796117879652</v>
      </c>
      <c r="I55" s="44">
        <f>'Property % affected'!I55*'Population Estimate'!C54</f>
        <v>96.299823536527526</v>
      </c>
      <c r="J55" s="44">
        <f>'Property % affected'!J55*'Population Estimate'!D54</f>
        <v>62.949206250418001</v>
      </c>
      <c r="K55" s="44">
        <f>'Property % affected'!K55*'Population Estimate'!E54</f>
        <v>68.351334260494482</v>
      </c>
      <c r="L55" s="44">
        <f>'Property % affected'!L55*'Population Estimate'!F54</f>
        <v>56.205310220022113</v>
      </c>
      <c r="M55" s="44">
        <f>'Property % affected'!M55*'Population Estimate'!G54</f>
        <v>23.016465465777731</v>
      </c>
      <c r="N55" s="45">
        <f>'Property % affected'!N55*'Population Estimate'!B54</f>
        <v>1534.8644659693323</v>
      </c>
      <c r="O55" s="45">
        <f>'Property % affected'!O55*'Population Estimate'!C54</f>
        <v>3144.0655541016695</v>
      </c>
      <c r="P55" s="45">
        <f>'Property % affected'!P55*'Population Estimate'!D54</f>
        <v>2383.4013115890866</v>
      </c>
      <c r="Q55" s="45">
        <f>'Property % affected'!Q55*'Population Estimate'!E54</f>
        <v>1172.3139157672201</v>
      </c>
      <c r="R55" s="45">
        <f>'Property % affected'!R55*'Population Estimate'!F54</f>
        <v>751.91521948449042</v>
      </c>
      <c r="S55" s="45">
        <f>'Property % affected'!S55*'Population Estimate'!G54</f>
        <v>410.55268300473034</v>
      </c>
      <c r="U55">
        <v>2074</v>
      </c>
      <c r="V55" s="43">
        <f>'Population Estimate'!J54*Assumptions!C$41*'Property % affected'!B55</f>
        <v>27.000334346539532</v>
      </c>
      <c r="W55" s="43">
        <f>'Population Estimate'!K54*Assumptions!D$41*'Property % affected'!C55</f>
        <v>39.045116626178896</v>
      </c>
      <c r="X55" s="43">
        <f>'Population Estimate'!L54*Assumptions!E$41*'Property % affected'!D55</f>
        <v>42.203387670867976</v>
      </c>
      <c r="Y55" s="43">
        <f>'Population Estimate'!M54*Assumptions!F$41*'Property % affected'!E55</f>
        <v>45.203968046864418</v>
      </c>
      <c r="Z55" s="43">
        <f>'Population Estimate'!N54*Assumptions!G$41*'Property % affected'!F55</f>
        <v>33.853994967653406</v>
      </c>
      <c r="AA55" s="43">
        <f>'Population Estimate'!O54*Assumptions!H$41*'Property % affected'!G55</f>
        <v>18.106338864817534</v>
      </c>
      <c r="AB55" s="44">
        <f>'Population Estimate'!J54*Assumptions!C$41*'Property % affected'!H55</f>
        <v>73.374657727562436</v>
      </c>
      <c r="AC55" s="44">
        <f>'Population Estimate'!K54*Assumptions!D$41*'Property % affected'!I55</f>
        <v>87.940226054478075</v>
      </c>
      <c r="AD55" s="44">
        <f>'Population Estimate'!L54*Assumptions!E$41*'Property % affected'!J55</f>
        <v>56.881012302007619</v>
      </c>
      <c r="AE55" s="44">
        <f>'Population Estimate'!M54*Assumptions!F$41*'Property % affected'!K55</f>
        <v>68.175453793941472</v>
      </c>
      <c r="AF55" s="44">
        <f>'Population Estimate'!N54*Assumptions!G$41*'Property % affected'!L55</f>
        <v>55.057205368747034</v>
      </c>
      <c r="AG55" s="44">
        <f>'Population Estimate'!O54*Assumptions!H$41*'Property % affected'!M55</f>
        <v>21.051642074026837</v>
      </c>
      <c r="AH55" s="45">
        <f>'Population Estimate'!J54*Assumptions!C$41*'Property % affected'!N55</f>
        <v>1428.9214766254916</v>
      </c>
      <c r="AI55" s="45">
        <f>'Population Estimate'!K54*Assumptions!D$41*'Property % affected'!O55</f>
        <v>2871.135433108278</v>
      </c>
      <c r="AJ55" s="45">
        <f>'Population Estimate'!L54*Assumptions!E$41*'Property % affected'!P55</f>
        <v>2153.6455723652543</v>
      </c>
      <c r="AK55" s="45">
        <f>'Population Estimate'!M54*Assumptions!F$41*'Property % affected'!Q55</f>
        <v>1169.2973379537436</v>
      </c>
      <c r="AL55" s="45">
        <f>'Population Estimate'!N54*Assumptions!G$41*'Property % affected'!R55</f>
        <v>736.55586094953503</v>
      </c>
      <c r="AM55" s="45">
        <f>'Population Estimate'!O54*Assumptions!H$41*'Property % affected'!S55</f>
        <v>375.50544622056032</v>
      </c>
    </row>
    <row r="56" spans="1:39" x14ac:dyDescent="0.35">
      <c r="A56">
        <v>2075</v>
      </c>
      <c r="B56" s="43">
        <f>'Property % affected'!B56*'Population Estimate'!B55</f>
        <v>29.639839968224948</v>
      </c>
      <c r="C56" s="43">
        <f>'Property % affected'!C56*'Population Estimate'!C55</f>
        <v>43.696804875278623</v>
      </c>
      <c r="D56" s="43">
        <f>'Property % affected'!D56*'Population Estimate'!D55</f>
        <v>47.732622853763729</v>
      </c>
      <c r="E56" s="43">
        <f>'Property % affected'!E56*'Population Estimate'!E55</f>
        <v>46.317015033092055</v>
      </c>
      <c r="F56" s="43">
        <f>'Property % affected'!F56*'Population Estimate'!F55</f>
        <v>35.319793474078885</v>
      </c>
      <c r="G56" s="43">
        <f>'Property % affected'!G56*'Population Estimate'!G55</f>
        <v>20.231512084661098</v>
      </c>
      <c r="H56" s="44">
        <f>'Property % affected'!H56*'Population Estimate'!B55</f>
        <v>79.946828146942337</v>
      </c>
      <c r="I56" s="44">
        <f>'Property % affected'!I56*'Population Estimate'!C55</f>
        <v>97.682996367088279</v>
      </c>
      <c r="J56" s="44">
        <f>'Property % affected'!J56*'Population Estimate'!D55</f>
        <v>63.853357770051026</v>
      </c>
      <c r="K56" s="44">
        <f>'Property % affected'!K56*'Population Estimate'!E55</f>
        <v>69.333077580572663</v>
      </c>
      <c r="L56" s="44">
        <f>'Property % affected'!L56*'Population Estimate'!F55</f>
        <v>57.012597867855504</v>
      </c>
      <c r="M56" s="44">
        <f>'Property % affected'!M56*'Population Estimate'!G55</f>
        <v>23.347055372577795</v>
      </c>
      <c r="N56" s="45">
        <f>'Property % affected'!N56*'Population Estimate'!B55</f>
        <v>1556.1865762000948</v>
      </c>
      <c r="O56" s="45">
        <f>'Property % affected'!O56*'Population Estimate'!C55</f>
        <v>3187.7424479275764</v>
      </c>
      <c r="P56" s="45">
        <f>'Property % affected'!P56*'Population Estimate'!D55</f>
        <v>2416.5111702226</v>
      </c>
      <c r="Q56" s="45">
        <f>'Property % affected'!Q56*'Population Estimate'!E55</f>
        <v>1188.5995273578565</v>
      </c>
      <c r="R56" s="45">
        <f>'Property % affected'!R56*'Population Estimate'!F55</f>
        <v>762.36071454252567</v>
      </c>
      <c r="S56" s="45">
        <f>'Property % affected'!S56*'Population Estimate'!G55</f>
        <v>416.25602017661134</v>
      </c>
      <c r="U56">
        <v>2075</v>
      </c>
      <c r="V56" s="43">
        <f>'Population Estimate'!J55*Assumptions!C$41*'Property % affected'!B56</f>
        <v>27.593969912901418</v>
      </c>
      <c r="W56" s="43">
        <f>'Population Estimate'!K55*Assumptions!D$41*'Property % affected'!C56</f>
        <v>39.903571548423891</v>
      </c>
      <c r="X56" s="43">
        <f>'Population Estimate'!L55*Assumptions!E$41*'Property % affected'!D56</f>
        <v>43.131281067328729</v>
      </c>
      <c r="Y56" s="43">
        <f>'Population Estimate'!M55*Assumptions!F$41*'Property % affected'!E56</f>
        <v>46.19783289419896</v>
      </c>
      <c r="Z56" s="43">
        <f>'Population Estimate'!N55*Assumptions!G$41*'Property % affected'!F56</f>
        <v>34.598316694129039</v>
      </c>
      <c r="AA56" s="43">
        <f>'Population Estimate'!O55*Assumptions!H$41*'Property % affected'!G56</f>
        <v>18.504428999139659</v>
      </c>
      <c r="AB56" s="44">
        <f>'Population Estimate'!J55*Assumptions!C$41*'Property % affected'!H56</f>
        <v>74.428552005800256</v>
      </c>
      <c r="AC56" s="44">
        <f>'Population Estimate'!K55*Assumptions!D$41*'Property % affected'!I56</f>
        <v>89.203328383484802</v>
      </c>
      <c r="AD56" s="44">
        <f>'Population Estimate'!L55*Assumptions!E$41*'Property % affected'!J56</f>
        <v>57.698005188407741</v>
      </c>
      <c r="AE56" s="44">
        <f>'Population Estimate'!M55*Assumptions!F$41*'Property % affected'!K56</f>
        <v>69.154670909154177</v>
      </c>
      <c r="AF56" s="44">
        <f>'Population Estimate'!N55*Assumptions!G$41*'Property % affected'!L56</f>
        <v>55.848002566457055</v>
      </c>
      <c r="AG56" s="44">
        <f>'Population Estimate'!O55*Assumptions!H$41*'Property % affected'!M56</f>
        <v>21.354010845704167</v>
      </c>
      <c r="AH56" s="45">
        <f>'Population Estimate'!J55*Assumptions!C$41*'Property % affected'!N56</f>
        <v>1448.771842512014</v>
      </c>
      <c r="AI56" s="45">
        <f>'Population Estimate'!K55*Assumptions!D$41*'Property % affected'!O56</f>
        <v>2911.0208220462</v>
      </c>
      <c r="AJ56" s="45">
        <f>'Population Estimate'!L55*Assumptions!E$41*'Property % affected'!P56</f>
        <v>2183.5636982389724</v>
      </c>
      <c r="AK56" s="45">
        <f>'Population Estimate'!M55*Assumptions!F$41*'Property % affected'!Q56</f>
        <v>1185.5410436913978</v>
      </c>
      <c r="AL56" s="45">
        <f>'Population Estimate'!N55*Assumptions!G$41*'Property % affected'!R56</f>
        <v>746.78798606969167</v>
      </c>
      <c r="AM56" s="45">
        <f>'Population Estimate'!O55*Assumptions!H$41*'Property % affected'!S56</f>
        <v>380.7219123607872</v>
      </c>
    </row>
    <row r="57" spans="1:39" x14ac:dyDescent="0.35">
      <c r="A57">
        <v>2076</v>
      </c>
      <c r="B57" s="43">
        <f>'Property % affected'!B57*'Population Estimate'!B56</f>
        <v>30.29150831279372</v>
      </c>
      <c r="C57" s="43">
        <f>'Property % affected'!C57*'Population Estimate'!C56</f>
        <v>44.657532886176945</v>
      </c>
      <c r="D57" s="43">
        <f>'Property % affected'!D57*'Population Estimate'!D56</f>
        <v>48.782083287773645</v>
      </c>
      <c r="E57" s="43">
        <f>'Property % affected'!E57*'Population Estimate'!E56</f>
        <v>47.335351587686823</v>
      </c>
      <c r="F57" s="43">
        <f>'Property % affected'!F57*'Population Estimate'!F56</f>
        <v>36.096342583940434</v>
      </c>
      <c r="G57" s="43">
        <f>'Property % affected'!G57*'Population Estimate'!G56</f>
        <v>20.676326766605008</v>
      </c>
      <c r="H57" s="44">
        <f>'Property % affected'!H57*'Population Estimate'!B56</f>
        <v>81.095119769101075</v>
      </c>
      <c r="I57" s="44">
        <f>'Property % affected'!I57*'Population Estimate'!C56</f>
        <v>99.086035974232203</v>
      </c>
      <c r="J57" s="44">
        <f>'Property % affected'!J57*'Population Estimate'!D56</f>
        <v>64.77049579132796</v>
      </c>
      <c r="K57" s="44">
        <f>'Property % affected'!K57*'Population Estimate'!E56</f>
        <v>70.328921868202443</v>
      </c>
      <c r="L57" s="44">
        <f>'Property % affected'!L57*'Population Estimate'!F56</f>
        <v>57.831480742968864</v>
      </c>
      <c r="M57" s="44">
        <f>'Property % affected'!M57*'Population Estimate'!G56</f>
        <v>23.68239360559852</v>
      </c>
      <c r="N57" s="45">
        <f>'Property % affected'!N57*'Population Estimate'!B56</f>
        <v>1577.8048900336989</v>
      </c>
      <c r="O57" s="45">
        <f>'Property % affected'!O57*'Population Estimate'!C56</f>
        <v>3232.0260947048623</v>
      </c>
      <c r="P57" s="45">
        <f>'Property % affected'!P57*'Population Estimate'!D56</f>
        <v>2450.0809861169405</v>
      </c>
      <c r="Q57" s="45">
        <f>'Property % affected'!Q57*'Population Estimate'!E56</f>
        <v>1205.1113762568743</v>
      </c>
      <c r="R57" s="45">
        <f>'Property % affected'!R57*'Population Estimate'!F56</f>
        <v>772.95131687353523</v>
      </c>
      <c r="S57" s="45">
        <f>'Property % affected'!S57*'Population Estimate'!G56</f>
        <v>422.03858726524294</v>
      </c>
      <c r="U57">
        <v>2076</v>
      </c>
      <c r="V57" s="43">
        <f>'Population Estimate'!J56*Assumptions!C$41*'Property % affected'!B57</f>
        <v>28.200657287478965</v>
      </c>
      <c r="W57" s="43">
        <f>'Population Estimate'!K56*Assumptions!D$41*'Property % affected'!C57</f>
        <v>40.780900658203848</v>
      </c>
      <c r="X57" s="43">
        <f>'Population Estimate'!L56*Assumptions!E$41*'Property % affected'!D57</f>
        <v>44.079575341603103</v>
      </c>
      <c r="Y57" s="43">
        <f>'Population Estimate'!M56*Assumptions!F$41*'Property % affected'!E57</f>
        <v>47.213549082852552</v>
      </c>
      <c r="Z57" s="43">
        <f>'Population Estimate'!N56*Assumptions!G$41*'Property % affected'!F57</f>
        <v>35.359003249424205</v>
      </c>
      <c r="AA57" s="43">
        <f>'Population Estimate'!O56*Assumptions!H$41*'Property % affected'!G57</f>
        <v>18.911271634794485</v>
      </c>
      <c r="AB57" s="44">
        <f>'Population Estimate'!J56*Assumptions!C$41*'Property % affected'!H57</f>
        <v>75.49758356963639</v>
      </c>
      <c r="AC57" s="44">
        <f>'Population Estimate'!K56*Assumptions!D$41*'Property % affected'!I57</f>
        <v>90.484572893437857</v>
      </c>
      <c r="AD57" s="44">
        <f>'Population Estimate'!L56*Assumptions!E$41*'Property % affected'!J57</f>
        <v>58.526732700290324</v>
      </c>
      <c r="AE57" s="44">
        <f>'Population Estimate'!M56*Assumptions!F$41*'Property % affected'!K57</f>
        <v>70.147952707553614</v>
      </c>
      <c r="AF57" s="44">
        <f>'Population Estimate'!N56*Assumptions!G$41*'Property % affected'!L57</f>
        <v>56.650158135949944</v>
      </c>
      <c r="AG57" s="44">
        <f>'Population Estimate'!O56*Assumptions!H$41*'Property % affected'!M57</f>
        <v>21.660722598027096</v>
      </c>
      <c r="AH57" s="45">
        <f>'Population Estimate'!J56*Assumptions!C$41*'Property % affected'!N57</f>
        <v>1468.8979667465455</v>
      </c>
      <c r="AI57" s="45">
        <f>'Population Estimate'!K56*Assumptions!D$41*'Property % affected'!O57</f>
        <v>2951.4602929101743</v>
      </c>
      <c r="AJ57" s="45">
        <f>'Population Estimate'!L56*Assumptions!E$41*'Property % affected'!P57</f>
        <v>2213.8974422939173</v>
      </c>
      <c r="AK57" s="45">
        <f>'Population Estimate'!M56*Assumptions!F$41*'Property % affected'!Q57</f>
        <v>1202.0104045875196</v>
      </c>
      <c r="AL57" s="45">
        <f>'Population Estimate'!N56*Assumptions!G$41*'Property % affected'!R57</f>
        <v>757.16225435919239</v>
      </c>
      <c r="AM57" s="45">
        <f>'Population Estimate'!O56*Assumptions!H$41*'Property % affected'!S57</f>
        <v>386.01084487737717</v>
      </c>
    </row>
    <row r="58" spans="1:39" x14ac:dyDescent="0.35">
      <c r="A58">
        <v>2077</v>
      </c>
      <c r="B58" s="43">
        <f>'Property % affected'!B58*'Population Estimate'!B57</f>
        <v>30.957504387598838</v>
      </c>
      <c r="C58" s="43">
        <f>'Property % affected'!C58*'Population Estimate'!C57</f>
        <v>45.639383684280411</v>
      </c>
      <c r="D58" s="43">
        <f>'Property % affected'!D58*'Population Estimate'!D57</f>
        <v>49.854617400469245</v>
      </c>
      <c r="E58" s="43">
        <f>'Property % affected'!E58*'Population Estimate'!E57</f>
        <v>48.376077524189782</v>
      </c>
      <c r="F58" s="43">
        <f>'Property % affected'!F58*'Population Estimate'!F57</f>
        <v>36.889965081291351</v>
      </c>
      <c r="G58" s="43">
        <f>'Property % affected'!G58*'Population Estimate'!G57</f>
        <v>21.130921246541511</v>
      </c>
      <c r="H58" s="44">
        <f>'Property % affected'!H58*'Population Estimate'!B57</f>
        <v>82.259904524009201</v>
      </c>
      <c r="I58" s="44">
        <f>'Property % affected'!I58*'Population Estimate'!C57</f>
        <v>100.50922770828079</v>
      </c>
      <c r="J58" s="44">
        <f>'Property % affected'!J58*'Population Estimate'!D57</f>
        <v>65.700806841862047</v>
      </c>
      <c r="K58" s="44">
        <f>'Property % affected'!K58*'Population Estimate'!E57</f>
        <v>71.339069658284615</v>
      </c>
      <c r="L58" s="44">
        <f>'Property % affected'!L58*'Population Estimate'!F57</f>
        <v>58.662125389835019</v>
      </c>
      <c r="M58" s="44">
        <f>'Property % affected'!M58*'Population Estimate'!G57</f>
        <v>24.022548365959885</v>
      </c>
      <c r="N58" s="45">
        <f>'Property % affected'!N58*'Population Estimate'!B57</f>
        <v>1599.7235222868003</v>
      </c>
      <c r="O58" s="45">
        <f>'Property % affected'!O58*'Population Estimate'!C57</f>
        <v>3276.9249233558189</v>
      </c>
      <c r="P58" s="45">
        <f>'Property % affected'!P58*'Population Estimate'!D57</f>
        <v>2484.1171489303711</v>
      </c>
      <c r="Q58" s="45">
        <f>'Property % affected'!Q58*'Population Estimate'!E57</f>
        <v>1221.8526053195117</v>
      </c>
      <c r="R58" s="45">
        <f>'Property % affected'!R58*'Population Estimate'!F57</f>
        <v>783.68904228630163</v>
      </c>
      <c r="S58" s="45">
        <f>'Property % affected'!S58*'Population Estimate'!G57</f>
        <v>427.90148492091441</v>
      </c>
      <c r="U58">
        <v>2077</v>
      </c>
      <c r="V58" s="43">
        <f>'Population Estimate'!J57*Assumptions!C$41*'Property % affected'!B58</f>
        <v>28.820683430332107</v>
      </c>
      <c r="W58" s="43">
        <f>'Population Estimate'!K57*Assumptions!D$41*'Property % affected'!C58</f>
        <v>41.677518927750704</v>
      </c>
      <c r="X58" s="43">
        <f>'Population Estimate'!L57*Assumptions!E$41*'Property % affected'!D58</f>
        <v>45.048719032086986</v>
      </c>
      <c r="Y58" s="43">
        <f>'Population Estimate'!M57*Assumptions!F$41*'Property % affected'!E58</f>
        <v>48.25159704144555</v>
      </c>
      <c r="Z58" s="43">
        <f>'Population Estimate'!N57*Assumptions!G$41*'Property % affected'!F58</f>
        <v>36.136414434432524</v>
      </c>
      <c r="AA58" s="43">
        <f>'Population Estimate'!O57*Assumptions!H$41*'Property % affected'!G58</f>
        <v>19.327059206291107</v>
      </c>
      <c r="AB58" s="44">
        <f>'Population Estimate'!J57*Assumptions!C$41*'Property % affected'!H58</f>
        <v>76.581969838806458</v>
      </c>
      <c r="AC58" s="44">
        <f>'Population Estimate'!K57*Assumptions!D$41*'Property % affected'!I58</f>
        <v>91.784220163960896</v>
      </c>
      <c r="AD58" s="44">
        <f>'Population Estimate'!L57*Assumptions!E$41*'Property % affected'!J58</f>
        <v>59.367363384331256</v>
      </c>
      <c r="AE58" s="44">
        <f>'Population Estimate'!M57*Assumptions!F$41*'Property % affected'!K58</f>
        <v>71.155501202881283</v>
      </c>
      <c r="AF58" s="44">
        <f>'Population Estimate'!N57*Assumptions!G$41*'Property % affected'!L58</f>
        <v>57.463835219697607</v>
      </c>
      <c r="AG58" s="44">
        <f>'Population Estimate'!O57*Assumptions!H$41*'Property % affected'!M58</f>
        <v>21.971839710059388</v>
      </c>
      <c r="AH58" s="45">
        <f>'Population Estimate'!J57*Assumptions!C$41*'Property % affected'!N58</f>
        <v>1489.3036801232852</v>
      </c>
      <c r="AI58" s="45">
        <f>'Population Estimate'!K57*Assumptions!D$41*'Property % affected'!O58</f>
        <v>2992.4615429243941</v>
      </c>
      <c r="AJ58" s="45">
        <f>'Population Estimate'!L57*Assumptions!E$41*'Property % affected'!P58</f>
        <v>2244.6525782364142</v>
      </c>
      <c r="AK58" s="45">
        <f>'Population Estimate'!M57*Assumptions!F$41*'Property % affected'!Q58</f>
        <v>1218.7085554102066</v>
      </c>
      <c r="AL58" s="45">
        <f>'Population Estimate'!N57*Assumptions!G$41*'Property % affected'!R58</f>
        <v>767.68064044993037</v>
      </c>
      <c r="AM58" s="45">
        <f>'Population Estimate'!O57*Assumptions!H$41*'Property % affected'!S58</f>
        <v>391.37325046251613</v>
      </c>
    </row>
    <row r="59" spans="1:39" x14ac:dyDescent="0.35">
      <c r="A59">
        <v>2078</v>
      </c>
      <c r="B59" s="43">
        <f>'Property % affected'!B59*'Population Estimate'!B58</f>
        <v>31.638143205415481</v>
      </c>
      <c r="C59" s="43">
        <f>'Property % affected'!C59*'Population Estimate'!C58</f>
        <v>46.642821680050922</v>
      </c>
      <c r="D59" s="43">
        <f>'Property % affected'!D59*'Population Estimate'!D58</f>
        <v>50.950732495061608</v>
      </c>
      <c r="E59" s="43">
        <f>'Property % affected'!E59*'Population Estimate'!E58</f>
        <v>49.43968510070556</v>
      </c>
      <c r="F59" s="43">
        <f>'Property % affected'!F59*'Population Estimate'!F58</f>
        <v>37.701036345559196</v>
      </c>
      <c r="G59" s="43">
        <f>'Property % affected'!G59*'Population Estimate'!G58</f>
        <v>21.595510545360575</v>
      </c>
      <c r="H59" s="44">
        <f>'Property % affected'!H59*'Population Estimate'!B58</f>
        <v>83.441419305694879</v>
      </c>
      <c r="I59" s="44">
        <f>'Property % affected'!I59*'Population Estimate'!C58</f>
        <v>101.95286101809681</v>
      </c>
      <c r="J59" s="44">
        <f>'Property % affected'!J59*'Population Estimate'!D58</f>
        <v>66.644480128398357</v>
      </c>
      <c r="K59" s="44">
        <f>'Property % affected'!K59*'Population Estimate'!E58</f>
        <v>72.363726394767525</v>
      </c>
      <c r="L59" s="44">
        <f>'Property % affected'!L59*'Population Estimate'!F58</f>
        <v>59.504700745036885</v>
      </c>
      <c r="M59" s="44">
        <f>'Property % affected'!M59*'Population Estimate'!G58</f>
        <v>24.367588834367634</v>
      </c>
      <c r="N59" s="45">
        <f>'Property % affected'!N59*'Population Estimate'!B58</f>
        <v>1621.9466449384813</v>
      </c>
      <c r="O59" s="45">
        <f>'Property % affected'!O59*'Population Estimate'!C58</f>
        <v>3322.4474798960809</v>
      </c>
      <c r="P59" s="45">
        <f>'Property % affected'!P59*'Population Estimate'!D58</f>
        <v>2518.6261370853426</v>
      </c>
      <c r="Q59" s="45">
        <f>'Property % affected'!Q59*'Population Estimate'!E58</f>
        <v>1238.8264010610881</v>
      </c>
      <c r="R59" s="45">
        <f>'Property % affected'!R59*'Population Estimate'!F58</f>
        <v>794.575934592924</v>
      </c>
      <c r="S59" s="45">
        <f>'Property % affected'!S59*'Population Estimate'!G58</f>
        <v>433.84582908398602</v>
      </c>
      <c r="U59">
        <v>2078</v>
      </c>
      <c r="V59" s="43">
        <f>'Population Estimate'!J58*Assumptions!C$41*'Property % affected'!B59</f>
        <v>29.45434161069069</v>
      </c>
      <c r="W59" s="43">
        <f>'Population Estimate'!K58*Assumptions!D$41*'Property % affected'!C59</f>
        <v>42.593850452971402</v>
      </c>
      <c r="X59" s="43">
        <f>'Population Estimate'!L58*Assumptions!E$41*'Property % affected'!D59</f>
        <v>46.039170538844637</v>
      </c>
      <c r="Y59" s="43">
        <f>'Population Estimate'!M58*Assumptions!F$41*'Property % affected'!E59</f>
        <v>49.312467761412577</v>
      </c>
      <c r="Z59" s="43">
        <f>'Population Estimate'!N58*Assumptions!G$41*'Property % affected'!F59</f>
        <v>36.930917960712797</v>
      </c>
      <c r="AA59" s="43">
        <f>'Population Estimate'!O58*Assumptions!H$41*'Property % affected'!G59</f>
        <v>19.751988379048068</v>
      </c>
      <c r="AB59" s="44">
        <f>'Population Estimate'!J58*Assumptions!C$41*'Property % affected'!H59</f>
        <v>77.681931355887315</v>
      </c>
      <c r="AC59" s="44">
        <f>'Population Estimate'!K58*Assumptions!D$41*'Property % affected'!I59</f>
        <v>93.102534517432574</v>
      </c>
      <c r="AD59" s="44">
        <f>'Population Estimate'!L58*Assumptions!E$41*'Property % affected'!J59</f>
        <v>60.220068208074636</v>
      </c>
      <c r="AE59" s="44">
        <f>'Population Estimate'!M58*Assumptions!F$41*'Property % affected'!K59</f>
        <v>72.177521310440724</v>
      </c>
      <c r="AF59" s="44">
        <f>'Population Estimate'!N58*Assumptions!G$41*'Property % affected'!L59</f>
        <v>58.289199303418457</v>
      </c>
      <c r="AG59" s="44">
        <f>'Population Estimate'!O58*Assumptions!H$41*'Property % affected'!M59</f>
        <v>22.287425456827265</v>
      </c>
      <c r="AH59" s="45">
        <f>'Population Estimate'!J58*Assumptions!C$41*'Property % affected'!N59</f>
        <v>1509.9928666532596</v>
      </c>
      <c r="AI59" s="45">
        <f>'Population Estimate'!K58*Assumptions!D$41*'Property % affected'!O59</f>
        <v>3034.0323762417556</v>
      </c>
      <c r="AJ59" s="45">
        <f>'Population Estimate'!L58*Assumptions!E$41*'Property % affected'!P59</f>
        <v>2275.8349599802623</v>
      </c>
      <c r="AK59" s="45">
        <f>'Population Estimate'!M58*Assumptions!F$41*'Property % affected'!Q59</f>
        <v>1235.6386744752922</v>
      </c>
      <c r="AL59" s="45">
        <f>'Population Estimate'!N58*Assumptions!G$41*'Property % affected'!R59</f>
        <v>778.34514640509224</v>
      </c>
      <c r="AM59" s="45">
        <f>'Population Estimate'!O58*Assumptions!H$41*'Property % affected'!S59</f>
        <v>396.81014979320958</v>
      </c>
    </row>
    <row r="60" spans="1:39" x14ac:dyDescent="0.35">
      <c r="A60">
        <v>2079</v>
      </c>
      <c r="B60" s="43">
        <f>'Property % affected'!B60*'Population Estimate'!B59</f>
        <v>32.33374670496223</v>
      </c>
      <c r="C60" s="43">
        <f>'Property % affected'!C60*'Population Estimate'!C59</f>
        <v>47.668321494585712</v>
      </c>
      <c r="D60" s="43">
        <f>'Property % affected'!D60*'Population Estimate'!D59</f>
        <v>52.070947028447016</v>
      </c>
      <c r="E60" s="43">
        <f>'Property % affected'!E60*'Population Estimate'!E59</f>
        <v>50.526677398238803</v>
      </c>
      <c r="F60" s="43">
        <f>'Property % affected'!F60*'Population Estimate'!F59</f>
        <v>38.529940009350106</v>
      </c>
      <c r="G60" s="43">
        <f>'Property % affected'!G60*'Population Estimate'!G59</f>
        <v>22.070314411450934</v>
      </c>
      <c r="H60" s="44">
        <f>'Property % affected'!H60*'Population Estimate'!B59</f>
        <v>84.639904410740641</v>
      </c>
      <c r="I60" s="44">
        <f>'Property % affected'!I60*'Population Estimate'!C59</f>
        <v>103.41722950995265</v>
      </c>
      <c r="J60" s="44">
        <f>'Property % affected'!J60*'Population Estimate'!D59</f>
        <v>67.601707575294782</v>
      </c>
      <c r="K60" s="44">
        <f>'Property % affected'!K60*'Population Estimate'!E59</f>
        <v>73.403100472430367</v>
      </c>
      <c r="L60" s="44">
        <f>'Property % affected'!L60*'Population Estimate'!F59</f>
        <v>60.359378171625984</v>
      </c>
      <c r="M60" s="44">
        <f>'Property % affected'!M60*'Population Estimate'!G59</f>
        <v>24.71758518518325</v>
      </c>
      <c r="N60" s="45">
        <f>'Property % affected'!N60*'Population Estimate'!B59</f>
        <v>1644.4784879243398</v>
      </c>
      <c r="O60" s="45">
        <f>'Property % affected'!O60*'Population Estimate'!C59</f>
        <v>3368.6024290612663</v>
      </c>
      <c r="P60" s="45">
        <f>'Property % affected'!P60*'Population Estimate'!D59</f>
        <v>2553.6145190015909</v>
      </c>
      <c r="Q60" s="45">
        <f>'Property % affected'!Q60*'Population Estimate'!E59</f>
        <v>1256.0359942635221</v>
      </c>
      <c r="R60" s="45">
        <f>'Property % affected'!R60*'Population Estimate'!F59</f>
        <v>805.61406599783732</v>
      </c>
      <c r="S60" s="45">
        <f>'Property % affected'!S60*'Population Estimate'!G59</f>
        <v>439.87275119729679</v>
      </c>
      <c r="U60">
        <v>2079</v>
      </c>
      <c r="V60" s="43">
        <f>'Population Estimate'!J59*Assumptions!C$41*'Property % affected'!B60</f>
        <v>30.101931545669398</v>
      </c>
      <c r="W60" s="43">
        <f>'Population Estimate'!K59*Assumptions!D$41*'Property % affected'!C60</f>
        <v>43.53032865404316</v>
      </c>
      <c r="X60" s="43">
        <f>'Population Estimate'!L59*Assumptions!E$41*'Property % affected'!D60</f>
        <v>47.051398340429671</v>
      </c>
      <c r="Y60" s="43">
        <f>'Population Estimate'!M59*Assumptions!F$41*'Property % affected'!E60</f>
        <v>50.396663029238965</v>
      </c>
      <c r="Z60" s="43">
        <f>'Population Estimate'!N59*Assumptions!G$41*'Property % affected'!F60</f>
        <v>37.742889624414879</v>
      </c>
      <c r="AA60" s="43">
        <f>'Population Estimate'!O59*Assumptions!H$41*'Property % affected'!G60</f>
        <v>20.186260142415044</v>
      </c>
      <c r="AB60" s="44">
        <f>'Population Estimate'!J59*Assumptions!C$41*'Property % affected'!H60</f>
        <v>78.797691831151255</v>
      </c>
      <c r="AC60" s="44">
        <f>'Population Estimate'!K59*Assumptions!D$41*'Property % affected'!I60</f>
        <v>94.4397840727447</v>
      </c>
      <c r="AD60" s="44">
        <f>'Population Estimate'!L59*Assumptions!E$41*'Property % affected'!J60</f>
        <v>61.08502059470419</v>
      </c>
      <c r="AE60" s="44">
        <f>'Population Estimate'!M59*Assumptions!F$41*'Property % affected'!K60</f>
        <v>73.214220888773298</v>
      </c>
      <c r="AF60" s="44">
        <f>'Population Estimate'!N59*Assumptions!G$41*'Property % affected'!L60</f>
        <v>59.126418249734044</v>
      </c>
      <c r="AG60" s="44">
        <f>'Population Estimate'!O59*Assumptions!H$41*'Property % affected'!M60</f>
        <v>22.607544022188272</v>
      </c>
      <c r="AH60" s="45">
        <f>'Population Estimate'!J59*Assumptions!C$41*'Property % affected'!N60</f>
        <v>1530.9694643036023</v>
      </c>
      <c r="AI60" s="45">
        <f>'Population Estimate'!K59*Assumptions!D$41*'Property % affected'!O60</f>
        <v>3076.1807054292935</v>
      </c>
      <c r="AJ60" s="45">
        <f>'Population Estimate'!L59*Assumptions!E$41*'Property % affected'!P60</f>
        <v>2307.4505227609648</v>
      </c>
      <c r="AK60" s="45">
        <f>'Population Estimate'!M59*Assumptions!F$41*'Property % affected'!Q60</f>
        <v>1252.8039842513033</v>
      </c>
      <c r="AL60" s="45">
        <f>'Population Estimate'!N59*Assumptions!G$41*'Property % affected'!R60</f>
        <v>789.15780210023024</v>
      </c>
      <c r="AM60" s="45">
        <f>'Population Estimate'!O59*Assumptions!H$41*'Property % affected'!S60</f>
        <v>402.32257772555664</v>
      </c>
    </row>
    <row r="61" spans="1:39" x14ac:dyDescent="0.35">
      <c r="A61">
        <v>2080</v>
      </c>
      <c r="B61" s="43">
        <f>'Property % affected'!B61*'Population Estimate'!B60</f>
        <v>36.16178578815807</v>
      </c>
      <c r="C61" s="43">
        <f>'Property % affected'!C61*'Population Estimate'!C60</f>
        <v>53.311843087572448</v>
      </c>
      <c r="D61" s="43">
        <f>'Property % affected'!D61*'Population Estimate'!D60</f>
        <v>58.235701832236082</v>
      </c>
      <c r="E61" s="43">
        <f>'Property % affected'!E61*'Population Estimate'!E60</f>
        <v>56.508603884809631</v>
      </c>
      <c r="F61" s="43">
        <f>'Property % affected'!F61*'Population Estimate'!F60</f>
        <v>43.091555388317232</v>
      </c>
      <c r="G61" s="43">
        <f>'Property % affected'!G61*'Population Estimate'!G60</f>
        <v>24.683250886656534</v>
      </c>
      <c r="H61" s="44">
        <f>'Property % affected'!H61*'Population Estimate'!B60</f>
        <v>93.954468225734757</v>
      </c>
      <c r="I61" s="44">
        <f>'Property % affected'!I61*'Population Estimate'!C60</f>
        <v>114.79822515906996</v>
      </c>
      <c r="J61" s="44">
        <f>'Property % affected'!J61*'Population Estimate'!D60</f>
        <v>75.041229436720087</v>
      </c>
      <c r="K61" s="44">
        <f>'Property % affected'!K61*'Population Estimate'!E60</f>
        <v>81.481061669679974</v>
      </c>
      <c r="L61" s="44">
        <f>'Property % affected'!L61*'Population Estimate'!F60</f>
        <v>67.001886616397186</v>
      </c>
      <c r="M61" s="44">
        <f>'Property % affected'!M61*'Population Estimate'!G60</f>
        <v>27.437738594651496</v>
      </c>
      <c r="N61" s="45">
        <f>'Property % affected'!N61*'Population Estimate'!B60</f>
        <v>1824.6040004313411</v>
      </c>
      <c r="O61" s="45">
        <f>'Property % affected'!O61*'Population Estimate'!C60</f>
        <v>3737.5773006832474</v>
      </c>
      <c r="P61" s="45">
        <f>'Property % affected'!P61*'Population Estimate'!D60</f>
        <v>2833.3208984757653</v>
      </c>
      <c r="Q61" s="45">
        <f>'Property % affected'!Q61*'Population Estimate'!E60</f>
        <v>1393.6140342654462</v>
      </c>
      <c r="R61" s="45">
        <f>'Property % affected'!R61*'Population Estimate'!F60</f>
        <v>893.85580803720552</v>
      </c>
      <c r="S61" s="45">
        <f>'Property % affected'!S61*'Population Estimate'!G60</f>
        <v>488.05356069349455</v>
      </c>
      <c r="U61">
        <v>2080</v>
      </c>
      <c r="V61" s="43">
        <f>'Population Estimate'!J60*Assumptions!C$41*'Property % affected'!B61</f>
        <v>33.665742801072838</v>
      </c>
      <c r="W61" s="43">
        <f>'Population Estimate'!K60*Assumptions!D$41*'Property % affected'!C61</f>
        <v>48.683947283908388</v>
      </c>
      <c r="X61" s="43">
        <f>'Population Estimate'!L60*Assumptions!E$41*'Property % affected'!D61</f>
        <v>52.621881508052745</v>
      </c>
      <c r="Y61" s="43">
        <f>'Population Estimate'!M60*Assumptions!F$41*'Property % affected'!E61</f>
        <v>56.363196926437155</v>
      </c>
      <c r="Z61" s="43">
        <f>'Population Estimate'!N60*Assumptions!G$41*'Property % affected'!F61</f>
        <v>42.211324968866734</v>
      </c>
      <c r="AA61" s="43">
        <f>'Population Estimate'!O60*Assumptions!H$41*'Property % affected'!G61</f>
        <v>22.576140705092438</v>
      </c>
      <c r="AB61" s="44">
        <f>'Population Estimate'!J60*Assumptions!C$41*'Property % affected'!H61</f>
        <v>87.469324132077631</v>
      </c>
      <c r="AC61" s="44">
        <f>'Population Estimate'!K60*Assumptions!D$41*'Property % affected'!I61</f>
        <v>104.83281796785641</v>
      </c>
      <c r="AD61" s="44">
        <f>'Population Estimate'!L60*Assumptions!E$41*'Property % affected'!J61</f>
        <v>67.807385493752903</v>
      </c>
      <c r="AE61" s="44">
        <f>'Population Estimate'!M60*Assumptions!F$41*'Property % affected'!K61</f>
        <v>81.271396016525628</v>
      </c>
      <c r="AF61" s="44">
        <f>'Population Estimate'!N60*Assumptions!G$41*'Property % affected'!L61</f>
        <v>65.633240295120146</v>
      </c>
      <c r="AG61" s="44">
        <f>'Population Estimate'!O60*Assumptions!H$41*'Property % affected'!M61</f>
        <v>25.095488839245974</v>
      </c>
      <c r="AH61" s="45">
        <f>'Population Estimate'!J60*Assumptions!C$41*'Property % affected'!N61</f>
        <v>1698.6619342357135</v>
      </c>
      <c r="AI61" s="45">
        <f>'Population Estimate'!K60*Assumptions!D$41*'Property % affected'!O61</f>
        <v>3413.1255971979817</v>
      </c>
      <c r="AJ61" s="45">
        <f>'Population Estimate'!L60*Assumptions!E$41*'Property % affected'!P61</f>
        <v>2560.1936939540865</v>
      </c>
      <c r="AK61" s="45">
        <f>'Population Estimate'!M60*Assumptions!F$41*'Property % affected'!Q61</f>
        <v>1390.0280108294255</v>
      </c>
      <c r="AL61" s="45">
        <f>'Population Estimate'!N60*Assumptions!G$41*'Property % affected'!R61</f>
        <v>875.59703167727469</v>
      </c>
      <c r="AM61" s="45">
        <f>'Population Estimate'!O60*Assumptions!H$41*'Property % affected'!S61</f>
        <v>446.39038465529268</v>
      </c>
    </row>
    <row r="62" spans="1:39" x14ac:dyDescent="0.35">
      <c r="A62">
        <v>2081</v>
      </c>
      <c r="B62" s="43">
        <f>'Property % affected'!B62*'Population Estimate'!B61</f>
        <v>36.956847134861782</v>
      </c>
      <c r="C62" s="43">
        <f>'Property % affected'!C62*'Population Estimate'!C61</f>
        <v>54.483969541967397</v>
      </c>
      <c r="D62" s="43">
        <f>'Property % affected'!D62*'Population Estimate'!D61</f>
        <v>59.516085378452878</v>
      </c>
      <c r="E62" s="43">
        <f>'Property % affected'!E62*'Population Estimate'!E61</f>
        <v>57.751015057980077</v>
      </c>
      <c r="F62" s="43">
        <f>'Property % affected'!F62*'Population Estimate'!F61</f>
        <v>44.038976244668113</v>
      </c>
      <c r="G62" s="43">
        <f>'Property % affected'!G62*'Population Estimate'!G61</f>
        <v>25.225942522681805</v>
      </c>
      <c r="H62" s="44">
        <f>'Property % affected'!H62*'Population Estimate'!B61</f>
        <v>95.303954268254103</v>
      </c>
      <c r="I62" s="44">
        <f>'Property % affected'!I62*'Population Estimate'!C61</f>
        <v>116.44709407912974</v>
      </c>
      <c r="J62" s="44">
        <f>'Property % affected'!J62*'Population Estimate'!D61</f>
        <v>76.119061003974991</v>
      </c>
      <c r="K62" s="44">
        <f>'Property % affected'!K62*'Population Estimate'!E61</f>
        <v>82.651389782108922</v>
      </c>
      <c r="L62" s="44">
        <f>'Property % affected'!L62*'Population Estimate'!F61</f>
        <v>67.964247561212005</v>
      </c>
      <c r="M62" s="44">
        <f>'Property % affected'!M62*'Population Estimate'!G61</f>
        <v>27.831832095162991</v>
      </c>
      <c r="N62" s="45">
        <f>'Property % affected'!N62*'Population Estimate'!B61</f>
        <v>1849.9511294367144</v>
      </c>
      <c r="O62" s="45">
        <f>'Property % affected'!O62*'Population Estimate'!C61</f>
        <v>3789.4991719416553</v>
      </c>
      <c r="P62" s="45">
        <f>'Property % affected'!P62*'Population Estimate'!D61</f>
        <v>2872.6809734894709</v>
      </c>
      <c r="Q62" s="45">
        <f>'Property % affected'!Q62*'Population Estimate'!E61</f>
        <v>1412.9739143829258</v>
      </c>
      <c r="R62" s="45">
        <f>'Property % affected'!R62*'Population Estimate'!F61</f>
        <v>906.27312076542762</v>
      </c>
      <c r="S62" s="45">
        <f>'Property % affected'!S62*'Population Estimate'!G61</f>
        <v>494.8335285996842</v>
      </c>
      <c r="U62">
        <v>2081</v>
      </c>
      <c r="V62" s="43">
        <f>'Population Estimate'!J61*Assumptions!C$41*'Property % affected'!B62</f>
        <v>34.405925572078772</v>
      </c>
      <c r="W62" s="43">
        <f>'Population Estimate'!K61*Assumptions!D$41*'Property % affected'!C62</f>
        <v>49.75432375583231</v>
      </c>
      <c r="X62" s="43">
        <f>'Population Estimate'!L61*Assumptions!E$41*'Property % affected'!D62</f>
        <v>53.778838308332681</v>
      </c>
      <c r="Y62" s="43">
        <f>'Population Estimate'!M61*Assumptions!F$41*'Property % affected'!E62</f>
        <v>57.602411148748459</v>
      </c>
      <c r="Z62" s="43">
        <f>'Population Estimate'!N61*Assumptions!G$41*'Property % affected'!F62</f>
        <v>43.139392876588424</v>
      </c>
      <c r="AA62" s="43">
        <f>'Population Estimate'!O61*Assumptions!H$41*'Property % affected'!G62</f>
        <v>23.072504931613608</v>
      </c>
      <c r="AB62" s="44">
        <f>'Population Estimate'!J61*Assumptions!C$41*'Property % affected'!H62</f>
        <v>88.725662806479363</v>
      </c>
      <c r="AC62" s="44">
        <f>'Population Estimate'!K61*Assumptions!D$41*'Property % affected'!I62</f>
        <v>106.33855183360185</v>
      </c>
      <c r="AD62" s="44">
        <f>'Population Estimate'!L61*Assumptions!E$41*'Property % affected'!J62</f>
        <v>68.781315973394342</v>
      </c>
      <c r="AE62" s="44">
        <f>'Population Estimate'!M61*Assumptions!F$41*'Property % affected'!K62</f>
        <v>82.438712660975781</v>
      </c>
      <c r="AF62" s="44">
        <f>'Population Estimate'!N61*Assumptions!G$41*'Property % affected'!L62</f>
        <v>66.575943110390014</v>
      </c>
      <c r="AG62" s="44">
        <f>'Population Estimate'!O61*Assumptions!H$41*'Property % affected'!M62</f>
        <v>25.455940157403571</v>
      </c>
      <c r="AH62" s="45">
        <f>'Population Estimate'!J61*Assumptions!C$41*'Property % affected'!N62</f>
        <v>1722.2594946780951</v>
      </c>
      <c r="AI62" s="45">
        <f>'Population Estimate'!K61*Assumptions!D$41*'Property % affected'!O62</f>
        <v>3460.5402333619195</v>
      </c>
      <c r="AJ62" s="45">
        <f>'Population Estimate'!L61*Assumptions!E$41*'Property % affected'!P62</f>
        <v>2595.7595262245713</v>
      </c>
      <c r="AK62" s="45">
        <f>'Population Estimate'!M61*Assumptions!F$41*'Property % affected'!Q62</f>
        <v>1409.3380744395274</v>
      </c>
      <c r="AL62" s="45">
        <f>'Population Estimate'!N61*Assumptions!G$41*'Property % affected'!R62</f>
        <v>887.76069618387385</v>
      </c>
      <c r="AM62" s="45">
        <f>'Population Estimate'!O61*Assumptions!H$41*'Property % affected'!S62</f>
        <v>452.59157387988114</v>
      </c>
    </row>
    <row r="63" spans="1:39" x14ac:dyDescent="0.35">
      <c r="A63">
        <v>2082</v>
      </c>
      <c r="B63" s="43">
        <f>'Property % affected'!B63*'Population Estimate'!B62</f>
        <v>37.769388883355553</v>
      </c>
      <c r="C63" s="43">
        <f>'Property % affected'!C63*'Population Estimate'!C62</f>
        <v>55.681866638409645</v>
      </c>
      <c r="D63" s="43">
        <f>'Property % affected'!D63*'Population Estimate'!D62</f>
        <v>60.824619732058352</v>
      </c>
      <c r="E63" s="43">
        <f>'Property % affected'!E63*'Population Estimate'!E62</f>
        <v>59.020742169204233</v>
      </c>
      <c r="F63" s="43">
        <f>'Property % affected'!F63*'Population Estimate'!F62</f>
        <v>45.007227314060948</v>
      </c>
      <c r="G63" s="43">
        <f>'Property % affected'!G63*'Population Estimate'!G62</f>
        <v>25.780565901943177</v>
      </c>
      <c r="H63" s="44">
        <f>'Property % affected'!H63*'Population Estimate'!B62</f>
        <v>96.672823237560692</v>
      </c>
      <c r="I63" s="44">
        <f>'Property % affected'!I63*'Population Estimate'!C62</f>
        <v>118.11964601965235</v>
      </c>
      <c r="J63" s="44">
        <f>'Property % affected'!J63*'Population Estimate'!D62</f>
        <v>77.212373672700267</v>
      </c>
      <c r="K63" s="44">
        <f>'Property % affected'!K63*'Population Estimate'!E62</f>
        <v>83.83852754162244</v>
      </c>
      <c r="L63" s="44">
        <f>'Property % affected'!L63*'Population Estimate'!F62</f>
        <v>68.940431080806036</v>
      </c>
      <c r="M63" s="44">
        <f>'Property % affected'!M63*'Population Estimate'!G62</f>
        <v>28.231586036188187</v>
      </c>
      <c r="N63" s="45">
        <f>'Property % affected'!N63*'Population Estimate'!B62</f>
        <v>1875.6503770106449</v>
      </c>
      <c r="O63" s="45">
        <f>'Property % affected'!O63*'Population Estimate'!C62</f>
        <v>3842.1423341589111</v>
      </c>
      <c r="P63" s="45">
        <f>'Property % affected'!P63*'Population Estimate'!D62</f>
        <v>2912.5878328458602</v>
      </c>
      <c r="Q63" s="45">
        <f>'Property % affected'!Q63*'Population Estimate'!E62</f>
        <v>1432.6027390926299</v>
      </c>
      <c r="R63" s="45">
        <f>'Property % affected'!R63*'Population Estimate'!F62</f>
        <v>918.86293296616441</v>
      </c>
      <c r="S63" s="45">
        <f>'Property % affected'!S63*'Population Estimate'!G62</f>
        <v>501.7076828176049</v>
      </c>
      <c r="U63">
        <v>2082</v>
      </c>
      <c r="V63" s="43">
        <f>'Population Estimate'!J62*Assumptions!C$41*'Property % affected'!B63</f>
        <v>35.16238217187653</v>
      </c>
      <c r="W63" s="43">
        <f>'Population Estimate'!K62*Assumptions!D$41*'Property % affected'!C63</f>
        <v>50.848233771266308</v>
      </c>
      <c r="X63" s="43">
        <f>'Population Estimate'!L62*Assumptions!E$41*'Property % affected'!D63</f>
        <v>54.961232227152557</v>
      </c>
      <c r="Y63" s="43">
        <f>'Population Estimate'!M62*Assumptions!F$41*'Property % affected'!E63</f>
        <v>58.868871020215948</v>
      </c>
      <c r="Z63" s="43">
        <f>'Population Estimate'!N62*Assumptions!G$41*'Property % affected'!F63</f>
        <v>44.087865498968497</v>
      </c>
      <c r="AA63" s="43">
        <f>'Population Estimate'!O62*Assumptions!H$41*'Property % affected'!G63</f>
        <v>23.579782336281056</v>
      </c>
      <c r="AB63" s="44">
        <f>'Population Estimate'!J62*Assumptions!C$41*'Property % affected'!H63</f>
        <v>90.000046514159422</v>
      </c>
      <c r="AC63" s="44">
        <f>'Population Estimate'!K62*Assumptions!D$41*'Property % affected'!I63</f>
        <v>107.86591284357944</v>
      </c>
      <c r="AD63" s="44">
        <f>'Population Estimate'!L62*Assumptions!E$41*'Property % affected'!J63</f>
        <v>69.769235203262156</v>
      </c>
      <c r="AE63" s="44">
        <f>'Population Estimate'!M62*Assumptions!F$41*'Property % affected'!K63</f>
        <v>83.622795698218468</v>
      </c>
      <c r="AF63" s="44">
        <f>'Population Estimate'!N62*Assumptions!G$41*'Property % affected'!L63</f>
        <v>67.532186146955056</v>
      </c>
      <c r="AG63" s="44">
        <f>'Population Estimate'!O62*Assumptions!H$41*'Property % affected'!M63</f>
        <v>25.821568706958963</v>
      </c>
      <c r="AH63" s="45">
        <f>'Population Estimate'!J62*Assumptions!C$41*'Property % affected'!N63</f>
        <v>1746.1848689412309</v>
      </c>
      <c r="AI63" s="45">
        <f>'Population Estimate'!K62*Assumptions!D$41*'Property % affected'!O63</f>
        <v>3508.6135466411702</v>
      </c>
      <c r="AJ63" s="45">
        <f>'Population Estimate'!L62*Assumptions!E$41*'Property % affected'!P63</f>
        <v>2631.8194337785317</v>
      </c>
      <c r="AK63" s="45">
        <f>'Population Estimate'!M62*Assumptions!F$41*'Property % affected'!Q63</f>
        <v>1428.9163905982984</v>
      </c>
      <c r="AL63" s="45">
        <f>'Population Estimate'!N62*Assumptions!G$41*'Property % affected'!R63</f>
        <v>900.09333651939494</v>
      </c>
      <c r="AM63" s="45">
        <f>'Population Estimate'!O62*Assumptions!H$41*'Property % affected'!S63</f>
        <v>458.87890910832868</v>
      </c>
    </row>
    <row r="64" spans="1:39" x14ac:dyDescent="0.35">
      <c r="A64">
        <v>2083</v>
      </c>
      <c r="B64" s="43">
        <f>'Property % affected'!B64*'Population Estimate'!B63</f>
        <v>38.599795361777055</v>
      </c>
      <c r="C64" s="43">
        <f>'Property % affected'!C64*'Population Estimate'!C63</f>
        <v>56.906100976167608</v>
      </c>
      <c r="D64" s="43">
        <f>'Property % affected'!D64*'Population Estimate'!D63</f>
        <v>62.161923823183962</v>
      </c>
      <c r="E64" s="43">
        <f>'Property % affected'!E64*'Population Estimate'!E63</f>
        <v>60.318385792984202</v>
      </c>
      <c r="F64" s="43">
        <f>'Property % affected'!F64*'Population Estimate'!F63</f>
        <v>45.99676657435478</v>
      </c>
      <c r="G64" s="43">
        <f>'Property % affected'!G64*'Population Estimate'!G63</f>
        <v>26.347383358494088</v>
      </c>
      <c r="H64" s="44">
        <f>'Property % affected'!H64*'Population Estimate'!B63</f>
        <v>98.061353534348541</v>
      </c>
      <c r="I64" s="44">
        <f>'Property % affected'!I64*'Population Estimate'!C63</f>
        <v>119.81622114440179</v>
      </c>
      <c r="J64" s="44">
        <f>'Property % affected'!J64*'Population Estimate'!D63</f>
        <v>78.321389800924763</v>
      </c>
      <c r="K64" s="44">
        <f>'Property % affected'!K64*'Population Estimate'!E63</f>
        <v>85.042716388404727</v>
      </c>
      <c r="L64" s="44">
        <f>'Property % affected'!L64*'Population Estimate'!F63</f>
        <v>69.930635711471282</v>
      </c>
      <c r="M64" s="44">
        <f>'Property % affected'!M64*'Population Estimate'!G63</f>
        <v>28.637081719719539</v>
      </c>
      <c r="N64" s="45">
        <f>'Property % affected'!N64*'Population Estimate'!B63</f>
        <v>1901.706634732225</v>
      </c>
      <c r="O64" s="45">
        <f>'Property % affected'!O64*'Population Estimate'!C63</f>
        <v>3895.51680740237</v>
      </c>
      <c r="P64" s="45">
        <f>'Property % affected'!P64*'Population Estimate'!D63</f>
        <v>2953.0490723921794</v>
      </c>
      <c r="Q64" s="45">
        <f>'Property % affected'!Q64*'Population Estimate'!E63</f>
        <v>1452.5042445330694</v>
      </c>
      <c r="R64" s="45">
        <f>'Property % affected'!R64*'Population Estimate'!F63</f>
        <v>931.62764097658351</v>
      </c>
      <c r="S64" s="45">
        <f>'Property % affected'!S64*'Population Estimate'!G63</f>
        <v>508.67733176957381</v>
      </c>
      <c r="U64">
        <v>2083</v>
      </c>
      <c r="V64" s="43">
        <f>'Population Estimate'!J63*Assumptions!C$41*'Property % affected'!B64</f>
        <v>35.935470400612132</v>
      </c>
      <c r="W64" s="43">
        <f>'Population Estimate'!K63*Assumptions!D$41*'Property % affected'!C64</f>
        <v>51.96619474411537</v>
      </c>
      <c r="X64" s="43">
        <f>'Population Estimate'!L63*Assumptions!E$41*'Property % affected'!D64</f>
        <v>56.169622530856117</v>
      </c>
      <c r="Y64" s="43">
        <f>'Population Estimate'!M63*Assumptions!F$41*'Property % affected'!E64</f>
        <v>60.163175569953843</v>
      </c>
      <c r="Z64" s="43">
        <f>'Population Estimate'!N63*Assumptions!G$41*'Property % affected'!F64</f>
        <v>45.057191458760599</v>
      </c>
      <c r="AA64" s="43">
        <f>'Population Estimate'!O63*Assumptions!H$41*'Property % affected'!G64</f>
        <v>24.098212858741682</v>
      </c>
      <c r="AB64" s="44">
        <f>'Population Estimate'!J63*Assumptions!C$41*'Property % affected'!H64</f>
        <v>91.292734439390841</v>
      </c>
      <c r="AC64" s="44">
        <f>'Population Estimate'!K63*Assumptions!D$41*'Property % affected'!I64</f>
        <v>109.41521163260866</v>
      </c>
      <c r="AD64" s="44">
        <f>'Population Estimate'!L63*Assumptions!E$41*'Property % affected'!J64</f>
        <v>70.771344106458116</v>
      </c>
      <c r="AE64" s="44">
        <f>'Population Estimate'!M63*Assumptions!F$41*'Property % affected'!K64</f>
        <v>84.823885947168236</v>
      </c>
      <c r="AF64" s="44">
        <f>'Population Estimate'!N63*Assumptions!G$41*'Property % affected'!L64</f>
        <v>68.502163885610088</v>
      </c>
      <c r="AG64" s="44">
        <f>'Population Estimate'!O63*Assumptions!H$41*'Property % affected'!M64</f>
        <v>26.192448849479423</v>
      </c>
      <c r="AH64" s="45">
        <f>'Population Estimate'!J63*Assumptions!C$41*'Property % affected'!N64</f>
        <v>1770.4426109662513</v>
      </c>
      <c r="AI64" s="45">
        <f>'Population Estimate'!K63*Assumptions!D$41*'Property % affected'!O64</f>
        <v>3557.3546872808311</v>
      </c>
      <c r="AJ64" s="45">
        <f>'Population Estimate'!L63*Assumptions!E$41*'Property % affected'!P64</f>
        <v>2668.3802802367563</v>
      </c>
      <c r="AK64" s="45">
        <f>'Population Estimate'!M63*Assumptions!F$41*'Property % affected'!Q64</f>
        <v>1448.7666858304831</v>
      </c>
      <c r="AL64" s="45">
        <f>'Population Estimate'!N63*Assumptions!G$41*'Property % affected'!R64</f>
        <v>912.59730007106987</v>
      </c>
      <c r="AM64" s="45">
        <f>'Population Estimate'!O63*Assumptions!H$41*'Property % affected'!S64</f>
        <v>465.253587068184</v>
      </c>
    </row>
    <row r="65" spans="1:39" x14ac:dyDescent="0.35">
      <c r="A65">
        <v>2084</v>
      </c>
      <c r="B65" s="43">
        <f>'Property % affected'!B65*'Population Estimate'!B64</f>
        <v>39.448459348190923</v>
      </c>
      <c r="C65" s="43">
        <f>'Property % affected'!C65*'Population Estimate'!C64</f>
        <v>58.157251611891617</v>
      </c>
      <c r="D65" s="43">
        <f>'Property % affected'!D65*'Population Estimate'!D64</f>
        <v>63.528630189901584</v>
      </c>
      <c r="E65" s="43">
        <f>'Property % affected'!E65*'Population Estimate'!E64</f>
        <v>61.644559708191373</v>
      </c>
      <c r="F65" s="43">
        <f>'Property % affected'!F65*'Population Estimate'!F64</f>
        <v>47.008062072615232</v>
      </c>
      <c r="G65" s="43">
        <f>'Property % affected'!G65*'Population Estimate'!G64</f>
        <v>26.926662994124896</v>
      </c>
      <c r="H65" s="44">
        <f>'Property % affected'!H65*'Population Estimate'!B64</f>
        <v>99.469827558034311</v>
      </c>
      <c r="I65" s="44">
        <f>'Property % affected'!I65*'Population Estimate'!C64</f>
        <v>121.53716450297952</v>
      </c>
      <c r="J65" s="44">
        <f>'Property % affected'!J65*'Population Estimate'!D64</f>
        <v>79.446334940448352</v>
      </c>
      <c r="K65" s="44">
        <f>'Property % affected'!K65*'Population Estimate'!E64</f>
        <v>86.26420123049175</v>
      </c>
      <c r="L65" s="44">
        <f>'Property % affected'!L65*'Population Estimate'!F64</f>
        <v>70.935062841114558</v>
      </c>
      <c r="M65" s="44">
        <f>'Property % affected'!M65*'Population Estimate'!G64</f>
        <v>29.048401615505632</v>
      </c>
      <c r="N65" s="45">
        <f>'Property % affected'!N65*'Population Estimate'!B64</f>
        <v>1928.1248621336426</v>
      </c>
      <c r="O65" s="45">
        <f>'Property % affected'!O65*'Population Estimate'!C64</f>
        <v>3949.6327509366847</v>
      </c>
      <c r="P65" s="45">
        <f>'Property % affected'!P65*'Population Estimate'!D64</f>
        <v>2994.0723934960606</v>
      </c>
      <c r="Q65" s="45">
        <f>'Property % affected'!Q65*'Population Estimate'!E64</f>
        <v>1472.6822187446394</v>
      </c>
      <c r="R65" s="45">
        <f>'Property % affected'!R65*'Population Estimate'!F64</f>
        <v>944.56967442341499</v>
      </c>
      <c r="S65" s="45">
        <f>'Property % affected'!S65*'Population Estimate'!G64</f>
        <v>515.74380205431748</v>
      </c>
      <c r="U65">
        <v>2084</v>
      </c>
      <c r="V65" s="43">
        <f>'Population Estimate'!J64*Assumptions!C$41*'Property % affected'!B65</f>
        <v>36.725555925107948</v>
      </c>
      <c r="W65" s="43">
        <f>'Population Estimate'!K64*Assumptions!D$41*'Property % affected'!C65</f>
        <v>53.108735464265692</v>
      </c>
      <c r="X65" s="43">
        <f>'Population Estimate'!L64*Assumptions!E$41*'Property % affected'!D65</f>
        <v>57.404580781945761</v>
      </c>
      <c r="Y65" s="43">
        <f>'Population Estimate'!M64*Assumptions!F$41*'Property % affected'!E65</f>
        <v>61.4859369974684</v>
      </c>
      <c r="Z65" s="43">
        <f>'Population Estimate'!N64*Assumptions!G$41*'Property % affected'!F65</f>
        <v>46.047829242241434</v>
      </c>
      <c r="AA65" s="43">
        <f>'Population Estimate'!O64*Assumptions!H$41*'Property % affected'!G65</f>
        <v>24.628041714010728</v>
      </c>
      <c r="AB65" s="44">
        <f>'Population Estimate'!J64*Assumptions!C$41*'Property % affected'!H65</f>
        <v>92.603989489160128</v>
      </c>
      <c r="AC65" s="44">
        <f>'Population Estimate'!K64*Assumptions!D$41*'Property % affected'!I65</f>
        <v>110.98676329721658</v>
      </c>
      <c r="AD65" s="44">
        <f>'Population Estimate'!L64*Assumptions!E$41*'Property % affected'!J65</f>
        <v>71.787846491981043</v>
      </c>
      <c r="AE65" s="44">
        <f>'Population Estimate'!M64*Assumptions!F$41*'Property % affected'!K65</f>
        <v>86.042227685667896</v>
      </c>
      <c r="AF65" s="44">
        <f>'Population Estimate'!N64*Assumptions!G$41*'Property % affected'!L65</f>
        <v>69.486073600514757</v>
      </c>
      <c r="AG65" s="44">
        <f>'Population Estimate'!O64*Assumptions!H$41*'Property % affected'!M65</f>
        <v>26.568656014601697</v>
      </c>
      <c r="AH65" s="45">
        <f>'Population Estimate'!J64*Assumptions!C$41*'Property % affected'!N65</f>
        <v>1795.0373379569639</v>
      </c>
      <c r="AI65" s="45">
        <f>'Population Estimate'!K64*Assumptions!D$41*'Property % affected'!O65</f>
        <v>3606.7729326398571</v>
      </c>
      <c r="AJ65" s="45">
        <f>'Population Estimate'!L64*Assumptions!E$41*'Property % affected'!P65</f>
        <v>2705.4490245684387</v>
      </c>
      <c r="AK65" s="45">
        <f>'Population Estimate'!M64*Assumptions!F$41*'Property % affected'!Q65</f>
        <v>1468.8927384291565</v>
      </c>
      <c r="AL65" s="45">
        <f>'Population Estimate'!N64*Assumptions!G$41*'Property % affected'!R65</f>
        <v>925.27496683568745</v>
      </c>
      <c r="AM65" s="45">
        <f>'Population Estimate'!O64*Assumptions!H$41*'Property % affected'!S65</f>
        <v>471.71682111175846</v>
      </c>
    </row>
    <row r="66" spans="1:39" x14ac:dyDescent="0.35">
      <c r="A66">
        <v>2085</v>
      </c>
      <c r="B66" s="43">
        <f>'Property % affected'!B66*'Population Estimate'!B65</f>
        <v>40.315782256370696</v>
      </c>
      <c r="C66" s="43">
        <f>'Property % affected'!C66*'Population Estimate'!C65</f>
        <v>59.435910333504843</v>
      </c>
      <c r="D66" s="43">
        <f>'Property % affected'!D66*'Population Estimate'!D65</f>
        <v>64.925385277410726</v>
      </c>
      <c r="E66" s="43">
        <f>'Property % affected'!E66*'Population Estimate'!E65</f>
        <v>62.999891188380658</v>
      </c>
      <c r="F66" s="43">
        <f>'Property % affected'!F66*'Population Estimate'!F65</f>
        <v>48.041592146498488</v>
      </c>
      <c r="G66" s="43">
        <f>'Property % affected'!G66*'Population Estimate'!G65</f>
        <v>27.518678805173607</v>
      </c>
      <c r="H66" s="44">
        <f>'Property % affected'!H66*'Population Estimate'!B65</f>
        <v>100.89853176419152</v>
      </c>
      <c r="I66" s="44">
        <f>'Property % affected'!I66*'Population Estimate'!C65</f>
        <v>123.28282610100045</v>
      </c>
      <c r="J66" s="44">
        <f>'Property % affected'!J66*'Population Estimate'!D65</f>
        <v>80.587437882714639</v>
      </c>
      <c r="K66" s="44">
        <f>'Property % affected'!K66*'Population Estimate'!E65</f>
        <v>87.503230493580503</v>
      </c>
      <c r="L66" s="44">
        <f>'Property % affected'!L66*'Population Estimate'!F65</f>
        <v>71.953916750215768</v>
      </c>
      <c r="M66" s="44">
        <f>'Property % affected'!M66*'Population Estimate'!G65</f>
        <v>29.465629377823849</v>
      </c>
      <c r="N66" s="45">
        <f>'Property % affected'!N66*'Population Estimate'!B65</f>
        <v>1954.910087644173</v>
      </c>
      <c r="O66" s="45">
        <f>'Property % affected'!O66*'Population Estimate'!C65</f>
        <v>4004.5004651575086</v>
      </c>
      <c r="P66" s="45">
        <f>'Property % affected'!P66*'Population Estimate'!D65</f>
        <v>3035.6656045113996</v>
      </c>
      <c r="Q66" s="45">
        <f>'Property % affected'!Q66*'Population Estimate'!E65</f>
        <v>1493.1405023906339</v>
      </c>
      <c r="R66" s="45">
        <f>'Property % affected'!R66*'Population Estimate'!F65</f>
        <v>957.69149668540388</v>
      </c>
      <c r="S66" s="45">
        <f>'Property % affected'!S66*'Population Estimate'!G65</f>
        <v>522.9084386994756</v>
      </c>
      <c r="U66">
        <v>2085</v>
      </c>
      <c r="V66" s="43">
        <f>'Population Estimate'!J65*Assumptions!C$41*'Property % affected'!B66</f>
        <v>37.533012451821307</v>
      </c>
      <c r="W66" s="43">
        <f>'Population Estimate'!K65*Assumptions!D$41*'Property % affected'!C66</f>
        <v>54.276396347699674</v>
      </c>
      <c r="X66" s="43">
        <f>'Population Estimate'!L65*Assumptions!E$41*'Property % affected'!D66</f>
        <v>58.666691109428584</v>
      </c>
      <c r="Y66" s="43">
        <f>'Population Estimate'!M65*Assumptions!F$41*'Property % affected'!E66</f>
        <v>62.837780962225118</v>
      </c>
      <c r="Z66" s="43">
        <f>'Population Estimate'!N65*Assumptions!G$41*'Property % affected'!F66</f>
        <v>47.060247416072556</v>
      </c>
      <c r="AA66" s="43">
        <f>'Population Estimate'!O65*Assumptions!H$41*'Property % affected'!G66</f>
        <v>25.169519508457178</v>
      </c>
      <c r="AB66" s="44">
        <f>'Population Estimate'!J65*Assumptions!C$41*'Property % affected'!H66</f>
        <v>93.934078346637136</v>
      </c>
      <c r="AC66" s="44">
        <f>'Population Estimate'!K65*Assumptions!D$41*'Property % affected'!I66</f>
        <v>112.58088745972198</v>
      </c>
      <c r="AD66" s="44">
        <f>'Population Estimate'!L65*Assumptions!E$41*'Property % affected'!J66</f>
        <v>72.818949096177491</v>
      </c>
      <c r="AE66" s="44">
        <f>'Population Estimate'!M65*Assumptions!F$41*'Property % affected'!K66</f>
        <v>87.278068700169811</v>
      </c>
      <c r="AF66" s="44">
        <f>'Population Estimate'!N65*Assumptions!G$41*'Property % affected'!L66</f>
        <v>70.484115399315343</v>
      </c>
      <c r="AG66" s="44">
        <f>'Population Estimate'!O65*Assumptions!H$41*'Property % affected'!M66</f>
        <v>26.950266715372837</v>
      </c>
      <c r="AH66" s="45">
        <f>'Population Estimate'!J65*Assumptions!C$41*'Property % affected'!N66</f>
        <v>1819.9737312586892</v>
      </c>
      <c r="AI66" s="45">
        <f>'Population Estimate'!K65*Assumptions!D$41*'Property % affected'!O66</f>
        <v>3656.877688956899</v>
      </c>
      <c r="AJ66" s="45">
        <f>'Population Estimate'!L65*Assumptions!E$41*'Property % affected'!P66</f>
        <v>2743.032722415745</v>
      </c>
      <c r="AK66" s="45">
        <f>'Population Estimate'!M65*Assumptions!F$41*'Property % affected'!Q66</f>
        <v>1489.2983791748848</v>
      </c>
      <c r="AL66" s="45">
        <f>'Population Estimate'!N65*Assumptions!G$41*'Property % affected'!R66</f>
        <v>938.12874987259977</v>
      </c>
      <c r="AM66" s="45">
        <f>'Population Estimate'!O65*Assumptions!H$41*'Property % affected'!S66</f>
        <v>478.26984144707387</v>
      </c>
    </row>
    <row r="67" spans="1:39" x14ac:dyDescent="0.35">
      <c r="A67">
        <v>2086</v>
      </c>
      <c r="B67" s="43">
        <f>'Property % affected'!B67*'Population Estimate'!B66</f>
        <v>41.202174325665581</v>
      </c>
      <c r="C67" s="43">
        <f>'Property % affected'!C67*'Population Estimate'!C66</f>
        <v>60.742681940115943</v>
      </c>
      <c r="D67" s="43">
        <f>'Property % affected'!D67*'Population Estimate'!D66</f>
        <v>66.352849743803873</v>
      </c>
      <c r="E67" s="43">
        <f>'Property % affected'!E67*'Population Estimate'!E66</f>
        <v>64.3850212984878</v>
      </c>
      <c r="F67" s="43">
        <f>'Property % affected'!F67*'Population Estimate'!F66</f>
        <v>49.097845650502535</v>
      </c>
      <c r="G67" s="43">
        <f>'Property % affected'!G67*'Population Estimate'!G66</f>
        <v>28.123710812124799</v>
      </c>
      <c r="H67" s="44">
        <f>'Property % affected'!H67*'Population Estimate'!B66</f>
        <v>102.34775672281009</v>
      </c>
      <c r="I67" s="44">
        <f>'Property % affected'!I67*'Population Estimate'!C66</f>
        <v>125.05356097127743</v>
      </c>
      <c r="J67" s="44">
        <f>'Property % affected'!J67*'Population Estimate'!D66</f>
        <v>81.744930705342625</v>
      </c>
      <c r="K67" s="44">
        <f>'Property % affected'!K67*'Population Estimate'!E66</f>
        <v>88.760056171553884</v>
      </c>
      <c r="L67" s="44">
        <f>'Property % affected'!L67*'Population Estimate'!F66</f>
        <v>72.987404653374554</v>
      </c>
      <c r="M67" s="44">
        <f>'Property % affected'!M67*'Population Estimate'!G66</f>
        <v>29.888849862493984</v>
      </c>
      <c r="N67" s="45">
        <f>'Property % affected'!N67*'Population Estimate'!B66</f>
        <v>1982.0674095472864</v>
      </c>
      <c r="O67" s="45">
        <f>'Property % affected'!O67*'Population Estimate'!C66</f>
        <v>4060.1303935520696</v>
      </c>
      <c r="P67" s="45">
        <f>'Property % affected'!P67*'Population Estimate'!D66</f>
        <v>3077.8366222645859</v>
      </c>
      <c r="Q67" s="45">
        <f>'Property % affected'!Q67*'Population Estimate'!E66</f>
        <v>1513.8829894882704</v>
      </c>
      <c r="R67" s="45">
        <f>'Property % affected'!R67*'Population Estimate'!F66</f>
        <v>970.99560536218814</v>
      </c>
      <c r="S67" s="45">
        <f>'Property % affected'!S67*'Population Estimate'!G66</f>
        <v>530.17260541761311</v>
      </c>
      <c r="U67">
        <v>2086</v>
      </c>
      <c r="V67" s="43">
        <f>'Population Estimate'!J66*Assumptions!C$41*'Property % affected'!B67</f>
        <v>38.358221903605752</v>
      </c>
      <c r="W67" s="43">
        <f>'Population Estimate'!K66*Assumptions!D$41*'Property % affected'!C67</f>
        <v>55.469729692109837</v>
      </c>
      <c r="X67" s="43">
        <f>'Population Estimate'!L66*Assumptions!E$41*'Property % affected'!D67</f>
        <v>59.95655048510654</v>
      </c>
      <c r="Y67" s="43">
        <f>'Population Estimate'!M66*Assumptions!F$41*'Property % affected'!E67</f>
        <v>64.219346879582559</v>
      </c>
      <c r="Z67" s="43">
        <f>'Population Estimate'!N66*Assumptions!G$41*'Property % affected'!F67</f>
        <v>48.094924848930027</v>
      </c>
      <c r="AA67" s="43">
        <f>'Population Estimate'!O66*Assumptions!H$41*'Property % affected'!G67</f>
        <v>25.722902358339343</v>
      </c>
      <c r="AB67" s="44">
        <f>'Population Estimate'!J66*Assumptions!C$41*'Property % affected'!H67</f>
        <v>95.283271525413312</v>
      </c>
      <c r="AC67" s="44">
        <f>'Population Estimate'!K66*Assumptions!D$41*'Property % affected'!I67</f>
        <v>114.19790833324038</v>
      </c>
      <c r="AD67" s="44">
        <f>'Population Estimate'!L66*Assumptions!E$41*'Property % affected'!J67</f>
        <v>73.864861624787821</v>
      </c>
      <c r="AE67" s="44">
        <f>'Population Estimate'!M66*Assumptions!F$41*'Property % affected'!K67</f>
        <v>88.531660336130557</v>
      </c>
      <c r="AF67" s="44">
        <f>'Population Estimate'!N66*Assumptions!G$41*'Property % affected'!L67</f>
        <v>71.49649226384264</v>
      </c>
      <c r="AG67" s="44">
        <f>'Population Estimate'!O66*Assumptions!H$41*'Property % affected'!M67</f>
        <v>27.33735856381147</v>
      </c>
      <c r="AH67" s="45">
        <f>'Population Estimate'!J66*Assumptions!C$41*'Property % affected'!N67</f>
        <v>1845.2565372493036</v>
      </c>
      <c r="AI67" s="45">
        <f>'Population Estimate'!K66*Assumptions!D$41*'Property % affected'!O67</f>
        <v>3707.6784931406828</v>
      </c>
      <c r="AJ67" s="45">
        <f>'Population Estimate'!L66*Assumptions!E$41*'Property % affected'!P67</f>
        <v>2781.1385274367772</v>
      </c>
      <c r="AK67" s="45">
        <f>'Population Estimate'!M66*Assumptions!F$41*'Property % affected'!Q67</f>
        <v>1509.9874920648679</v>
      </c>
      <c r="AL67" s="45">
        <f>'Population Estimate'!N66*Assumptions!G$41*'Property % affected'!R67</f>
        <v>951.16109576302279</v>
      </c>
      <c r="AM67" s="45">
        <f>'Population Estimate'!O66*Assumptions!H$41*'Property % affected'!S67</f>
        <v>484.91389537202008</v>
      </c>
    </row>
    <row r="68" spans="1:39" x14ac:dyDescent="0.35">
      <c r="A68">
        <v>2087</v>
      </c>
      <c r="B68" s="43">
        <f>'Property % affected'!B68*'Population Estimate'!B67</f>
        <v>42.108054815041548</v>
      </c>
      <c r="C68" s="43">
        <f>'Property % affected'!C68*'Population Estimate'!C67</f>
        <v>62.078184528086005</v>
      </c>
      <c r="D68" s="43">
        <f>'Property % affected'!D68*'Population Estimate'!D67</f>
        <v>67.811698772554365</v>
      </c>
      <c r="E68" s="43">
        <f>'Property % affected'!E68*'Population Estimate'!E67</f>
        <v>65.800605198049695</v>
      </c>
      <c r="F68" s="43">
        <f>'Property % affected'!F68*'Population Estimate'!F67</f>
        <v>50.177322187192907</v>
      </c>
      <c r="G68" s="43">
        <f>'Property % affected'!G68*'Population Estimate'!G67</f>
        <v>28.742045192057891</v>
      </c>
      <c r="H68" s="44">
        <f>'Property % affected'!H68*'Population Estimate'!B67</f>
        <v>103.81779717739241</v>
      </c>
      <c r="I68" s="44">
        <f>'Property % affected'!I68*'Population Estimate'!C67</f>
        <v>126.84972924602752</v>
      </c>
      <c r="J68" s="44">
        <f>'Property % affected'!J68*'Population Estimate'!D67</f>
        <v>82.919048819326633</v>
      </c>
      <c r="K68" s="44">
        <f>'Property % affected'!K68*'Population Estimate'!E67</f>
        <v>90.034933877731305</v>
      </c>
      <c r="L68" s="44">
        <f>'Property % affected'!L68*'Population Estimate'!F67</f>
        <v>74.03573674145359</v>
      </c>
      <c r="M68" s="44">
        <f>'Property % affected'!M68*'Population Estimate'!G67</f>
        <v>30.318149144136278</v>
      </c>
      <c r="N68" s="45">
        <f>'Property % affected'!N68*'Population Estimate'!B67</f>
        <v>2009.6019969510544</v>
      </c>
      <c r="O68" s="45">
        <f>'Property % affected'!O68*'Population Estimate'!C67</f>
        <v>4116.5331246869746</v>
      </c>
      <c r="P68" s="45">
        <f>'Property % affected'!P68*'Population Estimate'!D67</f>
        <v>3120.5934735613932</v>
      </c>
      <c r="Q68" s="45">
        <f>'Property % affected'!Q68*'Population Estimate'!E67</f>
        <v>1534.9136281498802</v>
      </c>
      <c r="R68" s="45">
        <f>'Property % affected'!R68*'Population Estimate'!F67</f>
        <v>984.48453274969108</v>
      </c>
      <c r="S68" s="45">
        <f>'Property % affected'!S68*'Population Estimate'!G67</f>
        <v>537.53768486578826</v>
      </c>
      <c r="U68">
        <v>2087</v>
      </c>
      <c r="V68" s="43">
        <f>'Population Estimate'!J67*Assumptions!C$41*'Property % affected'!B68</f>
        <v>39.201574600358576</v>
      </c>
      <c r="W68" s="43">
        <f>'Population Estimate'!K67*Assumptions!D$41*'Property % affected'!C68</f>
        <v>56.689299938132976</v>
      </c>
      <c r="X68" s="43">
        <f>'Population Estimate'!L67*Assumptions!E$41*'Property % affected'!D68</f>
        <v>61.274769005940989</v>
      </c>
      <c r="Y68" s="43">
        <f>'Population Estimate'!M67*Assumptions!F$41*'Property % affected'!E68</f>
        <v>65.631288223232531</v>
      </c>
      <c r="Z68" s="43">
        <f>'Population Estimate'!N67*Assumptions!G$41*'Property % affected'!F68</f>
        <v>49.152350938006805</v>
      </c>
      <c r="AA68" s="43">
        <f>'Population Estimate'!O67*Assumptions!H$41*'Property % affected'!G68</f>
        <v>26.288452010946568</v>
      </c>
      <c r="AB68" s="44">
        <f>'Population Estimate'!J67*Assumptions!C$41*'Property % affected'!H68</f>
        <v>96.651843424518674</v>
      </c>
      <c r="AC68" s="44">
        <f>'Population Estimate'!K67*Assumptions!D$41*'Property % affected'!I68</f>
        <v>115.8381547876224</v>
      </c>
      <c r="AD68" s="44">
        <f>'Population Estimate'!L67*Assumptions!E$41*'Property % affected'!J68</f>
        <v>74.925796795596128</v>
      </c>
      <c r="AE68" s="44">
        <f>'Population Estimate'!M67*Assumptions!F$41*'Property % affected'!K68</f>
        <v>89.80325754912981</v>
      </c>
      <c r="AF68" s="44">
        <f>'Population Estimate'!N67*Assumptions!G$41*'Property % affected'!L68</f>
        <v>72.523410091394339</v>
      </c>
      <c r="AG68" s="44">
        <f>'Population Estimate'!O67*Assumptions!H$41*'Property % affected'!M68</f>
        <v>27.730010286692547</v>
      </c>
      <c r="AH68" s="45">
        <f>'Population Estimate'!J67*Assumptions!C$41*'Property % affected'!N68</f>
        <v>1870.8905682426641</v>
      </c>
      <c r="AI68" s="45">
        <f>'Population Estimate'!K67*Assumptions!D$41*'Property % affected'!O68</f>
        <v>3759.1850145852632</v>
      </c>
      <c r="AJ68" s="45">
        <f>'Population Estimate'!L67*Assumptions!E$41*'Property % affected'!P68</f>
        <v>2819.7736926671992</v>
      </c>
      <c r="AK68" s="45">
        <f>'Population Estimate'!M67*Assumptions!F$41*'Property % affected'!Q68</f>
        <v>1530.964015052223</v>
      </c>
      <c r="AL68" s="45">
        <f>'Population Estimate'!N67*Assumptions!G$41*'Property % affected'!R68</f>
        <v>964.37448507571628</v>
      </c>
      <c r="AM68" s="45">
        <f>'Population Estimate'!O67*Assumptions!H$41*'Property % affected'!S68</f>
        <v>491.65024751176497</v>
      </c>
    </row>
    <row r="69" spans="1:39" x14ac:dyDescent="0.35">
      <c r="A69">
        <v>2088</v>
      </c>
      <c r="B69" s="43">
        <f>'Property % affected'!B69*'Population Estimate'!B68</f>
        <v>43.033852201388655</v>
      </c>
      <c r="C69" s="43">
        <f>'Property % affected'!C69*'Population Estimate'!C68</f>
        <v>63.443049783385</v>
      </c>
      <c r="D69" s="43">
        <f>'Property % affected'!D69*'Population Estimate'!D68</f>
        <v>69.302622391874891</v>
      </c>
      <c r="E69" s="43">
        <f>'Property % affected'!E69*'Population Estimate'!E68</f>
        <v>67.247312451091744</v>
      </c>
      <c r="F69" s="43">
        <f>'Property % affected'!F69*'Population Estimate'!F68</f>
        <v>51.280532343512128</v>
      </c>
      <c r="G69" s="43">
        <f>'Property % affected'!G69*'Population Estimate'!G68</f>
        <v>29.373974414007431</v>
      </c>
      <c r="H69" s="44">
        <f>'Property % affected'!H69*'Population Estimate'!B68</f>
        <v>105.30895210489824</v>
      </c>
      <c r="I69" s="44">
        <f>'Property % affected'!I69*'Population Estimate'!C68</f>
        <v>128.67169623011591</v>
      </c>
      <c r="J69" s="44">
        <f>'Property % affected'!J69*'Population Estimate'!D68</f>
        <v>84.110031016914235</v>
      </c>
      <c r="K69" s="44">
        <f>'Property % affected'!K69*'Population Estimate'!E68</f>
        <v>91.328122896855263</v>
      </c>
      <c r="L69" s="44">
        <f>'Property % affected'!L69*'Population Estimate'!F68</f>
        <v>75.099126224327193</v>
      </c>
      <c r="M69" s="44">
        <f>'Property % affected'!M69*'Population Estimate'!G68</f>
        <v>30.753614533677222</v>
      </c>
      <c r="N69" s="45">
        <f>'Property % affected'!N69*'Population Estimate'!B68</f>
        <v>2037.5190907720325</v>
      </c>
      <c r="O69" s="45">
        <f>'Property % affected'!O69*'Population Estimate'!C68</f>
        <v>4173.7193942236345</v>
      </c>
      <c r="P69" s="45">
        <f>'Property % affected'!P69*'Population Estimate'!D68</f>
        <v>3163.9442967147938</v>
      </c>
      <c r="Q69" s="45">
        <f>'Property % affected'!Q69*'Population Estimate'!E68</f>
        <v>1556.2364213343865</v>
      </c>
      <c r="R69" s="45">
        <f>'Property % affected'!R69*'Population Estimate'!F68</f>
        <v>998.16084632211664</v>
      </c>
      <c r="S69" s="45">
        <f>'Property % affected'!S69*'Population Estimate'!G68</f>
        <v>545.00507890872689</v>
      </c>
      <c r="U69">
        <v>2088</v>
      </c>
      <c r="V69" s="43">
        <f>'Population Estimate'!J68*Assumptions!C$41*'Property % affected'!B69</f>
        <v>40.063469443640187</v>
      </c>
      <c r="W69" s="43">
        <f>'Population Estimate'!K68*Assumptions!D$41*'Property % affected'!C69</f>
        <v>57.935683936327628</v>
      </c>
      <c r="X69" s="43">
        <f>'Population Estimate'!L68*Assumptions!E$41*'Property % affected'!D69</f>
        <v>62.621970182625589</v>
      </c>
      <c r="Y69" s="43">
        <f>'Population Estimate'!M68*Assumptions!F$41*'Property % affected'!E69</f>
        <v>67.074272834289829</v>
      </c>
      <c r="Z69" s="43">
        <f>'Population Estimate'!N68*Assumptions!G$41*'Property % affected'!F69</f>
        <v>50.233025840495245</v>
      </c>
      <c r="AA69" s="43">
        <f>'Population Estimate'!O68*Assumptions!H$41*'Property % affected'!G69</f>
        <v>26.866435968404332</v>
      </c>
      <c r="AB69" s="44">
        <f>'Population Estimate'!J68*Assumptions!C$41*'Property % affected'!H69</f>
        <v>98.040072384229049</v>
      </c>
      <c r="AC69" s="44">
        <f>'Population Estimate'!K68*Assumptions!D$41*'Property % affected'!I69</f>
        <v>117.5019604163394</v>
      </c>
      <c r="AD69" s="44">
        <f>'Population Estimate'!L68*Assumptions!E$41*'Property % affected'!J69</f>
        <v>76.001970381692828</v>
      </c>
      <c r="AE69" s="44">
        <f>'Population Estimate'!M68*Assumptions!F$41*'Property % affected'!K69</f>
        <v>91.093118956723032</v>
      </c>
      <c r="AF69" s="44">
        <f>'Population Estimate'!N68*Assumptions!G$41*'Property % affected'!L69</f>
        <v>73.565077736610561</v>
      </c>
      <c r="AG69" s="44">
        <f>'Population Estimate'!O68*Assumptions!H$41*'Property % affected'!M69</f>
        <v>28.128301741558772</v>
      </c>
      <c r="AH69" s="45">
        <f>'Population Estimate'!J68*Assumptions!C$41*'Property % affected'!N69</f>
        <v>1896.8807034045803</v>
      </c>
      <c r="AI69" s="45">
        <f>'Population Estimate'!K68*Assumptions!D$41*'Property % affected'!O69</f>
        <v>3811.4070570104877</v>
      </c>
      <c r="AJ69" s="45">
        <f>'Population Estimate'!L68*Assumptions!E$41*'Property % affected'!P69</f>
        <v>2858.9455719007733</v>
      </c>
      <c r="AK69" s="45">
        <f>'Population Estimate'!M68*Assumptions!F$41*'Property % affected'!Q69</f>
        <v>1552.2319407955288</v>
      </c>
      <c r="AL69" s="45">
        <f>'Population Estimate'!N68*Assumptions!G$41*'Property % affected'!R69</f>
        <v>977.77143283913563</v>
      </c>
      <c r="AM69" s="45">
        <f>'Population Estimate'!O68*Assumptions!H$41*'Property % affected'!S69</f>
        <v>498.48018005946221</v>
      </c>
    </row>
    <row r="70" spans="1:39" x14ac:dyDescent="0.35">
      <c r="A70">
        <v>2089</v>
      </c>
      <c r="B70" s="43">
        <f>'Property % affected'!B70*'Population Estimate'!B69</f>
        <v>43.980004382188568</v>
      </c>
      <c r="C70" s="43">
        <f>'Property % affected'!C70*'Population Estimate'!C69</f>
        <v>64.837923280376046</v>
      </c>
      <c r="D70" s="43">
        <f>'Property % affected'!D70*'Population Estimate'!D69</f>
        <v>70.826325801097198</v>
      </c>
      <c r="E70" s="43">
        <f>'Property % affected'!E70*'Population Estimate'!E69</f>
        <v>68.725827342828069</v>
      </c>
      <c r="F70" s="43">
        <f>'Property % affected'!F70*'Population Estimate'!F69</f>
        <v>52.407997932284786</v>
      </c>
      <c r="G70" s="43">
        <f>'Property % affected'!G70*'Population Estimate'!G69</f>
        <v>30.019797377299504</v>
      </c>
      <c r="H70" s="44">
        <f>'Property % affected'!H70*'Population Estimate'!B69</f>
        <v>106.82152477655082</v>
      </c>
      <c r="I70" s="44">
        <f>'Property % affected'!I70*'Population Estimate'!C69</f>
        <v>130.51983247535168</v>
      </c>
      <c r="J70" s="44">
        <f>'Property % affected'!J70*'Population Estimate'!D69</f>
        <v>85.318119520171862</v>
      </c>
      <c r="K70" s="44">
        <f>'Property % affected'!K70*'Population Estimate'!E69</f>
        <v>92.639886237824683</v>
      </c>
      <c r="L70" s="44">
        <f>'Property % affected'!L70*'Population Estimate'!F69</f>
        <v>76.177789374243972</v>
      </c>
      <c r="M70" s="44">
        <f>'Property % affected'!M70*'Population Estimate'!G69</f>
        <v>31.195334596106882</v>
      </c>
      <c r="N70" s="45">
        <f>'Property % affected'!N70*'Population Estimate'!B69</f>
        <v>2065.8240047328154</v>
      </c>
      <c r="O70" s="45">
        <f>'Property % affected'!O70*'Population Estimate'!C69</f>
        <v>4231.7000869616777</v>
      </c>
      <c r="P70" s="45">
        <f>'Property % affected'!P70*'Population Estimate'!D69</f>
        <v>3207.897343094</v>
      </c>
      <c r="Q70" s="45">
        <f>'Property % affected'!Q70*'Population Estimate'!E69</f>
        <v>1577.8554276092264</v>
      </c>
      <c r="R70" s="45">
        <f>'Property % affected'!R70*'Population Estimate'!F69</f>
        <v>1012.0271492206404</v>
      </c>
      <c r="S70" s="45">
        <f>'Property % affected'!S70*'Population Estimate'!G69</f>
        <v>552.57620888565179</v>
      </c>
      <c r="U70">
        <v>2089</v>
      </c>
      <c r="V70" s="43">
        <f>'Population Estimate'!J69*Assumptions!C$41*'Property % affected'!B70</f>
        <v>40.944314105352518</v>
      </c>
      <c r="W70" s="43">
        <f>'Population Estimate'!K69*Assumptions!D$41*'Property % affected'!C70</f>
        <v>59.209471220021506</v>
      </c>
      <c r="X70" s="43">
        <f>'Population Estimate'!L69*Assumptions!E$41*'Property % affected'!D70</f>
        <v>63.998791234503571</v>
      </c>
      <c r="Y70" s="43">
        <f>'Population Estimate'!M69*Assumptions!F$41*'Property % affected'!E70</f>
        <v>68.548983237177794</v>
      </c>
      <c r="Z70" s="43">
        <f>'Population Estimate'!N69*Assumptions!G$41*'Property % affected'!F70</f>
        <v>51.33746071015883</v>
      </c>
      <c r="AA70" s="43">
        <f>'Population Estimate'!O69*Assumptions!H$41*'Property % affected'!G70</f>
        <v>27.457127614201418</v>
      </c>
      <c r="AB70" s="44">
        <f>'Population Estimate'!J69*Assumptions!C$41*'Property % affected'!H70</f>
        <v>99.448240742675068</v>
      </c>
      <c r="AC70" s="44">
        <f>'Population Estimate'!K69*Assumptions!D$41*'Property % affected'!I70</f>
        <v>119.18966360432977</v>
      </c>
      <c r="AD70" s="44">
        <f>'Population Estimate'!L69*Assumptions!E$41*'Property % affected'!J70</f>
        <v>77.093601255358578</v>
      </c>
      <c r="AE70" s="44">
        <f>'Population Estimate'!M69*Assumptions!F$41*'Property % affected'!K70</f>
        <v>92.401506891039261</v>
      </c>
      <c r="AF70" s="44">
        <f>'Population Estimate'!N69*Assumptions!G$41*'Property % affected'!L70</f>
        <v>74.621707053950601</v>
      </c>
      <c r="AG70" s="44">
        <f>'Population Estimate'!O69*Assumptions!H$41*'Property % affected'!M70</f>
        <v>28.532313932962012</v>
      </c>
      <c r="AH70" s="45">
        <f>'Population Estimate'!J69*Assumptions!C$41*'Property % affected'!N70</f>
        <v>1923.2318896815109</v>
      </c>
      <c r="AI70" s="45">
        <f>'Population Estimate'!K69*Assumptions!D$41*'Property % affected'!O70</f>
        <v>3864.3545603280272</v>
      </c>
      <c r="AJ70" s="45">
        <f>'Population Estimate'!L69*Assumptions!E$41*'Property % affected'!P70</f>
        <v>2898.6616210890779</v>
      </c>
      <c r="AK70" s="45">
        <f>'Population Estimate'!M69*Assumptions!F$41*'Property % affected'!Q70</f>
        <v>1573.7953174187871</v>
      </c>
      <c r="AL70" s="45">
        <f>'Population Estimate'!N69*Assumptions!G$41*'Property % affected'!R70</f>
        <v>991.35448902013866</v>
      </c>
      <c r="AM70" s="45">
        <f>'Population Estimate'!O69*Assumptions!H$41*'Property % affected'!S70</f>
        <v>505.40499302030287</v>
      </c>
    </row>
    <row r="71" spans="1:39" x14ac:dyDescent="0.35">
      <c r="A71">
        <v>2090</v>
      </c>
      <c r="B71" s="43">
        <f>'Property % affected'!B71*'Population Estimate'!B70</f>
        <v>48.488862488060988</v>
      </c>
      <c r="C71" s="43">
        <f>'Property % affected'!C71*'Population Estimate'!C70</f>
        <v>71.485148537794473</v>
      </c>
      <c r="D71" s="43">
        <f>'Property % affected'!D71*'Population Estimate'!D70</f>
        <v>78.087485905182362</v>
      </c>
      <c r="E71" s="43">
        <f>'Property % affected'!E71*'Population Estimate'!E70</f>
        <v>75.771643004979182</v>
      </c>
      <c r="F71" s="43">
        <f>'Property % affected'!F71*'Population Estimate'!F70</f>
        <v>57.780899313468502</v>
      </c>
      <c r="G71" s="43">
        <f>'Property % affected'!G71*'Population Estimate'!G70</f>
        <v>33.097446155254175</v>
      </c>
      <c r="H71" s="44">
        <f>'Property % affected'!H71*'Population Estimate'!B70</f>
        <v>116.89446234160614</v>
      </c>
      <c r="I71" s="44">
        <f>'Property % affected'!I71*'Population Estimate'!C70</f>
        <v>142.82744675324014</v>
      </c>
      <c r="J71" s="44">
        <f>'Property % affected'!J71*'Population Estimate'!D70</f>
        <v>93.36335284643566</v>
      </c>
      <c r="K71" s="44">
        <f>'Property % affected'!K71*'Population Estimate'!E70</f>
        <v>101.37553939442782</v>
      </c>
      <c r="L71" s="44">
        <f>'Property % affected'!L71*'Population Estimate'!F70</f>
        <v>83.361117994723827</v>
      </c>
      <c r="M71" s="44">
        <f>'Property % affected'!M71*'Population Estimate'!G70</f>
        <v>34.136957629150999</v>
      </c>
      <c r="N71" s="45">
        <f>'Property % affected'!N71*'Population Estimate'!B70</f>
        <v>2259.5743491592361</v>
      </c>
      <c r="O71" s="45">
        <f>'Property % affected'!O71*'Population Estimate'!C70</f>
        <v>4628.584500870973</v>
      </c>
      <c r="P71" s="45">
        <f>'Property % affected'!P71*'Population Estimate'!D70</f>
        <v>3508.7609276419239</v>
      </c>
      <c r="Q71" s="45">
        <f>'Property % affected'!Q71*'Population Estimate'!E70</f>
        <v>1725.8399760770537</v>
      </c>
      <c r="R71" s="45">
        <f>'Property % affected'!R71*'Population Estimate'!F70</f>
        <v>1106.9435643078723</v>
      </c>
      <c r="S71" s="45">
        <f>'Property % affected'!S71*'Population Estimate'!G70</f>
        <v>604.40145176605267</v>
      </c>
      <c r="U71">
        <v>2090</v>
      </c>
      <c r="V71" s="43">
        <f>'Population Estimate'!J70*Assumptions!C$41*'Property % affected'!B71</f>
        <v>45.141951307454995</v>
      </c>
      <c r="W71" s="43">
        <f>'Population Estimate'!K70*Assumptions!D$41*'Property % affected'!C71</f>
        <v>65.279663981596855</v>
      </c>
      <c r="X71" s="43">
        <f>'Population Estimate'!L70*Assumptions!E$41*'Property % affected'!D71</f>
        <v>70.559988139263169</v>
      </c>
      <c r="Y71" s="43">
        <f>'Population Estimate'!M70*Assumptions!F$41*'Property % affected'!E71</f>
        <v>75.576668728801678</v>
      </c>
      <c r="Z71" s="43">
        <f>'Population Estimate'!N70*Assumptions!G$41*'Property % affected'!F71</f>
        <v>56.600609932391521</v>
      </c>
      <c r="AA71" s="43">
        <f>'Population Estimate'!O70*Assumptions!H$41*'Property % affected'!G71</f>
        <v>30.272049853213357</v>
      </c>
      <c r="AB71" s="44">
        <f>'Population Estimate'!J70*Assumptions!C$41*'Property % affected'!H71</f>
        <v>108.82590055469316</v>
      </c>
      <c r="AC71" s="44">
        <f>'Population Estimate'!K70*Assumptions!D$41*'Property % affected'!I71</f>
        <v>130.42887819518822</v>
      </c>
      <c r="AD71" s="44">
        <f>'Population Estimate'!L70*Assumptions!E$41*'Property % affected'!J71</f>
        <v>84.363288087997475</v>
      </c>
      <c r="AE71" s="44">
        <f>'Population Estimate'!M70*Assumptions!F$41*'Property % affected'!K71</f>
        <v>101.11468161661463</v>
      </c>
      <c r="AF71" s="44">
        <f>'Population Estimate'!N70*Assumptions!G$41*'Property % affected'!L71</f>
        <v>81.658301951136508</v>
      </c>
      <c r="AG71" s="44">
        <f>'Population Estimate'!O70*Assumptions!H$41*'Property % affected'!M71</f>
        <v>31.222822399626168</v>
      </c>
      <c r="AH71" s="45">
        <f>'Population Estimate'!J70*Assumptions!C$41*'Property % affected'!N71</f>
        <v>2103.608746656731</v>
      </c>
      <c r="AI71" s="45">
        <f>'Population Estimate'!K70*Assumptions!D$41*'Property % affected'!O71</f>
        <v>4226.7862221414443</v>
      </c>
      <c r="AJ71" s="45">
        <f>'Population Estimate'!L70*Assumptions!E$41*'Property % affected'!P71</f>
        <v>3170.5224796012208</v>
      </c>
      <c r="AK71" s="45">
        <f>'Population Estimate'!M70*Assumptions!F$41*'Property % affected'!Q71</f>
        <v>1721.3990746159134</v>
      </c>
      <c r="AL71" s="45">
        <f>'Population Estimate'!N70*Assumptions!G$41*'Property % affected'!R71</f>
        <v>1084.3320482198985</v>
      </c>
      <c r="AM71" s="45">
        <f>'Population Estimate'!O70*Assumptions!H$41*'Property % affected'!S71</f>
        <v>552.80612266550759</v>
      </c>
    </row>
    <row r="72" spans="1:39" x14ac:dyDescent="0.35">
      <c r="A72">
        <v>2091</v>
      </c>
      <c r="B72" s="43">
        <f>'Property % affected'!B72*'Population Estimate'!B71</f>
        <v>49.554949780755301</v>
      </c>
      <c r="C72" s="43">
        <f>'Property % affected'!C72*'Population Estimate'!C71</f>
        <v>73.056837469273816</v>
      </c>
      <c r="D72" s="43">
        <f>'Property % affected'!D72*'Population Estimate'!D71</f>
        <v>79.804335345864928</v>
      </c>
      <c r="E72" s="43">
        <f>'Property % affected'!E72*'Population Estimate'!E71</f>
        <v>77.437575790555826</v>
      </c>
      <c r="F72" s="43">
        <f>'Property % affected'!F72*'Population Estimate'!F71</f>
        <v>59.051283466813111</v>
      </c>
      <c r="G72" s="43">
        <f>'Property % affected'!G72*'Population Estimate'!G71</f>
        <v>33.825134225384488</v>
      </c>
      <c r="H72" s="44">
        <f>'Property % affected'!H72*'Population Estimate'!B71</f>
        <v>118.57343991826376</v>
      </c>
      <c r="I72" s="44">
        <f>'Property % affected'!I72*'Population Estimate'!C71</f>
        <v>144.87890475754804</v>
      </c>
      <c r="J72" s="44">
        <f>'Property % affected'!J72*'Population Estimate'!D71</f>
        <v>94.704348585418103</v>
      </c>
      <c r="K72" s="44">
        <f>'Property % affected'!K72*'Population Estimate'!E71</f>
        <v>102.83161570510379</v>
      </c>
      <c r="L72" s="44">
        <f>'Property % affected'!L72*'Population Estimate'!F71</f>
        <v>84.55844971664267</v>
      </c>
      <c r="M72" s="44">
        <f>'Property % affected'!M72*'Population Estimate'!G71</f>
        <v>34.627273297203445</v>
      </c>
      <c r="N72" s="45">
        <f>'Property % affected'!N72*'Population Estimate'!B71</f>
        <v>2290.9640219385524</v>
      </c>
      <c r="O72" s="45">
        <f>'Property % affected'!O72*'Population Estimate'!C71</f>
        <v>4692.8841124185274</v>
      </c>
      <c r="P72" s="45">
        <f>'Property % affected'!P72*'Population Estimate'!D71</f>
        <v>3557.5041156766579</v>
      </c>
      <c r="Q72" s="45">
        <f>'Property % affected'!Q72*'Population Estimate'!E71</f>
        <v>1749.8150898584076</v>
      </c>
      <c r="R72" s="45">
        <f>'Property % affected'!R72*'Population Estimate'!F71</f>
        <v>1122.3210606410746</v>
      </c>
      <c r="S72" s="45">
        <f>'Property % affected'!S72*'Population Estimate'!G71</f>
        <v>612.79770737292824</v>
      </c>
      <c r="U72">
        <v>2091</v>
      </c>
      <c r="V72" s="43">
        <f>'Population Estimate'!J71*Assumptions!C$41*'Property % affected'!B72</f>
        <v>46.134452640480752</v>
      </c>
      <c r="W72" s="43">
        <f>'Population Estimate'!K71*Assumptions!D$41*'Property % affected'!C72</f>
        <v>66.714917701134425</v>
      </c>
      <c r="X72" s="43">
        <f>'Population Estimate'!L71*Assumptions!E$41*'Property % affected'!D72</f>
        <v>72.111336281250431</v>
      </c>
      <c r="Y72" s="43">
        <f>'Population Estimate'!M71*Assumptions!F$41*'Property % affected'!E72</f>
        <v>77.238314765059641</v>
      </c>
      <c r="Z72" s="43">
        <f>'Population Estimate'!N71*Assumptions!G$41*'Property % affected'!F72</f>
        <v>57.845043971703696</v>
      </c>
      <c r="AA72" s="43">
        <f>'Population Estimate'!O71*Assumptions!H$41*'Property % affected'!G72</f>
        <v>30.937618109846849</v>
      </c>
      <c r="AB72" s="44">
        <f>'Population Estimate'!J71*Assumptions!C$41*'Property % affected'!H72</f>
        <v>110.38898783129092</v>
      </c>
      <c r="AC72" s="44">
        <f>'Population Estimate'!K71*Assumptions!D$41*'Property % affected'!I72</f>
        <v>132.30225318192092</v>
      </c>
      <c r="AD72" s="44">
        <f>'Population Estimate'!L71*Assumptions!E$41*'Property % affected'!J72</f>
        <v>85.575014171128089</v>
      </c>
      <c r="AE72" s="44">
        <f>'Population Estimate'!M71*Assumptions!F$41*'Property % affected'!K72</f>
        <v>102.56701117700945</v>
      </c>
      <c r="AF72" s="44">
        <f>'Population Estimate'!N71*Assumptions!G$41*'Property % affected'!L72</f>
        <v>82.831175799713137</v>
      </c>
      <c r="AG72" s="44">
        <f>'Population Estimate'!O71*Assumptions!H$41*'Property % affected'!M72</f>
        <v>31.671281784603181</v>
      </c>
      <c r="AH72" s="45">
        <f>'Population Estimate'!J71*Assumptions!C$41*'Property % affected'!N72</f>
        <v>2132.8317683456753</v>
      </c>
      <c r="AI72" s="45">
        <f>'Population Estimate'!K71*Assumptions!D$41*'Property % affected'!O72</f>
        <v>4285.5041114069645</v>
      </c>
      <c r="AJ72" s="45">
        <f>'Population Estimate'!L71*Assumptions!E$41*'Property % affected'!P72</f>
        <v>3214.5669091244977</v>
      </c>
      <c r="AK72" s="45">
        <f>'Population Estimate'!M71*Assumptions!F$41*'Property % affected'!Q72</f>
        <v>1745.3124960507589</v>
      </c>
      <c r="AL72" s="45">
        <f>'Population Estimate'!N71*Assumptions!G$41*'Property % affected'!R72</f>
        <v>1099.3954287147308</v>
      </c>
      <c r="AM72" s="45">
        <f>'Population Estimate'!O71*Assumptions!H$41*'Property % affected'!S72</f>
        <v>560.48562358891365</v>
      </c>
    </row>
    <row r="73" spans="1:39" x14ac:dyDescent="0.35">
      <c r="A73">
        <v>2092</v>
      </c>
      <c r="B73" s="43">
        <f>'Property % affected'!B73*'Population Estimate'!B72</f>
        <v>50.644476314077792</v>
      </c>
      <c r="C73" s="43">
        <f>'Property % affected'!C73*'Population Estimate'!C72</f>
        <v>74.663081915400042</v>
      </c>
      <c r="D73" s="43">
        <f>'Property % affected'!D73*'Population Estimate'!D72</f>
        <v>81.558931833565381</v>
      </c>
      <c r="E73" s="43">
        <f>'Property % affected'!E73*'Population Estimate'!E72</f>
        <v>79.140136157850307</v>
      </c>
      <c r="F73" s="43">
        <f>'Property % affected'!F73*'Population Estimate'!F72</f>
        <v>60.349598578592854</v>
      </c>
      <c r="G73" s="43">
        <f>'Property % affected'!G73*'Population Estimate'!G72</f>
        <v>34.568821412936906</v>
      </c>
      <c r="H73" s="44">
        <f>'Property % affected'!H73*'Population Estimate'!B72</f>
        <v>120.27653297179214</v>
      </c>
      <c r="I73" s="44">
        <f>'Property % affected'!I73*'Population Estimate'!C72</f>
        <v>146.95982824653058</v>
      </c>
      <c r="J73" s="44">
        <f>'Property % affected'!J73*'Population Estimate'!D72</f>
        <v>96.06460530333014</v>
      </c>
      <c r="K73" s="44">
        <f>'Property % affected'!K73*'Population Estimate'!E72</f>
        <v>104.30860591902677</v>
      </c>
      <c r="L73" s="44">
        <f>'Property % affected'!L73*'Population Estimate'!F72</f>
        <v>85.772978943666985</v>
      </c>
      <c r="M73" s="44">
        <f>'Property % affected'!M73*'Population Estimate'!G72</f>
        <v>35.124631463212189</v>
      </c>
      <c r="N73" s="45">
        <f>'Property % affected'!N73*'Population Estimate'!B72</f>
        <v>2322.7897554111396</v>
      </c>
      <c r="O73" s="45">
        <f>'Property % affected'!O73*'Population Estimate'!C72</f>
        <v>4758.0769646629687</v>
      </c>
      <c r="P73" s="45">
        <f>'Property % affected'!P73*'Population Estimate'!D72</f>
        <v>3606.924436872865</v>
      </c>
      <c r="Q73" s="45">
        <f>'Property % affected'!Q73*'Population Estimate'!E72</f>
        <v>1774.1232623756798</v>
      </c>
      <c r="R73" s="45">
        <f>'Property % affected'!R73*'Population Estimate'!F72</f>
        <v>1137.9121788797675</v>
      </c>
      <c r="S73" s="45">
        <f>'Property % affected'!S73*'Population Estimate'!G72</f>
        <v>621.31060252130374</v>
      </c>
      <c r="U73">
        <v>2092</v>
      </c>
      <c r="V73" s="43">
        <f>'Population Estimate'!J72*Assumptions!C$41*'Property % affected'!B73</f>
        <v>47.1487753362861</v>
      </c>
      <c r="W73" s="43">
        <f>'Population Estimate'!K72*Assumptions!D$41*'Property % affected'!C73</f>
        <v>68.181727239342067</v>
      </c>
      <c r="X73" s="43">
        <f>'Population Estimate'!L72*Assumptions!E$41*'Property % affected'!D73</f>
        <v>73.696792720604449</v>
      </c>
      <c r="Y73" s="43">
        <f>'Population Estimate'!M72*Assumptions!F$41*'Property % affected'!E73</f>
        <v>78.936494133578094</v>
      </c>
      <c r="Z73" s="43">
        <f>'Population Estimate'!N72*Assumptions!G$41*'Property % affected'!F73</f>
        <v>59.116838424270227</v>
      </c>
      <c r="AA73" s="43">
        <f>'Population Estimate'!O72*Assumptions!H$41*'Property % affected'!G73</f>
        <v>31.617819703383052</v>
      </c>
      <c r="AB73" s="44">
        <f>'Population Estimate'!J72*Assumptions!C$41*'Property % affected'!H73</f>
        <v>111.9745260301582</v>
      </c>
      <c r="AC73" s="44">
        <f>'Population Estimate'!K72*Assumptions!D$41*'Property % affected'!I73</f>
        <v>134.20253581280016</v>
      </c>
      <c r="AD73" s="44">
        <f>'Population Estimate'!L72*Assumptions!E$41*'Property % affected'!J73</f>
        <v>86.804144508334346</v>
      </c>
      <c r="AE73" s="44">
        <f>'Population Estimate'!M72*Assumptions!F$41*'Property % affected'!K73</f>
        <v>104.04020082535855</v>
      </c>
      <c r="AF73" s="44">
        <f>'Population Estimate'!N72*Assumptions!G$41*'Property % affected'!L73</f>
        <v>84.020895860270741</v>
      </c>
      <c r="AG73" s="44">
        <f>'Population Estimate'!O72*Assumptions!H$41*'Property % affected'!M73</f>
        <v>32.12618247771691</v>
      </c>
      <c r="AH73" s="45">
        <f>'Population Estimate'!J72*Assumptions!C$41*'Property % affected'!N73</f>
        <v>2162.460751931284</v>
      </c>
      <c r="AI73" s="45">
        <f>'Population Estimate'!K72*Assumptions!D$41*'Property % affected'!O73</f>
        <v>4345.0377009086915</v>
      </c>
      <c r="AJ73" s="45">
        <f>'Population Estimate'!L72*Assumptions!E$41*'Property % affected'!P73</f>
        <v>3259.223197350721</v>
      </c>
      <c r="AK73" s="45">
        <f>'Population Estimate'!M72*Assumptions!F$41*'Property % affected'!Q73</f>
        <v>1769.5581192005657</v>
      </c>
      <c r="AL73" s="45">
        <f>'Population Estimate'!N72*Assumptions!G$41*'Property % affected'!R73</f>
        <v>1114.6680674642689</v>
      </c>
      <c r="AM73" s="45">
        <f>'Population Estimate'!O72*Assumptions!H$41*'Property % affected'!S73</f>
        <v>568.27180700372946</v>
      </c>
    </row>
    <row r="74" spans="1:39" x14ac:dyDescent="0.35">
      <c r="A74">
        <v>2093</v>
      </c>
      <c r="B74" s="43">
        <f>'Property % affected'!B74*'Population Estimate'!B73</f>
        <v>51.757957428568588</v>
      </c>
      <c r="C74" s="43">
        <f>'Property % affected'!C74*'Population Estimate'!C73</f>
        <v>76.304641621672829</v>
      </c>
      <c r="D74" s="43">
        <f>'Property % affected'!D74*'Population Estimate'!D73</f>
        <v>83.352105283548781</v>
      </c>
      <c r="E74" s="43">
        <f>'Property % affected'!E74*'Population Estimate'!E73</f>
        <v>80.880129409305866</v>
      </c>
      <c r="F74" s="43">
        <f>'Property % affected'!F74*'Population Estimate'!F73</f>
        <v>61.676458745289544</v>
      </c>
      <c r="G74" s="43">
        <f>'Property % affected'!G74*'Population Estimate'!G73</f>
        <v>35.32885947819004</v>
      </c>
      <c r="H74" s="44">
        <f>'Property % affected'!H74*'Population Estimate'!B73</f>
        <v>122.00408787740962</v>
      </c>
      <c r="I74" s="44">
        <f>'Property % affected'!I74*'Population Estimate'!C73</f>
        <v>149.07064043859415</v>
      </c>
      <c r="J74" s="44">
        <f>'Property % affected'!J74*'Population Estimate'!D73</f>
        <v>97.444399649305311</v>
      </c>
      <c r="K74" s="44">
        <f>'Property % affected'!K74*'Population Estimate'!E73</f>
        <v>105.80681042659931</v>
      </c>
      <c r="L74" s="44">
        <f>'Property % affected'!L74*'Population Estimate'!F73</f>
        <v>87.004952686860165</v>
      </c>
      <c r="M74" s="44">
        <f>'Property % affected'!M74*'Population Estimate'!G73</f>
        <v>35.629133279925753</v>
      </c>
      <c r="N74" s="45">
        <f>'Property % affected'!N74*'Population Estimate'!B73</f>
        <v>2355.0576072676786</v>
      </c>
      <c r="O74" s="45">
        <f>'Property % affected'!O74*'Population Estimate'!C73</f>
        <v>4824.1754663719948</v>
      </c>
      <c r="P74" s="45">
        <f>'Property % affected'!P74*'Population Estimate'!D73</f>
        <v>3657.0312978643124</v>
      </c>
      <c r="Q74" s="45">
        <f>'Property % affected'!Q74*'Population Estimate'!E73</f>
        <v>1798.7691204315868</v>
      </c>
      <c r="R74" s="45">
        <f>'Property % affected'!R74*'Population Estimate'!F73</f>
        <v>1153.7198866278775</v>
      </c>
      <c r="S74" s="45">
        <f>'Property % affected'!S74*'Population Estimate'!G73</f>
        <v>629.94175755044466</v>
      </c>
      <c r="U74">
        <v>2093</v>
      </c>
      <c r="V74" s="43">
        <f>'Population Estimate'!J73*Assumptions!C$41*'Property % affected'!B74</f>
        <v>48.185399164376314</v>
      </c>
      <c r="W74" s="43">
        <f>'Population Estimate'!K73*Assumptions!D$41*'Property % affected'!C74</f>
        <v>69.680786389713148</v>
      </c>
      <c r="X74" s="43">
        <f>'Population Estimate'!L73*Assumptions!E$41*'Property % affected'!D74</f>
        <v>75.317107370202777</v>
      </c>
      <c r="Y74" s="43">
        <f>'Population Estimate'!M73*Assumptions!F$41*'Property % affected'!E74</f>
        <v>80.672010064610049</v>
      </c>
      <c r="Z74" s="43">
        <f>'Population Estimate'!N73*Assumptions!G$41*'Property % affected'!F74</f>
        <v>60.416594842435238</v>
      </c>
      <c r="AA74" s="43">
        <f>'Population Estimate'!O73*Assumptions!H$41*'Property % affected'!G74</f>
        <v>32.312976365735686</v>
      </c>
      <c r="AB74" s="44">
        <f>'Population Estimate'!J73*Assumptions!C$41*'Property % affected'!H74</f>
        <v>113.58283761819638</v>
      </c>
      <c r="AC74" s="44">
        <f>'Population Estimate'!K73*Assumptions!D$41*'Property % affected'!I74</f>
        <v>136.13011256747831</v>
      </c>
      <c r="AD74" s="44">
        <f>'Population Estimate'!L73*Assumptions!E$41*'Property % affected'!J74</f>
        <v>88.050929080254718</v>
      </c>
      <c r="AE74" s="44">
        <f>'Population Estimate'!M73*Assumptions!F$41*'Property % affected'!K74</f>
        <v>105.53455017910514</v>
      </c>
      <c r="AF74" s="44">
        <f>'Population Estimate'!N73*Assumptions!G$41*'Property % affected'!L74</f>
        <v>85.227704098182187</v>
      </c>
      <c r="AG74" s="44">
        <f>'Population Estimate'!O73*Assumptions!H$41*'Property % affected'!M74</f>
        <v>32.587616996711219</v>
      </c>
      <c r="AH74" s="45">
        <f>'Population Estimate'!J73*Assumptions!C$41*'Property % affected'!N74</f>
        <v>2192.5013369762037</v>
      </c>
      <c r="AI74" s="45">
        <f>'Population Estimate'!K73*Assumptions!D$41*'Property % affected'!O74</f>
        <v>4405.3983222337074</v>
      </c>
      <c r="AJ74" s="45">
        <f>'Population Estimate'!L73*Assumptions!E$41*'Property % affected'!P74</f>
        <v>3304.4998441305297</v>
      </c>
      <c r="AK74" s="45">
        <f>'Population Estimate'!M73*Assumptions!F$41*'Property % affected'!Q74</f>
        <v>1794.1405589624428</v>
      </c>
      <c r="AL74" s="45">
        <f>'Population Estimate'!N73*Assumptions!G$41*'Property % affected'!R74</f>
        <v>1130.1528714532485</v>
      </c>
      <c r="AM74" s="45">
        <f>'Population Estimate'!O73*Assumptions!H$41*'Property % affected'!S74</f>
        <v>576.16615492735286</v>
      </c>
    </row>
    <row r="75" spans="1:39" x14ac:dyDescent="0.35">
      <c r="A75">
        <v>2094</v>
      </c>
      <c r="B75" s="43">
        <f>'Property % affected'!B75*'Population Estimate'!B74</f>
        <v>52.895919795163515</v>
      </c>
      <c r="C75" s="43">
        <f>'Property % affected'!C75*'Population Estimate'!C74</f>
        <v>77.982293037531235</v>
      </c>
      <c r="D75" s="43">
        <f>'Property % affected'!D75*'Population Estimate'!D74</f>
        <v>85.184703857788151</v>
      </c>
      <c r="E75" s="43">
        <f>'Property % affected'!E75*'Population Estimate'!E74</f>
        <v>82.658378552930614</v>
      </c>
      <c r="F75" s="43">
        <f>'Property % affected'!F75*'Population Estimate'!F74</f>
        <v>63.032491565051558</v>
      </c>
      <c r="G75" s="43">
        <f>'Property % affected'!G75*'Population Estimate'!G74</f>
        <v>36.105607915304958</v>
      </c>
      <c r="H75" s="44">
        <f>'Property % affected'!H75*'Population Estimate'!B74</f>
        <v>123.75645598538821</v>
      </c>
      <c r="I75" s="44">
        <f>'Property % affected'!I75*'Population Estimate'!C74</f>
        <v>151.21177063091213</v>
      </c>
      <c r="J75" s="44">
        <f>'Property % affected'!J75*'Population Estimate'!D74</f>
        <v>98.844012246041757</v>
      </c>
      <c r="K75" s="44">
        <f>'Property % affected'!K75*'Population Estimate'!E74</f>
        <v>107.32653393278883</v>
      </c>
      <c r="L75" s="44">
        <f>'Property % affected'!L75*'Population Estimate'!F74</f>
        <v>88.254621505152869</v>
      </c>
      <c r="M75" s="44">
        <f>'Property % affected'!M75*'Population Estimate'!G74</f>
        <v>36.140881352968982</v>
      </c>
      <c r="N75" s="45">
        <f>'Property % affected'!N75*'Population Estimate'!B74</f>
        <v>2387.7737193513894</v>
      </c>
      <c r="O75" s="45">
        <f>'Property % affected'!O75*'Population Estimate'!C74</f>
        <v>4891.192198694067</v>
      </c>
      <c r="P75" s="45">
        <f>'Property % affected'!P75*'Population Estimate'!D74</f>
        <v>3707.8342359603266</v>
      </c>
      <c r="Q75" s="45">
        <f>'Property % affected'!Q75*'Population Estimate'!E74</f>
        <v>1823.7573551037035</v>
      </c>
      <c r="R75" s="45">
        <f>'Property % affected'!R75*'Population Estimate'!F74</f>
        <v>1169.7471927148465</v>
      </c>
      <c r="S75" s="45">
        <f>'Property % affected'!S75*'Population Estimate'!G74</f>
        <v>638.69281530912997</v>
      </c>
      <c r="U75">
        <v>2094</v>
      </c>
      <c r="V75" s="43">
        <f>'Population Estimate'!J74*Assumptions!C$41*'Property % affected'!B75</f>
        <v>49.244814442579489</v>
      </c>
      <c r="W75" s="43">
        <f>'Population Estimate'!K74*Assumptions!D$41*'Property % affected'!C75</f>
        <v>71.212804199644452</v>
      </c>
      <c r="X75" s="43">
        <f>'Population Estimate'!L74*Assumptions!E$41*'Property % affected'!D75</f>
        <v>76.973046630680116</v>
      </c>
      <c r="Y75" s="43">
        <f>'Population Estimate'!M74*Assumptions!F$41*'Property % affected'!E75</f>
        <v>82.445683448413689</v>
      </c>
      <c r="Z75" s="43">
        <f>'Population Estimate'!N74*Assumptions!G$41*'Property % affected'!F75</f>
        <v>61.744928004411143</v>
      </c>
      <c r="AA75" s="43">
        <f>'Population Estimate'!O74*Assumptions!H$41*'Property % affected'!G75</f>
        <v>33.023416902490389</v>
      </c>
      <c r="AB75" s="44">
        <f>'Population Estimate'!J74*Assumptions!C$41*'Property % affected'!H75</f>
        <v>115.21424969396089</v>
      </c>
      <c r="AC75" s="44">
        <f>'Population Estimate'!K74*Assumptions!D$41*'Property % affected'!I75</f>
        <v>138.08537547668905</v>
      </c>
      <c r="AD75" s="44">
        <f>'Population Estimate'!L74*Assumptions!E$41*'Property % affected'!J75</f>
        <v>89.315621458047545</v>
      </c>
      <c r="AE75" s="44">
        <f>'Population Estimate'!M74*Assumptions!F$41*'Property % affected'!K75</f>
        <v>107.05036315915508</v>
      </c>
      <c r="AF75" s="44">
        <f>'Population Estimate'!N74*Assumptions!G$41*'Property % affected'!L75</f>
        <v>86.451845954215401</v>
      </c>
      <c r="AG75" s="44">
        <f>'Population Estimate'!O74*Assumptions!H$41*'Property % affected'!M75</f>
        <v>33.055679188180065</v>
      </c>
      <c r="AH75" s="45">
        <f>'Population Estimate'!J74*Assumptions!C$41*'Property % affected'!N75</f>
        <v>2222.9592413870523</v>
      </c>
      <c r="AI75" s="45">
        <f>'Population Estimate'!K74*Assumptions!D$41*'Property % affected'!O75</f>
        <v>4466.5974643858208</v>
      </c>
      <c r="AJ75" s="45">
        <f>'Population Estimate'!L74*Assumptions!E$41*'Property % affected'!P75</f>
        <v>3350.4054673932278</v>
      </c>
      <c r="AK75" s="45">
        <f>'Population Estimate'!M74*Assumptions!F$41*'Property % affected'!Q75</f>
        <v>1819.064494342965</v>
      </c>
      <c r="AL75" s="45">
        <f>'Population Estimate'!N74*Assumptions!G$41*'Property % affected'!R75</f>
        <v>1145.8527880498066</v>
      </c>
      <c r="AM75" s="45">
        <f>'Population Estimate'!O74*Assumptions!H$41*'Property % affected'!S75</f>
        <v>584.17016996514803</v>
      </c>
    </row>
    <row r="76" spans="1:39" x14ac:dyDescent="0.35">
      <c r="A76">
        <v>2095</v>
      </c>
      <c r="B76" s="43">
        <f>'Property % affected'!B76*'Population Estimate'!B75</f>
        <v>54.058901664306887</v>
      </c>
      <c r="C76" s="43">
        <f>'Property % affected'!C76*'Population Estimate'!C75</f>
        <v>79.69682968361046</v>
      </c>
      <c r="D76" s="43">
        <f>'Property % affected'!D76*'Population Estimate'!D75</f>
        <v>87.057594366141004</v>
      </c>
      <c r="E76" s="43">
        <f>'Property % affected'!E76*'Population Estimate'!E75</f>
        <v>84.475724691576218</v>
      </c>
      <c r="F76" s="43">
        <f>'Property % affected'!F76*'Population Estimate'!F75</f>
        <v>64.418338434544708</v>
      </c>
      <c r="G76" s="43">
        <f>'Property % affected'!G76*'Population Estimate'!G75</f>
        <v>36.899434122364099</v>
      </c>
      <c r="H76" s="44">
        <f>'Property % affected'!H76*'Population Estimate'!B75</f>
        <v>125.53399369251127</v>
      </c>
      <c r="I76" s="44">
        <f>'Property % affected'!I76*'Population Estimate'!C75</f>
        <v>153.38365428673552</v>
      </c>
      <c r="J76" s="44">
        <f>'Property % affected'!J76*'Population Estimate'!D75</f>
        <v>100.26372774687525</v>
      </c>
      <c r="K76" s="44">
        <f>'Property % affected'!K76*'Population Estimate'!E75</f>
        <v>108.86808551909864</v>
      </c>
      <c r="L76" s="44">
        <f>'Property % affected'!L76*'Population Estimate'!F75</f>
        <v>89.52223955630167</v>
      </c>
      <c r="M76" s="44">
        <f>'Property % affected'!M76*'Population Estimate'!G75</f>
        <v>36.659979761710979</v>
      </c>
      <c r="N76" s="45">
        <f>'Property % affected'!N76*'Population Estimate'!B75</f>
        <v>2420.9443188270743</v>
      </c>
      <c r="O76" s="45">
        <f>'Property % affected'!O76*'Population Estimate'!C75</f>
        <v>4959.1399175530987</v>
      </c>
      <c r="P76" s="45">
        <f>'Property % affected'!P76*'Population Estimate'!D75</f>
        <v>3759.3429209611318</v>
      </c>
      <c r="Q76" s="45">
        <f>'Property % affected'!Q76*'Population Estimate'!E75</f>
        <v>1849.0927226373619</v>
      </c>
      <c r="R76" s="45">
        <f>'Property % affected'!R76*'Population Estimate'!F75</f>
        <v>1185.9971477683307</v>
      </c>
      <c r="S76" s="45">
        <f>'Property % affected'!S76*'Population Estimate'!G75</f>
        <v>647.5654414683504</v>
      </c>
      <c r="U76">
        <v>2095</v>
      </c>
      <c r="V76" s="43">
        <f>'Population Estimate'!J75*Assumptions!C$41*'Property % affected'!B76</f>
        <v>50.327522268964351</v>
      </c>
      <c r="W76" s="43">
        <f>'Population Estimate'!K75*Assumptions!D$41*'Property % affected'!C76</f>
        <v>72.778505305812132</v>
      </c>
      <c r="X76" s="43">
        <f>'Population Estimate'!L75*Assumptions!E$41*'Property % affected'!D76</f>
        <v>78.665393752931934</v>
      </c>
      <c r="Y76" s="43">
        <f>'Population Estimate'!M75*Assumptions!F$41*'Property % affected'!E76</f>
        <v>84.258353223529426</v>
      </c>
      <c r="Z76" s="43">
        <f>'Population Estimate'!N75*Assumptions!G$41*'Property % affected'!F76</f>
        <v>63.102466205065696</v>
      </c>
      <c r="AA76" s="43">
        <f>'Population Estimate'!O75*Assumptions!H$41*'Property % affected'!G76</f>
        <v>33.749477348428051</v>
      </c>
      <c r="AB76" s="44">
        <f>'Population Estimate'!J75*Assumptions!C$41*'Property % affected'!H76</f>
        <v>116.86909405418632</v>
      </c>
      <c r="AC76" s="44">
        <f>'Population Estimate'!K75*Assumptions!D$41*'Property % affected'!I76</f>
        <v>140.0687222019786</v>
      </c>
      <c r="AD76" s="44">
        <f>'Population Estimate'!L75*Assumptions!E$41*'Property % affected'!J76</f>
        <v>90.598478854962281</v>
      </c>
      <c r="AE76" s="44">
        <f>'Population Estimate'!M75*Assumptions!F$41*'Property % affected'!K76</f>
        <v>108.58794805168854</v>
      </c>
      <c r="AF76" s="44">
        <f>'Population Estimate'!N75*Assumptions!G$41*'Property % affected'!L76</f>
        <v>87.6935703944511</v>
      </c>
      <c r="AG76" s="44">
        <f>'Population Estimate'!O75*Assumptions!H$41*'Property % affected'!M76</f>
        <v>33.530464246654034</v>
      </c>
      <c r="AH76" s="45">
        <f>'Population Estimate'!J75*Assumptions!C$41*'Property % affected'!N76</f>
        <v>2253.8402625027593</v>
      </c>
      <c r="AI76" s="45">
        <f>'Population Estimate'!K75*Assumptions!D$41*'Property % affected'!O76</f>
        <v>4528.6467759723873</v>
      </c>
      <c r="AJ76" s="45">
        <f>'Population Estimate'!L75*Assumptions!E$41*'Property % affected'!P76</f>
        <v>3396.9488047871214</v>
      </c>
      <c r="AK76" s="45">
        <f>'Population Estimate'!M75*Assumptions!F$41*'Property % affected'!Q76</f>
        <v>1844.3346693487772</v>
      </c>
      <c r="AL76" s="45">
        <f>'Population Estimate'!N75*Assumptions!G$41*'Property % affected'!R76</f>
        <v>1161.7708055664839</v>
      </c>
      <c r="AM76" s="45">
        <f>'Population Estimate'!O75*Assumptions!H$41*'Property % affected'!S76</f>
        <v>592.28537559645042</v>
      </c>
    </row>
    <row r="77" spans="1:39" x14ac:dyDescent="0.35">
      <c r="A77">
        <v>2096</v>
      </c>
      <c r="B77" s="43">
        <f>'Property % affected'!B77*'Population Estimate'!B76</f>
        <v>55.247453120541181</v>
      </c>
      <c r="C77" s="43">
        <f>'Property % affected'!C77*'Population Estimate'!C76</f>
        <v>81.449062527073025</v>
      </c>
      <c r="D77" s="43">
        <f>'Property % affected'!D77*'Population Estimate'!D76</f>
        <v>88.971662676345886</v>
      </c>
      <c r="E77" s="43">
        <f>'Property % affected'!E77*'Population Estimate'!E76</f>
        <v>86.333027420775267</v>
      </c>
      <c r="F77" s="43">
        <f>'Property % affected'!F77*'Population Estimate'!F76</f>
        <v>65.834654852329507</v>
      </c>
      <c r="G77" s="43">
        <f>'Property % affected'!G77*'Population Estimate'!G76</f>
        <v>37.710713575148738</v>
      </c>
      <c r="H77" s="44">
        <f>'Property % affected'!H77*'Population Estimate'!B76</f>
        <v>127.33706251455746</v>
      </c>
      <c r="I77" s="44">
        <f>'Property % affected'!I77*'Population Estimate'!C76</f>
        <v>155.58673312395749</v>
      </c>
      <c r="J77" s="44">
        <f>'Property % affected'!J77*'Population Estimate'!D76</f>
        <v>101.70383489367198</v>
      </c>
      <c r="K77" s="44">
        <f>'Property % affected'!K77*'Population Estimate'!E76</f>
        <v>110.43177870642896</v>
      </c>
      <c r="L77" s="44">
        <f>'Property % affected'!L77*'Population Estimate'!F76</f>
        <v>90.808064648579844</v>
      </c>
      <c r="M77" s="44">
        <f>'Property % affected'!M77*'Population Estimate'!G76</f>
        <v>37.186534080432772</v>
      </c>
      <c r="N77" s="45">
        <f>'Property % affected'!N77*'Population Estimate'!B76</f>
        <v>2454.5757193663844</v>
      </c>
      <c r="O77" s="45">
        <f>'Property % affected'!O77*'Population Estimate'!C76</f>
        <v>5028.0315560764166</v>
      </c>
      <c r="P77" s="45">
        <f>'Property % affected'!P77*'Population Estimate'!D76</f>
        <v>3811.5671569983829</v>
      </c>
      <c r="Q77" s="45">
        <f>'Property % affected'!Q77*'Population Estimate'!E76</f>
        <v>1874.7800453509512</v>
      </c>
      <c r="R77" s="45">
        <f>'Property % affected'!R77*'Population Estimate'!F76</f>
        <v>1202.4728447948535</v>
      </c>
      <c r="S77" s="45">
        <f>'Property % affected'!S77*'Population Estimate'!G76</f>
        <v>656.56132483835279</v>
      </c>
      <c r="U77">
        <v>2096</v>
      </c>
      <c r="V77" s="43">
        <f>'Population Estimate'!J76*Assumptions!C$41*'Property % affected'!B77</f>
        <v>51.434034758857145</v>
      </c>
      <c r="W77" s="43">
        <f>'Population Estimate'!K76*Assumptions!D$41*'Property % affected'!C77</f>
        <v>74.378630276921044</v>
      </c>
      <c r="X77" s="43">
        <f>'Population Estimate'!L76*Assumptions!E$41*'Property % affected'!D77</f>
        <v>80.394949208588287</v>
      </c>
      <c r="Y77" s="43">
        <f>'Population Estimate'!M76*Assumptions!F$41*'Property % affected'!E77</f>
        <v>86.110876773593546</v>
      </c>
      <c r="Z77" s="43">
        <f>'Population Estimate'!N76*Assumptions!G$41*'Property % affected'!F77</f>
        <v>64.489851553102213</v>
      </c>
      <c r="AA77" s="43">
        <f>'Population Estimate'!O76*Assumptions!H$41*'Property % affected'!G77</f>
        <v>34.491501126467654</v>
      </c>
      <c r="AB77" s="44">
        <f>'Population Estimate'!J76*Assumptions!C$41*'Property % affected'!H77</f>
        <v>118.54770726126746</v>
      </c>
      <c r="AC77" s="44">
        <f>'Population Estimate'!K76*Assumptions!D$41*'Property % affected'!I77</f>
        <v>142.0805561165823</v>
      </c>
      <c r="AD77" s="44">
        <f>'Population Estimate'!L76*Assumptions!E$41*'Property % affected'!J77</f>
        <v>91.899762178651685</v>
      </c>
      <c r="AE77" s="44">
        <f>'Population Estimate'!M76*Assumptions!F$41*'Property % affected'!K77</f>
        <v>110.14761757085921</v>
      </c>
      <c r="AF77" s="44">
        <f>'Population Estimate'!N76*Assumptions!G$41*'Property % affected'!L77</f>
        <v>88.953129960917636</v>
      </c>
      <c r="AG77" s="44">
        <f>'Population Estimate'!O76*Assumptions!H$41*'Property % affected'!M77</f>
        <v>34.012068733960994</v>
      </c>
      <c r="AH77" s="45">
        <f>'Population Estimate'!J76*Assumptions!C$41*'Property % affected'!N77</f>
        <v>2285.1502781980316</v>
      </c>
      <c r="AI77" s="45">
        <f>'Population Estimate'!K76*Assumptions!D$41*'Property % affected'!O77</f>
        <v>4591.5580674214934</v>
      </c>
      <c r="AJ77" s="45">
        <f>'Population Estimate'!L76*Assumptions!E$41*'Property % affected'!P77</f>
        <v>3444.1387153426354</v>
      </c>
      <c r="AK77" s="45">
        <f>'Population Estimate'!M76*Assumptions!F$41*'Property % affected'!Q77</f>
        <v>1869.955893889562</v>
      </c>
      <c r="AL77" s="45">
        <f>'Population Estimate'!N76*Assumptions!G$41*'Property % affected'!R77</f>
        <v>1177.9099538290154</v>
      </c>
      <c r="AM77" s="45">
        <f>'Population Estimate'!O76*Assumptions!H$41*'Property % affected'!S77</f>
        <v>600.51331646454582</v>
      </c>
    </row>
    <row r="78" spans="1:39" x14ac:dyDescent="0.35">
      <c r="A78">
        <v>2097</v>
      </c>
      <c r="B78" s="43">
        <f>'Property % affected'!B78*'Population Estimate'!B77</f>
        <v>56.462136342694222</v>
      </c>
      <c r="C78" s="43">
        <f>'Property % affected'!C78*'Population Estimate'!C77</f>
        <v>83.239820365192173</v>
      </c>
      <c r="D78" s="43">
        <f>'Property % affected'!D78*'Population Estimate'!D77</f>
        <v>90.927814133033309</v>
      </c>
      <c r="E78" s="43">
        <f>'Property % affected'!E78*'Population Estimate'!E77</f>
        <v>88.231165235325577</v>
      </c>
      <c r="F78" s="43">
        <f>'Property % affected'!F78*'Population Estimate'!F77</f>
        <v>67.282110728908705</v>
      </c>
      <c r="G78" s="43">
        <f>'Property % affected'!G78*'Population Estimate'!G77</f>
        <v>38.539830004737077</v>
      </c>
      <c r="H78" s="44">
        <f>'Property % affected'!H78*'Population Estimate'!B77</f>
        <v>129.16602915982594</v>
      </c>
      <c r="I78" s="44">
        <f>'Property % affected'!I78*'Population Estimate'!C77</f>
        <v>157.82145520495001</v>
      </c>
      <c r="J78" s="44">
        <f>'Property % affected'!J78*'Population Estimate'!D77</f>
        <v>103.16462657555293</v>
      </c>
      <c r="K78" s="44">
        <f>'Property % affected'!K78*'Population Estimate'!E77</f>
        <v>112.01793151884081</v>
      </c>
      <c r="L78" s="44">
        <f>'Property % affected'!L78*'Population Estimate'!F77</f>
        <v>92.112358293210207</v>
      </c>
      <c r="M78" s="44">
        <f>'Property % affected'!M78*'Population Estimate'!G77</f>
        <v>37.720651399799046</v>
      </c>
      <c r="N78" s="45">
        <f>'Property % affected'!N78*'Population Estimate'!B77</f>
        <v>2488.6743223495682</v>
      </c>
      <c r="O78" s="45">
        <f>'Property % affected'!O78*'Population Estimate'!C77</f>
        <v>5097.8802270564365</v>
      </c>
      <c r="P78" s="45">
        <f>'Property % affected'!P78*'Population Estimate'!D77</f>
        <v>3864.5168844012837</v>
      </c>
      <c r="Q78" s="45">
        <f>'Property % affected'!Q78*'Population Estimate'!E77</f>
        <v>1900.8242125537945</v>
      </c>
      <c r="R78" s="45">
        <f>'Property % affected'!R78*'Population Estimate'!F77</f>
        <v>1219.1774197685288</v>
      </c>
      <c r="S78" s="45">
        <f>'Property % affected'!S78*'Population Estimate'!G77</f>
        <v>665.68217769008504</v>
      </c>
      <c r="U78">
        <v>2097</v>
      </c>
      <c r="V78" s="43">
        <f>'Population Estimate'!J77*Assumptions!C$41*'Property % affected'!B78</f>
        <v>52.564875287069498</v>
      </c>
      <c r="W78" s="43">
        <f>'Population Estimate'!K77*Assumptions!D$41*'Property % affected'!C78</f>
        <v>76.01393596399005</v>
      </c>
      <c r="X78" s="43">
        <f>'Population Estimate'!L77*Assumptions!E$41*'Property % affected'!D78</f>
        <v>82.162531068632617</v>
      </c>
      <c r="Y78" s="43">
        <f>'Population Estimate'!M77*Assumptions!F$41*'Property % affected'!E78</f>
        <v>88.004130332876315</v>
      </c>
      <c r="Z78" s="43">
        <f>'Population Estimate'!N77*Assumptions!G$41*'Property % affected'!F78</f>
        <v>65.907740274773772</v>
      </c>
      <c r="AA78" s="43">
        <f>'Population Estimate'!O77*Assumptions!H$41*'Property % affected'!G78</f>
        <v>35.249839210103517</v>
      </c>
      <c r="AB78" s="44">
        <f>'Population Estimate'!J77*Assumptions!C$41*'Property % affected'!H78</f>
        <v>120.25043071170927</v>
      </c>
      <c r="AC78" s="44">
        <f>'Population Estimate'!K77*Assumptions!D$41*'Property % affected'!I78</f>
        <v>144.1212863874625</v>
      </c>
      <c r="AD78" s="44">
        <f>'Population Estimate'!L77*Assumptions!E$41*'Property % affected'!J78</f>
        <v>93.219736084235109</v>
      </c>
      <c r="AE78" s="44">
        <f>'Population Estimate'!M77*Assumptions!F$41*'Property % affected'!K78</f>
        <v>111.72968892239412</v>
      </c>
      <c r="AF78" s="44">
        <f>'Population Estimate'!N77*Assumptions!G$41*'Property % affected'!L78</f>
        <v>90.230780822952795</v>
      </c>
      <c r="AG78" s="44">
        <f>'Population Estimate'!O77*Assumptions!H$41*'Property % affected'!M78</f>
        <v>34.500590598864875</v>
      </c>
      <c r="AH78" s="45">
        <f>'Population Estimate'!J77*Assumptions!C$41*'Property % affected'!N78</f>
        <v>2316.8952480021412</v>
      </c>
      <c r="AI78" s="45">
        <f>'Population Estimate'!K77*Assumptions!D$41*'Property % affected'!O78</f>
        <v>4655.3433132299433</v>
      </c>
      <c r="AJ78" s="45">
        <f>'Population Estimate'!L77*Assumptions!E$41*'Property % affected'!P78</f>
        <v>3491.9841811585347</v>
      </c>
      <c r="AK78" s="45">
        <f>'Population Estimate'!M77*Assumptions!F$41*'Property % affected'!Q78</f>
        <v>1895.9330446935567</v>
      </c>
      <c r="AL78" s="45">
        <f>'Population Estimate'!N77*Assumptions!G$41*'Property % affected'!R78</f>
        <v>1194.2733047530292</v>
      </c>
      <c r="AM78" s="45">
        <f>'Population Estimate'!O77*Assumptions!H$41*'Property % affected'!S78</f>
        <v>608.85555867067558</v>
      </c>
    </row>
    <row r="79" spans="1:39" x14ac:dyDescent="0.35">
      <c r="A79">
        <v>2098</v>
      </c>
      <c r="B79" s="43">
        <f>'Property % affected'!B79*'Population Estimate'!B78</f>
        <v>57.703525869786993</v>
      </c>
      <c r="C79" s="43">
        <f>'Property % affected'!C79*'Population Estimate'!C78</f>
        <v>85.069950217368827</v>
      </c>
      <c r="D79" s="43">
        <f>'Property % affected'!D79*'Population Estimate'!D78</f>
        <v>92.926973985949346</v>
      </c>
      <c r="E79" s="43">
        <f>'Property % affected'!E79*'Population Estimate'!E78</f>
        <v>90.171035944813823</v>
      </c>
      <c r="F79" s="43">
        <f>'Property % affected'!F79*'Population Estimate'!F78</f>
        <v>68.761390703591601</v>
      </c>
      <c r="G79" s="43">
        <f>'Property % affected'!G79*'Population Estimate'!G78</f>
        <v>39.387175579007163</v>
      </c>
      <c r="H79" s="44">
        <f>'Property % affected'!H79*'Population Estimate'!B78</f>
        <v>131.02126560371747</v>
      </c>
      <c r="I79" s="44">
        <f>'Property % affected'!I79*'Population Estimate'!C78</f>
        <v>160.08827502769086</v>
      </c>
      <c r="J79" s="44">
        <f>'Property % affected'!J79*'Population Estimate'!D78</f>
        <v>104.64639988846169</v>
      </c>
      <c r="K79" s="44">
        <f>'Property % affected'!K79*'Population Estimate'!E78</f>
        <v>113.62686654823577</v>
      </c>
      <c r="L79" s="44">
        <f>'Property % affected'!L79*'Population Estimate'!F78</f>
        <v>93.435385757551501</v>
      </c>
      <c r="M79" s="44">
        <f>'Property % affected'!M79*'Population Estimate'!G78</f>
        <v>38.262440348638243</v>
      </c>
      <c r="N79" s="45">
        <f>'Property % affected'!N79*'Population Estimate'!B78</f>
        <v>2523.2466180838992</v>
      </c>
      <c r="O79" s="45">
        <f>'Property % affected'!O79*'Population Estimate'!C78</f>
        <v>5168.6992254465495</v>
      </c>
      <c r="P79" s="45">
        <f>'Property % affected'!P79*'Population Estimate'!D78</f>
        <v>3918.2021815886219</v>
      </c>
      <c r="Q79" s="45">
        <f>'Property % affected'!Q79*'Population Estimate'!E78</f>
        <v>1927.2301814767764</v>
      </c>
      <c r="R79" s="45">
        <f>'Property % affected'!R79*'Population Estimate'!F78</f>
        <v>1236.1140522279591</v>
      </c>
      <c r="S79" s="45">
        <f>'Property % affected'!S79*'Population Estimate'!G78</f>
        <v>674.92973608111106</v>
      </c>
      <c r="U79">
        <v>2098</v>
      </c>
      <c r="V79" s="43">
        <f>'Population Estimate'!J78*Assumptions!C$41*'Property % affected'!B79</f>
        <v>53.720578735452193</v>
      </c>
      <c r="W79" s="43">
        <f>'Population Estimate'!K78*Assumptions!D$41*'Property % affected'!C79</f>
        <v>77.68519585833883</v>
      </c>
      <c r="X79" s="43">
        <f>'Population Estimate'!L78*Assumptions!E$41*'Property % affected'!D79</f>
        <v>83.968975390345435</v>
      </c>
      <c r="Y79" s="43">
        <f>'Population Estimate'!M78*Assumptions!F$41*'Property % affected'!E79</f>
        <v>89.939009400736367</v>
      </c>
      <c r="Z79" s="43">
        <f>'Population Estimate'!N78*Assumptions!G$41*'Property % affected'!F79</f>
        <v>67.356803024274939</v>
      </c>
      <c r="AA79" s="43">
        <f>'Population Estimate'!O78*Assumptions!H$41*'Property % affected'!G79</f>
        <v>36.024850289413983</v>
      </c>
      <c r="AB79" s="44">
        <f>'Population Estimate'!J78*Assumptions!C$41*'Property % affected'!H79</f>
        <v>121.9776107055602</v>
      </c>
      <c r="AC79" s="44">
        <f>'Population Estimate'!K78*Assumptions!D$41*'Property % affected'!I79</f>
        <v>146.19132805852524</v>
      </c>
      <c r="AD79" s="44">
        <f>'Population Estimate'!L78*Assumptions!E$41*'Property % affected'!J79</f>
        <v>94.558669028124143</v>
      </c>
      <c r="AE79" s="44">
        <f>'Population Estimate'!M78*Assumptions!F$41*'Property % affected'!K79</f>
        <v>113.33448386810694</v>
      </c>
      <c r="AF79" s="44">
        <f>'Population Estimate'!N78*Assumptions!G$41*'Property % affected'!L79</f>
        <v>91.526782829303826</v>
      </c>
      <c r="AG79" s="44">
        <f>'Population Estimate'!O78*Assumptions!H$41*'Property % affected'!M79</f>
        <v>34.996129196986487</v>
      </c>
      <c r="AH79" s="45">
        <f>'Population Estimate'!J78*Assumptions!C$41*'Property % affected'!N79</f>
        <v>2349.0812142332602</v>
      </c>
      <c r="AI79" s="45">
        <f>'Population Estimate'!K78*Assumptions!D$41*'Property % affected'!O79</f>
        <v>4720.0146542424836</v>
      </c>
      <c r="AJ79" s="45">
        <f>'Population Estimate'!L78*Assumptions!E$41*'Property % affected'!P79</f>
        <v>3540.494309111572</v>
      </c>
      <c r="AK79" s="45">
        <f>'Population Estimate'!M78*Assumptions!F$41*'Property % affected'!Q79</f>
        <v>1922.2710662357858</v>
      </c>
      <c r="AL79" s="45">
        <f>'Population Estimate'!N78*Assumptions!G$41*'Property % affected'!R79</f>
        <v>1210.8639729287499</v>
      </c>
      <c r="AM79" s="45">
        <f>'Population Estimate'!O78*Assumptions!H$41*'Property % affected'!S79</f>
        <v>617.313690072128</v>
      </c>
    </row>
    <row r="80" spans="1:39" x14ac:dyDescent="0.35">
      <c r="A80">
        <v>2099</v>
      </c>
      <c r="B80" s="43">
        <f>'Property % affected'!B80*'Population Estimate'!B79</f>
        <v>58.972208872787625</v>
      </c>
      <c r="C80" s="43">
        <f>'Property % affected'!C80*'Population Estimate'!C79</f>
        <v>86.940317725767386</v>
      </c>
      <c r="D80" s="43">
        <f>'Property % affected'!D80*'Population Estimate'!D79</f>
        <v>94.9700878275939</v>
      </c>
      <c r="E80" s="43">
        <f>'Property % affected'!E80*'Population Estimate'!E79</f>
        <v>92.153557098274959</v>
      </c>
      <c r="F80" s="43">
        <f>'Property % affected'!F80*'Population Estimate'!F79</f>
        <v>70.273194468324959</v>
      </c>
      <c r="G80" s="43">
        <f>'Property % affected'!G80*'Population Estimate'!G79</f>
        <v>40.253151088130281</v>
      </c>
      <c r="H80" s="44">
        <f>'Property % affected'!H80*'Population Estimate'!B79</f>
        <v>132.90314916438678</v>
      </c>
      <c r="I80" s="44">
        <f>'Property % affected'!I80*'Population Estimate'!C79</f>
        <v>162.38765361819935</v>
      </c>
      <c r="J80" s="44">
        <f>'Property % affected'!J80*'Population Estimate'!D79</f>
        <v>106.14945619558786</v>
      </c>
      <c r="K80" s="44">
        <f>'Property % affected'!K80*'Population Estimate'!E79</f>
        <v>115.25891101996483</v>
      </c>
      <c r="L80" s="44">
        <f>'Property % affected'!L80*'Population Estimate'!F79</f>
        <v>94.777416119048326</v>
      </c>
      <c r="M80" s="44">
        <f>'Property % affected'!M80*'Population Estimate'!G79</f>
        <v>38.812011116035464</v>
      </c>
      <c r="N80" s="45">
        <f>'Property % affected'!N80*'Population Estimate'!B79</f>
        <v>2558.2991870390388</v>
      </c>
      <c r="O80" s="45">
        <f>'Property % affected'!O80*'Population Estimate'!C79</f>
        <v>5240.5020308916728</v>
      </c>
      <c r="P80" s="45">
        <f>'Property % affected'!P80*'Population Estimate'!D79</f>
        <v>3972.6332669870881</v>
      </c>
      <c r="Q80" s="45">
        <f>'Property % affected'!Q80*'Population Estimate'!E79</f>
        <v>1954.0029782159002</v>
      </c>
      <c r="R80" s="45">
        <f>'Property % affected'!R80*'Population Estimate'!F79</f>
        <v>1253.2859658814252</v>
      </c>
      <c r="S80" s="45">
        <f>'Property % affected'!S80*'Population Estimate'!G79</f>
        <v>684.30576018604881</v>
      </c>
      <c r="U80">
        <v>2099</v>
      </c>
      <c r="V80" s="43">
        <f>'Population Estimate'!J79*Assumptions!C$41*'Property % affected'!B80</f>
        <v>54.901691745891483</v>
      </c>
      <c r="W80" s="43">
        <f>'Population Estimate'!K79*Assumptions!D$41*'Property % affected'!C80</f>
        <v>79.393200457445189</v>
      </c>
      <c r="X80" s="43">
        <f>'Population Estimate'!L79*Assumptions!E$41*'Property % affected'!D80</f>
        <v>85.81513661275504</v>
      </c>
      <c r="Y80" s="43">
        <f>'Population Estimate'!M79*Assumptions!F$41*'Property % affected'!E80</f>
        <v>91.916429165187395</v>
      </c>
      <c r="Z80" s="43">
        <f>'Population Estimate'!N79*Assumptions!G$41*'Property % affected'!F80</f>
        <v>68.837725200957763</v>
      </c>
      <c r="AA80" s="43">
        <f>'Population Estimate'!O79*Assumptions!H$41*'Property % affected'!G80</f>
        <v>36.81690094072006</v>
      </c>
      <c r="AB80" s="44">
        <f>'Population Estimate'!J79*Assumptions!C$41*'Property % affected'!H80</f>
        <v>123.72959851684261</v>
      </c>
      <c r="AC80" s="44">
        <f>'Population Estimate'!K79*Assumptions!D$41*'Property % affected'!I80</f>
        <v>148.29110213503168</v>
      </c>
      <c r="AD80" s="44">
        <f>'Population Estimate'!L79*Assumptions!E$41*'Property % affected'!J80</f>
        <v>95.916833322621287</v>
      </c>
      <c r="AE80" s="44">
        <f>'Population Estimate'!M79*Assumptions!F$41*'Property % affected'!K80</f>
        <v>114.96232879133809</v>
      </c>
      <c r="AF80" s="44">
        <f>'Population Estimate'!N79*Assumptions!G$41*'Property % affected'!L80</f>
        <v>92.841399560975262</v>
      </c>
      <c r="AG80" s="44">
        <f>'Population Estimate'!O79*Assumptions!H$41*'Property % affected'!M80</f>
        <v>35.498785311010451</v>
      </c>
      <c r="AH80" s="45">
        <f>'Population Estimate'!J79*Assumptions!C$41*'Property % affected'!N80</f>
        <v>2381.7143031485493</v>
      </c>
      <c r="AI80" s="45">
        <f>'Population Estimate'!K79*Assumptions!D$41*'Property % affected'!O80</f>
        <v>4785.5843999626795</v>
      </c>
      <c r="AJ80" s="45">
        <f>'Population Estimate'!L79*Assumptions!E$41*'Property % affected'!P80</f>
        <v>3589.6783325898859</v>
      </c>
      <c r="AK80" s="45">
        <f>'Population Estimate'!M79*Assumptions!F$41*'Property % affected'!Q80</f>
        <v>1948.9749716791896</v>
      </c>
      <c r="AL80" s="45">
        <f>'Population Estimate'!N79*Assumptions!G$41*'Property % affected'!R80</f>
        <v>1227.6851162138285</v>
      </c>
      <c r="AM80" s="45">
        <f>'Population Estimate'!O79*Assumptions!H$41*'Property % affected'!S80</f>
        <v>625.8893205844704</v>
      </c>
    </row>
    <row r="81" spans="1:39" x14ac:dyDescent="0.35">
      <c r="A81">
        <v>2100</v>
      </c>
      <c r="B81" s="43">
        <f>'Property % affected'!B81*'Population Estimate'!B80</f>
        <v>64.585547130025319</v>
      </c>
      <c r="C81" s="43">
        <f>'Property % affected'!C81*'Population Estimate'!C80</f>
        <v>95.215832937334227</v>
      </c>
      <c r="D81" s="43">
        <f>'Property % affected'!D81*'Population Estimate'!D80</f>
        <v>104.00992604097733</v>
      </c>
      <c r="E81" s="43">
        <f>'Property % affected'!E81*'Population Estimate'!E80</f>
        <v>100.92530055994787</v>
      </c>
      <c r="F81" s="43">
        <f>'Property % affected'!F81*'Population Estimate'!F80</f>
        <v>76.962230176963246</v>
      </c>
      <c r="G81" s="43">
        <f>'Property % affected'!G81*'Population Estimate'!G80</f>
        <v>44.084694069075603</v>
      </c>
      <c r="H81" s="44">
        <f>'Property % affected'!H81*'Population Estimate'!B80</f>
        <v>144.46799879844414</v>
      </c>
      <c r="I81" s="44">
        <f>'Property % affected'!I81*'Population Estimate'!C80</f>
        <v>176.51815999317625</v>
      </c>
      <c r="J81" s="44">
        <f>'Property % affected'!J81*'Population Estimate'!D80</f>
        <v>115.38627644670564</v>
      </c>
      <c r="K81" s="44">
        <f>'Property % affected'!K81*'Population Estimate'!E80</f>
        <v>125.28840981899161</v>
      </c>
      <c r="L81" s="44">
        <f>'Property % affected'!L81*'Population Estimate'!F80</f>
        <v>103.0246741638185</v>
      </c>
      <c r="M81" s="44">
        <f>'Property % affected'!M81*'Population Estimate'!G80</f>
        <v>42.189320648386193</v>
      </c>
      <c r="N81" s="45">
        <f>'Property % affected'!N81*'Population Estimate'!B80</f>
        <v>2779.6228259090758</v>
      </c>
      <c r="O81" s="45">
        <f>'Property % affected'!O81*'Population Estimate'!C80</f>
        <v>5693.8684646765987</v>
      </c>
      <c r="P81" s="45">
        <f>'Property % affected'!P81*'Population Estimate'!D80</f>
        <v>4316.3138087314528</v>
      </c>
      <c r="Q81" s="45">
        <f>'Property % affected'!Q81*'Population Estimate'!E80</f>
        <v>2123.0477293898889</v>
      </c>
      <c r="R81" s="45">
        <f>'Property % affected'!R81*'Population Estimate'!F80</f>
        <v>1361.7102705596697</v>
      </c>
      <c r="S81" s="45">
        <f>'Property % affected'!S81*'Population Estimate'!G80</f>
        <v>743.50643605359437</v>
      </c>
      <c r="U81">
        <v>2100</v>
      </c>
      <c r="V81" s="43">
        <f>'Population Estimate'!J80*Assumptions!C$41*'Property % affected'!B81</f>
        <v>60.127573098395679</v>
      </c>
      <c r="W81" s="43">
        <f>'Population Estimate'!K80*Assumptions!D$41*'Property % affected'!C81</f>
        <v>86.95033453824044</v>
      </c>
      <c r="X81" s="43">
        <f>'Population Estimate'!L80*Assumptions!E$41*'Property % affected'!D81</f>
        <v>93.983550152047414</v>
      </c>
      <c r="Y81" s="43">
        <f>'Population Estimate'!M80*Assumptions!F$41*'Property % affected'!E81</f>
        <v>100.6656013288862</v>
      </c>
      <c r="Z81" s="43">
        <f>'Population Estimate'!N80*Assumptions!G$41*'Property % affected'!F81</f>
        <v>75.39012409863679</v>
      </c>
      <c r="AA81" s="43">
        <f>'Population Estimate'!O80*Assumptions!H$41*'Property % affected'!G81</f>
        <v>40.321360456714878</v>
      </c>
      <c r="AB81" s="44">
        <f>'Population Estimate'!J80*Assumptions!C$41*'Property % affected'!H81</f>
        <v>134.49619216888385</v>
      </c>
      <c r="AC81" s="44">
        <f>'Population Estimate'!K80*Assumptions!D$41*'Property % affected'!I81</f>
        <v>161.19496716037483</v>
      </c>
      <c r="AD81" s="44">
        <f>'Population Estimate'!L80*Assumptions!E$41*'Property % affected'!J81</f>
        <v>104.26324017396701</v>
      </c>
      <c r="AE81" s="44">
        <f>'Population Estimate'!M80*Assumptions!F$41*'Property % affected'!K81</f>
        <v>124.96601985819476</v>
      </c>
      <c r="AF81" s="44">
        <f>'Population Estimate'!N80*Assumptions!G$41*'Property % affected'!L81</f>
        <v>100.92019101542058</v>
      </c>
      <c r="AG81" s="44">
        <f>'Population Estimate'!O80*Assumptions!H$41*'Property % affected'!M81</f>
        <v>38.587787467052145</v>
      </c>
      <c r="AH81" s="45">
        <f>'Population Estimate'!J80*Assumptions!C$41*'Property % affected'!N81</f>
        <v>2587.761226429539</v>
      </c>
      <c r="AI81" s="45">
        <f>'Population Estimate'!K80*Assumptions!D$41*'Property % affected'!O81</f>
        <v>5199.5949890624224</v>
      </c>
      <c r="AJ81" s="45">
        <f>'Population Estimate'!L80*Assumptions!E$41*'Property % affected'!P81</f>
        <v>3900.228668127947</v>
      </c>
      <c r="AK81" s="45">
        <f>'Population Estimate'!M80*Assumptions!F$41*'Property % affected'!Q81</f>
        <v>2117.5847398345368</v>
      </c>
      <c r="AL81" s="45">
        <f>'Population Estimate'!N80*Assumptions!G$41*'Property % affected'!R81</f>
        <v>1333.8946395892046</v>
      </c>
      <c r="AM81" s="45">
        <f>'Population Estimate'!O80*Assumptions!H$41*'Property % affected'!S81</f>
        <v>680.03627206827139</v>
      </c>
    </row>
    <row r="82" spans="1:39" x14ac:dyDescent="0.35">
      <c r="A82">
        <v>2101</v>
      </c>
      <c r="B82" s="43">
        <f>'Property % affected'!B82*'Population Estimate'!B81</f>
        <v>66.005539836680029</v>
      </c>
      <c r="C82" s="43">
        <f>'Property % affected'!C82*'Population Estimate'!C81</f>
        <v>97.309270158774311</v>
      </c>
      <c r="D82" s="43">
        <f>'Property % affected'!D82*'Population Estimate'!D81</f>
        <v>106.29671221777542</v>
      </c>
      <c r="E82" s="43">
        <f>'Property % affected'!E82*'Population Estimate'!E81</f>
        <v>103.1442674508459</v>
      </c>
      <c r="F82" s="43">
        <f>'Property % affected'!F82*'Population Estimate'!F81</f>
        <v>78.654339486173726</v>
      </c>
      <c r="G82" s="43">
        <f>'Property % affected'!G82*'Population Estimate'!G81</f>
        <v>45.05395030108</v>
      </c>
      <c r="H82" s="44">
        <f>'Property % affected'!H82*'Population Estimate'!B81</f>
        <v>146.54302036634655</v>
      </c>
      <c r="I82" s="44">
        <f>'Property % affected'!I82*'Population Estimate'!C81</f>
        <v>179.0535241718087</v>
      </c>
      <c r="J82" s="44">
        <f>'Property % affected'!J82*'Population Estimate'!D81</f>
        <v>117.04359166016619</v>
      </c>
      <c r="K82" s="44">
        <f>'Property % affected'!K82*'Population Estimate'!E81</f>
        <v>127.08795127277276</v>
      </c>
      <c r="L82" s="44">
        <f>'Property % affected'!L82*'Population Estimate'!F81</f>
        <v>104.50443731340219</v>
      </c>
      <c r="M82" s="44">
        <f>'Property % affected'!M82*'Population Estimate'!G81</f>
        <v>42.79529395049228</v>
      </c>
      <c r="N82" s="45">
        <f>'Property % affected'!N82*'Population Estimate'!B81</f>
        <v>2818.2369352379724</v>
      </c>
      <c r="O82" s="45">
        <f>'Property % affected'!O82*'Population Estimate'!C81</f>
        <v>5772.9668435465701</v>
      </c>
      <c r="P82" s="45">
        <f>'Property % affected'!P82*'Population Estimate'!D81</f>
        <v>4376.2754019931826</v>
      </c>
      <c r="Q82" s="45">
        <f>'Property % affected'!Q82*'Population Estimate'!E81</f>
        <v>2152.5407945528991</v>
      </c>
      <c r="R82" s="45">
        <f>'Property % affected'!R82*'Population Estimate'!F81</f>
        <v>1380.6269483087365</v>
      </c>
      <c r="S82" s="45">
        <f>'Property % affected'!S82*'Population Estimate'!G81</f>
        <v>753.83511753545031</v>
      </c>
      <c r="U82">
        <v>2101</v>
      </c>
      <c r="V82" s="43">
        <f>'Population Estimate'!J81*Assumptions!C$41*'Property % affected'!B82</f>
        <v>61.449551761774948</v>
      </c>
      <c r="W82" s="43">
        <f>'Population Estimate'!K81*Assumptions!D$41*'Property % affected'!C82</f>
        <v>88.862044609178085</v>
      </c>
      <c r="X82" s="43">
        <f>'Population Estimate'!L81*Assumptions!E$41*'Property % affected'!D82</f>
        <v>96.049894120501335</v>
      </c>
      <c r="Y82" s="43">
        <f>'Population Estimate'!M81*Assumptions!F$41*'Property % affected'!E82</f>
        <v>102.87885841270788</v>
      </c>
      <c r="Z82" s="43">
        <f>'Population Estimate'!N81*Assumptions!G$41*'Property % affected'!F82</f>
        <v>77.047668721713748</v>
      </c>
      <c r="AA82" s="43">
        <f>'Population Estimate'!O81*Assumptions!H$41*'Property % affected'!G82</f>
        <v>41.207875169606616</v>
      </c>
      <c r="AB82" s="44">
        <f>'Population Estimate'!J81*Assumptions!C$41*'Property % affected'!H82</f>
        <v>136.4279867661119</v>
      </c>
      <c r="AC82" s="44">
        <f>'Population Estimate'!K81*Assumptions!D$41*'Property % affected'!I82</f>
        <v>163.51024138218884</v>
      </c>
      <c r="AD82" s="44">
        <f>'Population Estimate'!L81*Assumptions!E$41*'Property % affected'!J82</f>
        <v>105.76079308464456</v>
      </c>
      <c r="AE82" s="44">
        <f>'Population Estimate'!M81*Assumptions!F$41*'Property % affected'!K82</f>
        <v>126.76093076315198</v>
      </c>
      <c r="AF82" s="44">
        <f>'Population Estimate'!N81*Assumptions!G$41*'Property % affected'!L82</f>
        <v>102.36972707001762</v>
      </c>
      <c r="AG82" s="44">
        <f>'Population Estimate'!O81*Assumptions!H$41*'Property % affected'!M82</f>
        <v>39.142031257495169</v>
      </c>
      <c r="AH82" s="45">
        <f>'Population Estimate'!J81*Assumptions!C$41*'Property % affected'!N82</f>
        <v>2623.7100227852998</v>
      </c>
      <c r="AI82" s="45">
        <f>'Population Estimate'!K81*Assumptions!D$41*'Property % affected'!O82</f>
        <v>5271.8269938877429</v>
      </c>
      <c r="AJ82" s="45">
        <f>'Population Estimate'!L81*Assumptions!E$41*'Property % affected'!P82</f>
        <v>3954.41006813481</v>
      </c>
      <c r="AK82" s="45">
        <f>'Population Estimate'!M81*Assumptions!F$41*'Property % affected'!Q82</f>
        <v>2147.0019139543492</v>
      </c>
      <c r="AL82" s="45">
        <f>'Population Estimate'!N81*Assumptions!G$41*'Property % affected'!R82</f>
        <v>1352.4249067053845</v>
      </c>
      <c r="AM82" s="45">
        <f>'Population Estimate'!O81*Assumptions!H$41*'Property % affected'!S82</f>
        <v>689.48323541613911</v>
      </c>
    </row>
    <row r="83" spans="1:39" x14ac:dyDescent="0.35">
      <c r="A83">
        <v>2102</v>
      </c>
      <c r="B83" s="43">
        <f>'Property % affected'!B83*'Population Estimate'!B82</f>
        <v>67.456752829862538</v>
      </c>
      <c r="C83" s="43">
        <f>'Property % affected'!C83*'Population Estimate'!C82</f>
        <v>99.448734172869749</v>
      </c>
      <c r="D83" s="43">
        <f>'Property % affected'!D83*'Population Estimate'!D82</f>
        <v>108.63377620186988</v>
      </c>
      <c r="E83" s="43">
        <f>'Property % affected'!E83*'Population Estimate'!E82</f>
        <v>105.41202105860864</v>
      </c>
      <c r="F83" s="43">
        <f>'Property % affected'!F83*'Population Estimate'!F82</f>
        <v>80.383651900176446</v>
      </c>
      <c r="G83" s="43">
        <f>'Property % affected'!G83*'Population Estimate'!G82</f>
        <v>46.04451682372197</v>
      </c>
      <c r="H83" s="44">
        <f>'Property % affected'!H83*'Population Estimate'!B82</f>
        <v>148.64784586690578</v>
      </c>
      <c r="I83" s="44">
        <f>'Property % affected'!I83*'Population Estimate'!C82</f>
        <v>181.62530427228475</v>
      </c>
      <c r="J83" s="44">
        <f>'Property % affected'!J83*'Population Estimate'!D82</f>
        <v>118.72471120982122</v>
      </c>
      <c r="K83" s="44">
        <f>'Property % affected'!K83*'Population Estimate'!E82</f>
        <v>128.91333988550937</v>
      </c>
      <c r="L83" s="44">
        <f>'Property % affected'!L83*'Population Estimate'!F82</f>
        <v>106.00545458484201</v>
      </c>
      <c r="M83" s="44">
        <f>'Property % affected'!M83*'Population Estimate'!G82</f>
        <v>43.409970963329464</v>
      </c>
      <c r="N83" s="45">
        <f>'Property % affected'!N83*'Population Estimate'!B82</f>
        <v>2857.3874660645497</v>
      </c>
      <c r="O83" s="45">
        <f>'Property % affected'!O83*'Population Estimate'!C82</f>
        <v>5853.1640454010694</v>
      </c>
      <c r="P83" s="45">
        <f>'Property % affected'!P83*'Population Estimate'!D82</f>
        <v>4437.0699728431537</v>
      </c>
      <c r="Q83" s="45">
        <f>'Property % affected'!Q83*'Population Estimate'!E82</f>
        <v>2182.4435730165887</v>
      </c>
      <c r="R83" s="45">
        <f>'Property % affected'!R83*'Population Estimate'!F82</f>
        <v>1399.8064137482529</v>
      </c>
      <c r="S83" s="45">
        <f>'Property % affected'!S83*'Population Estimate'!G82</f>
        <v>764.30728353335155</v>
      </c>
      <c r="U83">
        <v>2102</v>
      </c>
      <c r="V83" s="43">
        <f>'Population Estimate'!J82*Assumptions!C$41*'Property % affected'!B83</f>
        <v>62.800595752363947</v>
      </c>
      <c r="W83" s="43">
        <f>'Population Estimate'!K82*Assumptions!D$41*'Property % affected'!C83</f>
        <v>90.815785977806954</v>
      </c>
      <c r="X83" s="43">
        <f>'Population Estimate'!L82*Assumptions!E$41*'Property % affected'!D83</f>
        <v>98.161669203113647</v>
      </c>
      <c r="Y83" s="43">
        <f>'Population Estimate'!M82*Assumptions!F$41*'Property % affected'!E83</f>
        <v>105.14077667626152</v>
      </c>
      <c r="Z83" s="43">
        <f>'Population Estimate'!N82*Assumptions!G$41*'Property % affected'!F83</f>
        <v>78.741656502436925</v>
      </c>
      <c r="AA83" s="43">
        <f>'Population Estimate'!O82*Assumptions!H$41*'Property % affected'!G83</f>
        <v>42.113880999049798</v>
      </c>
      <c r="AB83" s="44">
        <f>'Population Estimate'!J82*Assumptions!C$41*'Property % affected'!H83</f>
        <v>138.38752809955378</v>
      </c>
      <c r="AC83" s="44">
        <f>'Population Estimate'!K82*Assumptions!D$41*'Property % affected'!I83</f>
        <v>165.85877033159531</v>
      </c>
      <c r="AD83" s="44">
        <f>'Population Estimate'!L82*Assumptions!E$41*'Property % affected'!J83</f>
        <v>107.27985563492793</v>
      </c>
      <c r="AE83" s="44">
        <f>'Population Estimate'!M82*Assumptions!F$41*'Property % affected'!K83</f>
        <v>128.58162231760403</v>
      </c>
      <c r="AF83" s="44">
        <f>'Population Estimate'!N82*Assumptions!G$41*'Property % affected'!L83</f>
        <v>103.84008308890958</v>
      </c>
      <c r="AG83" s="44">
        <f>'Population Estimate'!O82*Assumptions!H$41*'Property % affected'!M83</f>
        <v>39.704235757774342</v>
      </c>
      <c r="AH83" s="45">
        <f>'Population Estimate'!J82*Assumptions!C$41*'Property % affected'!N83</f>
        <v>2660.158214504987</v>
      </c>
      <c r="AI83" s="45">
        <f>'Population Estimate'!K82*Assumptions!D$41*'Property % affected'!O83</f>
        <v>5345.0624350445596</v>
      </c>
      <c r="AJ83" s="45">
        <f>'Population Estimate'!L82*Assumptions!E$41*'Property % affected'!P83</f>
        <v>4009.3441481398227</v>
      </c>
      <c r="AK83" s="45">
        <f>'Population Estimate'!M82*Assumptions!F$41*'Property % affected'!Q83</f>
        <v>2176.8277471076899</v>
      </c>
      <c r="AL83" s="45">
        <f>'Population Estimate'!N82*Assumptions!G$41*'Property % affected'!R83</f>
        <v>1371.2125935526335</v>
      </c>
      <c r="AM83" s="45">
        <f>'Population Estimate'!O82*Assumptions!H$41*'Property % affected'!S83</f>
        <v>699.06143458209692</v>
      </c>
    </row>
    <row r="84" spans="1:39" x14ac:dyDescent="0.35">
      <c r="A84">
        <v>2103</v>
      </c>
      <c r="B84" s="43">
        <f>'Property % affected'!B84*'Population Estimate'!B83</f>
        <v>68.939872525979226</v>
      </c>
      <c r="C84" s="43">
        <f>'Property % affected'!C84*'Population Estimate'!C83</f>
        <v>101.63523693527907</v>
      </c>
      <c r="D84" s="43">
        <f>'Property % affected'!D84*'Population Estimate'!D83</f>
        <v>111.0222234127057</v>
      </c>
      <c r="E84" s="43">
        <f>'Property % affected'!E84*'Population Estimate'!E83</f>
        <v>107.72963401922361</v>
      </c>
      <c r="F84" s="43">
        <f>'Property % affected'!F84*'Population Estimate'!F83</f>
        <v>82.150985374997404</v>
      </c>
      <c r="G84" s="43">
        <f>'Property % affected'!G84*'Population Estimate'!G83</f>
        <v>47.056862169957</v>
      </c>
      <c r="H84" s="44">
        <f>'Property % affected'!H84*'Population Estimate'!B83</f>
        <v>150.78290337972146</v>
      </c>
      <c r="I84" s="44">
        <f>'Property % affected'!I84*'Population Estimate'!C83</f>
        <v>184.23402334347247</v>
      </c>
      <c r="J84" s="44">
        <f>'Property % affected'!J84*'Population Estimate'!D83</f>
        <v>120.42997700191589</v>
      </c>
      <c r="K84" s="44">
        <f>'Property % affected'!K84*'Population Estimate'!E83</f>
        <v>130.76494690490171</v>
      </c>
      <c r="L84" s="44">
        <f>'Property % affected'!L84*'Population Estimate'!F83</f>
        <v>107.52803125516559</v>
      </c>
      <c r="M84" s="44">
        <f>'Property % affected'!M84*'Population Estimate'!G83</f>
        <v>44.033476699963892</v>
      </c>
      <c r="N84" s="45">
        <f>'Property % affected'!N84*'Population Estimate'!B83</f>
        <v>2897.0818702769448</v>
      </c>
      <c r="O84" s="45">
        <f>'Property % affected'!O84*'Population Estimate'!C83</f>
        <v>5934.4753349265329</v>
      </c>
      <c r="P84" s="45">
        <f>'Property % affected'!P84*'Population Estimate'!D83</f>
        <v>4498.7090928828638</v>
      </c>
      <c r="Q84" s="45">
        <f>'Property % affected'!Q84*'Population Estimate'!E83</f>
        <v>2212.7617564575553</v>
      </c>
      <c r="R84" s="45">
        <f>'Property % affected'!R84*'Population Estimate'!F83</f>
        <v>1419.2523174859612</v>
      </c>
      <c r="S84" s="45">
        <f>'Property % affected'!S84*'Population Estimate'!G83</f>
        <v>774.92492731298069</v>
      </c>
      <c r="U84">
        <v>2103</v>
      </c>
      <c r="V84" s="43">
        <f>'Population Estimate'!J83*Assumptions!C$41*'Property % affected'!B84</f>
        <v>64.18134410713742</v>
      </c>
      <c r="W84" s="43">
        <f>'Population Estimate'!K83*Assumptions!D$41*'Property % affected'!C84</f>
        <v>92.812482753913528</v>
      </c>
      <c r="X84" s="43">
        <f>'Population Estimate'!L83*Assumptions!E$41*'Property % affected'!D84</f>
        <v>100.31987425881832</v>
      </c>
      <c r="Y84" s="43">
        <f>'Population Estimate'!M83*Assumptions!F$41*'Property % affected'!E84</f>
        <v>107.45242599544633</v>
      </c>
      <c r="Z84" s="43">
        <f>'Population Estimate'!N83*Assumptions!G$41*'Property % affected'!F84</f>
        <v>80.472888688459378</v>
      </c>
      <c r="AA84" s="43">
        <f>'Population Estimate'!O83*Assumptions!H$41*'Property % affected'!G84</f>
        <v>43.039806481219678</v>
      </c>
      <c r="AB84" s="44">
        <f>'Population Estimate'!J83*Assumptions!C$41*'Property % affected'!H84</f>
        <v>140.37521470090212</v>
      </c>
      <c r="AC84" s="44">
        <f>'Population Estimate'!K83*Assumptions!D$41*'Property % affected'!I84</f>
        <v>168.24103165262318</v>
      </c>
      <c r="AD84" s="44">
        <f>'Population Estimate'!L83*Assumptions!E$41*'Property % affected'!J84</f>
        <v>108.82073677189517</v>
      </c>
      <c r="AE84" s="44">
        <f>'Population Estimate'!M83*Assumptions!F$41*'Property % affected'!K84</f>
        <v>130.42846481396302</v>
      </c>
      <c r="AF84" s="44">
        <f>'Population Estimate'!N83*Assumptions!G$41*'Property % affected'!L84</f>
        <v>105.33155811323576</v>
      </c>
      <c r="AG84" s="44">
        <f>'Population Estimate'!O83*Assumptions!H$41*'Property % affected'!M84</f>
        <v>40.274515309091491</v>
      </c>
      <c r="AH84" s="45">
        <f>'Population Estimate'!J83*Assumptions!C$41*'Property % affected'!N84</f>
        <v>2697.1127391151608</v>
      </c>
      <c r="AI84" s="45">
        <f>'Population Estimate'!K83*Assumptions!D$41*'Property % affected'!O84</f>
        <v>5419.3152521220291</v>
      </c>
      <c r="AJ84" s="45">
        <f>'Population Estimate'!L83*Assumptions!E$41*'Property % affected'!P84</f>
        <v>4065.041364262232</v>
      </c>
      <c r="AK84" s="45">
        <f>'Population Estimate'!M83*Assumptions!F$41*'Property % affected'!Q84</f>
        <v>2207.0679163254326</v>
      </c>
      <c r="AL84" s="45">
        <f>'Population Estimate'!N83*Assumptions!G$41*'Property % affected'!R84</f>
        <v>1390.2612761677949</v>
      </c>
      <c r="AM84" s="45">
        <f>'Population Estimate'!O83*Assumptions!H$41*'Property % affected'!S84</f>
        <v>708.77269267472684</v>
      </c>
    </row>
    <row r="85" spans="1:39" x14ac:dyDescent="0.35">
      <c r="A85">
        <v>2104</v>
      </c>
      <c r="B85" s="43">
        <f>'Property % affected'!B85*'Population Estimate'!B84</f>
        <v>70.455600433145719</v>
      </c>
      <c r="C85" s="43">
        <f>'Property % affected'!C85*'Population Estimate'!C84</f>
        <v>103.86981265075094</v>
      </c>
      <c r="D85" s="43">
        <f>'Property % affected'!D85*'Population Estimate'!D84</f>
        <v>113.46318357373438</v>
      </c>
      <c r="E85" s="43">
        <f>'Property % affected'!E85*'Population Estimate'!E84</f>
        <v>110.0982025519002</v>
      </c>
      <c r="F85" s="43">
        <f>'Property % affected'!F85*'Population Estimate'!F84</f>
        <v>83.957175850432165</v>
      </c>
      <c r="G85" s="43">
        <f>'Property % affected'!G85*'Population Estimate'!G84</f>
        <v>48.091465174014097</v>
      </c>
      <c r="H85" s="44">
        <f>'Property % affected'!H85*'Population Estimate'!B84</f>
        <v>152.94862713298241</v>
      </c>
      <c r="I85" s="44">
        <f>'Property % affected'!I85*'Population Estimate'!C84</f>
        <v>186.88021194689108</v>
      </c>
      <c r="J85" s="44">
        <f>'Property % affected'!J85*'Population Estimate'!D84</f>
        <v>122.15973585356033</v>
      </c>
      <c r="K85" s="44">
        <f>'Property % affected'!K85*'Population Estimate'!E84</f>
        <v>132.64314891095179</v>
      </c>
      <c r="L85" s="44">
        <f>'Property % affected'!L85*'Population Estimate'!F84</f>
        <v>109.07247698615298</v>
      </c>
      <c r="M85" s="44">
        <f>'Property % affected'!M85*'Population Estimate'!G84</f>
        <v>44.665937969048322</v>
      </c>
      <c r="N85" s="45">
        <f>'Property % affected'!N85*'Population Estimate'!B84</f>
        <v>2937.3277032838205</v>
      </c>
      <c r="O85" s="45">
        <f>'Property % affected'!O85*'Population Estimate'!C84</f>
        <v>6016.9161888641693</v>
      </c>
      <c r="P85" s="45">
        <f>'Property % affected'!P85*'Population Estimate'!D84</f>
        <v>4561.2044944647914</v>
      </c>
      <c r="Q85" s="45">
        <f>'Property % affected'!Q85*'Population Estimate'!E84</f>
        <v>2243.501115620325</v>
      </c>
      <c r="R85" s="45">
        <f>'Property % affected'!R85*'Population Estimate'!F84</f>
        <v>1438.9683608433072</v>
      </c>
      <c r="S85" s="45">
        <f>'Property % affected'!S85*'Population Estimate'!G84</f>
        <v>785.69006983017232</v>
      </c>
      <c r="U85">
        <v>2104</v>
      </c>
      <c r="V85" s="43">
        <f>'Population Estimate'!J84*Assumptions!C$41*'Property % affected'!B85</f>
        <v>65.592449913084252</v>
      </c>
      <c r="W85" s="43">
        <f>'Population Estimate'!K84*Assumptions!D$41*'Property % affected'!C85</f>
        <v>94.853079364974874</v>
      </c>
      <c r="X85" s="43">
        <f>'Population Estimate'!L84*Assumptions!E$41*'Property % affected'!D85</f>
        <v>102.52553010769188</v>
      </c>
      <c r="Y85" s="43">
        <f>'Population Estimate'!M84*Assumptions!F$41*'Property % affected'!E85</f>
        <v>109.81489976869946</v>
      </c>
      <c r="Z85" s="43">
        <f>'Population Estimate'!N84*Assumptions!G$41*'Property % affected'!F85</f>
        <v>82.242184143849656</v>
      </c>
      <c r="AA85" s="43">
        <f>'Population Estimate'!O84*Assumptions!H$41*'Property % affected'!G85</f>
        <v>43.986089574186622</v>
      </c>
      <c r="AB85" s="44">
        <f>'Population Estimate'!J84*Assumptions!C$41*'Property % affected'!H85</f>
        <v>142.39145082603653</v>
      </c>
      <c r="AC85" s="44">
        <f>'Population Estimate'!K84*Assumptions!D$41*'Property % affected'!I85</f>
        <v>170.65750984979397</v>
      </c>
      <c r="AD85" s="44">
        <f>'Population Estimate'!L84*Assumptions!E$41*'Property % affected'!J85</f>
        <v>110.38374988009048</v>
      </c>
      <c r="AE85" s="44">
        <f>'Population Estimate'!M84*Assumptions!F$41*'Property % affected'!K85</f>
        <v>132.30183386322184</v>
      </c>
      <c r="AF85" s="44">
        <f>'Population Estimate'!N84*Assumptions!G$41*'Property % affected'!L85</f>
        <v>106.84445547932067</v>
      </c>
      <c r="AG85" s="44">
        <f>'Population Estimate'!O84*Assumptions!H$41*'Property % affected'!M85</f>
        <v>40.852985894953036</v>
      </c>
      <c r="AH85" s="45">
        <f>'Population Estimate'!J84*Assumptions!C$41*'Property % affected'!N85</f>
        <v>2734.5806305174729</v>
      </c>
      <c r="AI85" s="45">
        <f>'Population Estimate'!K84*Assumptions!D$41*'Property % affected'!O85</f>
        <v>5494.5995783560229</v>
      </c>
      <c r="AJ85" s="45">
        <f>'Population Estimate'!L84*Assumptions!E$41*'Property % affected'!P85</f>
        <v>4121.5123178761532</v>
      </c>
      <c r="AK85" s="45">
        <f>'Population Estimate'!M84*Assumptions!F$41*'Property % affected'!Q85</f>
        <v>2237.7281775029242</v>
      </c>
      <c r="AL85" s="45">
        <f>'Population Estimate'!N84*Assumptions!G$41*'Property % affected'!R85</f>
        <v>1409.574580265489</v>
      </c>
      <c r="AM85" s="45">
        <f>'Population Estimate'!O84*Assumptions!H$41*'Property % affected'!S85</f>
        <v>718.61885812896514</v>
      </c>
    </row>
    <row r="86" spans="1:39" x14ac:dyDescent="0.35">
      <c r="A86">
        <v>2105</v>
      </c>
      <c r="B86" s="43">
        <f>'Property % affected'!B86*'Population Estimate'!B85</f>
        <v>72.004653482996488</v>
      </c>
      <c r="C86" s="43">
        <f>'Property % affected'!C86*'Population Estimate'!C85</f>
        <v>106.15351826229772</v>
      </c>
      <c r="D86" s="43">
        <f>'Property % affected'!D86*'Population Estimate'!D85</f>
        <v>115.95781124676724</v>
      </c>
      <c r="E86" s="43">
        <f>'Property % affected'!E86*'Population Estimate'!E85</f>
        <v>112.51884697757561</v>
      </c>
      <c r="F86" s="43">
        <f>'Property % affected'!F86*'Population Estimate'!F85</f>
        <v>85.803077645441007</v>
      </c>
      <c r="G86" s="43">
        <f>'Property % affected'!G86*'Population Estimate'!G85</f>
        <v>49.14881519788176</v>
      </c>
      <c r="H86" s="44">
        <f>'Property % affected'!H86*'Population Estimate'!B85</f>
        <v>155.14545759178031</v>
      </c>
      <c r="I86" s="44">
        <f>'Property % affected'!I86*'Population Estimate'!C85</f>
        <v>189.56440826461667</v>
      </c>
      <c r="J86" s="44">
        <f>'Property % affected'!J86*'Population Estimate'!D85</f>
        <v>123.91433956326527</v>
      </c>
      <c r="K86" s="44">
        <f>'Property % affected'!K86*'Population Estimate'!E85</f>
        <v>134.54832789255252</v>
      </c>
      <c r="L86" s="44">
        <f>'Property % affected'!L86*'Population Estimate'!F85</f>
        <v>110.63910588731588</v>
      </c>
      <c r="M86" s="44">
        <f>'Property % affected'!M86*'Population Estimate'!G85</f>
        <v>45.307483400612533</v>
      </c>
      <c r="N86" s="45">
        <f>'Property % affected'!N86*'Population Estimate'!B85</f>
        <v>2978.1326254524615</v>
      </c>
      <c r="O86" s="45">
        <f>'Property % affected'!O86*'Population Estimate'!C85</f>
        <v>6100.5022989557874</v>
      </c>
      <c r="P86" s="45">
        <f>'Property % affected'!P86*'Population Estimate'!D85</f>
        <v>4624.5680729255191</v>
      </c>
      <c r="Q86" s="45">
        <f>'Property % affected'!Q86*'Population Estimate'!E85</f>
        <v>2274.6675014157545</v>
      </c>
      <c r="R86" s="45">
        <f>'Property % affected'!R86*'Population Estimate'!F85</f>
        <v>1458.958296559947</v>
      </c>
      <c r="S86" s="45">
        <f>'Property % affected'!S86*'Population Estimate'!G85</f>
        <v>796.60476011558114</v>
      </c>
      <c r="U86">
        <v>2105</v>
      </c>
      <c r="V86" s="43">
        <f>'Population Estimate'!J85*Assumptions!C$41*'Property % affected'!B86</f>
        <v>67.034580616114155</v>
      </c>
      <c r="W86" s="43">
        <f>'Population Estimate'!K85*Assumptions!D$41*'Property % affected'!C86</f>
        <v>96.938541002867964</v>
      </c>
      <c r="X86" s="43">
        <f>'Population Estimate'!L85*Assumptions!E$41*'Property % affected'!D86</f>
        <v>104.77968001379602</v>
      </c>
      <c r="Y86" s="43">
        <f>'Population Estimate'!M85*Assumptions!F$41*'Property % affected'!E86</f>
        <v>112.22931543416772</v>
      </c>
      <c r="Z86" s="43">
        <f>'Population Estimate'!N85*Assumptions!G$41*'Property % affected'!F86</f>
        <v>84.050379736410164</v>
      </c>
      <c r="AA86" s="43">
        <f>'Population Estimate'!O85*Assumptions!H$41*'Property % affected'!G86</f>
        <v>44.953177865067858</v>
      </c>
      <c r="AB86" s="44">
        <f>'Population Estimate'!J85*Assumptions!C$41*'Property % affected'!H86</f>
        <v>144.43664653724147</v>
      </c>
      <c r="AC86" s="44">
        <f>'Population Estimate'!K85*Assumptions!D$41*'Property % affected'!I86</f>
        <v>173.1086963866608</v>
      </c>
      <c r="AD86" s="44">
        <f>'Population Estimate'!L85*Assumptions!E$41*'Property % affected'!J86</f>
        <v>111.9692128452603</v>
      </c>
      <c r="AE86" s="44">
        <f>'Population Estimate'!M85*Assumptions!F$41*'Property % affected'!K86</f>
        <v>134.20211047134623</v>
      </c>
      <c r="AF86" s="44">
        <f>'Population Estimate'!N85*Assumptions!G$41*'Property % affected'!L86</f>
        <v>108.37908288036672</v>
      </c>
      <c r="AG86" s="44">
        <f>'Population Estimate'!O85*Assumptions!H$41*'Property % affected'!M86</f>
        <v>41.439765164758718</v>
      </c>
      <c r="AH86" s="45">
        <f>'Population Estimate'!J85*Assumptions!C$41*'Property % affected'!N86</f>
        <v>2772.5690203275008</v>
      </c>
      <c r="AI86" s="45">
        <f>'Population Estimate'!K85*Assumptions!D$41*'Property % affected'!O86</f>
        <v>5570.9297433192341</v>
      </c>
      <c r="AJ86" s="45">
        <f>'Population Estimate'!L85*Assumptions!E$41*'Property % affected'!P86</f>
        <v>4178.7677576284204</v>
      </c>
      <c r="AK86" s="45">
        <f>'Population Estimate'!M85*Assumptions!F$41*'Property % affected'!Q86</f>
        <v>2268.8143664955583</v>
      </c>
      <c r="AL86" s="45">
        <f>'Population Estimate'!N85*Assumptions!G$41*'Property % affected'!R86</f>
        <v>1429.1561819282269</v>
      </c>
      <c r="AM86" s="45">
        <f>'Population Estimate'!O85*Assumptions!H$41*'Property % affected'!S86</f>
        <v>728.60180505793312</v>
      </c>
    </row>
    <row r="87" spans="1:39" x14ac:dyDescent="0.35">
      <c r="A87">
        <v>2106</v>
      </c>
      <c r="B87" s="43">
        <f>'Property % affected'!B87*'Population Estimate'!B86</f>
        <v>73.587764369789952</v>
      </c>
      <c r="C87" s="43">
        <f>'Property % affected'!C87*'Population Estimate'!C86</f>
        <v>108.48743395112412</v>
      </c>
      <c r="D87" s="43">
        <f>'Property % affected'!D87*'Population Estimate'!D86</f>
        <v>118.50728637807731</v>
      </c>
      <c r="E87" s="43">
        <f>'Property % affected'!E87*'Population Estimate'!E86</f>
        <v>114.99271224882104</v>
      </c>
      <c r="F87" s="43">
        <f>'Property % affected'!F87*'Population Estimate'!F86</f>
        <v>87.68956386223752</v>
      </c>
      <c r="G87" s="43">
        <f>'Property % affected'!G87*'Population Estimate'!G86</f>
        <v>50.229412362773907</v>
      </c>
      <c r="H87" s="44">
        <f>'Property % affected'!H87*'Population Estimate'!B86</f>
        <v>157.37384154769137</v>
      </c>
      <c r="I87" s="44">
        <f>'Property % affected'!I87*'Population Estimate'!C86</f>
        <v>192.28715820873768</v>
      </c>
      <c r="J87" s="44">
        <f>'Property % affected'!J87*'Population Estimate'!D86</f>
        <v>125.69414498249094</v>
      </c>
      <c r="K87" s="44">
        <f>'Property % affected'!K87*'Population Estimate'!E86</f>
        <v>136.48087132517642</v>
      </c>
      <c r="L87" s="44">
        <f>'Property % affected'!L87*'Population Estimate'!F86</f>
        <v>112.22823657978097</v>
      </c>
      <c r="M87" s="44">
        <f>'Property % affected'!M87*'Population Estimate'!G86</f>
        <v>45.958243472224069</v>
      </c>
      <c r="N87" s="45">
        <f>'Property % affected'!N87*'Population Estimate'!B86</f>
        <v>3019.5044035668407</v>
      </c>
      <c r="O87" s="45">
        <f>'Property % affected'!O87*'Population Estimate'!C86</f>
        <v>6185.2495749305481</v>
      </c>
      <c r="P87" s="45">
        <f>'Property % affected'!P87*'Population Estimate'!D86</f>
        <v>4688.8118888498839</v>
      </c>
      <c r="Q87" s="45">
        <f>'Property % affected'!Q87*'Population Estimate'!E86</f>
        <v>2306.2668460346877</v>
      </c>
      <c r="R87" s="45">
        <f>'Property % affected'!R87*'Population Estimate'!F86</f>
        <v>1479.2259295080396</v>
      </c>
      <c r="S87" s="45">
        <f>'Property % affected'!S87*'Population Estimate'!G86</f>
        <v>807.67107566469247</v>
      </c>
      <c r="U87">
        <v>2106</v>
      </c>
      <c r="V87" s="43">
        <f>'Population Estimate'!J86*Assumptions!C$41*'Property % affected'!B87</f>
        <v>68.50841833675625</v>
      </c>
      <c r="W87" s="43">
        <f>'Population Estimate'!K86*Assumptions!D$41*'Property % affected'!C87</f>
        <v>99.069854080400603</v>
      </c>
      <c r="X87" s="43">
        <f>'Population Estimate'!L86*Assumptions!E$41*'Property % affected'!D87</f>
        <v>107.08339017863622</v>
      </c>
      <c r="Y87" s="43">
        <f>'Population Estimate'!M86*Assumptions!F$41*'Property % affected'!E87</f>
        <v>114.69681499825026</v>
      </c>
      <c r="Z87" s="43">
        <f>'Population Estimate'!N86*Assumptions!G$41*'Property % affected'!F87</f>
        <v>85.898330733511457</v>
      </c>
      <c r="AA87" s="43">
        <f>'Population Estimate'!O86*Assumptions!H$41*'Property % affected'!G87</f>
        <v>45.941528781734064</v>
      </c>
      <c r="AB87" s="44">
        <f>'Population Estimate'!J86*Assumptions!C$41*'Property % affected'!H87</f>
        <v>146.51121778660456</v>
      </c>
      <c r="AC87" s="44">
        <f>'Population Estimate'!K86*Assumptions!D$41*'Property % affected'!I87</f>
        <v>175.59508978576184</v>
      </c>
      <c r="AD87" s="44">
        <f>'Population Estimate'!L86*Assumptions!E$41*'Property % affected'!J87</f>
        <v>113.57744811900504</v>
      </c>
      <c r="AE87" s="44">
        <f>'Population Estimate'!M86*Assumptions!F$41*'Property % affected'!K87</f>
        <v>136.12968111676355</v>
      </c>
      <c r="AF87" s="44">
        <f>'Population Estimate'!N86*Assumptions!G$41*'Property % affected'!L87</f>
        <v>109.93575242903266</v>
      </c>
      <c r="AG87" s="44">
        <f>'Population Estimate'!O86*Assumptions!H$41*'Property % affected'!M87</f>
        <v>42.034972457729204</v>
      </c>
      <c r="AH87" s="45">
        <f>'Population Estimate'!J86*Assumptions!C$41*'Property % affected'!N87</f>
        <v>2811.0851392321661</v>
      </c>
      <c r="AI87" s="45">
        <f>'Population Estimate'!K86*Assumptions!D$41*'Property % affected'!O87</f>
        <v>5648.3202756486608</v>
      </c>
      <c r="AJ87" s="45">
        <f>'Population Estimate'!L86*Assumptions!E$41*'Property % affected'!P87</f>
        <v>4236.8185814844792</v>
      </c>
      <c r="AK87" s="45">
        <f>'Population Estimate'!M86*Assumptions!F$41*'Property % affected'!Q87</f>
        <v>2300.3324002295694</v>
      </c>
      <c r="AL87" s="45">
        <f>'Population Estimate'!N86*Assumptions!G$41*'Property % affected'!R87</f>
        <v>1449.0098083061134</v>
      </c>
      <c r="AM87" s="45">
        <f>'Population Estimate'!O86*Assumptions!H$41*'Property % affected'!S87</f>
        <v>738.72343360965476</v>
      </c>
    </row>
    <row r="88" spans="1:39" x14ac:dyDescent="0.35">
      <c r="A88">
        <v>2107</v>
      </c>
      <c r="B88" s="43">
        <f>'Property % affected'!B88*'Population Estimate'!B87</f>
        <v>75.205681896969153</v>
      </c>
      <c r="C88" s="43">
        <f>'Property % affected'!C88*'Population Estimate'!C87</f>
        <v>110.87266364754737</v>
      </c>
      <c r="D88" s="43">
        <f>'Property % affected'!D88*'Population Estimate'!D87</f>
        <v>121.11281485650805</v>
      </c>
      <c r="E88" s="43">
        <f>'Property % affected'!E88*'Population Estimate'!E87</f>
        <v>117.52096849139853</v>
      </c>
      <c r="F88" s="43">
        <f>'Property % affected'!F88*'Population Estimate'!F87</f>
        <v>89.617526799261583</v>
      </c>
      <c r="G88" s="43">
        <f>'Property % affected'!G88*'Population Estimate'!G87</f>
        <v>51.333767785684479</v>
      </c>
      <c r="H88" s="44">
        <f>'Property % affected'!H88*'Population Estimate'!B87</f>
        <v>159.63423220964492</v>
      </c>
      <c r="I88" s="44">
        <f>'Property % affected'!I88*'Population Estimate'!C87</f>
        <v>195.0490155323825</v>
      </c>
      <c r="J88" s="44">
        <f>'Property % affected'!J88*'Population Estimate'!D87</f>
        <v>127.49951408822352</v>
      </c>
      <c r="K88" s="44">
        <f>'Property % affected'!K88*'Population Estimate'!E87</f>
        <v>138.44117224968059</v>
      </c>
      <c r="L88" s="44">
        <f>'Property % affected'!L88*'Population Estimate'!F87</f>
        <v>113.84019226109137</v>
      </c>
      <c r="M88" s="44">
        <f>'Property % affected'!M88*'Population Estimate'!G87</f>
        <v>46.61835053552479</v>
      </c>
      <c r="N88" s="45">
        <f>'Property % affected'!N88*'Population Estimate'!B87</f>
        <v>3061.450912305947</v>
      </c>
      <c r="O88" s="45">
        <f>'Property % affected'!O88*'Population Estimate'!C87</f>
        <v>6271.1741475332228</v>
      </c>
      <c r="P88" s="45">
        <f>'Property % affected'!P88*'Population Estimate'!D87</f>
        <v>4753.9481703665915</v>
      </c>
      <c r="Q88" s="45">
        <f>'Property % affected'!Q88*'Population Estimate'!E87</f>
        <v>2338.3051640770891</v>
      </c>
      <c r="R88" s="45">
        <f>'Property % affected'!R88*'Population Estimate'!F87</f>
        <v>1499.7751174164675</v>
      </c>
      <c r="S88" s="45">
        <f>'Property % affected'!S88*'Population Estimate'!G87</f>
        <v>818.89112283325153</v>
      </c>
      <c r="U88">
        <v>2107</v>
      </c>
      <c r="V88" s="43">
        <f>'Population Estimate'!J87*Assumptions!C$41*'Property % affected'!B88</f>
        <v>70.014660192798658</v>
      </c>
      <c r="W88" s="43">
        <f>'Population Estimate'!K87*Assumptions!D$41*'Property % affected'!C88</f>
        <v>101.24802669787952</v>
      </c>
      <c r="X88" s="43">
        <f>'Population Estimate'!L87*Assumptions!E$41*'Property % affected'!D88</f>
        <v>109.43775024546973</v>
      </c>
      <c r="Y88" s="43">
        <f>'Population Estimate'!M87*Assumptions!F$41*'Property % affected'!E88</f>
        <v>117.21856557576179</v>
      </c>
      <c r="Z88" s="43">
        <f>'Population Estimate'!N87*Assumptions!G$41*'Property % affected'!F88</f>
        <v>87.786911206629341</v>
      </c>
      <c r="AA88" s="43">
        <f>'Population Estimate'!O87*Assumptions!H$41*'Property % affected'!G88</f>
        <v>46.951609809170336</v>
      </c>
      <c r="AB88" s="44">
        <f>'Population Estimate'!J87*Assumptions!C$41*'Property % affected'!H88</f>
        <v>148.61558650061295</v>
      </c>
      <c r="AC88" s="44">
        <f>'Population Estimate'!K87*Assumptions!D$41*'Property % affected'!I88</f>
        <v>178.11719573001017</v>
      </c>
      <c r="AD88" s="44">
        <f>'Population Estimate'!L87*Assumptions!E$41*'Property % affected'!J88</f>
        <v>115.20878278435926</v>
      </c>
      <c r="AE88" s="44">
        <f>'Population Estimate'!M87*Assumptions!F$41*'Property % affected'!K88</f>
        <v>138.08493782896497</v>
      </c>
      <c r="AF88" s="44">
        <f>'Population Estimate'!N87*Assumptions!G$41*'Property % affected'!L88</f>
        <v>111.51478072091122</v>
      </c>
      <c r="AG88" s="44">
        <f>'Population Estimate'!O87*Assumptions!H$41*'Property % affected'!M88</f>
        <v>42.638728827177232</v>
      </c>
      <c r="AH88" s="45">
        <f>'Population Estimate'!J87*Assumptions!C$41*'Property % affected'!N88</f>
        <v>2850.1363183660278</v>
      </c>
      <c r="AI88" s="45">
        <f>'Population Estimate'!K87*Assumptions!D$41*'Property % affected'!O88</f>
        <v>5726.7859058109789</v>
      </c>
      <c r="AJ88" s="45">
        <f>'Population Estimate'!L87*Assumptions!E$41*'Property % affected'!P88</f>
        <v>4295.6758388027038</v>
      </c>
      <c r="AK88" s="45">
        <f>'Population Estimate'!M87*Assumptions!F$41*'Property % affected'!Q88</f>
        <v>2332.2882778282565</v>
      </c>
      <c r="AL88" s="45">
        <f>'Population Estimate'!N87*Assumptions!G$41*'Property % affected'!R88</f>
        <v>1469.139238326273</v>
      </c>
      <c r="AM88" s="45">
        <f>'Population Estimate'!O87*Assumptions!H$41*'Property % affected'!S88</f>
        <v>748.98567032872893</v>
      </c>
    </row>
    <row r="89" spans="1:39" x14ac:dyDescent="0.35">
      <c r="A89">
        <v>2108</v>
      </c>
      <c r="B89" s="43">
        <f>'Property % affected'!B89*'Population Estimate'!B88</f>
        <v>76.859171331342083</v>
      </c>
      <c r="C89" s="43">
        <f>'Property % affected'!C89*'Population Estimate'!C88</f>
        <v>113.31033555315098</v>
      </c>
      <c r="D89" s="43">
        <f>'Property % affected'!D89*'Population Estimate'!D88</f>
        <v>123.77562908385261</v>
      </c>
      <c r="E89" s="43">
        <f>'Property % affected'!E89*'Population Estimate'!E88</f>
        <v>120.1048115577245</v>
      </c>
      <c r="F89" s="43">
        <f>'Property % affected'!F89*'Population Estimate'!F88</f>
        <v>91.587878373231973</v>
      </c>
      <c r="G89" s="43">
        <f>'Property % affected'!G89*'Population Estimate'!G88</f>
        <v>52.46240382114344</v>
      </c>
      <c r="H89" s="44">
        <f>'Property % affected'!H89*'Population Estimate'!B88</f>
        <v>161.92708929609691</v>
      </c>
      <c r="I89" s="44">
        <f>'Property % affected'!I89*'Population Estimate'!C88</f>
        <v>197.85054194234192</v>
      </c>
      <c r="J89" s="44">
        <f>'Property % affected'!J89*'Population Estimate'!D88</f>
        <v>129.33081405659399</v>
      </c>
      <c r="K89" s="44">
        <f>'Property % affected'!K89*'Population Estimate'!E88</f>
        <v>140.42962935224324</v>
      </c>
      <c r="L89" s="44">
        <f>'Property % affected'!L89*'Population Estimate'!F88</f>
        <v>115.47530077093852</v>
      </c>
      <c r="M89" s="44">
        <f>'Property % affected'!M89*'Population Estimate'!G88</f>
        <v>47.287938843148602</v>
      </c>
      <c r="N89" s="45">
        <f>'Property % affected'!N89*'Population Estimate'!B88</f>
        <v>3103.9801357426445</v>
      </c>
      <c r="O89" s="45">
        <f>'Property % affected'!O89*'Population Estimate'!C88</f>
        <v>6358.2923715945044</v>
      </c>
      <c r="P89" s="45">
        <f>'Property % affected'!P89*'Population Estimate'!D88</f>
        <v>4819.9893154756974</v>
      </c>
      <c r="Q89" s="45">
        <f>'Property % affected'!Q89*'Population Estimate'!E88</f>
        <v>2370.7885536968538</v>
      </c>
      <c r="R89" s="45">
        <f>'Property % affected'!R89*'Population Estimate'!F88</f>
        <v>1520.6097716051122</v>
      </c>
      <c r="S89" s="45">
        <f>'Property % affected'!S89*'Population Estimate'!G88</f>
        <v>830.26703723818684</v>
      </c>
      <c r="U89">
        <v>2108</v>
      </c>
      <c r="V89" s="43">
        <f>'Population Estimate'!J88*Assumptions!C$41*'Property % affected'!B89</f>
        <v>71.554018629021655</v>
      </c>
      <c r="W89" s="43">
        <f>'Population Estimate'!K88*Assumptions!D$41*'Property % affected'!C89</f>
        <v>103.47408911993701</v>
      </c>
      <c r="X89" s="43">
        <f>'Population Estimate'!L88*Assumptions!E$41*'Property % affected'!D89</f>
        <v>111.84387381470127</v>
      </c>
      <c r="Y89" s="43">
        <f>'Population Estimate'!M88*Assumptions!F$41*'Property % affected'!E89</f>
        <v>119.79575994197207</v>
      </c>
      <c r="Z89" s="43">
        <f>'Population Estimate'!N88*Assumptions!G$41*'Property % affected'!F89</f>
        <v>89.717014444776325</v>
      </c>
      <c r="AA89" s="43">
        <f>'Population Estimate'!O88*Assumptions!H$41*'Property % affected'!G89</f>
        <v>47.983898710594303</v>
      </c>
      <c r="AB89" s="44">
        <f>'Population Estimate'!J88*Assumptions!C$41*'Property % affected'!H89</f>
        <v>150.75018066596493</v>
      </c>
      <c r="AC89" s="44">
        <f>'Population Estimate'!K88*Assumptions!D$41*'Property % affected'!I89</f>
        <v>180.67552716553948</v>
      </c>
      <c r="AD89" s="44">
        <f>'Population Estimate'!L88*Assumptions!E$41*'Property % affected'!J89</f>
        <v>116.86354862231384</v>
      </c>
      <c r="AE89" s="44">
        <f>'Population Estimate'!M88*Assumptions!F$41*'Property % affected'!K89</f>
        <v>140.06827826823633</v>
      </c>
      <c r="AF89" s="44">
        <f>'Population Estimate'!N88*Assumptions!G$41*'Property % affected'!L89</f>
        <v>113.11648889891838</v>
      </c>
      <c r="AG89" s="44">
        <f>'Population Estimate'!O88*Assumptions!H$41*'Property % affected'!M89</f>
        <v>43.251157065127508</v>
      </c>
      <c r="AH89" s="45">
        <f>'Population Estimate'!J88*Assumptions!C$41*'Property % affected'!N89</f>
        <v>2889.7299907066813</v>
      </c>
      <c r="AI89" s="45">
        <f>'Population Estimate'!K88*Assumptions!D$41*'Property % affected'!O89</f>
        <v>5806.3415689063295</v>
      </c>
      <c r="AJ89" s="45">
        <f>'Population Estimate'!L88*Assumptions!E$41*'Property % affected'!P89</f>
        <v>4355.3507324375196</v>
      </c>
      <c r="AK89" s="45">
        <f>'Population Estimate'!M88*Assumptions!F$41*'Property % affected'!Q89</f>
        <v>2364.6880817538522</v>
      </c>
      <c r="AL89" s="45">
        <f>'Population Estimate'!N88*Assumptions!G$41*'Property % affected'!R89</f>
        <v>1489.5483034121264</v>
      </c>
      <c r="AM89" s="45">
        <f>'Population Estimate'!O88*Assumptions!H$41*'Property % affected'!S89</f>
        <v>759.39046852302761</v>
      </c>
    </row>
    <row r="90" spans="1:39" x14ac:dyDescent="0.35">
      <c r="A90">
        <v>2109</v>
      </c>
      <c r="B90" s="43">
        <f>'Property % affected'!B90*'Population Estimate'!B89</f>
        <v>78.549014765048838</v>
      </c>
      <c r="C90" s="43">
        <f>'Property % affected'!C90*'Population Estimate'!C89</f>
        <v>115.80160267441799</v>
      </c>
      <c r="D90" s="43">
        <f>'Property % affected'!D90*'Population Estimate'!D89</f>
        <v>126.49698855777368</v>
      </c>
      <c r="E90" s="43">
        <f>'Property % affected'!E90*'Population Estimate'!E89</f>
        <v>122.74546359250184</v>
      </c>
      <c r="F90" s="43">
        <f>'Property % affected'!F90*'Population Estimate'!F89</f>
        <v>93.601550550478407</v>
      </c>
      <c r="G90" s="43">
        <f>'Property % affected'!G90*'Population Estimate'!G89</f>
        <v>53.615854308287567</v>
      </c>
      <c r="H90" s="44">
        <f>'Property % affected'!H90*'Population Estimate'!B89</f>
        <v>164.25287912852781</v>
      </c>
      <c r="I90" s="44">
        <f>'Property % affected'!I90*'Population Estimate'!C89</f>
        <v>200.69230721330905</v>
      </c>
      <c r="J90" s="44">
        <f>'Property % affected'!J90*'Population Estimate'!D89</f>
        <v>131.18841733755465</v>
      </c>
      <c r="K90" s="44">
        <f>'Property % affected'!K90*'Population Estimate'!E89</f>
        <v>142.44664704544866</v>
      </c>
      <c r="L90" s="44">
        <f>'Property % affected'!L90*'Population Estimate'!F89</f>
        <v>117.13389465783807</v>
      </c>
      <c r="M90" s="44">
        <f>'Property % affected'!M90*'Population Estimate'!G89</f>
        <v>47.967144576025689</v>
      </c>
      <c r="N90" s="45">
        <f>'Property % affected'!N90*'Population Estimate'!B89</f>
        <v>3147.1001688633578</v>
      </c>
      <c r="O90" s="45">
        <f>'Property % affected'!O90*'Population Estimate'!C89</f>
        <v>6446.6208291439707</v>
      </c>
      <c r="P90" s="45">
        <f>'Property % affected'!P90*'Population Estimate'!D89</f>
        <v>4886.9478944084412</v>
      </c>
      <c r="Q90" s="45">
        <f>'Property % affected'!Q90*'Population Estimate'!E89</f>
        <v>2403.7231977625311</v>
      </c>
      <c r="R90" s="45">
        <f>'Property % affected'!R90*'Population Estimate'!F89</f>
        <v>1541.7338577293312</v>
      </c>
      <c r="S90" s="45">
        <f>'Property % affected'!S90*'Population Estimate'!G89</f>
        <v>841.80098416410067</v>
      </c>
      <c r="U90">
        <v>2109</v>
      </c>
      <c r="V90" s="43">
        <f>'Population Estimate'!J89*Assumptions!C$41*'Property % affected'!B90</f>
        <v>73.127221754180454</v>
      </c>
      <c r="W90" s="43">
        <f>'Population Estimate'!K89*Assumptions!D$41*'Property % affected'!C90</f>
        <v>105.74909426284061</v>
      </c>
      <c r="X90" s="43">
        <f>'Population Estimate'!L89*Assumptions!E$41*'Property % affected'!D90</f>
        <v>114.30289897061037</v>
      </c>
      <c r="Y90" s="43">
        <f>'Population Estimate'!M89*Assumptions!F$41*'Property % affected'!E90</f>
        <v>122.42961709678245</v>
      </c>
      <c r="Z90" s="43">
        <f>'Population Estimate'!N89*Assumptions!G$41*'Property % affected'!F90</f>
        <v>91.689553377022875</v>
      </c>
      <c r="AA90" s="43">
        <f>'Population Estimate'!O89*Assumptions!H$41*'Property % affected'!G90</f>
        <v>49.03888375343567</v>
      </c>
      <c r="AB90" s="44">
        <f>'Population Estimate'!J89*Assumptions!C$41*'Property % affected'!H90</f>
        <v>152.91543441661378</v>
      </c>
      <c r="AC90" s="44">
        <f>'Population Estimate'!K89*Assumptions!D$41*'Property % affected'!I90</f>
        <v>183.27060440602708</v>
      </c>
      <c r="AD90" s="44">
        <f>'Population Estimate'!L89*Assumptions!E$41*'Property % affected'!J90</f>
        <v>118.54208217929367</v>
      </c>
      <c r="AE90" s="44">
        <f>'Population Estimate'!M89*Assumptions!F$41*'Property % affected'!K90</f>
        <v>142.08010580653456</v>
      </c>
      <c r="AF90" s="44">
        <f>'Population Estimate'!N89*Assumptions!G$41*'Property % affected'!L90</f>
        <v>114.74120271860738</v>
      </c>
      <c r="AG90" s="44">
        <f>'Population Estimate'!O89*Assumptions!H$41*'Property % affected'!M90</f>
        <v>43.872381727290147</v>
      </c>
      <c r="AH90" s="45">
        <f>'Population Estimate'!J89*Assumptions!C$41*'Property % affected'!N90</f>
        <v>2929.8736924895466</v>
      </c>
      <c r="AI90" s="45">
        <f>'Population Estimate'!K89*Assumptions!D$41*'Property % affected'!O90</f>
        <v>5887.0024075110559</v>
      </c>
      <c r="AJ90" s="45">
        <f>'Population Estimate'!L89*Assumptions!E$41*'Property % affected'!P90</f>
        <v>4415.8546208717453</v>
      </c>
      <c r="AK90" s="45">
        <f>'Population Estimate'!M89*Assumptions!F$41*'Property % affected'!Q90</f>
        <v>2397.5379789652552</v>
      </c>
      <c r="AL90" s="45">
        <f>'Population Estimate'!N89*Assumptions!G$41*'Property % affected'!R90</f>
        <v>1510.2408882126624</v>
      </c>
      <c r="AM90" s="45">
        <f>'Population Estimate'!O89*Assumptions!H$41*'Property % affected'!S90</f>
        <v>769.93980863548688</v>
      </c>
    </row>
    <row r="91" spans="1:39" x14ac:dyDescent="0.35">
      <c r="A91">
        <v>2110</v>
      </c>
      <c r="B91" s="43">
        <f>'Property % affected'!B91*'Population Estimate'!B90</f>
        <v>85.827054328030769</v>
      </c>
      <c r="C91" s="43">
        <f>'Property % affected'!C91*'Population Estimate'!C90</f>
        <v>126.53131899539397</v>
      </c>
      <c r="D91" s="43">
        <f>'Property % affected'!D91*'Population Estimate'!D90</f>
        <v>138.21769683241399</v>
      </c>
      <c r="E91" s="43">
        <f>'Property % affected'!E91*'Population Estimate'!E90</f>
        <v>134.11857047200775</v>
      </c>
      <c r="F91" s="43">
        <f>'Property % affected'!F91*'Population Estimate'!F90</f>
        <v>102.27429826221622</v>
      </c>
      <c r="G91" s="43">
        <f>'Property % affected'!G91*'Population Estimate'!G90</f>
        <v>58.583686304984035</v>
      </c>
      <c r="H91" s="44">
        <f>'Property % affected'!H91*'Population Estimate'!B90</f>
        <v>178.13320971762252</v>
      </c>
      <c r="I91" s="44">
        <f>'Property % affected'!I91*'Population Estimate'!C90</f>
        <v>217.65198296200072</v>
      </c>
      <c r="J91" s="44">
        <f>'Property % affected'!J91*'Population Estimate'!D90</f>
        <v>142.27460719167888</v>
      </c>
      <c r="K91" s="44">
        <f>'Property % affected'!K91*'Population Estimate'!E90</f>
        <v>154.48422326809589</v>
      </c>
      <c r="L91" s="44">
        <f>'Property % affected'!L91*'Population Estimate'!F90</f>
        <v>127.03239500477419</v>
      </c>
      <c r="M91" s="44">
        <f>'Property % affected'!M91*'Population Estimate'!G90</f>
        <v>52.020649316171813</v>
      </c>
      <c r="N91" s="45">
        <f>'Property % affected'!N91*'Population Estimate'!B90</f>
        <v>3411.4626449632533</v>
      </c>
      <c r="O91" s="45">
        <f>'Property % affected'!O91*'Population Estimate'!C90</f>
        <v>6988.1493962137592</v>
      </c>
      <c r="P91" s="45">
        <f>'Property % affected'!P91*'Population Estimate'!D90</f>
        <v>5297.4609307327964</v>
      </c>
      <c r="Q91" s="45">
        <f>'Property % affected'!Q91*'Population Estimate'!E90</f>
        <v>2605.6405764040787</v>
      </c>
      <c r="R91" s="45">
        <f>'Property % affected'!R91*'Population Estimate'!F90</f>
        <v>1671.242471452159</v>
      </c>
      <c r="S91" s="45">
        <f>'Property % affected'!S91*'Population Estimate'!G90</f>
        <v>912.51388830319138</v>
      </c>
      <c r="U91">
        <v>2110</v>
      </c>
      <c r="V91" s="43">
        <f>'Population Estimate'!J90*Assumptions!C$41*'Property % affected'!B91</f>
        <v>79.902899522384587</v>
      </c>
      <c r="W91" s="43">
        <f>'Population Estimate'!K90*Assumptions!D$41*'Property % affected'!C91</f>
        <v>115.54738510196289</v>
      </c>
      <c r="X91" s="43">
        <f>'Population Estimate'!L90*Assumptions!E$41*'Property % affected'!D91</f>
        <v>124.89375136207529</v>
      </c>
      <c r="Y91" s="43">
        <f>'Population Estimate'!M90*Assumptions!F$41*'Property % affected'!E91</f>
        <v>133.77345889513424</v>
      </c>
      <c r="Z91" s="43">
        <f>'Population Estimate'!N90*Assumptions!G$41*'Property % affected'!F91</f>
        <v>100.18514302873483</v>
      </c>
      <c r="AA91" s="43">
        <f>'Population Estimate'!O90*Assumptions!H$41*'Property % affected'!G91</f>
        <v>53.582631846897264</v>
      </c>
      <c r="AB91" s="44">
        <f>'Population Estimate'!J90*Assumptions!C$41*'Property % affected'!H91</f>
        <v>165.83768450525156</v>
      </c>
      <c r="AC91" s="44">
        <f>'Population Estimate'!K90*Assumptions!D$41*'Property % affected'!I91</f>
        <v>198.75804419956808</v>
      </c>
      <c r="AD91" s="44">
        <f>'Population Estimate'!L90*Assumptions!E$41*'Property % affected'!J91</f>
        <v>128.5595826218929</v>
      </c>
      <c r="AE91" s="44">
        <f>'Population Estimate'!M90*Assumptions!F$41*'Property % affected'!K91</f>
        <v>154.0867071470509</v>
      </c>
      <c r="AF91" s="44">
        <f>'Population Estimate'!N90*Assumptions!G$41*'Property % affected'!L91</f>
        <v>124.43750657869595</v>
      </c>
      <c r="AG91" s="44">
        <f>'Population Estimate'!O90*Assumptions!H$41*'Property % affected'!M91</f>
        <v>47.579855016870837</v>
      </c>
      <c r="AH91" s="45">
        <f>'Population Estimate'!J90*Assumptions!C$41*'Property % affected'!N91</f>
        <v>3175.9887261544027</v>
      </c>
      <c r="AI91" s="45">
        <f>'Population Estimate'!K90*Assumptions!D$41*'Property % affected'!O91</f>
        <v>6381.5219492318265</v>
      </c>
      <c r="AJ91" s="45">
        <f>'Population Estimate'!L90*Assumptions!E$41*'Property % affected'!P91</f>
        <v>4786.7949148034913</v>
      </c>
      <c r="AK91" s="45">
        <f>'Population Estimate'!M90*Assumptions!F$41*'Property % affected'!Q91</f>
        <v>2598.9357873139202</v>
      </c>
      <c r="AL91" s="45">
        <f>'Population Estimate'!N90*Assumptions!G$41*'Property % affected'!R91</f>
        <v>1637.1040318346218</v>
      </c>
      <c r="AM91" s="45">
        <f>'Population Estimate'!O90*Assumptions!H$41*'Property % affected'!S91</f>
        <v>834.61623561183933</v>
      </c>
    </row>
    <row r="92" spans="1:39" x14ac:dyDescent="0.35">
      <c r="A92">
        <v>2111</v>
      </c>
      <c r="B92" s="43">
        <f>'Property % affected'!B92*'Population Estimate'!B91</f>
        <v>87.71406770169007</v>
      </c>
      <c r="C92" s="43">
        <f>'Property % affected'!C92*'Population Estimate'!C91</f>
        <v>129.31326570206409</v>
      </c>
      <c r="D92" s="43">
        <f>'Property % affected'!D92*'Population Estimate'!D91</f>
        <v>141.25658293238783</v>
      </c>
      <c r="E92" s="43">
        <f>'Property % affected'!E92*'Population Estimate'!E91</f>
        <v>137.06733223621163</v>
      </c>
      <c r="F92" s="43">
        <f>'Property % affected'!F92*'Population Estimate'!F91</f>
        <v>104.52292452713269</v>
      </c>
      <c r="G92" s="43">
        <f>'Property % affected'!G92*'Population Estimate'!G91</f>
        <v>59.871720717923942</v>
      </c>
      <c r="H92" s="44">
        <f>'Property % affected'!H92*'Population Estimate'!B91</f>
        <v>180.69177116512645</v>
      </c>
      <c r="I92" s="44">
        <f>'Property % affected'!I92*'Population Estimate'!C91</f>
        <v>220.77816012718026</v>
      </c>
      <c r="J92" s="44">
        <f>'Property % affected'!J92*'Population Estimate'!D91</f>
        <v>144.31812465535924</v>
      </c>
      <c r="K92" s="44">
        <f>'Property % affected'!K92*'Population Estimate'!E91</f>
        <v>156.70310978862682</v>
      </c>
      <c r="L92" s="44">
        <f>'Property % affected'!L92*'Population Estimate'!F91</f>
        <v>128.85698565218087</v>
      </c>
      <c r="M92" s="44">
        <f>'Property % affected'!M92*'Population Estimate'!G91</f>
        <v>52.767831877051215</v>
      </c>
      <c r="N92" s="45">
        <f>'Property % affected'!N92*'Population Estimate'!B91</f>
        <v>3458.8541796406153</v>
      </c>
      <c r="O92" s="45">
        <f>'Property % affected'!O92*'Population Estimate'!C91</f>
        <v>7085.2277344245585</v>
      </c>
      <c r="P92" s="45">
        <f>'Property % affected'!P92*'Population Estimate'!D91</f>
        <v>5371.0524747502732</v>
      </c>
      <c r="Q92" s="45">
        <f>'Property % affected'!Q92*'Population Estimate'!E91</f>
        <v>2641.8377500462152</v>
      </c>
      <c r="R92" s="45">
        <f>'Property % affected'!R92*'Population Estimate'!F91</f>
        <v>1694.4591247715325</v>
      </c>
      <c r="S92" s="45">
        <f>'Property % affected'!S92*'Population Estimate'!G91</f>
        <v>925.19039632386205</v>
      </c>
      <c r="U92">
        <v>2111</v>
      </c>
      <c r="V92" s="43">
        <f>'Population Estimate'!J91*Assumptions!C$41*'Property % affected'!B92</f>
        <v>81.659663064759272</v>
      </c>
      <c r="W92" s="43">
        <f>'Population Estimate'!K91*Assumptions!D$41*'Property % affected'!C92</f>
        <v>118.08783650957407</v>
      </c>
      <c r="X92" s="43">
        <f>'Population Estimate'!L91*Assumptions!E$41*'Property % affected'!D92</f>
        <v>127.63969412979469</v>
      </c>
      <c r="Y92" s="43">
        <f>'Population Estimate'!M91*Assumptions!F$41*'Property % affected'!E92</f>
        <v>136.71463295676503</v>
      </c>
      <c r="Z92" s="43">
        <f>'Population Estimate'!N91*Assumptions!G$41*'Property % affected'!F92</f>
        <v>102.38783664576893</v>
      </c>
      <c r="AA92" s="43">
        <f>'Population Estimate'!O91*Assumptions!H$41*'Property % affected'!G92</f>
        <v>54.760711925289698</v>
      </c>
      <c r="AB92" s="44">
        <f>'Population Estimate'!J91*Assumptions!C$41*'Property % affected'!H92</f>
        <v>168.21964296651251</v>
      </c>
      <c r="AC92" s="44">
        <f>'Population Estimate'!K91*Assumptions!D$41*'Property % affected'!I92</f>
        <v>201.61284409946566</v>
      </c>
      <c r="AD92" s="44">
        <f>'Population Estimate'!L91*Assumptions!E$41*'Property % affected'!J92</f>
        <v>130.40610855787637</v>
      </c>
      <c r="AE92" s="44">
        <f>'Population Estimate'!M91*Assumptions!F$41*'Property % affected'!K92</f>
        <v>156.29988406731312</v>
      </c>
      <c r="AF92" s="44">
        <f>'Population Estimate'!N91*Assumptions!G$41*'Property % affected'!L92</f>
        <v>126.2248263460794</v>
      </c>
      <c r="AG92" s="44">
        <f>'Population Estimate'!O91*Assumptions!H$41*'Property % affected'!M92</f>
        <v>48.263253597724855</v>
      </c>
      <c r="AH92" s="45">
        <f>'Population Estimate'!J91*Assumptions!C$41*'Property % affected'!N92</f>
        <v>3220.1090919666103</v>
      </c>
      <c r="AI92" s="45">
        <f>'Population Estimate'!K91*Assumptions!D$41*'Property % affected'!O92</f>
        <v>6470.1731086393265</v>
      </c>
      <c r="AJ92" s="45">
        <f>'Population Estimate'!L91*Assumptions!E$41*'Property % affected'!P92</f>
        <v>4853.2923620299043</v>
      </c>
      <c r="AK92" s="45">
        <f>'Population Estimate'!M91*Assumptions!F$41*'Property % affected'!Q92</f>
        <v>2635.0398190173223</v>
      </c>
      <c r="AL92" s="45">
        <f>'Population Estimate'!N91*Assumptions!G$41*'Property % affected'!R92</f>
        <v>1659.8464389982139</v>
      </c>
      <c r="AM92" s="45">
        <f>'Population Estimate'!O91*Assumptions!H$41*'Property % affected'!S92</f>
        <v>846.21060095852874</v>
      </c>
    </row>
    <row r="93" spans="1:39" x14ac:dyDescent="0.35">
      <c r="A93">
        <v>2112</v>
      </c>
      <c r="B93" s="43">
        <f>'Property % affected'!B93*'Population Estimate'!B92</f>
        <v>89.642569385769107</v>
      </c>
      <c r="C93" s="43">
        <f>'Property % affected'!C93*'Population Estimate'!C92</f>
        <v>132.15637692942516</v>
      </c>
      <c r="D93" s="43">
        <f>'Property % affected'!D93*'Population Estimate'!D92</f>
        <v>144.36228268170078</v>
      </c>
      <c r="E93" s="43">
        <f>'Property % affected'!E93*'Population Estimate'!E92</f>
        <v>140.08092615536194</v>
      </c>
      <c r="F93" s="43">
        <f>'Property % affected'!F93*'Population Estimate'!F92</f>
        <v>106.82098960673856</v>
      </c>
      <c r="G93" s="43">
        <f>'Property % affected'!G93*'Population Estimate'!G92</f>
        <v>61.188074151969495</v>
      </c>
      <c r="H93" s="44">
        <f>'Property % affected'!H93*'Population Estimate'!B92</f>
        <v>183.28708172129487</v>
      </c>
      <c r="I93" s="44">
        <f>'Property % affected'!I93*'Population Estimate'!C92</f>
        <v>223.94923917441517</v>
      </c>
      <c r="J93" s="44">
        <f>'Property % affected'!J93*'Population Estimate'!D92</f>
        <v>146.39099355220674</v>
      </c>
      <c r="K93" s="44">
        <f>'Property % affected'!K93*'Population Estimate'!E92</f>
        <v>158.95386660171476</v>
      </c>
      <c r="L93" s="44">
        <f>'Property % affected'!L93*'Population Estimate'!F92</f>
        <v>130.70778324491425</v>
      </c>
      <c r="M93" s="44">
        <f>'Property % affected'!M93*'Population Estimate'!G92</f>
        <v>53.525746364321783</v>
      </c>
      <c r="N93" s="45">
        <f>'Property % affected'!N93*'Population Estimate'!B92</f>
        <v>3506.9040705108528</v>
      </c>
      <c r="O93" s="45">
        <f>'Property % affected'!O93*'Population Estimate'!C92</f>
        <v>7183.6546705566998</v>
      </c>
      <c r="P93" s="45">
        <f>'Property % affected'!P93*'Population Estimate'!D92</f>
        <v>5445.6663416166948</v>
      </c>
      <c r="Q93" s="45">
        <f>'Property % affected'!Q93*'Population Estimate'!E92</f>
        <v>2678.5377694728168</v>
      </c>
      <c r="R93" s="45">
        <f>'Property % affected'!R93*'Population Estimate'!F92</f>
        <v>1717.9983004062251</v>
      </c>
      <c r="S93" s="45">
        <f>'Property % affected'!S93*'Population Estimate'!G92</f>
        <v>938.04300451972779</v>
      </c>
      <c r="U93">
        <v>2112</v>
      </c>
      <c r="V93" s="43">
        <f>'Population Estimate'!J92*Assumptions!C$41*'Property % affected'!B93</f>
        <v>83.4550512147798</v>
      </c>
      <c r="W93" s="43">
        <f>'Population Estimate'!K92*Assumptions!D$41*'Property % affected'!C93</f>
        <v>120.68414286663945</v>
      </c>
      <c r="X93" s="43">
        <f>'Population Estimate'!L92*Assumptions!E$41*'Property % affected'!D93</f>
        <v>130.44600982731532</v>
      </c>
      <c r="Y93" s="43">
        <f>'Population Estimate'!M92*Assumptions!F$41*'Property % affected'!E93</f>
        <v>139.72047234836683</v>
      </c>
      <c r="Z93" s="43">
        <f>'Population Estimate'!N92*Assumptions!G$41*'Property % affected'!F93</f>
        <v>104.63895919172252</v>
      </c>
      <c r="AA93" s="43">
        <f>'Population Estimate'!O92*Assumptions!H$41*'Property % affected'!G93</f>
        <v>55.964693543477182</v>
      </c>
      <c r="AB93" s="44">
        <f>'Population Estimate'!J92*Assumptions!C$41*'Property % affected'!H93</f>
        <v>170.63581395388354</v>
      </c>
      <c r="AC93" s="44">
        <f>'Population Estimate'!K92*Assumptions!D$41*'Property % affected'!I93</f>
        <v>204.50864803772194</v>
      </c>
      <c r="AD93" s="44">
        <f>'Population Estimate'!L92*Assumptions!E$41*'Property % affected'!J93</f>
        <v>132.27915649994236</v>
      </c>
      <c r="AE93" s="44">
        <f>'Population Estimate'!M92*Assumptions!F$41*'Property % affected'!K93</f>
        <v>158.54484927204894</v>
      </c>
      <c r="AF93" s="44">
        <f>'Population Estimate'!N92*Assumptions!G$41*'Property % affected'!L93</f>
        <v>128.03781772999324</v>
      </c>
      <c r="AG93" s="44">
        <f>'Population Estimate'!O92*Assumptions!H$41*'Property % affected'!M93</f>
        <v>48.956467963434619</v>
      </c>
      <c r="AH93" s="45">
        <f>'Population Estimate'!J92*Assumptions!C$41*'Property % affected'!N93</f>
        <v>3264.8423713774609</v>
      </c>
      <c r="AI93" s="45">
        <f>'Population Estimate'!K92*Assumptions!D$41*'Property % affected'!O93</f>
        <v>6560.0557968461953</v>
      </c>
      <c r="AJ93" s="45">
        <f>'Population Estimate'!L92*Assumptions!E$41*'Property % affected'!P93</f>
        <v>4920.7135819615087</v>
      </c>
      <c r="AK93" s="45">
        <f>'Population Estimate'!M92*Assumptions!F$41*'Property % affected'!Q93</f>
        <v>2671.645402591148</v>
      </c>
      <c r="AL93" s="45">
        <f>'Population Estimate'!N92*Assumptions!G$41*'Property % affected'!R93</f>
        <v>1682.9047803196468</v>
      </c>
      <c r="AM93" s="45">
        <f>'Population Estimate'!O92*Assumptions!H$41*'Property % affected'!S93</f>
        <v>857.96603351438182</v>
      </c>
    </row>
    <row r="94" spans="1:39" x14ac:dyDescent="0.35">
      <c r="A94">
        <v>2113</v>
      </c>
      <c r="B94" s="43">
        <f>'Property % affected'!B94*'Population Estimate'!B93</f>
        <v>91.613471551811188</v>
      </c>
      <c r="C94" s="43">
        <f>'Property % affected'!C94*'Population Estimate'!C93</f>
        <v>135.06199745470909</v>
      </c>
      <c r="D94" s="43">
        <f>'Property % affected'!D94*'Population Estimate'!D93</f>
        <v>147.53626506062747</v>
      </c>
      <c r="E94" s="43">
        <f>'Property % affected'!E94*'Population Estimate'!E93</f>
        <v>143.16077764414152</v>
      </c>
      <c r="F94" s="43">
        <f>'Property % affected'!F94*'Population Estimate'!F93</f>
        <v>109.16958047419425</v>
      </c>
      <c r="G94" s="43">
        <f>'Property % affected'!G94*'Population Estimate'!G93</f>
        <v>62.533369235637693</v>
      </c>
      <c r="H94" s="44">
        <f>'Property % affected'!H94*'Population Estimate'!B93</f>
        <v>185.91966922062184</v>
      </c>
      <c r="I94" s="44">
        <f>'Property % affected'!I94*'Population Estimate'!C93</f>
        <v>227.16586503804723</v>
      </c>
      <c r="J94" s="44">
        <f>'Property % affected'!J94*'Population Estimate'!D93</f>
        <v>148.49363546248395</v>
      </c>
      <c r="K94" s="44">
        <f>'Property % affected'!K94*'Population Estimate'!E93</f>
        <v>161.23695146648271</v>
      </c>
      <c r="L94" s="44">
        <f>'Property % affected'!L94*'Population Estimate'!F93</f>
        <v>132.58516419835505</v>
      </c>
      <c r="M94" s="44">
        <f>'Property % affected'!M94*'Population Estimate'!G93</f>
        <v>54.294546922700086</v>
      </c>
      <c r="N94" s="45">
        <f>'Property % affected'!N94*'Population Estimate'!B93</f>
        <v>3555.6214633608593</v>
      </c>
      <c r="O94" s="45">
        <f>'Property % affected'!O94*'Population Estimate'!C93</f>
        <v>7283.448939133119</v>
      </c>
      <c r="P94" s="45">
        <f>'Property % affected'!P94*'Population Estimate'!D93</f>
        <v>5521.3167332899275</v>
      </c>
      <c r="Q94" s="45">
        <f>'Property % affected'!Q94*'Population Estimate'!E93</f>
        <v>2715.7476201431773</v>
      </c>
      <c r="R94" s="45">
        <f>'Property % affected'!R94*'Population Estimate'!F93</f>
        <v>1741.864478788556</v>
      </c>
      <c r="S94" s="45">
        <f>'Property % affected'!S94*'Population Estimate'!G93</f>
        <v>951.07415924838585</v>
      </c>
      <c r="U94">
        <v>2113</v>
      </c>
      <c r="V94" s="43">
        <f>'Population Estimate'!J93*Assumptions!C$41*'Property % affected'!B94</f>
        <v>85.289913181961154</v>
      </c>
      <c r="W94" s="43">
        <f>'Population Estimate'!K93*Assumptions!D$41*'Property % affected'!C94</f>
        <v>123.33753221293537</v>
      </c>
      <c r="X94" s="43">
        <f>'Population Estimate'!L93*Assumptions!E$41*'Property % affected'!D94</f>
        <v>133.31402582776943</v>
      </c>
      <c r="Y94" s="43">
        <f>'Population Estimate'!M93*Assumptions!F$41*'Property % affected'!E94</f>
        <v>142.79239881677012</v>
      </c>
      <c r="Z94" s="43">
        <f>'Population Estimate'!N93*Assumptions!G$41*'Property % affected'!F94</f>
        <v>106.93957543617493</v>
      </c>
      <c r="AA94" s="43">
        <f>'Population Estimate'!O93*Assumptions!H$41*'Property % affected'!G94</f>
        <v>57.19514617867609</v>
      </c>
      <c r="AB94" s="44">
        <f>'Population Estimate'!J93*Assumptions!C$41*'Property % affected'!H94</f>
        <v>173.08668886843728</v>
      </c>
      <c r="AC94" s="44">
        <f>'Population Estimate'!K93*Assumptions!D$41*'Property % affected'!I94</f>
        <v>207.44604496320216</v>
      </c>
      <c r="AD94" s="44">
        <f>'Population Estimate'!L93*Assumptions!E$41*'Property % affected'!J94</f>
        <v>134.17910738874966</v>
      </c>
      <c r="AE94" s="44">
        <f>'Population Estimate'!M93*Assumptions!F$41*'Property % affected'!K94</f>
        <v>160.82205934248347</v>
      </c>
      <c r="AF94" s="44">
        <f>'Population Estimate'!N93*Assumptions!G$41*'Property % affected'!L94</f>
        <v>129.87684945678799</v>
      </c>
      <c r="AG94" s="44">
        <f>'Population Estimate'!O93*Assumptions!H$41*'Property % affected'!M94</f>
        <v>49.659639100000142</v>
      </c>
      <c r="AH94" s="45">
        <f>'Population Estimate'!J93*Assumptions!C$41*'Property % affected'!N94</f>
        <v>3310.1970788920507</v>
      </c>
      <c r="AI94" s="45">
        <f>'Population Estimate'!K93*Assumptions!D$41*'Property % affected'!O94</f>
        <v>6651.1871220684352</v>
      </c>
      <c r="AJ94" s="45">
        <f>'Population Estimate'!L93*Assumptions!E$41*'Property % affected'!P94</f>
        <v>4989.0714075121414</v>
      </c>
      <c r="AK94" s="45">
        <f>'Population Estimate'!M93*Assumptions!F$41*'Property % affected'!Q94</f>
        <v>2708.7595055198285</v>
      </c>
      <c r="AL94" s="45">
        <f>'Population Estimate'!N93*Assumptions!G$41*'Property % affected'!R94</f>
        <v>1706.283444709529</v>
      </c>
      <c r="AM94" s="45">
        <f>'Population Estimate'!O93*Assumptions!H$41*'Property % affected'!S94</f>
        <v>869.88477080125404</v>
      </c>
    </row>
    <row r="95" spans="1:39" x14ac:dyDescent="0.35">
      <c r="A95">
        <v>2114</v>
      </c>
      <c r="B95" s="43">
        <f>'Property % affected'!B95*'Population Estimate'!B94</f>
        <v>93.627706426573326</v>
      </c>
      <c r="C95" s="43">
        <f>'Property % affected'!C95*'Population Estimate'!C94</f>
        <v>138.03150162172952</v>
      </c>
      <c r="D95" s="43">
        <f>'Property % affected'!D95*'Population Estimate'!D94</f>
        <v>150.78003134678116</v>
      </c>
      <c r="E95" s="43">
        <f>'Property % affected'!E95*'Population Estimate'!E94</f>
        <v>146.30834345672858</v>
      </c>
      <c r="F95" s="43">
        <f>'Property % affected'!F95*'Population Estimate'!F94</f>
        <v>111.56980800110242</v>
      </c>
      <c r="G95" s="43">
        <f>'Property % affected'!G95*'Population Estimate'!G94</f>
        <v>63.908242286699476</v>
      </c>
      <c r="H95" s="44">
        <f>'Property % affected'!H95*'Population Estimate'!B94</f>
        <v>188.59006907898981</v>
      </c>
      <c r="I95" s="44">
        <f>'Property % affected'!I95*'Population Estimate'!C94</f>
        <v>230.42869191573374</v>
      </c>
      <c r="J95" s="44">
        <f>'Property % affected'!J95*'Population Estimate'!D94</f>
        <v>150.6264780216917</v>
      </c>
      <c r="K95" s="44">
        <f>'Property % affected'!K95*'Population Estimate'!E94</f>
        <v>163.55282871693566</v>
      </c>
      <c r="L95" s="44">
        <f>'Property % affected'!L95*'Population Estimate'!F94</f>
        <v>134.4895103344104</v>
      </c>
      <c r="M95" s="44">
        <f>'Property % affected'!M95*'Population Estimate'!G94</f>
        <v>55.074389910912814</v>
      </c>
      <c r="N95" s="45">
        <f>'Property % affected'!N95*'Population Estimate'!B94</f>
        <v>3605.0156310294474</v>
      </c>
      <c r="O95" s="45">
        <f>'Property % affected'!O95*'Population Estimate'!C94</f>
        <v>7384.6295349339671</v>
      </c>
      <c r="P95" s="45">
        <f>'Property % affected'!P95*'Population Estimate'!D94</f>
        <v>5598.0180490193343</v>
      </c>
      <c r="Q95" s="45">
        <f>'Property % affected'!Q95*'Population Estimate'!E94</f>
        <v>2753.4743845575549</v>
      </c>
      <c r="R95" s="45">
        <f>'Property % affected'!R95*'Population Estimate'!F94</f>
        <v>1766.0622025923474</v>
      </c>
      <c r="S95" s="45">
        <f>'Property % affected'!S95*'Population Estimate'!G94</f>
        <v>964.28634085187161</v>
      </c>
      <c r="U95">
        <v>2114</v>
      </c>
      <c r="V95" s="43">
        <f>'Population Estimate'!J94*Assumptions!C$41*'Property % affected'!B95</f>
        <v>87.16511684673425</v>
      </c>
      <c r="W95" s="43">
        <f>'Population Estimate'!K94*Assumptions!D$41*'Property % affected'!C95</f>
        <v>126.04925958820348</v>
      </c>
      <c r="X95" s="43">
        <f>'Population Estimate'!L94*Assumptions!E$41*'Property % affected'!D95</f>
        <v>136.24509868822065</v>
      </c>
      <c r="Y95" s="43">
        <f>'Population Estimate'!M94*Assumptions!F$41*'Property % affected'!E95</f>
        <v>145.93186536765856</v>
      </c>
      <c r="Z95" s="43">
        <f>'Population Estimate'!N94*Assumptions!G$41*'Property % affected'!F95</f>
        <v>109.29077355897486</v>
      </c>
      <c r="AA95" s="43">
        <f>'Population Estimate'!O94*Assumptions!H$41*'Property % affected'!G95</f>
        <v>58.452651828760054</v>
      </c>
      <c r="AB95" s="44">
        <f>'Population Estimate'!J94*Assumptions!C$41*'Property % affected'!H95</f>
        <v>175.57276616933424</v>
      </c>
      <c r="AC95" s="44">
        <f>'Population Estimate'!K94*Assumptions!D$41*'Property % affected'!I95</f>
        <v>210.42563228395716</v>
      </c>
      <c r="AD95" s="44">
        <f>'Population Estimate'!L94*Assumptions!E$41*'Property % affected'!J95</f>
        <v>136.1063476364809</v>
      </c>
      <c r="AE95" s="44">
        <f>'Population Estimate'!M94*Assumptions!F$41*'Property % affected'!K95</f>
        <v>163.1319774178055</v>
      </c>
      <c r="AF95" s="44">
        <f>'Population Estimate'!N94*Assumptions!G$41*'Property % affected'!L95</f>
        <v>131.74229554890175</v>
      </c>
      <c r="AG95" s="44">
        <f>'Population Estimate'!O94*Assumptions!H$41*'Property % affected'!M95</f>
        <v>50.37291001843041</v>
      </c>
      <c r="AH95" s="45">
        <f>'Population Estimate'!J94*Assumptions!C$41*'Property % affected'!N95</f>
        <v>3356.181847297717</v>
      </c>
      <c r="AI95" s="45">
        <f>'Population Estimate'!K94*Assumptions!D$41*'Property % affected'!O95</f>
        <v>6743.5844301868492</v>
      </c>
      <c r="AJ95" s="45">
        <f>'Population Estimate'!L94*Assumptions!E$41*'Property % affected'!P95</f>
        <v>5058.3788498685826</v>
      </c>
      <c r="AK95" s="45">
        <f>'Population Estimate'!M94*Assumptions!F$41*'Property % affected'!Q95</f>
        <v>2746.3891920790543</v>
      </c>
      <c r="AL95" s="45">
        <f>'Population Estimate'!N94*Assumptions!G$41*'Property % affected'!R95</f>
        <v>1729.9868820485688</v>
      </c>
      <c r="AM95" s="45">
        <f>'Population Estimate'!O94*Assumptions!H$41*'Property % affected'!S95</f>
        <v>881.96908142432426</v>
      </c>
    </row>
    <row r="96" spans="1:39" x14ac:dyDescent="0.35">
      <c r="A96">
        <v>2115</v>
      </c>
      <c r="B96" s="43">
        <f>'Property % affected'!B96*'Population Estimate'!B95</f>
        <v>95.686226732964514</v>
      </c>
      <c r="C96" s="43">
        <f>'Property % affected'!C96*'Population Estimate'!C95</f>
        <v>141.06629399093953</v>
      </c>
      <c r="D96" s="43">
        <f>'Property % affected'!D96*'Population Estimate'!D95</f>
        <v>154.09511582521026</v>
      </c>
      <c r="E96" s="43">
        <f>'Property % affected'!E96*'Population Estimate'!E95</f>
        <v>149.52511237583406</v>
      </c>
      <c r="F96" s="43">
        <f>'Property % affected'!F96*'Population Estimate'!F95</f>
        <v>114.02280748294436</v>
      </c>
      <c r="G96" s="43">
        <f>'Property % affected'!G96*'Population Estimate'!G95</f>
        <v>65.313343613154714</v>
      </c>
      <c r="H96" s="44">
        <f>'Property % affected'!H96*'Population Estimate'!B95</f>
        <v>191.29882440256202</v>
      </c>
      <c r="I96" s="44">
        <f>'Property % affected'!I96*'Population Estimate'!C95</f>
        <v>233.73838340149857</v>
      </c>
      <c r="J96" s="44">
        <f>'Property % affected'!J96*'Population Estimate'!D95</f>
        <v>152.78995500754132</v>
      </c>
      <c r="K96" s="44">
        <f>'Property % affected'!K96*'Population Estimate'!E95</f>
        <v>165.9019693563971</v>
      </c>
      <c r="L96" s="44">
        <f>'Property % affected'!L96*'Population Estimate'!F95</f>
        <v>136.42120895916867</v>
      </c>
      <c r="M96" s="44">
        <f>'Property % affected'!M96*'Population Estimate'!G95</f>
        <v>55.86543393349703</v>
      </c>
      <c r="N96" s="45">
        <f>'Property % affected'!N96*'Population Estimate'!B95</f>
        <v>3655.0959751723344</v>
      </c>
      <c r="O96" s="45">
        <f>'Property % affected'!O96*'Population Estimate'!C95</f>
        <v>7487.2157166120815</v>
      </c>
      <c r="P96" s="45">
        <f>'Property % affected'!P96*'Population Estimate'!D95</f>
        <v>5675.7848880865286</v>
      </c>
      <c r="Q96" s="45">
        <f>'Property % affected'!Q96*'Population Estimate'!E95</f>
        <v>2791.7252436052572</v>
      </c>
      <c r="R96" s="45">
        <f>'Property % affected'!R96*'Population Estimate'!F95</f>
        <v>1790.5960775975757</v>
      </c>
      <c r="S96" s="45">
        <f>'Property % affected'!S96*'Population Estimate'!G95</f>
        <v>977.68206412876577</v>
      </c>
      <c r="U96">
        <v>2115</v>
      </c>
      <c r="V96" s="43">
        <f>'Population Estimate'!J95*Assumptions!C$41*'Property % affected'!B96</f>
        <v>89.08154917094889</v>
      </c>
      <c r="W96" s="43">
        <f>'Population Estimate'!K95*Assumptions!D$41*'Property % affected'!C96</f>
        <v>128.82060762577802</v>
      </c>
      <c r="X96" s="43">
        <f>'Population Estimate'!L95*Assumptions!E$41*'Property % affected'!D96</f>
        <v>139.24061479130845</v>
      </c>
      <c r="Y96" s="43">
        <f>'Population Estimate'!M95*Assumptions!F$41*'Property % affected'!E96</f>
        <v>149.14035695283329</v>
      </c>
      <c r="Z96" s="43">
        <f>'Population Estimate'!N95*Assumptions!G$41*'Property % affected'!F96</f>
        <v>111.69366566494338</v>
      </c>
      <c r="AA96" s="43">
        <f>'Population Estimate'!O95*Assumptions!H$41*'Property % affected'!G96</f>
        <v>59.737805287541839</v>
      </c>
      <c r="AB96" s="44">
        <f>'Population Estimate'!J95*Assumptions!C$41*'Property % affected'!H96</f>
        <v>178.09455147519935</v>
      </c>
      <c r="AC96" s="44">
        <f>'Population Estimate'!K95*Assumptions!D$41*'Property % affected'!I96</f>
        <v>213.44801598872411</v>
      </c>
      <c r="AD96" s="44">
        <f>'Population Estimate'!L95*Assumptions!E$41*'Property % affected'!J96</f>
        <v>138.0612692054309</v>
      </c>
      <c r="AE96" s="44">
        <f>'Population Estimate'!M95*Assumptions!F$41*'Property % affected'!K96</f>
        <v>165.47507328936095</v>
      </c>
      <c r="AF96" s="44">
        <f>'Population Estimate'!N95*Assumptions!G$41*'Property % affected'!L96</f>
        <v>133.63453540092831</v>
      </c>
      <c r="AG96" s="44">
        <f>'Population Estimate'!O95*Assumptions!H$41*'Property % affected'!M96</f>
        <v>51.096425783828948</v>
      </c>
      <c r="AH96" s="45">
        <f>'Population Estimate'!J95*Assumptions!C$41*'Property % affected'!N96</f>
        <v>3402.8054293072028</v>
      </c>
      <c r="AI96" s="45">
        <f>'Population Estimate'!K95*Assumptions!D$41*'Property % affected'!O96</f>
        <v>6837.2653080486562</v>
      </c>
      <c r="AJ96" s="45">
        <f>'Population Estimate'!L95*Assumptions!E$41*'Property % affected'!P96</f>
        <v>5128.6491009671008</v>
      </c>
      <c r="AK96" s="45">
        <f>'Population Estimate'!M95*Assumptions!F$41*'Property % affected'!Q96</f>
        <v>2784.5416246803943</v>
      </c>
      <c r="AL96" s="45">
        <f>'Population Estimate'!N95*Assumptions!G$41*'Property % affected'!R96</f>
        <v>1754.0196040345572</v>
      </c>
      <c r="AM96" s="45">
        <f>'Population Estimate'!O95*Assumptions!H$41*'Property % affected'!S96</f>
        <v>894.22126550389896</v>
      </c>
    </row>
    <row r="97" spans="1:39" x14ac:dyDescent="0.35">
      <c r="A97">
        <v>2116</v>
      </c>
      <c r="B97" s="43">
        <f>'Property % affected'!B97*'Population Estimate'!B96</f>
        <v>97.790006140678969</v>
      </c>
      <c r="C97" s="43">
        <f>'Property % affected'!C97*'Population Estimate'!C96</f>
        <v>144.16781000378165</v>
      </c>
      <c r="D97" s="43">
        <f>'Property % affected'!D97*'Population Estimate'!D96</f>
        <v>157.48308651410741</v>
      </c>
      <c r="E97" s="43">
        <f>'Property % affected'!E97*'Population Estimate'!E96</f>
        <v>152.81260591688826</v>
      </c>
      <c r="F97" s="43">
        <f>'Property % affected'!F97*'Population Estimate'!F96</f>
        <v>116.5297391760693</v>
      </c>
      <c r="G97" s="43">
        <f>'Property % affected'!G97*'Population Estimate'!G96</f>
        <v>66.749337820824692</v>
      </c>
      <c r="H97" s="44">
        <f>'Property % affected'!H97*'Population Estimate'!B96</f>
        <v>194.04648609823968</v>
      </c>
      <c r="I97" s="44">
        <f>'Property % affected'!I97*'Population Estimate'!C96</f>
        <v>237.09561262069346</v>
      </c>
      <c r="J97" s="44">
        <f>'Property % affected'!J97*'Population Estimate'!D96</f>
        <v>154.98450642817676</v>
      </c>
      <c r="K97" s="44">
        <f>'Property % affected'!K97*'Population Estimate'!E96</f>
        <v>168.28485115330142</v>
      </c>
      <c r="L97" s="44">
        <f>'Property % affected'!L97*'Population Estimate'!F96</f>
        <v>138.38065294166984</v>
      </c>
      <c r="M97" s="44">
        <f>'Property % affected'!M97*'Population Estimate'!G96</f>
        <v>56.667839873057133</v>
      </c>
      <c r="N97" s="45">
        <f>'Property % affected'!N97*'Population Estimate'!B96</f>
        <v>3705.8720280516504</v>
      </c>
      <c r="O97" s="45">
        <f>'Property % affected'!O97*'Population Estimate'!C96</f>
        <v>7591.2270103586461</v>
      </c>
      <c r="P97" s="45">
        <f>'Property % affected'!P97*'Population Estimate'!D96</f>
        <v>5754.6320525841766</v>
      </c>
      <c r="Q97" s="45">
        <f>'Property % affected'!Q97*'Population Estimate'!E96</f>
        <v>2830.5074779314396</v>
      </c>
      <c r="R97" s="45">
        <f>'Property % affected'!R97*'Population Estimate'!F96</f>
        <v>1815.4707735670304</v>
      </c>
      <c r="S97" s="45">
        <f>'Property % affected'!S97*'Population Estimate'!G96</f>
        <v>991.26387881285768</v>
      </c>
      <c r="U97">
        <v>2116</v>
      </c>
      <c r="V97" s="43">
        <f>'Population Estimate'!J96*Assumptions!C$41*'Property % affected'!B97</f>
        <v>91.04011661740229</v>
      </c>
      <c r="W97" s="43">
        <f>'Population Estimate'!K96*Assumptions!D$41*'Property % affected'!C97</f>
        <v>131.65288715926508</v>
      </c>
      <c r="X97" s="43">
        <f>'Population Estimate'!L96*Assumptions!E$41*'Property % affected'!D97</f>
        <v>142.30199100100003</v>
      </c>
      <c r="Y97" s="43">
        <f>'Population Estimate'!M96*Assumptions!F$41*'Property % affected'!E97</f>
        <v>152.41939117258755</v>
      </c>
      <c r="Z97" s="43">
        <f>'Population Estimate'!N96*Assumptions!G$41*'Property % affected'!F97</f>
        <v>114.14938830989429</v>
      </c>
      <c r="AA97" s="43">
        <f>'Population Estimate'!O96*Assumptions!H$41*'Property % affected'!G97</f>
        <v>61.051214426107983</v>
      </c>
      <c r="AB97" s="44">
        <f>'Population Estimate'!J96*Assumptions!C$41*'Property % affected'!H97</f>
        <v>180.65255766695481</v>
      </c>
      <c r="AC97" s="44">
        <f>'Population Estimate'!K96*Assumptions!D$41*'Property % affected'!I97</f>
        <v>216.51381077017265</v>
      </c>
      <c r="AD97" s="44">
        <f>'Population Estimate'!L96*Assumptions!E$41*'Property % affected'!J97</f>
        <v>140.0442696877241</v>
      </c>
      <c r="AE97" s="44">
        <f>'Population Estimate'!M96*Assumptions!F$41*'Property % affected'!K97</f>
        <v>167.85182349619885</v>
      </c>
      <c r="AF97" s="44">
        <f>'Population Estimate'!N96*Assumptions!G$41*'Property % affected'!L97</f>
        <v>135.55395385677897</v>
      </c>
      <c r="AG97" s="44">
        <f>'Population Estimate'!O96*Assumptions!H$41*'Property % affected'!M97</f>
        <v>51.830333544897158</v>
      </c>
      <c r="AH97" s="45">
        <f>'Population Estimate'!J96*Assumptions!C$41*'Property % affected'!N97</f>
        <v>3450.0766992246445</v>
      </c>
      <c r="AI97" s="45">
        <f>'Population Estimate'!K96*Assumptions!D$41*'Property % affected'!O97</f>
        <v>6932.247586814954</v>
      </c>
      <c r="AJ97" s="45">
        <f>'Population Estimate'!L96*Assumptions!E$41*'Property % affected'!P97</f>
        <v>5199.8955360043874</v>
      </c>
      <c r="AK97" s="45">
        <f>'Population Estimate'!M96*Assumptions!F$41*'Property % affected'!Q97</f>
        <v>2823.2240652345749</v>
      </c>
      <c r="AL97" s="45">
        <f>'Population Estimate'!N96*Assumptions!G$41*'Property % affected'!R97</f>
        <v>1778.3861850411242</v>
      </c>
      <c r="AM97" s="45">
        <f>'Population Estimate'!O96*Assumptions!H$41*'Property % affected'!S97</f>
        <v>906.64365511321535</v>
      </c>
    </row>
    <row r="98" spans="1:39" x14ac:dyDescent="0.35">
      <c r="A98">
        <v>2117</v>
      </c>
      <c r="B98" s="43">
        <f>'Property % affected'!B98*'Population Estimate'!B97</f>
        <v>99.940039726736941</v>
      </c>
      <c r="C98" s="43">
        <f>'Property % affected'!C98*'Population Estimate'!C97</f>
        <v>147.3375166616444</v>
      </c>
      <c r="D98" s="43">
        <f>'Property % affected'!D98*'Population Estimate'!D97</f>
        <v>160.94554590647422</v>
      </c>
      <c r="E98" s="43">
        <f>'Property % affected'!E98*'Population Estimate'!E97</f>
        <v>156.17237904771</v>
      </c>
      <c r="F98" s="43">
        <f>'Property % affected'!F98*'Population Estimate'!F97</f>
        <v>119.09178884648958</v>
      </c>
      <c r="G98" s="43">
        <f>'Property % affected'!G98*'Population Estimate'!G97</f>
        <v>68.216904127707267</v>
      </c>
      <c r="H98" s="44">
        <f>'Property % affected'!H98*'Population Estimate'!B97</f>
        <v>196.83361298570549</v>
      </c>
      <c r="I98" s="44">
        <f>'Property % affected'!I98*'Population Estimate'!C97</f>
        <v>240.50106236689885</v>
      </c>
      <c r="J98" s="44">
        <f>'Property % affected'!J98*'Population Estimate'!D97</f>
        <v>157.21057861166327</v>
      </c>
      <c r="K98" s="44">
        <f>'Property % affected'!K98*'Population Estimate'!E97</f>
        <v>170.70195873836269</v>
      </c>
      <c r="L98" s="44">
        <f>'Property % affected'!L98*'Population Estimate'!F97</f>
        <v>140.36824079380719</v>
      </c>
      <c r="M98" s="44">
        <f>'Property % affected'!M98*'Population Estimate'!G97</f>
        <v>57.48177092298527</v>
      </c>
      <c r="N98" s="45">
        <f>'Property % affected'!N98*'Population Estimate'!B97</f>
        <v>3757.353454350301</v>
      </c>
      <c r="O98" s="45">
        <f>'Property % affected'!O98*'Population Estimate'!C97</f>
        <v>7696.6832136198163</v>
      </c>
      <c r="P98" s="45">
        <f>'Property % affected'!P98*'Population Estimate'!D97</f>
        <v>5834.5745502334339</v>
      </c>
      <c r="Q98" s="45">
        <f>'Property % affected'!Q98*'Population Estimate'!E97</f>
        <v>2869.8284693229089</v>
      </c>
      <c r="R98" s="45">
        <f>'Property % affected'!R98*'Population Estimate'!F97</f>
        <v>1840.6910251351569</v>
      </c>
      <c r="S98" s="45">
        <f>'Property % affected'!S98*'Population Estimate'!G97</f>
        <v>1005.0343700584631</v>
      </c>
      <c r="U98">
        <v>2117</v>
      </c>
      <c r="V98" s="43">
        <f>'Population Estimate'!J97*Assumptions!C$41*'Property % affected'!B98</f>
        <v>93.04174557859146</v>
      </c>
      <c r="W98" s="43">
        <f>'Population Estimate'!K97*Assumptions!D$41*'Property % affected'!C98</f>
        <v>134.54743784256002</v>
      </c>
      <c r="X98" s="43">
        <f>'Population Estimate'!L97*Assumptions!E$41*'Property % affected'!D98</f>
        <v>145.4306753327601</v>
      </c>
      <c r="Y98" s="43">
        <f>'Population Estimate'!M97*Assumptions!F$41*'Property % affected'!E98</f>
        <v>155.77051899352392</v>
      </c>
      <c r="Z98" s="43">
        <f>'Population Estimate'!N97*Assumptions!G$41*'Property % affected'!F98</f>
        <v>116.65910303821921</v>
      </c>
      <c r="AA98" s="43">
        <f>'Population Estimate'!O97*Assumptions!H$41*'Property % affected'!G98</f>
        <v>62.393500480338567</v>
      </c>
      <c r="AB98" s="44">
        <f>'Population Estimate'!J97*Assumptions!C$41*'Property % affected'!H98</f>
        <v>183.24730499212995</v>
      </c>
      <c r="AC98" s="44">
        <f>'Population Estimate'!K97*Assumptions!D$41*'Property % affected'!I98</f>
        <v>219.62364014992093</v>
      </c>
      <c r="AD98" s="44">
        <f>'Population Estimate'!L97*Assumptions!E$41*'Property % affected'!J98</f>
        <v>142.05575238617686</v>
      </c>
      <c r="AE98" s="44">
        <f>'Population Estimate'!M97*Assumptions!F$41*'Property % affected'!K98</f>
        <v>170.26271142198982</v>
      </c>
      <c r="AF98" s="44">
        <f>'Population Estimate'!N97*Assumptions!G$41*'Property % affected'!L98</f>
        <v>137.50094128795183</v>
      </c>
      <c r="AG98" s="44">
        <f>'Population Estimate'!O97*Assumptions!H$41*'Property % affected'!M98</f>
        <v>52.574782563861454</v>
      </c>
      <c r="AH98" s="45">
        <f>'Population Estimate'!J97*Assumptions!C$41*'Property % affected'!N98</f>
        <v>3498.0046546346985</v>
      </c>
      <c r="AI98" s="45">
        <f>'Population Estimate'!K97*Assumptions!D$41*'Property % affected'!O98</f>
        <v>7028.5493453546951</v>
      </c>
      <c r="AJ98" s="45">
        <f>'Population Estimate'!L97*Assumptions!E$41*'Property % affected'!P98</f>
        <v>5272.1317159833898</v>
      </c>
      <c r="AK98" s="45">
        <f>'Population Estimate'!M97*Assumptions!F$41*'Property % affected'!Q98</f>
        <v>2862.4438765337154</v>
      </c>
      <c r="AL98" s="45">
        <f>'Population Estimate'!N97*Assumptions!G$41*'Property % affected'!R98</f>
        <v>1803.0912629884242</v>
      </c>
      <c r="AM98" s="45">
        <f>'Population Estimate'!O97*Assumptions!H$41*'Property % affected'!S98</f>
        <v>919.23861472232784</v>
      </c>
    </row>
    <row r="99" spans="1:39" x14ac:dyDescent="0.35">
      <c r="A99">
        <v>2118</v>
      </c>
      <c r="B99" s="43">
        <f>'Property % affected'!B99*'Population Estimate'!B98</f>
        <v>102.13734444615108</v>
      </c>
      <c r="C99" s="43">
        <f>'Property % affected'!C99*'Population Estimate'!C98</f>
        <v>150.57691321974661</v>
      </c>
      <c r="D99" s="43">
        <f>'Property % affected'!D99*'Population Estimate'!D98</f>
        <v>164.48413172809234</v>
      </c>
      <c r="E99" s="43">
        <f>'Property % affected'!E99*'Population Estimate'!E98</f>
        <v>159.60602092399859</v>
      </c>
      <c r="F99" s="43">
        <f>'Property % affected'!F99*'Population Estimate'!F98</f>
        <v>121.71016833074205</v>
      </c>
      <c r="G99" s="43">
        <f>'Property % affected'!G99*'Population Estimate'!G98</f>
        <v>69.716736685243603</v>
      </c>
      <c r="H99" s="44">
        <f>'Property % affected'!H99*'Population Estimate'!B98</f>
        <v>199.66077191107638</v>
      </c>
      <c r="I99" s="44">
        <f>'Property % affected'!I99*'Population Estimate'!C98</f>
        <v>243.95542524079045</v>
      </c>
      <c r="J99" s="44">
        <f>'Property % affected'!J99*'Population Estimate'!D98</f>
        <v>159.46862429676156</v>
      </c>
      <c r="K99" s="44">
        <f>'Property % affected'!K99*'Population Estimate'!E98</f>
        <v>173.15378370313894</v>
      </c>
      <c r="L99" s="44">
        <f>'Property % affected'!L99*'Population Estimate'!F98</f>
        <v>142.38437675137681</v>
      </c>
      <c r="M99" s="44">
        <f>'Property % affected'!M99*'Population Estimate'!G98</f>
        <v>58.307392620651527</v>
      </c>
      <c r="N99" s="45">
        <f>'Property % affected'!N99*'Population Estimate'!B98</f>
        <v>3809.5500530115387</v>
      </c>
      <c r="O99" s="45">
        <f>'Property % affected'!O99*'Population Estimate'!C98</f>
        <v>7803.6043988649408</v>
      </c>
      <c r="P99" s="45">
        <f>'Property % affected'!P99*'Population Estimate'!D98</f>
        <v>5915.6275972404947</v>
      </c>
      <c r="Q99" s="45">
        <f>'Property % affected'!Q99*'Population Estimate'!E98</f>
        <v>2909.6957021131607</v>
      </c>
      <c r="R99" s="45">
        <f>'Property % affected'!R99*'Population Estimate'!F98</f>
        <v>1866.2616327092412</v>
      </c>
      <c r="S99" s="45">
        <f>'Property % affected'!S99*'Population Estimate'!G98</f>
        <v>1018.9961589324781</v>
      </c>
      <c r="U99">
        <v>2118</v>
      </c>
      <c r="V99" s="43">
        <f>'Population Estimate'!J98*Assumptions!C$41*'Property % affected'!B99</f>
        <v>95.087382814891996</v>
      </c>
      <c r="W99" s="43">
        <f>'Population Estimate'!K98*Assumptions!D$41*'Property % affected'!C99</f>
        <v>137.5056287834972</v>
      </c>
      <c r="X99" s="43">
        <f>'Population Estimate'!L98*Assumptions!E$41*'Property % affected'!D99</f>
        <v>148.62814763845472</v>
      </c>
      <c r="Y99" s="43">
        <f>'Population Estimate'!M98*Assumptions!F$41*'Property % affected'!E99</f>
        <v>159.19532548215383</v>
      </c>
      <c r="Z99" s="43">
        <f>'Population Estimate'!N98*Assumptions!G$41*'Property % affected'!F99</f>
        <v>119.22399693229201</v>
      </c>
      <c r="AA99" s="43">
        <f>'Population Estimate'!O98*Assumptions!H$41*'Property % affected'!G99</f>
        <v>63.765298344748864</v>
      </c>
      <c r="AB99" s="44">
        <f>'Population Estimate'!J98*Assumptions!C$41*'Property % affected'!H99</f>
        <v>185.87932117066893</v>
      </c>
      <c r="AC99" s="44">
        <f>'Population Estimate'!K98*Assumptions!D$41*'Property % affected'!I99</f>
        <v>222.77813660534792</v>
      </c>
      <c r="AD99" s="44">
        <f>'Population Estimate'!L98*Assumptions!E$41*'Property % affected'!J99</f>
        <v>144.09612639632124</v>
      </c>
      <c r="AE99" s="44">
        <f>'Population Estimate'!M98*Assumptions!F$41*'Property % affected'!K99</f>
        <v>172.7082273933371</v>
      </c>
      <c r="AF99" s="44">
        <f>'Population Estimate'!N98*Assumptions!G$41*'Property % affected'!L99</f>
        <v>139.47589367292562</v>
      </c>
      <c r="AG99" s="44">
        <f>'Population Estimate'!O98*Assumptions!H$41*'Property % affected'!M99</f>
        <v>53.329924246830252</v>
      </c>
      <c r="AH99" s="45">
        <f>'Population Estimate'!J98*Assumptions!C$41*'Property % affected'!N99</f>
        <v>3546.5984181151371</v>
      </c>
      <c r="AI99" s="45">
        <f>'Population Estimate'!K98*Assumptions!D$41*'Property % affected'!O99</f>
        <v>7126.1889136858081</v>
      </c>
      <c r="AJ99" s="45">
        <f>'Population Estimate'!L98*Assumptions!E$41*'Property % affected'!P99</f>
        <v>5345.3713902945055</v>
      </c>
      <c r="AK99" s="45">
        <f>'Population Estimate'!M98*Assumptions!F$41*'Property % affected'!Q99</f>
        <v>2902.2085236527555</v>
      </c>
      <c r="AL99" s="45">
        <f>'Population Estimate'!N98*Assumptions!G$41*'Property % affected'!R99</f>
        <v>1828.1395402259097</v>
      </c>
      <c r="AM99" s="45">
        <f>'Population Estimate'!O98*Assumptions!H$41*'Property % affected'!S99</f>
        <v>932.00854164815917</v>
      </c>
    </row>
    <row r="100" spans="1:39" x14ac:dyDescent="0.35">
      <c r="A100">
        <v>2119</v>
      </c>
      <c r="B100" s="43">
        <f>'Property % affected'!B100*'Population Estimate'!B99</f>
        <v>104.38295961294109</v>
      </c>
      <c r="C100" s="43">
        <f>'Property % affected'!C100*'Population Estimate'!C99</f>
        <v>153.88753189627744</v>
      </c>
      <c r="D100" s="43">
        <f>'Property % affected'!D100*'Population Estimate'!D99</f>
        <v>168.10051771215936</v>
      </c>
      <c r="E100" s="43">
        <f>'Property % affected'!E100*'Population Estimate'!E99</f>
        <v>163.11515564099619</v>
      </c>
      <c r="F100" s="43">
        <f>'Property % affected'!F100*'Population Estimate'!F99</f>
        <v>124.3861161090806</v>
      </c>
      <c r="G100" s="43">
        <f>'Property % affected'!G100*'Population Estimate'!G99</f>
        <v>71.249544906648126</v>
      </c>
      <c r="H100" s="44">
        <f>'Property % affected'!H100*'Population Estimate'!B99</f>
        <v>202.52853786218881</v>
      </c>
      <c r="I100" s="44">
        <f>'Property % affected'!I100*'Population Estimate'!C99</f>
        <v>247.45940379099997</v>
      </c>
      <c r="J100" s="44">
        <f>'Property % affected'!J100*'Population Estimate'!D99</f>
        <v>161.75910272500619</v>
      </c>
      <c r="K100" s="44">
        <f>'Property % affected'!K100*'Population Estimate'!E99</f>
        <v>175.64082470001185</v>
      </c>
      <c r="L100" s="44">
        <f>'Property % affected'!L100*'Population Estimate'!F99</f>
        <v>144.429470856291</v>
      </c>
      <c r="M100" s="44">
        <f>'Property % affected'!M100*'Population Estimate'!G99</f>
        <v>59.144872881071031</v>
      </c>
      <c r="N100" s="45">
        <f>'Property % affected'!N100*'Population Estimate'!B99</f>
        <v>3862.471759104084</v>
      </c>
      <c r="O100" s="45">
        <f>'Property % affected'!O100*'Population Estimate'!C99</f>
        <v>7912.0109174071395</v>
      </c>
      <c r="P100" s="45">
        <f>'Property % affected'!P100*'Population Estimate'!D99</f>
        <v>5997.8066211928444</v>
      </c>
      <c r="Q100" s="45">
        <f>'Property % affected'!Q100*'Population Estimate'!E99</f>
        <v>2950.1167646069439</v>
      </c>
      <c r="R100" s="45">
        <f>'Property % affected'!R100*'Population Estimate'!F99</f>
        <v>1892.1874633831169</v>
      </c>
      <c r="S100" s="45">
        <f>'Property % affected'!S100*'Population Estimate'!G99</f>
        <v>1033.1519029132737</v>
      </c>
      <c r="U100">
        <v>2119</v>
      </c>
      <c r="V100" s="43">
        <f>'Population Estimate'!J99*Assumptions!C$41*'Property % affected'!B100</f>
        <v>97.177995902371165</v>
      </c>
      <c r="W100" s="43">
        <f>'Population Estimate'!K99*Assumptions!D$41*'Property % affected'!C100</f>
        <v>140.52885919143111</v>
      </c>
      <c r="X100" s="43">
        <f>'Population Estimate'!L99*Assumptions!E$41*'Property % affected'!D100</f>
        <v>151.89592030631354</v>
      </c>
      <c r="Y100" s="43">
        <f>'Population Estimate'!M99*Assumptions!F$41*'Property % affected'!E100</f>
        <v>162.6954305546258</v>
      </c>
      <c r="Z100" s="43">
        <f>'Population Estimate'!N99*Assumptions!G$41*'Property % affected'!F100</f>
        <v>121.84528317395295</v>
      </c>
      <c r="AA100" s="43">
        <f>'Population Estimate'!O99*Assumptions!H$41*'Property % affected'!G100</f>
        <v>65.167256872790972</v>
      </c>
      <c r="AB100" s="44">
        <f>'Population Estimate'!J99*Assumptions!C$41*'Property % affected'!H100</f>
        <v>188.54914150225892</v>
      </c>
      <c r="AC100" s="44">
        <f>'Population Estimate'!K99*Assumptions!D$41*'Property % affected'!I100</f>
        <v>225.97794169822632</v>
      </c>
      <c r="AD100" s="44">
        <f>'Population Estimate'!L99*Assumptions!E$41*'Property % affected'!J100</f>
        <v>146.16580668960691</v>
      </c>
      <c r="AE100" s="44">
        <f>'Population Estimate'!M99*Assumptions!F$41*'Property % affected'!K100</f>
        <v>175.18886877949865</v>
      </c>
      <c r="AF100" s="44">
        <f>'Population Estimate'!N99*Assumptions!G$41*'Property % affected'!L100</f>
        <v>141.47921267769405</v>
      </c>
      <c r="AG100" s="44">
        <f>'Population Estimate'!O99*Assumptions!H$41*'Property % affected'!M100</f>
        <v>54.095912174586921</v>
      </c>
      <c r="AH100" s="45">
        <f>'Population Estimate'!J99*Assumptions!C$41*'Property % affected'!N100</f>
        <v>3595.8672389732333</v>
      </c>
      <c r="AI100" s="45">
        <f>'Population Estimate'!K99*Assumptions!D$41*'Property % affected'!O100</f>
        <v>7225.184876464119</v>
      </c>
      <c r="AJ100" s="45">
        <f>'Population Estimate'!L99*Assumptions!E$41*'Property % affected'!P100</f>
        <v>5419.6284993326281</v>
      </c>
      <c r="AK100" s="45">
        <f>'Population Estimate'!M99*Assumptions!F$41*'Property % affected'!Q100</f>
        <v>2942.5255753703491</v>
      </c>
      <c r="AL100" s="45">
        <f>'Population Estimate'!N99*Assumptions!G$41*'Property % affected'!R100</f>
        <v>1853.5357844273778</v>
      </c>
      <c r="AM100" s="45">
        <f>'Population Estimate'!O99*Assumptions!H$41*'Property % affected'!S100</f>
        <v>944.95586651080373</v>
      </c>
    </row>
    <row r="101" spans="1:39" x14ac:dyDescent="0.35">
      <c r="A101">
        <v>2120</v>
      </c>
      <c r="B101" s="43">
        <f>'Property % affected'!B101*'Population Estimate'!B100</f>
        <v>113.80820959767533</v>
      </c>
      <c r="C101" s="43">
        <f>'Property % affected'!C101*'Population Estimate'!C100</f>
        <v>167.78279279934495</v>
      </c>
      <c r="D101" s="43">
        <f>'Property % affected'!D101*'Population Estimate'!D100</f>
        <v>183.27913889587904</v>
      </c>
      <c r="E101" s="43">
        <f>'Property % affected'!E101*'Population Estimate'!E100</f>
        <v>177.84362400322706</v>
      </c>
      <c r="F101" s="43">
        <f>'Property % affected'!F101*'Population Estimate'!F100</f>
        <v>135.61754931719702</v>
      </c>
      <c r="G101" s="43">
        <f>'Property % affected'!G101*'Population Estimate'!G100</f>
        <v>77.683016179486529</v>
      </c>
      <c r="H101" s="44">
        <f>'Property % affected'!H101*'Population Estimate'!B100</f>
        <v>219.1687594086774</v>
      </c>
      <c r="I101" s="44">
        <f>'Property % affected'!I101*'Population Estimate'!C100</f>
        <v>267.79125107686821</v>
      </c>
      <c r="J101" s="44">
        <f>'Property % affected'!J101*'Population Estimate'!D100</f>
        <v>175.04961148450204</v>
      </c>
      <c r="K101" s="44">
        <f>'Property % affected'!K101*'Population Estimate'!E100</f>
        <v>190.0718884230163</v>
      </c>
      <c r="L101" s="44">
        <f>'Property % affected'!L101*'Population Estimate'!F100</f>
        <v>156.29613625692781</v>
      </c>
      <c r="M101" s="44">
        <f>'Property % affected'!M101*'Population Estimate'!G100</f>
        <v>64.004354900092068</v>
      </c>
      <c r="N101" s="45">
        <f>'Property % affected'!N101*'Population Estimate'!B100</f>
        <v>4177.8793145148284</v>
      </c>
      <c r="O101" s="45">
        <f>'Property % affected'!O101*'Population Estimate'!C100</f>
        <v>8558.1018605863192</v>
      </c>
      <c r="P101" s="45">
        <f>'Property % affected'!P101*'Population Estimate'!D100</f>
        <v>6487.58457743494</v>
      </c>
      <c r="Q101" s="45">
        <f>'Property % affected'!Q101*'Population Estimate'!E100</f>
        <v>3191.0218572351837</v>
      </c>
      <c r="R101" s="45">
        <f>'Property % affected'!R101*'Population Estimate'!F100</f>
        <v>2046.7025665156657</v>
      </c>
      <c r="S101" s="45">
        <f>'Property % affected'!S101*'Population Estimate'!G100</f>
        <v>1117.5185821770774</v>
      </c>
      <c r="U101">
        <v>2120</v>
      </c>
      <c r="V101" s="43">
        <f>'Population Estimate'!J100*Assumptions!C$41*'Property % affected'!B101</f>
        <v>105.95267433447965</v>
      </c>
      <c r="W101" s="43">
        <f>'Population Estimate'!K100*Assumptions!D$41*'Property % affected'!C101</f>
        <v>153.21789993965436</v>
      </c>
      <c r="X101" s="43">
        <f>'Population Estimate'!L100*Assumptions!E$41*'Property % affected'!D101</f>
        <v>165.61134881932898</v>
      </c>
      <c r="Y101" s="43">
        <f>'Population Estimate'!M100*Assumptions!F$41*'Property % affected'!E101</f>
        <v>177.38599987779344</v>
      </c>
      <c r="Z101" s="43">
        <f>'Population Estimate'!N100*Assumptions!G$41*'Property % affected'!F101</f>
        <v>132.8472920998702</v>
      </c>
      <c r="AA101" s="43">
        <f>'Population Estimate'!O100*Assumptions!H$41*'Property % affected'!G101</f>
        <v>71.051528492632059</v>
      </c>
      <c r="AB101" s="44">
        <f>'Population Estimate'!J100*Assumptions!C$41*'Property % affected'!H101</f>
        <v>204.04078292778846</v>
      </c>
      <c r="AC101" s="44">
        <f>'Population Estimate'!K100*Assumptions!D$41*'Property % affected'!I101</f>
        <v>244.54482147808568</v>
      </c>
      <c r="AD101" s="44">
        <f>'Population Estimate'!L100*Assumptions!E$41*'Property % affected'!J101</f>
        <v>158.17513353070274</v>
      </c>
      <c r="AE101" s="44">
        <f>'Population Estimate'!M100*Assumptions!F$41*'Property % affected'!K101</f>
        <v>189.5827987398938</v>
      </c>
      <c r="AF101" s="44">
        <f>'Population Estimate'!N100*Assumptions!G$41*'Property % affected'!L101</f>
        <v>153.10347791966979</v>
      </c>
      <c r="AG101" s="44">
        <f>'Population Estimate'!O100*Assumptions!H$41*'Property % affected'!M101</f>
        <v>58.540559693629604</v>
      </c>
      <c r="AH101" s="45">
        <f>'Population Estimate'!J100*Assumptions!C$41*'Property % affected'!N101</f>
        <v>3889.5039996182363</v>
      </c>
      <c r="AI101" s="45">
        <f>'Population Estimate'!K100*Assumptions!D$41*'Property % affected'!O101</f>
        <v>7815.189940942525</v>
      </c>
      <c r="AJ101" s="45">
        <f>'Population Estimate'!L100*Assumptions!E$41*'Property % affected'!P101</f>
        <v>5862.1927128261659</v>
      </c>
      <c r="AK101" s="45">
        <f>'Population Estimate'!M100*Assumptions!F$41*'Property % affected'!Q101</f>
        <v>3182.8107751970092</v>
      </c>
      <c r="AL101" s="45">
        <f>'Population Estimate'!N100*Assumptions!G$41*'Property % affected'!R101</f>
        <v>2004.8946103539599</v>
      </c>
      <c r="AM101" s="45">
        <f>'Population Estimate'!O100*Assumptions!H$41*'Property % affected'!S101</f>
        <v>1022.1205005627424</v>
      </c>
    </row>
    <row r="102" spans="1:39" x14ac:dyDescent="0.35">
      <c r="A102">
        <v>2121</v>
      </c>
      <c r="B102" s="43">
        <f>'Property % affected'!B102*'Population Estimate'!B101</f>
        <v>116.31042309229477</v>
      </c>
      <c r="C102" s="43">
        <f>'Property % affected'!C102*'Population Estimate'!C101</f>
        <v>171.47170390506923</v>
      </c>
      <c r="D102" s="43">
        <f>'Property % affected'!D102*'Population Estimate'!D101</f>
        <v>187.30875623410728</v>
      </c>
      <c r="E102" s="43">
        <f>'Property % affected'!E102*'Population Estimate'!E101</f>
        <v>181.75373485978156</v>
      </c>
      <c r="F102" s="43">
        <f>'Property % affected'!F102*'Population Estimate'!F101</f>
        <v>138.59926797535297</v>
      </c>
      <c r="G102" s="43">
        <f>'Property % affected'!G102*'Population Estimate'!G101</f>
        <v>79.39097285567189</v>
      </c>
      <c r="H102" s="44">
        <f>'Property % affected'!H102*'Population Estimate'!B101</f>
        <v>222.31672232479633</v>
      </c>
      <c r="I102" s="44">
        <f>'Property % affected'!I102*'Population Estimate'!C101</f>
        <v>271.63758816398553</v>
      </c>
      <c r="J102" s="44">
        <f>'Property % affected'!J102*'Population Estimate'!D101</f>
        <v>177.56388261931608</v>
      </c>
      <c r="K102" s="44">
        <f>'Property % affected'!K102*'Population Estimate'!E101</f>
        <v>192.80192740195969</v>
      </c>
      <c r="L102" s="44">
        <f>'Property % affected'!L102*'Population Estimate'!F101</f>
        <v>158.54104763114441</v>
      </c>
      <c r="M102" s="44">
        <f>'Property % affected'!M102*'Population Estimate'!G101</f>
        <v>64.923661722100874</v>
      </c>
      <c r="N102" s="45">
        <f>'Property % affected'!N102*'Population Estimate'!B101</f>
        <v>4235.9177962505109</v>
      </c>
      <c r="O102" s="45">
        <f>'Property % affected'!O102*'Population Estimate'!C101</f>
        <v>8676.9897463139223</v>
      </c>
      <c r="P102" s="45">
        <f>'Property % affected'!P102*'Population Estimate'!D101</f>
        <v>6577.7091431920244</v>
      </c>
      <c r="Q102" s="45">
        <f>'Property % affected'!Q102*'Population Estimate'!E101</f>
        <v>3235.3510610817088</v>
      </c>
      <c r="R102" s="45">
        <f>'Property % affected'!R102*'Population Estimate'!F101</f>
        <v>2075.1350559636981</v>
      </c>
      <c r="S102" s="45">
        <f>'Property % affected'!S102*'Population Estimate'!G101</f>
        <v>1133.0429850949972</v>
      </c>
      <c r="U102">
        <v>2121</v>
      </c>
      <c r="V102" s="43">
        <f>'Population Estimate'!J101*Assumptions!C$41*'Property % affected'!B102</f>
        <v>108.28217422247518</v>
      </c>
      <c r="W102" s="43">
        <f>'Population Estimate'!K101*Assumptions!D$41*'Property % affected'!C102</f>
        <v>156.58658395815849</v>
      </c>
      <c r="X102" s="43">
        <f>'Population Estimate'!L101*Assumptions!E$41*'Property % affected'!D102</f>
        <v>169.25251805784691</v>
      </c>
      <c r="Y102" s="43">
        <f>'Population Estimate'!M101*Assumptions!F$41*'Property % affected'!E102</f>
        <v>181.2860493049821</v>
      </c>
      <c r="Z102" s="43">
        <f>'Population Estimate'!N101*Assumptions!G$41*'Property % affected'!F102</f>
        <v>135.76810324513878</v>
      </c>
      <c r="AA102" s="43">
        <f>'Population Estimate'!O101*Assumptions!H$41*'Property % affected'!G102</f>
        <v>72.613683753980027</v>
      </c>
      <c r="AB102" s="44">
        <f>'Population Estimate'!J101*Assumptions!C$41*'Property % affected'!H102</f>
        <v>206.97145981698347</v>
      </c>
      <c r="AC102" s="44">
        <f>'Population Estimate'!K101*Assumptions!D$41*'Property % affected'!I102</f>
        <v>248.05726563946584</v>
      </c>
      <c r="AD102" s="44">
        <f>'Population Estimate'!L101*Assumptions!E$41*'Property % affected'!J102</f>
        <v>160.44703330305276</v>
      </c>
      <c r="AE102" s="44">
        <f>'Population Estimate'!M101*Assumptions!F$41*'Property % affected'!K102</f>
        <v>192.30581282993751</v>
      </c>
      <c r="AF102" s="44">
        <f>'Population Estimate'!N101*Assumptions!G$41*'Property % affected'!L102</f>
        <v>155.3025325300089</v>
      </c>
      <c r="AG102" s="44">
        <f>'Population Estimate'!O101*Assumptions!H$41*'Property % affected'!M102</f>
        <v>59.381388977427129</v>
      </c>
      <c r="AH102" s="45">
        <f>'Population Estimate'!J101*Assumptions!C$41*'Property % affected'!N102</f>
        <v>3943.5364141158111</v>
      </c>
      <c r="AI102" s="45">
        <f>'Population Estimate'!K101*Assumptions!D$41*'Property % affected'!O102</f>
        <v>7923.7574041223352</v>
      </c>
      <c r="AJ102" s="45">
        <f>'Population Estimate'!L101*Assumptions!E$41*'Property % affected'!P102</f>
        <v>5943.6294272646064</v>
      </c>
      <c r="AK102" s="45">
        <f>'Population Estimate'!M101*Assumptions!F$41*'Property % affected'!Q102</f>
        <v>3227.0259119058724</v>
      </c>
      <c r="AL102" s="45">
        <f>'Population Estimate'!N101*Assumptions!G$41*'Property % affected'!R102</f>
        <v>2032.7463098563212</v>
      </c>
      <c r="AM102" s="45">
        <f>'Population Estimate'!O101*Assumptions!H$41*'Property % affected'!S102</f>
        <v>1036.31964743553</v>
      </c>
    </row>
    <row r="103" spans="1:39" x14ac:dyDescent="0.35">
      <c r="A103">
        <v>2122</v>
      </c>
      <c r="B103" s="43">
        <f>'Property % affected'!B103*'Population Estimate'!B102</f>
        <v>118.86765082881111</v>
      </c>
      <c r="C103" s="43">
        <f>'Property % affected'!C103*'Population Estimate'!C102</f>
        <v>175.24172025954337</v>
      </c>
      <c r="D103" s="43">
        <f>'Property % affected'!D103*'Population Estimate'!D102</f>
        <v>191.42696966674299</v>
      </c>
      <c r="E103" s="43">
        <f>'Property % affected'!E103*'Population Estimate'!E102</f>
        <v>185.7498143137274</v>
      </c>
      <c r="F103" s="43">
        <f>'Property % affected'!F103*'Population Estimate'!F102</f>
        <v>141.64654338631235</v>
      </c>
      <c r="G103" s="43">
        <f>'Property % affected'!G103*'Population Estimate'!G102</f>
        <v>81.136481060507819</v>
      </c>
      <c r="H103" s="44">
        <f>'Property % affected'!H103*'Population Estimate'!B102</f>
        <v>225.50990003588879</v>
      </c>
      <c r="I103" s="44">
        <f>'Property % affected'!I103*'Population Estimate'!C102</f>
        <v>275.53917092820467</v>
      </c>
      <c r="J103" s="44">
        <f>'Property % affected'!J103*'Population Estimate'!D102</f>
        <v>180.11426671254088</v>
      </c>
      <c r="K103" s="44">
        <f>'Property % affected'!K103*'Population Estimate'!E102</f>
        <v>195.57117845423167</v>
      </c>
      <c r="L103" s="44">
        <f>'Property % affected'!L103*'Population Estimate'!F102</f>
        <v>160.81820309788168</v>
      </c>
      <c r="M103" s="44">
        <f>'Property % affected'!M103*'Population Estimate'!G102</f>
        <v>65.856172724267608</v>
      </c>
      <c r="N103" s="45">
        <f>'Property % affected'!N103*'Population Estimate'!B102</f>
        <v>4294.7625399934468</v>
      </c>
      <c r="O103" s="45">
        <f>'Property % affected'!O103*'Population Estimate'!C102</f>
        <v>8797.5292049724158</v>
      </c>
      <c r="P103" s="45">
        <f>'Property % affected'!P103*'Population Estimate'!D102</f>
        <v>6669.0857060916424</v>
      </c>
      <c r="Q103" s="45">
        <f>'Property % affected'!Q103*'Population Estimate'!E102</f>
        <v>3280.2960796739749</v>
      </c>
      <c r="R103" s="45">
        <f>'Property % affected'!R103*'Population Estimate'!F102</f>
        <v>2103.9625253513841</v>
      </c>
      <c r="S103" s="45">
        <f>'Property % affected'!S103*'Population Estimate'!G102</f>
        <v>1148.7830507229617</v>
      </c>
      <c r="U103">
        <v>2122</v>
      </c>
      <c r="V103" s="43">
        <f>'Population Estimate'!J102*Assumptions!C$41*'Property % affected'!B103</f>
        <v>110.66289103125403</v>
      </c>
      <c r="W103" s="43">
        <f>'Population Estimate'!K102*Assumptions!D$41*'Property % affected'!C103</f>
        <v>160.02933263895724</v>
      </c>
      <c r="X103" s="43">
        <f>'Population Estimate'!L102*Assumptions!E$41*'Property % affected'!D103</f>
        <v>172.9737428814322</v>
      </c>
      <c r="Y103" s="43">
        <f>'Population Estimate'!M102*Assumptions!F$41*'Property % affected'!E103</f>
        <v>185.2718461166599</v>
      </c>
      <c r="Z103" s="43">
        <f>'Population Estimate'!N102*Assumptions!G$41*'Property % affected'!F103</f>
        <v>138.7531320166116</v>
      </c>
      <c r="AA103" s="43">
        <f>'Population Estimate'!O102*Assumptions!H$41*'Property % affected'!G103</f>
        <v>74.210184920508794</v>
      </c>
      <c r="AB103" s="44">
        <f>'Population Estimate'!J102*Assumptions!C$41*'Property % affected'!H103</f>
        <v>209.94423058028354</v>
      </c>
      <c r="AC103" s="44">
        <f>'Population Estimate'!K102*Assumptions!D$41*'Property % affected'!I103</f>
        <v>251.62015970983293</v>
      </c>
      <c r="AD103" s="44">
        <f>'Population Estimate'!L102*Assumptions!E$41*'Property % affected'!J103</f>
        <v>162.7515648074608</v>
      </c>
      <c r="AE103" s="44">
        <f>'Population Estimate'!M102*Assumptions!F$41*'Property % affected'!K103</f>
        <v>195.06793809348355</v>
      </c>
      <c r="AF103" s="44">
        <f>'Population Estimate'!N102*Assumptions!G$41*'Property % affected'!L103</f>
        <v>157.53317258337623</v>
      </c>
      <c r="AG103" s="44">
        <f>'Population Estimate'!O102*Assumptions!H$41*'Property % affected'!M103</f>
        <v>60.234295253453503</v>
      </c>
      <c r="AH103" s="45">
        <f>'Population Estimate'!J102*Assumptions!C$41*'Property % affected'!N103</f>
        <v>3998.3194389268656</v>
      </c>
      <c r="AI103" s="45">
        <f>'Population Estimate'!K102*Assumptions!D$41*'Property % affected'!O103</f>
        <v>8033.8330704488853</v>
      </c>
      <c r="AJ103" s="45">
        <f>'Population Estimate'!L102*Assumptions!E$41*'Property % affected'!P103</f>
        <v>6026.1974484995662</v>
      </c>
      <c r="AK103" s="45">
        <f>'Population Estimate'!M102*Assumptions!F$41*'Property % affected'!Q103</f>
        <v>3271.855278756665</v>
      </c>
      <c r="AL103" s="45">
        <f>'Population Estimate'!N102*Assumptions!G$41*'Property % affected'!R103</f>
        <v>2060.9849210502807</v>
      </c>
      <c r="AM103" s="45">
        <f>'Population Estimate'!O102*Assumptions!H$41*'Property % affected'!S103</f>
        <v>1050.7160467573235</v>
      </c>
    </row>
    <row r="104" spans="1:39" x14ac:dyDescent="0.35">
      <c r="A104">
        <v>2123</v>
      </c>
      <c r="B104" s="43">
        <f>'Property % affected'!B104*'Population Estimate'!B103</f>
        <v>121.48110236301078</v>
      </c>
      <c r="C104" s="43">
        <f>'Property % affected'!C104*'Population Estimate'!C103</f>
        <v>179.09462506143657</v>
      </c>
      <c r="D104" s="43">
        <f>'Property % affected'!D104*'Population Estimate'!D103</f>
        <v>195.6357270879125</v>
      </c>
      <c r="E104" s="43">
        <f>'Property % affected'!E104*'Population Estimate'!E103</f>
        <v>189.83375249043658</v>
      </c>
      <c r="F104" s="43">
        <f>'Property % affected'!F104*'Population Estimate'!F103</f>
        <v>144.76081689593332</v>
      </c>
      <c r="G104" s="43">
        <f>'Property % affected'!G104*'Population Estimate'!G103</f>
        <v>82.920366410547487</v>
      </c>
      <c r="H104" s="44">
        <f>'Property % affected'!H104*'Population Estimate'!B103</f>
        <v>228.74894197072467</v>
      </c>
      <c r="I104" s="44">
        <f>'Property % affected'!I104*'Population Estimate'!C103</f>
        <v>279.49679287377933</v>
      </c>
      <c r="J104" s="44">
        <f>'Property % affected'!J104*'Population Estimate'!D103</f>
        <v>182.70128246152257</v>
      </c>
      <c r="K104" s="44">
        <f>'Property % affected'!K104*'Population Estimate'!E103</f>
        <v>198.38020479036024</v>
      </c>
      <c r="L104" s="44">
        <f>'Property % affected'!L104*'Population Estimate'!F103</f>
        <v>163.1280657852231</v>
      </c>
      <c r="M104" s="44">
        <f>'Property % affected'!M104*'Population Estimate'!G103</f>
        <v>66.802077560763706</v>
      </c>
      <c r="N104" s="45">
        <f>'Property % affected'!N104*'Population Estimate'!B103</f>
        <v>4354.4247462162348</v>
      </c>
      <c r="O104" s="45">
        <f>'Property % affected'!O104*'Population Estimate'!C103</f>
        <v>8919.7431799687747</v>
      </c>
      <c r="P104" s="45">
        <f>'Property % affected'!P104*'Population Estimate'!D103</f>
        <v>6761.7316586929928</v>
      </c>
      <c r="Q104" s="45">
        <f>'Property % affected'!Q104*'Population Estimate'!E103</f>
        <v>3325.8654678193807</v>
      </c>
      <c r="R104" s="45">
        <f>'Property % affected'!R104*'Population Estimate'!F103</f>
        <v>2133.1904616816482</v>
      </c>
      <c r="S104" s="45">
        <f>'Property % affected'!S104*'Population Estimate'!G103</f>
        <v>1164.7417750154534</v>
      </c>
      <c r="U104">
        <v>2123</v>
      </c>
      <c r="V104" s="43">
        <f>'Population Estimate'!J103*Assumptions!C$41*'Property % affected'!B104</f>
        <v>113.09595082782657</v>
      </c>
      <c r="W104" s="43">
        <f>'Population Estimate'!K103*Assumptions!D$41*'Property % affected'!C104</f>
        <v>163.54777438476538</v>
      </c>
      <c r="X104" s="43">
        <f>'Population Estimate'!L103*Assumptions!E$41*'Property % affected'!D104</f>
        <v>176.77678341060675</v>
      </c>
      <c r="Y104" s="43">
        <f>'Population Estimate'!M103*Assumptions!F$41*'Property % affected'!E104</f>
        <v>189.34527557456113</v>
      </c>
      <c r="Z104" s="43">
        <f>'Population Estimate'!N103*Assumptions!G$41*'Property % affected'!F104</f>
        <v>141.80379031780126</v>
      </c>
      <c r="AA104" s="43">
        <f>'Population Estimate'!O103*Assumptions!H$41*'Property % affected'!G104</f>
        <v>75.841787129196007</v>
      </c>
      <c r="AB104" s="44">
        <f>'Population Estimate'!J103*Assumptions!C$41*'Property % affected'!H104</f>
        <v>212.95969982007378</v>
      </c>
      <c r="AC104" s="44">
        <f>'Population Estimate'!K103*Assumptions!D$41*'Property % affected'!I104</f>
        <v>255.23422831090352</v>
      </c>
      <c r="AD104" s="44">
        <f>'Population Estimate'!L103*Assumptions!E$41*'Property % affected'!J104</f>
        <v>165.08919673975123</v>
      </c>
      <c r="AE104" s="44">
        <f>'Population Estimate'!M103*Assumptions!F$41*'Property % affected'!K104</f>
        <v>197.86973629181639</v>
      </c>
      <c r="AF104" s="44">
        <f>'Population Estimate'!N103*Assumptions!G$41*'Property % affected'!L104</f>
        <v>159.79585174754638</v>
      </c>
      <c r="AG104" s="44">
        <f>'Population Estimate'!O103*Assumptions!H$41*'Property % affected'!M104</f>
        <v>61.099451985863823</v>
      </c>
      <c r="AH104" s="45">
        <f>'Population Estimate'!J103*Assumptions!C$41*'Property % affected'!N104</f>
        <v>4053.8635014188985</v>
      </c>
      <c r="AI104" s="45">
        <f>'Population Estimate'!K103*Assumptions!D$41*'Property % affected'!O104</f>
        <v>8145.4378916573014</v>
      </c>
      <c r="AJ104" s="45">
        <f>'Population Estimate'!L103*Assumptions!E$41*'Property % affected'!P104</f>
        <v>6109.9124924777989</v>
      </c>
      <c r="AK104" s="45">
        <f>'Population Estimate'!M103*Assumptions!F$41*'Property % affected'!Q104</f>
        <v>3317.3074085437047</v>
      </c>
      <c r="AL104" s="45">
        <f>'Population Estimate'!N103*Assumptions!G$41*'Property % affected'!R104</f>
        <v>2089.6158188558543</v>
      </c>
      <c r="AM104" s="45">
        <f>'Population Estimate'!O103*Assumptions!H$41*'Property % affected'!S104</f>
        <v>1065.3124387299806</v>
      </c>
    </row>
    <row r="105" spans="1:39" x14ac:dyDescent="0.35">
      <c r="A105">
        <v>2124</v>
      </c>
      <c r="B105" s="43">
        <f>'Property % affected'!B105*'Population Estimate'!B104</f>
        <v>124.15201384425231</v>
      </c>
      <c r="C105" s="43">
        <f>'Property % affected'!C105*'Population Estimate'!C104</f>
        <v>183.03224071523465</v>
      </c>
      <c r="D105" s="43">
        <f>'Property % affected'!D105*'Population Estimate'!D104</f>
        <v>199.93701921859079</v>
      </c>
      <c r="E105" s="43">
        <f>'Property % affected'!E105*'Population Estimate'!E104</f>
        <v>194.00748107201267</v>
      </c>
      <c r="F105" s="43">
        <f>'Property % affected'!F105*'Population Estimate'!F104</f>
        <v>147.94356153983588</v>
      </c>
      <c r="G105" s="43">
        <f>'Property % affected'!G105*'Population Estimate'!G104</f>
        <v>84.743472674539703</v>
      </c>
      <c r="H105" s="44">
        <f>'Property % affected'!H105*'Population Estimate'!B104</f>
        <v>232.03450688594396</v>
      </c>
      <c r="I105" s="44">
        <f>'Property % affected'!I105*'Population Estimate'!C104</f>
        <v>283.51125890221641</v>
      </c>
      <c r="J105" s="44">
        <f>'Property % affected'!J105*'Population Estimate'!D104</f>
        <v>185.32545601375688</v>
      </c>
      <c r="K105" s="44">
        <f>'Property % affected'!K105*'Population Estimate'!E104</f>
        <v>201.22957771037417</v>
      </c>
      <c r="L105" s="44">
        <f>'Property % affected'!L105*'Population Estimate'!F104</f>
        <v>165.47110547324976</v>
      </c>
      <c r="M105" s="44">
        <f>'Property % affected'!M105*'Population Estimate'!G104</f>
        <v>67.761568609799852</v>
      </c>
      <c r="N105" s="45">
        <f>'Property % affected'!N105*'Population Estimate'!B104</f>
        <v>4414.9157709867814</v>
      </c>
      <c r="O105" s="45">
        <f>'Property % affected'!O105*'Population Estimate'!C104</f>
        <v>9043.6549334363863</v>
      </c>
      <c r="P105" s="45">
        <f>'Property % affected'!P105*'Population Estimate'!D104</f>
        <v>6855.6646351701302</v>
      </c>
      <c r="Q105" s="45">
        <f>'Property % affected'!Q105*'Population Estimate'!E104</f>
        <v>3372.0678991674458</v>
      </c>
      <c r="R105" s="45">
        <f>'Property % affected'!R105*'Population Estimate'!F104</f>
        <v>2162.8244281820475</v>
      </c>
      <c r="S105" s="45">
        <f>'Property % affected'!S105*'Population Estimate'!G104</f>
        <v>1180.9221955463108</v>
      </c>
      <c r="U105">
        <v>2124</v>
      </c>
      <c r="V105" s="43">
        <f>'Population Estimate'!J104*Assumptions!C$41*'Property % affected'!B105</f>
        <v>115.58250443717168</v>
      </c>
      <c r="W105" s="43">
        <f>'Population Estimate'!K104*Assumptions!D$41*'Property % affected'!C105</f>
        <v>167.14357340073457</v>
      </c>
      <c r="X105" s="43">
        <f>'Population Estimate'!L104*Assumptions!E$41*'Property % affected'!D105</f>
        <v>180.66343846430755</v>
      </c>
      <c r="Y105" s="43">
        <f>'Population Estimate'!M104*Assumptions!F$41*'Property % affected'!E105</f>
        <v>193.50826439021844</v>
      </c>
      <c r="Z105" s="43">
        <f>'Population Estimate'!N104*Assumptions!G$41*'Property % affected'!F105</f>
        <v>144.92152109465584</v>
      </c>
      <c r="AA105" s="43">
        <f>'Population Estimate'!O104*Assumptions!H$41*'Property % affected'!G105</f>
        <v>77.509262119634698</v>
      </c>
      <c r="AB105" s="44">
        <f>'Population Estimate'!J104*Assumptions!C$41*'Property % affected'!H105</f>
        <v>216.01848082275927</v>
      </c>
      <c r="AC105" s="44">
        <f>'Population Estimate'!K104*Assumptions!D$41*'Property % affected'!I105</f>
        <v>258.90020647227442</v>
      </c>
      <c r="AD105" s="44">
        <f>'Population Estimate'!L104*Assumptions!E$41*'Property % affected'!J105</f>
        <v>167.4604045277168</v>
      </c>
      <c r="AE105" s="44">
        <f>'Population Estimate'!M104*Assumptions!F$41*'Property % affected'!K105</f>
        <v>200.71177725490548</v>
      </c>
      <c r="AF105" s="44">
        <f>'Population Estimate'!N104*Assumptions!G$41*'Property % affected'!L105</f>
        <v>162.09103020641118</v>
      </c>
      <c r="AG105" s="44">
        <f>'Population Estimate'!O104*Assumptions!H$41*'Property % affected'!M105</f>
        <v>61.977035130312061</v>
      </c>
      <c r="AH105" s="45">
        <f>'Population Estimate'!J104*Assumptions!C$41*'Property % affected'!N105</f>
        <v>4110.1791738148513</v>
      </c>
      <c r="AI105" s="45">
        <f>'Population Estimate'!K104*Assumptions!D$41*'Property % affected'!O105</f>
        <v>8258.5931105411164</v>
      </c>
      <c r="AJ105" s="45">
        <f>'Population Estimate'!L104*Assumptions!E$41*'Property % affected'!P105</f>
        <v>6194.7904934696671</v>
      </c>
      <c r="AK105" s="45">
        <f>'Population Estimate'!M104*Assumptions!F$41*'Property % affected'!Q105</f>
        <v>3363.390952597626</v>
      </c>
      <c r="AL105" s="45">
        <f>'Population Estimate'!N104*Assumptions!G$41*'Property % affected'!R105</f>
        <v>2118.6444528606507</v>
      </c>
      <c r="AM105" s="45">
        <f>'Population Estimate'!O104*Assumptions!H$41*'Property % affected'!S105</f>
        <v>1080.1116016218375</v>
      </c>
    </row>
    <row r="106" spans="1:39" x14ac:dyDescent="0.35">
      <c r="A106">
        <v>2125</v>
      </c>
      <c r="B106" s="43">
        <f>'Property % affected'!B106*'Population Estimate'!B105</f>
        <v>126.88164860015847</v>
      </c>
      <c r="C106" s="43">
        <f>'Property % affected'!C106*'Population Estimate'!C105</f>
        <v>187.05642969322773</v>
      </c>
      <c r="D106" s="43">
        <f>'Property % affected'!D106*'Population Estimate'!D105</f>
        <v>204.33288054820233</v>
      </c>
      <c r="E106" s="43">
        <f>'Property % affected'!E106*'Population Estimate'!E105</f>
        <v>198.27297421096659</v>
      </c>
      <c r="F106" s="43">
        <f>'Property % affected'!F106*'Population Estimate'!F105</f>
        <v>151.19628274014022</v>
      </c>
      <c r="G106" s="43">
        <f>'Property % affected'!G106*'Population Estimate'!G105</f>
        <v>86.606662172527194</v>
      </c>
      <c r="H106" s="44">
        <f>'Property % affected'!H106*'Population Estimate'!B105</f>
        <v>235.36726300003443</v>
      </c>
      <c r="I106" s="44">
        <f>'Property % affected'!I106*'Population Estimate'!C105</f>
        <v>287.58338547597776</v>
      </c>
      <c r="J106" s="44">
        <f>'Property % affected'!J106*'Population Estimate'!D105</f>
        <v>187.98732107389668</v>
      </c>
      <c r="K106" s="44">
        <f>'Property % affected'!K106*'Population Estimate'!E105</f>
        <v>204.11987671999412</v>
      </c>
      <c r="L106" s="44">
        <f>'Property % affected'!L106*'Population Estimate'!F105</f>
        <v>167.84779868958401</v>
      </c>
      <c r="M106" s="44">
        <f>'Property % affected'!M106*'Population Estimate'!G105</f>
        <v>68.734841012751886</v>
      </c>
      <c r="N106" s="45">
        <f>'Property % affected'!N106*'Population Estimate'!B105</f>
        <v>4476.2471281298131</v>
      </c>
      <c r="O106" s="45">
        <f>'Property % affected'!O106*'Population Estimate'!C105</f>
        <v>9169.2880506627571</v>
      </c>
      <c r="P106" s="45">
        <f>'Property % affected'!P106*'Population Estimate'!D105</f>
        <v>6950.9025146684517</v>
      </c>
      <c r="Q106" s="45">
        <f>'Property % affected'!Q106*'Population Estimate'!E105</f>
        <v>3418.9121678607453</v>
      </c>
      <c r="R106" s="45">
        <f>'Property % affected'!R106*'Population Estimate'!F105</f>
        <v>2192.8700653636733</v>
      </c>
      <c r="S106" s="45">
        <f>'Property % affected'!S106*'Population Estimate'!G105</f>
        <v>1197.3273920868999</v>
      </c>
      <c r="U106">
        <v>2125</v>
      </c>
      <c r="V106" s="43">
        <f>'Population Estimate'!J105*Assumptions!C$41*'Property % affected'!B106</f>
        <v>118.12372798657115</v>
      </c>
      <c r="W106" s="43">
        <f>'Population Estimate'!K105*Assumptions!D$41*'Property % affected'!C106</f>
        <v>170.81843048161406</v>
      </c>
      <c r="X106" s="43">
        <f>'Population Estimate'!L105*Assumptions!E$41*'Property % affected'!D106</f>
        <v>184.6355464107186</v>
      </c>
      <c r="Y106" s="43">
        <f>'Population Estimate'!M105*Assumptions!F$41*'Property % affected'!E106</f>
        <v>197.76278163628785</v>
      </c>
      <c r="Z106" s="43">
        <f>'Population Estimate'!N105*Assumptions!G$41*'Property % affected'!F106</f>
        <v>148.10779901806524</v>
      </c>
      <c r="AA106" s="43">
        <f>'Population Estimate'!O105*Assumptions!H$41*'Property % affected'!G106</f>
        <v>79.213398599062344</v>
      </c>
      <c r="AB106" s="44">
        <f>'Population Estimate'!J105*Assumptions!C$41*'Property % affected'!H106</f>
        <v>219.12119568349539</v>
      </c>
      <c r="AC106" s="44">
        <f>'Population Estimate'!K105*Assumptions!D$41*'Property % affected'!I106</f>
        <v>262.61883978091367</v>
      </c>
      <c r="AD106" s="44">
        <f>'Population Estimate'!L105*Assumptions!E$41*'Property % affected'!J106</f>
        <v>169.8656704278105</v>
      </c>
      <c r="AE106" s="44">
        <f>'Population Estimate'!M105*Assumptions!F$41*'Property % affected'!K106</f>
        <v>203.59463899729738</v>
      </c>
      <c r="AF106" s="44">
        <f>'Population Estimate'!N105*Assumptions!G$41*'Property % affected'!L106</f>
        <v>164.41917475357189</v>
      </c>
      <c r="AG106" s="44">
        <f>'Population Estimate'!O105*Assumptions!H$41*'Property % affected'!M106</f>
        <v>62.867223169737073</v>
      </c>
      <c r="AH106" s="45">
        <f>'Population Estimate'!J105*Assumptions!C$41*'Property % affected'!N106</f>
        <v>4167.2771752054296</v>
      </c>
      <c r="AI106" s="45">
        <f>'Population Estimate'!K105*Assumptions!D$41*'Property % affected'!O106</f>
        <v>8373.3202649956111</v>
      </c>
      <c r="AJ106" s="45">
        <f>'Population Estimate'!L105*Assumptions!E$41*'Property % affected'!P106</f>
        <v>6280.8476071020596</v>
      </c>
      <c r="AK106" s="45">
        <f>'Population Estimate'!M105*Assumptions!F$41*'Property % affected'!Q106</f>
        <v>3410.1146824320685</v>
      </c>
      <c r="AL106" s="45">
        <f>'Population Estimate'!N105*Assumptions!G$41*'Property % affected'!R106</f>
        <v>2148.0763483571432</v>
      </c>
      <c r="AM106" s="45">
        <f>'Population Estimate'!O105*Assumptions!H$41*'Property % affected'!S106</f>
        <v>1095.1163522965248</v>
      </c>
    </row>
    <row r="107" spans="1:39" x14ac:dyDescent="0.35">
      <c r="A107">
        <v>2126</v>
      </c>
      <c r="B107" s="43">
        <f>'Property % affected'!B107*'Population Estimate'!B106</f>
        <v>129.67129773416406</v>
      </c>
      <c r="C107" s="43">
        <f>'Property % affected'!C107*'Population Estimate'!C106</f>
        <v>191.16909541645066</v>
      </c>
      <c r="D107" s="43">
        <f>'Property % affected'!D107*'Population Estimate'!D106</f>
        <v>208.82539029692455</v>
      </c>
      <c r="E107" s="43">
        <f>'Property % affected'!E107*'Population Estimate'!E106</f>
        <v>202.63224946398094</v>
      </c>
      <c r="F107" s="43">
        <f>'Property % affected'!F107*'Population Estimate'!F106</f>
        <v>154.52051901752387</v>
      </c>
      <c r="G107" s="43">
        <f>'Property % affected'!G107*'Population Estimate'!G106</f>
        <v>88.510816183719655</v>
      </c>
      <c r="H107" s="44">
        <f>'Property % affected'!H107*'Population Estimate'!B106</f>
        <v>238.74788812923424</v>
      </c>
      <c r="I107" s="44">
        <f>'Property % affected'!I107*'Population Estimate'!C106</f>
        <v>291.71400078453195</v>
      </c>
      <c r="J107" s="44">
        <f>'Property % affected'!J107*'Population Estimate'!D106</f>
        <v>190.6874190122972</v>
      </c>
      <c r="K107" s="44">
        <f>'Property % affected'!K107*'Population Estimate'!E106</f>
        <v>207.0516896484925</v>
      </c>
      <c r="L107" s="44">
        <f>'Property % affected'!L107*'Population Estimate'!F106</f>
        <v>170.25862880630586</v>
      </c>
      <c r="M107" s="44">
        <f>'Property % affected'!M107*'Population Estimate'!G106</f>
        <v>69.72209271384861</v>
      </c>
      <c r="N107" s="45">
        <f>'Property % affected'!N107*'Population Estimate'!B106</f>
        <v>4538.430491418404</v>
      </c>
      <c r="O107" s="45">
        <f>'Property % affected'!O107*'Population Estimate'!C106</f>
        <v>9296.6664445787137</v>
      </c>
      <c r="P107" s="45">
        <f>'Property % affected'!P107*'Population Estimate'!D106</f>
        <v>7047.4634247077938</v>
      </c>
      <c r="Q107" s="45">
        <f>'Property % affected'!Q107*'Population Estimate'!E106</f>
        <v>3466.4071902087835</v>
      </c>
      <c r="R107" s="45">
        <f>'Property % affected'!R107*'Population Estimate'!F106</f>
        <v>2223.3330920947633</v>
      </c>
      <c r="S107" s="45">
        <f>'Property % affected'!S107*'Population Estimate'!G106</f>
        <v>1213.9604871923141</v>
      </c>
      <c r="U107">
        <v>2126</v>
      </c>
      <c r="V107" s="43">
        <f>'Population Estimate'!J106*Assumptions!C$41*'Property % affected'!B107</f>
        <v>120.72082346191192</v>
      </c>
      <c r="W107" s="43">
        <f>'Population Estimate'!K106*Assumptions!D$41*'Property % affected'!C107</f>
        <v>174.57408381621798</v>
      </c>
      <c r="X107" s="43">
        <f>'Population Estimate'!L106*Assumptions!E$41*'Property % affected'!D107</f>
        <v>188.69498603681012</v>
      </c>
      <c r="Y107" s="43">
        <f>'Population Estimate'!M106*Assumptions!F$41*'Property % affected'!E107</f>
        <v>202.11083967791004</v>
      </c>
      <c r="Z107" s="43">
        <f>'Population Estimate'!N106*Assumptions!G$41*'Property % affected'!F107</f>
        <v>151.36413118137304</v>
      </c>
      <c r="AA107" s="43">
        <f>'Population Estimate'!O106*Assumptions!H$41*'Property % affected'!G107</f>
        <v>80.955002615415239</v>
      </c>
      <c r="AB107" s="44">
        <f>'Population Estimate'!J106*Assumptions!C$41*'Property % affected'!H107</f>
        <v>222.26847543270938</v>
      </c>
      <c r="AC107" s="44">
        <f>'Population Estimate'!K106*Assumptions!D$41*'Property % affected'!I107</f>
        <v>266.390884532798</v>
      </c>
      <c r="AD107" s="44">
        <f>'Population Estimate'!L106*Assumptions!E$41*'Property % affected'!J107</f>
        <v>172.3054836232273</v>
      </c>
      <c r="AE107" s="44">
        <f>'Population Estimate'!M106*Assumptions!F$41*'Property % affected'!K107</f>
        <v>206.51890783567239</v>
      </c>
      <c r="AF107" s="44">
        <f>'Population Estimate'!N106*Assumptions!G$41*'Property % affected'!L107</f>
        <v>166.78075888727591</v>
      </c>
      <c r="AG107" s="44">
        <f>'Population Estimate'!O106*Assumptions!H$41*'Property % affected'!M107</f>
        <v>63.770197150662348</v>
      </c>
      <c r="AH107" s="45">
        <f>'Population Estimate'!J106*Assumptions!C$41*'Property % affected'!N107</f>
        <v>4225.1683735893585</v>
      </c>
      <c r="AI107" s="45">
        <f>'Population Estimate'!K106*Assumptions!D$41*'Property % affected'!O107</f>
        <v>8489.6411921173185</v>
      </c>
      <c r="AJ107" s="45">
        <f>'Population Estimate'!L106*Assumptions!E$41*'Property % affected'!P107</f>
        <v>6368.1002134334431</v>
      </c>
      <c r="AK107" s="45">
        <f>'Population Estimate'!M106*Assumptions!F$41*'Property % affected'!Q107</f>
        <v>3457.4874914132438</v>
      </c>
      <c r="AL107" s="45">
        <f>'Population Estimate'!N106*Assumptions!G$41*'Property % affected'!R107</f>
        <v>2177.9171073943517</v>
      </c>
      <c r="AM107" s="45">
        <f>'Population Estimate'!O106*Assumptions!H$41*'Property % affected'!S107</f>
        <v>1110.3295467491248</v>
      </c>
    </row>
    <row r="108" spans="1:39" x14ac:dyDescent="0.35">
      <c r="A108">
        <v>2127</v>
      </c>
      <c r="B108" s="43">
        <f>'Property % affected'!B108*'Population Estimate'!B107</f>
        <v>132.52228073620114</v>
      </c>
      <c r="C108" s="43">
        <f>'Property % affected'!C108*'Population Estimate'!C107</f>
        <v>195.37218315499123</v>
      </c>
      <c r="D108" s="43">
        <f>'Property % affected'!D108*'Population Estimate'!D107</f>
        <v>213.41667339914824</v>
      </c>
      <c r="E108" s="43">
        <f>'Property % affected'!E108*'Population Estimate'!E107</f>
        <v>207.08736874620385</v>
      </c>
      <c r="F108" s="43">
        <f>'Property % affected'!F108*'Population Estimate'!F107</f>
        <v>157.91784271893411</v>
      </c>
      <c r="G108" s="43">
        <f>'Property % affected'!G108*'Population Estimate'!G107</f>
        <v>90.456835363334335</v>
      </c>
      <c r="H108" s="44">
        <f>'Property % affected'!H108*'Population Estimate'!B107</f>
        <v>242.17706982538616</v>
      </c>
      <c r="I108" s="44">
        <f>'Property % affected'!I108*'Population Estimate'!C107</f>
        <v>295.90394491279187</v>
      </c>
      <c r="J108" s="44">
        <f>'Property % affected'!J108*'Population Estimate'!D107</f>
        <v>193.42629897511998</v>
      </c>
      <c r="K108" s="44">
        <f>'Property % affected'!K108*'Population Estimate'!E107</f>
        <v>210.02561276824628</v>
      </c>
      <c r="L108" s="44">
        <f>'Property % affected'!L108*'Population Estimate'!F107</f>
        <v>172.7040861382612</v>
      </c>
      <c r="M108" s="44">
        <f>'Property % affected'!M108*'Population Estimate'!G107</f>
        <v>70.723524500429733</v>
      </c>
      <c r="N108" s="45">
        <f>'Property % affected'!N108*'Population Estimate'!B107</f>
        <v>4601.4776967959588</v>
      </c>
      <c r="O108" s="45">
        <f>'Property % affected'!O108*'Population Estimate'!C107</f>
        <v>9425.8143603099925</v>
      </c>
      <c r="P108" s="45">
        <f>'Property % affected'!P108*'Population Estimate'!D107</f>
        <v>7145.3657446328243</v>
      </c>
      <c r="Q108" s="45">
        <f>'Property % affected'!Q108*'Population Estimate'!E107</f>
        <v>3514.5620063851184</v>
      </c>
      <c r="R108" s="45">
        <f>'Property % affected'!R108*'Population Estimate'!F107</f>
        <v>2254.2193066892278</v>
      </c>
      <c r="S108" s="45">
        <f>'Property % affected'!S108*'Population Estimate'!G107</f>
        <v>1230.824646795721</v>
      </c>
      <c r="U108">
        <v>2127</v>
      </c>
      <c r="V108" s="43">
        <f>'Population Estimate'!J107*Assumptions!C$41*'Property % affected'!B108</f>
        <v>123.37501927621935</v>
      </c>
      <c r="W108" s="43">
        <f>'Population Estimate'!K107*Assumptions!D$41*'Property % affected'!C108</f>
        <v>178.41230980957982</v>
      </c>
      <c r="X108" s="43">
        <f>'Population Estimate'!L107*Assumptions!E$41*'Property % affected'!D108</f>
        <v>192.84367743699519</v>
      </c>
      <c r="Y108" s="43">
        <f>'Population Estimate'!M107*Assumptions!F$41*'Property % affected'!E108</f>
        <v>206.55449512454899</v>
      </c>
      <c r="Z108" s="43">
        <f>'Population Estimate'!N107*Assumptions!G$41*'Property % affected'!F108</f>
        <v>154.69205781322401</v>
      </c>
      <c r="AA108" s="43">
        <f>'Population Estimate'!O107*Assumptions!H$41*'Property % affected'!G108</f>
        <v>82.734897938585164</v>
      </c>
      <c r="AB108" s="44">
        <f>'Population Estimate'!J107*Assumptions!C$41*'Property % affected'!H108</f>
        <v>225.46096016443965</v>
      </c>
      <c r="AC108" s="44">
        <f>'Population Estimate'!K107*Assumptions!D$41*'Property % affected'!I108</f>
        <v>270.21710788672806</v>
      </c>
      <c r="AD108" s="44">
        <f>'Population Estimate'!L107*Assumptions!E$41*'Property % affected'!J108</f>
        <v>174.78034032339434</v>
      </c>
      <c r="AE108" s="44">
        <f>'Population Estimate'!M107*Assumptions!F$41*'Property % affected'!K108</f>
        <v>209.48517850808983</v>
      </c>
      <c r="AF108" s="44">
        <f>'Population Estimate'!N107*Assumptions!G$41*'Property % affected'!L108</f>
        <v>169.1762629067166</v>
      </c>
      <c r="AG108" s="44">
        <f>'Population Estimate'!O107*Assumptions!H$41*'Property % affected'!M108</f>
        <v>64.686140720017292</v>
      </c>
      <c r="AH108" s="45">
        <f>'Population Estimate'!J107*Assumptions!C$41*'Property % affected'!N108</f>
        <v>4283.863787941993</v>
      </c>
      <c r="AI108" s="45">
        <f>'Population Estimate'!K107*Assumptions!D$41*'Property % affected'!O108</f>
        <v>8607.5780323604904</v>
      </c>
      <c r="AJ108" s="45">
        <f>'Population Estimate'!L107*Assumptions!E$41*'Property % affected'!P108</f>
        <v>6456.5649200716425</v>
      </c>
      <c r="AK108" s="45">
        <f>'Population Estimate'!M107*Assumptions!F$41*'Property % affected'!Q108</f>
        <v>3505.5183964526927</v>
      </c>
      <c r="AL108" s="45">
        <f>'Population Estimate'!N107*Assumptions!G$41*'Property % affected'!R108</f>
        <v>2208.1724098441346</v>
      </c>
      <c r="AM108" s="45">
        <f>'Population Estimate'!O107*Assumptions!H$41*'Property % affected'!S108</f>
        <v>1125.7540806497818</v>
      </c>
    </row>
    <row r="109" spans="1:39" x14ac:dyDescent="0.35">
      <c r="A109">
        <v>2128</v>
      </c>
      <c r="B109" s="43">
        <f>'Property % affected'!B109*'Population Estimate'!B108</f>
        <v>135.43594610681112</v>
      </c>
      <c r="C109" s="43">
        <f>'Property % affected'!C109*'Population Estimate'!C108</f>
        <v>199.66768094809299</v>
      </c>
      <c r="D109" s="43">
        <f>'Property % affected'!D109*'Population Estimate'!D108</f>
        <v>218.10890150856088</v>
      </c>
      <c r="E109" s="43">
        <f>'Property % affected'!E109*'Population Estimate'!E108</f>
        <v>211.6404393065246</v>
      </c>
      <c r="F109" s="43">
        <f>'Property % affected'!F109*'Population Estimate'!F108</f>
        <v>161.38986076130021</v>
      </c>
      <c r="G109" s="43">
        <f>'Property % affected'!G109*'Population Estimate'!G108</f>
        <v>92.445640168601471</v>
      </c>
      <c r="H109" s="44">
        <f>'Property % affected'!H109*'Population Estimate'!B108</f>
        <v>245.65550551577164</v>
      </c>
      <c r="I109" s="44">
        <f>'Property % affected'!I109*'Population Estimate'!C108</f>
        <v>300.15407001197093</v>
      </c>
      <c r="J109" s="44">
        <f>'Property % affected'!J109*'Population Estimate'!D108</f>
        <v>196.20451799601796</v>
      </c>
      <c r="K109" s="44">
        <f>'Property % affected'!K109*'Population Estimate'!E108</f>
        <v>213.04225091600696</v>
      </c>
      <c r="L109" s="44">
        <f>'Property % affected'!L109*'Population Estimate'!F108</f>
        <v>175.18466804278208</v>
      </c>
      <c r="M109" s="44">
        <f>'Property % affected'!M109*'Population Estimate'!G108</f>
        <v>71.739340043782065</v>
      </c>
      <c r="N109" s="45">
        <f>'Property % affected'!N109*'Population Estimate'!B108</f>
        <v>4665.400744629057</v>
      </c>
      <c r="O109" s="45">
        <f>'Property % affected'!O109*'Population Estimate'!C108</f>
        <v>9556.7563797920284</v>
      </c>
      <c r="P109" s="45">
        <f>'Property % affected'!P109*'Population Estimate'!D108</f>
        <v>7244.6281091113442</v>
      </c>
      <c r="Q109" s="45">
        <f>'Property % affected'!Q109*'Population Estimate'!E108</f>
        <v>3563.3857821480597</v>
      </c>
      <c r="R109" s="45">
        <f>'Property % affected'!R109*'Population Estimate'!F108</f>
        <v>2285.5345880102968</v>
      </c>
      <c r="S109" s="45">
        <f>'Property % affected'!S109*'Population Estimate'!G108</f>
        <v>1247.9230808109644</v>
      </c>
      <c r="U109">
        <v>2128</v>
      </c>
      <c r="V109" s="43">
        <f>'Population Estimate'!J108*Assumptions!C$41*'Property % affected'!B109</f>
        <v>126.08757085069024</v>
      </c>
      <c r="W109" s="43">
        <f>'Population Estimate'!K108*Assumptions!D$41*'Property % affected'!C109</f>
        <v>182.334923923183</v>
      </c>
      <c r="X109" s="43">
        <f>'Population Estimate'!L108*Assumptions!E$41*'Property % affected'!D109</f>
        <v>197.08358292132456</v>
      </c>
      <c r="Y109" s="43">
        <f>'Population Estimate'!M108*Assumptions!F$41*'Property % affected'!E109</f>
        <v>211.09584980275764</v>
      </c>
      <c r="Z109" s="43">
        <f>'Population Estimate'!N108*Assumptions!G$41*'Property % affected'!F109</f>
        <v>158.09315300608441</v>
      </c>
      <c r="AA109" s="43">
        <f>'Population Estimate'!O108*Assumptions!H$41*'Property % affected'!G109</f>
        <v>84.553926450058384</v>
      </c>
      <c r="AB109" s="44">
        <f>'Population Estimate'!J108*Assumptions!C$41*'Property % affected'!H109</f>
        <v>228.69929916651785</v>
      </c>
      <c r="AC109" s="44">
        <f>'Population Estimate'!K108*Assumptions!D$41*'Property % affected'!I109</f>
        <v>274.09828802035366</v>
      </c>
      <c r="AD109" s="44">
        <f>'Population Estimate'!L108*Assumptions!E$41*'Property % affected'!J109</f>
        <v>177.29074386488969</v>
      </c>
      <c r="AE109" s="44">
        <f>'Population Estimate'!M108*Assumptions!F$41*'Property % affected'!K109</f>
        <v>212.49405429494578</v>
      </c>
      <c r="AF109" s="44">
        <f>'Population Estimate'!N108*Assumptions!G$41*'Property % affected'!L109</f>
        <v>171.60617400971682</v>
      </c>
      <c r="AG109" s="44">
        <f>'Population Estimate'!O108*Assumptions!H$41*'Property % affected'!M109</f>
        <v>65.615240162487396</v>
      </c>
      <c r="AH109" s="45">
        <f>'Population Estimate'!J108*Assumptions!C$41*'Property % affected'!N109</f>
        <v>4343.3745903126674</v>
      </c>
      <c r="AI109" s="45">
        <f>'Population Estimate'!K108*Assumptions!D$41*'Property % affected'!O109</f>
        <v>8727.1532337513036</v>
      </c>
      <c r="AJ109" s="45">
        <f>'Population Estimate'!L108*Assumptions!E$41*'Property % affected'!P109</f>
        <v>6546.258565334907</v>
      </c>
      <c r="AK109" s="45">
        <f>'Population Estimate'!M108*Assumptions!F$41*'Property % affected'!Q109</f>
        <v>3554.2165397235549</v>
      </c>
      <c r="AL109" s="45">
        <f>'Population Estimate'!N108*Assumptions!G$41*'Property % affected'!R109</f>
        <v>2238.8480144822884</v>
      </c>
      <c r="AM109" s="45">
        <f>'Population Estimate'!O108*Assumptions!H$41*'Property % affected'!S109</f>
        <v>1141.3928898948618</v>
      </c>
    </row>
    <row r="110" spans="1:39" x14ac:dyDescent="0.35">
      <c r="A110">
        <v>2129</v>
      </c>
      <c r="B110" s="43">
        <f>'Property % affected'!B110*'Population Estimate'!B109</f>
        <v>138.41367199497881</v>
      </c>
      <c r="C110" s="43">
        <f>'Property % affected'!C110*'Population Estimate'!C109</f>
        <v>204.05762054448826</v>
      </c>
      <c r="D110" s="43">
        <f>'Property % affected'!D110*'Population Estimate'!D109</f>
        <v>222.90429402532797</v>
      </c>
      <c r="E110" s="43">
        <f>'Property % affected'!E110*'Population Estimate'!E109</f>
        <v>216.29361472429156</v>
      </c>
      <c r="F110" s="43">
        <f>'Property % affected'!F110*'Population Estimate'!F109</f>
        <v>164.93821539159683</v>
      </c>
      <c r="G110" s="43">
        <f>'Property % affected'!G110*'Population Estimate'!G109</f>
        <v>94.478171294135791</v>
      </c>
      <c r="H110" s="44">
        <f>'Property % affected'!H110*'Population Estimate'!B109</f>
        <v>249.18390264495426</v>
      </c>
      <c r="I110" s="44">
        <f>'Property % affected'!I110*'Population Estimate'!C109</f>
        <v>304.46524047289404</v>
      </c>
      <c r="J110" s="44">
        <f>'Property % affected'!J110*'Population Estimate'!D109</f>
        <v>199.02264110942556</v>
      </c>
      <c r="K110" s="44">
        <f>'Property % affected'!K110*'Population Estimate'!E109</f>
        <v>216.10221761591217</v>
      </c>
      <c r="L110" s="44">
        <f>'Property % affected'!L110*'Population Estimate'!F109</f>
        <v>177.70087902083924</v>
      </c>
      <c r="M110" s="44">
        <f>'Property % affected'!M110*'Population Estimate'!G109</f>
        <v>72.769745940562132</v>
      </c>
      <c r="N110" s="45">
        <f>'Property % affected'!N110*'Population Estimate'!B109</f>
        <v>4730.211801991597</v>
      </c>
      <c r="O110" s="45">
        <f>'Property % affected'!O110*'Population Estimate'!C109</f>
        <v>9689.5174264488614</v>
      </c>
      <c r="P110" s="45">
        <f>'Property % affected'!P110*'Population Estimate'!D109</f>
        <v>7345.269411681209</v>
      </c>
      <c r="Q110" s="45">
        <f>'Property % affected'!Q110*'Population Estimate'!E109</f>
        <v>3612.8878105852809</v>
      </c>
      <c r="R110" s="45">
        <f>'Property % affected'!R110*'Population Estimate'!F109</f>
        <v>2317.2848965894973</v>
      </c>
      <c r="S110" s="45">
        <f>'Property % affected'!S110*'Population Estimate'!G109</f>
        <v>1265.2590437435354</v>
      </c>
      <c r="U110">
        <v>2129</v>
      </c>
      <c r="V110" s="43">
        <f>'Population Estimate'!J109*Assumptions!C$41*'Property % affected'!B110</f>
        <v>128.859761208501</v>
      </c>
      <c r="W110" s="43">
        <f>'Population Estimate'!K109*Assumptions!D$41*'Property % affected'!C110</f>
        <v>186.34378153366524</v>
      </c>
      <c r="X110" s="43">
        <f>'Population Estimate'!L109*Assumptions!E$41*'Property % affected'!D110</f>
        <v>201.41670794364956</v>
      </c>
      <c r="Y110" s="43">
        <f>'Population Estimate'!M109*Assumptions!F$41*'Property % affected'!E110</f>
        <v>215.73705175033149</v>
      </c>
      <c r="Z110" s="43">
        <f>'Population Estimate'!N109*Assumptions!G$41*'Property % affected'!F110</f>
        <v>161.56902546077984</v>
      </c>
      <c r="AA110" s="43">
        <f>'Population Estimate'!O109*Assumptions!H$41*'Property % affected'!G110</f>
        <v>86.41294854112131</v>
      </c>
      <c r="AB110" s="44">
        <f>'Population Estimate'!J109*Assumptions!C$41*'Property % affected'!H110</f>
        <v>231.98415105262148</v>
      </c>
      <c r="AC110" s="44">
        <f>'Population Estimate'!K109*Assumptions!D$41*'Property % affected'!I110</f>
        <v>278.03521428843925</v>
      </c>
      <c r="AD110" s="44">
        <f>'Population Estimate'!L109*Assumptions!E$41*'Property % affected'!J110</f>
        <v>179.83720481381144</v>
      </c>
      <c r="AE110" s="44">
        <f>'Population Estimate'!M109*Assumptions!F$41*'Property % affected'!K110</f>
        <v>215.5461471416682</v>
      </c>
      <c r="AF110" s="44">
        <f>'Population Estimate'!N109*Assumptions!G$41*'Property % affected'!L110</f>
        <v>174.07098639181518</v>
      </c>
      <c r="AG110" s="44">
        <f>'Population Estimate'!O109*Assumptions!H$41*'Property % affected'!M110</f>
        <v>66.557684438400784</v>
      </c>
      <c r="AH110" s="45">
        <f>'Population Estimate'!J109*Assumptions!C$41*'Property % affected'!N110</f>
        <v>4403.7121079511735</v>
      </c>
      <c r="AI110" s="45">
        <f>'Population Estimate'!K109*Assumptions!D$41*'Property % affected'!O110</f>
        <v>8848.3895561605823</v>
      </c>
      <c r="AJ110" s="45">
        <f>'Population Estimate'!L109*Assumptions!E$41*'Property % affected'!P110</f>
        <v>6637.198221456918</v>
      </c>
      <c r="AK110" s="45">
        <f>'Population Estimate'!M109*Assumptions!F$41*'Property % affected'!Q110</f>
        <v>3603.5911904006921</v>
      </c>
      <c r="AL110" s="45">
        <f>'Population Estimate'!N109*Assumptions!G$41*'Property % affected'!R110</f>
        <v>2269.9497600846717</v>
      </c>
      <c r="AM110" s="45">
        <f>'Population Estimate'!O109*Assumptions!H$41*'Property % affected'!S110</f>
        <v>1157.2489511657686</v>
      </c>
    </row>
    <row r="111" spans="1:39" x14ac:dyDescent="0.35">
      <c r="A111">
        <v>2130</v>
      </c>
      <c r="B111" s="43">
        <f>'Property % affected'!B111*'Population Estimate'!B110</f>
        <v>150.60603821134498</v>
      </c>
      <c r="C111" s="43">
        <f>'Property % affected'!C111*'Population Estimate'!C110</f>
        <v>222.03232783358428</v>
      </c>
      <c r="D111" s="43">
        <f>'Property % affected'!D111*'Population Estimate'!D110</f>
        <v>242.53913749697537</v>
      </c>
      <c r="E111" s="43">
        <f>'Property % affected'!E111*'Population Estimate'!E110</f>
        <v>235.34614705705008</v>
      </c>
      <c r="F111" s="43">
        <f>'Property % affected'!F111*'Population Estimate'!F110</f>
        <v>179.46703394068629</v>
      </c>
      <c r="G111" s="43">
        <f>'Property % affected'!G111*'Population Estimate'!G110</f>
        <v>102.80041610758504</v>
      </c>
      <c r="H111" s="44">
        <f>'Property % affected'!H111*'Population Estimate'!B110</f>
        <v>269.11122587456856</v>
      </c>
      <c r="I111" s="44">
        <f>'Property % affected'!I111*'Population Estimate'!C110</f>
        <v>328.81343148638155</v>
      </c>
      <c r="J111" s="44">
        <f>'Property % affected'!J111*'Population Estimate'!D110</f>
        <v>214.9385508343403</v>
      </c>
      <c r="K111" s="44">
        <f>'Property % affected'!K111*'Population Estimate'!E110</f>
        <v>233.38398700534404</v>
      </c>
      <c r="L111" s="44">
        <f>'Property % affected'!L111*'Population Estimate'!F110</f>
        <v>191.9116800270356</v>
      </c>
      <c r="M111" s="44">
        <f>'Property % affected'!M111*'Population Estimate'!G110</f>
        <v>78.589167794471592</v>
      </c>
      <c r="N111" s="45">
        <f>'Property % affected'!N111*'Population Estimate'!B110</f>
        <v>5106.1147440368804</v>
      </c>
      <c r="O111" s="45">
        <f>'Property % affected'!O111*'Population Estimate'!C110</f>
        <v>10459.529058077618</v>
      </c>
      <c r="P111" s="45">
        <f>'Property % affected'!P111*'Population Estimate'!D110</f>
        <v>7928.9871176840697</v>
      </c>
      <c r="Q111" s="45">
        <f>'Property % affected'!Q111*'Population Estimate'!E110</f>
        <v>3899.9986661090738</v>
      </c>
      <c r="R111" s="45">
        <f>'Property % affected'!R111*'Population Estimate'!F110</f>
        <v>2501.4361030573209</v>
      </c>
      <c r="S111" s="45">
        <f>'Property % affected'!S111*'Population Estimate'!G110</f>
        <v>1365.8073102698554</v>
      </c>
      <c r="U111">
        <v>2130</v>
      </c>
      <c r="V111" s="43">
        <f>'Population Estimate'!J110*Assumptions!C$41*'Property % affected'!B111</f>
        <v>140.21055753203566</v>
      </c>
      <c r="W111" s="43">
        <f>'Population Estimate'!K110*Assumptions!D$41*'Property % affected'!C111</f>
        <v>202.75813998434924</v>
      </c>
      <c r="X111" s="43">
        <f>'Population Estimate'!L110*Assumptions!E$41*'Property % affected'!D111</f>
        <v>219.15878667004102</v>
      </c>
      <c r="Y111" s="43">
        <f>'Population Estimate'!M110*Assumptions!F$41*'Property % affected'!E111</f>
        <v>234.74055843769537</v>
      </c>
      <c r="Z111" s="43">
        <f>'Population Estimate'!N110*Assumptions!G$41*'Property % affected'!F111</f>
        <v>175.80106409718479</v>
      </c>
      <c r="AA111" s="43">
        <f>'Population Estimate'!O110*Assumptions!H$41*'Property % affected'!G111</f>
        <v>94.024756675852217</v>
      </c>
      <c r="AB111" s="44">
        <f>'Population Estimate'!J110*Assumptions!C$41*'Property % affected'!H111</f>
        <v>250.53600417436991</v>
      </c>
      <c r="AC111" s="44">
        <f>'Population Estimate'!K110*Assumptions!D$41*'Property % affected'!I111</f>
        <v>300.26978692949427</v>
      </c>
      <c r="AD111" s="44">
        <f>'Population Estimate'!L110*Assumptions!E$41*'Property % affected'!J111</f>
        <v>194.21884853556222</v>
      </c>
      <c r="AE111" s="44">
        <f>'Population Estimate'!M110*Assumptions!F$41*'Property % affected'!K111</f>
        <v>232.78344738216592</v>
      </c>
      <c r="AF111" s="44">
        <f>'Population Estimate'!N110*Assumptions!G$41*'Property % affected'!L111</f>
        <v>187.99150362390108</v>
      </c>
      <c r="AG111" s="44">
        <f>'Population Estimate'!O110*Assumptions!H$41*'Property % affected'!M111</f>
        <v>71.880325576694801</v>
      </c>
      <c r="AH111" s="45">
        <f>'Population Estimate'!J110*Assumptions!C$41*'Property % affected'!N111</f>
        <v>4753.6686017813881</v>
      </c>
      <c r="AI111" s="45">
        <f>'Population Estimate'!K110*Assumptions!D$41*'Property % affected'!O111</f>
        <v>9551.5579988766312</v>
      </c>
      <c r="AJ111" s="45">
        <f>'Population Estimate'!L110*Assumptions!E$41*'Property % affected'!P111</f>
        <v>7164.6465562931953</v>
      </c>
      <c r="AK111" s="45">
        <f>'Population Estimate'!M110*Assumptions!F$41*'Property % affected'!Q111</f>
        <v>3889.9632572560804</v>
      </c>
      <c r="AL111" s="45">
        <f>'Population Estimate'!N110*Assumptions!G$41*'Property % affected'!R111</f>
        <v>2450.3393132018382</v>
      </c>
      <c r="AM111" s="45">
        <f>'Population Estimate'!O110*Assumptions!H$41*'Property % affected'!S111</f>
        <v>1249.2138152420184</v>
      </c>
    </row>
    <row r="112" spans="1:39" x14ac:dyDescent="0.35">
      <c r="A112">
        <v>2131</v>
      </c>
      <c r="B112" s="43">
        <f>'Property % affected'!B112*'Population Estimate'!B111</f>
        <v>153.91729723664551</v>
      </c>
      <c r="C112" s="43">
        <f>'Property % affected'!C112*'Population Estimate'!C111</f>
        <v>226.91398170469759</v>
      </c>
      <c r="D112" s="43">
        <f>'Property % affected'!D112*'Population Estimate'!D111</f>
        <v>247.87165880597141</v>
      </c>
      <c r="E112" s="43">
        <f>'Property % affected'!E112*'Population Estimate'!E111</f>
        <v>240.52052162242305</v>
      </c>
      <c r="F112" s="43">
        <f>'Property % affected'!F112*'Population Estimate'!F111</f>
        <v>183.41283746183126</v>
      </c>
      <c r="G112" s="43">
        <f>'Property % affected'!G112*'Population Estimate'!G111</f>
        <v>105.06060972056099</v>
      </c>
      <c r="H112" s="44">
        <f>'Property % affected'!H112*'Population Estimate'!B111</f>
        <v>272.97652201280511</v>
      </c>
      <c r="I112" s="44">
        <f>'Property % affected'!I112*'Population Estimate'!C111</f>
        <v>333.53624185147947</v>
      </c>
      <c r="J112" s="44">
        <f>'Property % affected'!J112*'Population Estimate'!D111</f>
        <v>218.02575445358048</v>
      </c>
      <c r="K112" s="44">
        <f>'Property % affected'!K112*'Population Estimate'!E111</f>
        <v>236.73612596114688</v>
      </c>
      <c r="L112" s="44">
        <f>'Property % affected'!L112*'Population Estimate'!F111</f>
        <v>194.6681442855602</v>
      </c>
      <c r="M112" s="44">
        <f>'Property % affected'!M112*'Population Estimate'!G111</f>
        <v>79.717959080661856</v>
      </c>
      <c r="N112" s="45">
        <f>'Property % affected'!N112*'Population Estimate'!B111</f>
        <v>5177.0481351194076</v>
      </c>
      <c r="O112" s="45">
        <f>'Property % affected'!O112*'Population Estimate'!C111</f>
        <v>10604.831289305805</v>
      </c>
      <c r="P112" s="45">
        <f>'Property % affected'!P112*'Population Estimate'!D111</f>
        <v>8039.1354344182027</v>
      </c>
      <c r="Q112" s="45">
        <f>'Property % affected'!Q112*'Population Estimate'!E111</f>
        <v>3954.1768709618968</v>
      </c>
      <c r="R112" s="45">
        <f>'Property % affected'!R112*'Population Estimate'!F111</f>
        <v>2536.1856835624076</v>
      </c>
      <c r="S112" s="45">
        <f>'Property % affected'!S112*'Population Estimate'!G111</f>
        <v>1384.7809034888267</v>
      </c>
      <c r="U112">
        <v>2131</v>
      </c>
      <c r="V112" s="43">
        <f>'Population Estimate'!J111*Assumptions!C$41*'Property % affected'!B112</f>
        <v>143.29325912610364</v>
      </c>
      <c r="W112" s="43">
        <f>'Population Estimate'!K111*Assumptions!D$41*'Property % affected'!C112</f>
        <v>207.21602712453267</v>
      </c>
      <c r="X112" s="43">
        <f>'Population Estimate'!L111*Assumptions!E$41*'Property % affected'!D112</f>
        <v>223.97726220364962</v>
      </c>
      <c r="Y112" s="43">
        <f>'Population Estimate'!M111*Assumptions!F$41*'Property % affected'!E112</f>
        <v>239.90161839227801</v>
      </c>
      <c r="Z112" s="43">
        <f>'Population Estimate'!N111*Assumptions!G$41*'Property % affected'!F112</f>
        <v>179.66626676145216</v>
      </c>
      <c r="AA112" s="43">
        <f>'Population Estimate'!O111*Assumptions!H$41*'Property % affected'!G112</f>
        <v>96.092006620424186</v>
      </c>
      <c r="AB112" s="44">
        <f>'Population Estimate'!J111*Assumptions!C$41*'Property % affected'!H112</f>
        <v>254.13450084160215</v>
      </c>
      <c r="AC112" s="44">
        <f>'Population Estimate'!K111*Assumptions!D$41*'Property % affected'!I112</f>
        <v>304.58261945469206</v>
      </c>
      <c r="AD112" s="44">
        <f>'Population Estimate'!L111*Assumptions!E$41*'Property % affected'!J112</f>
        <v>197.00845109776506</v>
      </c>
      <c r="AE112" s="44">
        <f>'Population Estimate'!M111*Assumptions!F$41*'Property % affected'!K112</f>
        <v>236.12696067220998</v>
      </c>
      <c r="AF112" s="44">
        <f>'Population Estimate'!N111*Assumptions!G$41*'Property % affected'!L112</f>
        <v>190.69166163706936</v>
      </c>
      <c r="AG112" s="44">
        <f>'Population Estimate'!O111*Assumptions!H$41*'Property % affected'!M112</f>
        <v>72.912756475717515</v>
      </c>
      <c r="AH112" s="45">
        <f>'Population Estimate'!J111*Assumptions!C$41*'Property % affected'!N112</f>
        <v>4819.7058631650416</v>
      </c>
      <c r="AI112" s="45">
        <f>'Population Estimate'!K111*Assumptions!D$41*'Property % affected'!O112</f>
        <v>9684.2468303943733</v>
      </c>
      <c r="AJ112" s="45">
        <f>'Population Estimate'!L111*Assumptions!E$41*'Property % affected'!P112</f>
        <v>7264.1767669566234</v>
      </c>
      <c r="AK112" s="45">
        <f>'Population Estimate'!M111*Assumptions!F$41*'Property % affected'!Q112</f>
        <v>3944.002051692858</v>
      </c>
      <c r="AL112" s="45">
        <f>'Population Estimate'!N111*Assumptions!G$41*'Property % affected'!R112</f>
        <v>2484.3790646569387</v>
      </c>
      <c r="AM112" s="45">
        <f>'Population Estimate'!O111*Assumptions!H$41*'Property % affected'!S112</f>
        <v>1266.56770886647</v>
      </c>
    </row>
    <row r="113" spans="1:39" x14ac:dyDescent="0.35">
      <c r="A113">
        <v>2132</v>
      </c>
      <c r="B113" s="43">
        <f>'Property % affected'!B113*'Population Estimate'!B112</f>
        <v>157.30135836512105</v>
      </c>
      <c r="C113" s="43">
        <f>'Property % affected'!C113*'Population Estimate'!C112</f>
        <v>231.90296474156739</v>
      </c>
      <c r="D113" s="43">
        <f>'Property % affected'!D113*'Population Estimate'!D112</f>
        <v>253.32142215600206</v>
      </c>
      <c r="E113" s="43">
        <f>'Property % affected'!E113*'Population Estimate'!E112</f>
        <v>245.80866117812016</v>
      </c>
      <c r="F113" s="43">
        <f>'Property % affected'!F113*'Population Estimate'!F112</f>
        <v>187.44539432750759</v>
      </c>
      <c r="G113" s="43">
        <f>'Property % affected'!G113*'Population Estimate'!G112</f>
        <v>107.37049647060351</v>
      </c>
      <c r="H113" s="44">
        <f>'Property % affected'!H113*'Population Estimate'!B112</f>
        <v>276.89733614063022</v>
      </c>
      <c r="I113" s="44">
        <f>'Property % affected'!I113*'Population Estimate'!C112</f>
        <v>338.32688684743124</v>
      </c>
      <c r="J113" s="44">
        <f>'Property % affected'!J113*'Population Estimate'!D112</f>
        <v>221.15730017036273</v>
      </c>
      <c r="K113" s="44">
        <f>'Property % affected'!K113*'Population Estimate'!E112</f>
        <v>240.13641233153115</v>
      </c>
      <c r="L113" s="44">
        <f>'Property % affected'!L113*'Population Estimate'!F112</f>
        <v>197.46420016877096</v>
      </c>
      <c r="M113" s="44">
        <f>'Property % affected'!M113*'Population Estimate'!G112</f>
        <v>80.862963412536871</v>
      </c>
      <c r="N113" s="45">
        <f>'Property % affected'!N113*'Population Estimate'!B112</f>
        <v>5248.9669223833171</v>
      </c>
      <c r="O113" s="45">
        <f>'Property % affected'!O113*'Population Estimate'!C112</f>
        <v>10752.1520376472</v>
      </c>
      <c r="P113" s="45">
        <f>'Property % affected'!P113*'Population Estimate'!D112</f>
        <v>8150.8139152829262</v>
      </c>
      <c r="Q113" s="45">
        <f>'Property % affected'!Q113*'Population Estimate'!E112</f>
        <v>4009.1077114262598</v>
      </c>
      <c r="R113" s="45">
        <f>'Property % affected'!R113*'Population Estimate'!F112</f>
        <v>2571.4180001021277</v>
      </c>
      <c r="S113" s="45">
        <f>'Property % affected'!S113*'Population Estimate'!G112</f>
        <v>1404.0180750595403</v>
      </c>
      <c r="U113">
        <v>2132</v>
      </c>
      <c r="V113" s="43">
        <f>'Population Estimate'!J112*Assumptions!C$41*'Property % affected'!B113</f>
        <v>146.44373770705008</v>
      </c>
      <c r="W113" s="43">
        <f>'Population Estimate'!K112*Assumptions!D$41*'Property % affected'!C113</f>
        <v>211.77192639757621</v>
      </c>
      <c r="X113" s="43">
        <f>'Population Estimate'!L112*Assumptions!E$41*'Property % affected'!D113</f>
        <v>228.90167784954292</v>
      </c>
      <c r="Y113" s="43">
        <f>'Population Estimate'!M112*Assumptions!F$41*'Property % affected'!E113</f>
        <v>245.17615059908698</v>
      </c>
      <c r="Z113" s="43">
        <f>'Population Estimate'!N112*Assumptions!G$41*'Property % affected'!F113</f>
        <v>183.61645066125749</v>
      </c>
      <c r="AA113" s="43">
        <f>'Population Estimate'!O112*Assumptions!H$41*'Property % affected'!G113</f>
        <v>98.204707598153973</v>
      </c>
      <c r="AB113" s="44">
        <f>'Population Estimate'!J112*Assumptions!C$41*'Property % affected'!H113</f>
        <v>257.7846834064631</v>
      </c>
      <c r="AC113" s="44">
        <f>'Population Estimate'!K112*Assumptions!D$41*'Property % affected'!I113</f>
        <v>308.9573980204176</v>
      </c>
      <c r="AD113" s="44">
        <f>'Population Estimate'!L112*Assumptions!E$41*'Property % affected'!J113</f>
        <v>199.83812125646398</v>
      </c>
      <c r="AE113" s="44">
        <f>'Population Estimate'!M112*Assumptions!F$41*'Property % affected'!K113</f>
        <v>239.51849748474427</v>
      </c>
      <c r="AF113" s="44">
        <f>'Population Estimate'!N112*Assumptions!G$41*'Property % affected'!L113</f>
        <v>193.43060253752523</v>
      </c>
      <c r="AG113" s="44">
        <f>'Population Estimate'!O112*Assumptions!H$41*'Property % affected'!M113</f>
        <v>73.960016377707362</v>
      </c>
      <c r="AH113" s="45">
        <f>'Population Estimate'!J112*Assumptions!C$41*'Property % affected'!N113</f>
        <v>4886.660504420196</v>
      </c>
      <c r="AI113" s="45">
        <f>'Population Estimate'!K112*Assumptions!D$41*'Property % affected'!O113</f>
        <v>9818.7789555414474</v>
      </c>
      <c r="AJ113" s="45">
        <f>'Population Estimate'!L112*Assumptions!E$41*'Property % affected'!P113</f>
        <v>7365.0896365909985</v>
      </c>
      <c r="AK113" s="45">
        <f>'Population Estimate'!M112*Assumptions!F$41*'Property % affected'!Q113</f>
        <v>3998.791545072288</v>
      </c>
      <c r="AL113" s="45">
        <f>'Population Estimate'!N112*Assumptions!G$41*'Property % affected'!R113</f>
        <v>2518.8916913064591</v>
      </c>
      <c r="AM113" s="45">
        <f>'Population Estimate'!O112*Assumptions!H$41*'Property % affected'!S113</f>
        <v>1284.1626802153701</v>
      </c>
    </row>
    <row r="114" spans="1:39" x14ac:dyDescent="0.35">
      <c r="A114">
        <v>2133</v>
      </c>
      <c r="B114" s="43">
        <f>'Property % affected'!B114*'Population Estimate'!B113</f>
        <v>160.75982224057083</v>
      </c>
      <c r="C114" s="43">
        <f>'Property % affected'!C114*'Population Estimate'!C113</f>
        <v>237.00163670793899</v>
      </c>
      <c r="D114" s="43">
        <f>'Property % affected'!D114*'Population Estimate'!D113</f>
        <v>258.89100525757021</v>
      </c>
      <c r="E114" s="43">
        <f>'Property % affected'!E114*'Population Estimate'!E113</f>
        <v>251.21306698740722</v>
      </c>
      <c r="F114" s="43">
        <f>'Property % affected'!F114*'Population Estimate'!F113</f>
        <v>191.56661191671861</v>
      </c>
      <c r="G114" s="43">
        <f>'Property % affected'!G114*'Population Estimate'!G113</f>
        <v>109.73116892246348</v>
      </c>
      <c r="H114" s="44">
        <f>'Property % affected'!H114*'Population Estimate'!B113</f>
        <v>280.87446567357358</v>
      </c>
      <c r="I114" s="44">
        <f>'Property % affected'!I114*'Population Estimate'!C113</f>
        <v>343.18634079604681</v>
      </c>
      <c r="J114" s="44">
        <f>'Property % affected'!J114*'Population Estimate'!D113</f>
        <v>224.33382487873655</v>
      </c>
      <c r="K114" s="44">
        <f>'Property % affected'!K114*'Population Estimate'!E113</f>
        <v>243.58553766704452</v>
      </c>
      <c r="L114" s="44">
        <f>'Property % affected'!L114*'Population Estimate'!F113</f>
        <v>200.30041633876479</v>
      </c>
      <c r="M114" s="44">
        <f>'Property % affected'!M114*'Population Estimate'!G113</f>
        <v>82.024413661180617</v>
      </c>
      <c r="N114" s="45">
        <f>'Property % affected'!N114*'Population Estimate'!B113</f>
        <v>5321.8847948066668</v>
      </c>
      <c r="O114" s="45">
        <f>'Property % affected'!O114*'Population Estimate'!C113</f>
        <v>10901.51934404311</v>
      </c>
      <c r="P114" s="45">
        <f>'Property % affected'!P114*'Population Estimate'!D113</f>
        <v>8264.0438170920988</v>
      </c>
      <c r="Q114" s="45">
        <f>'Property % affected'!Q114*'Population Estimate'!E113</f>
        <v>4064.8016430048028</v>
      </c>
      <c r="R114" s="45">
        <f>'Property % affected'!R114*'Population Estimate'!F113</f>
        <v>2607.1397587741021</v>
      </c>
      <c r="S114" s="45">
        <f>'Property % affected'!S114*'Population Estimate'!G113</f>
        <v>1423.522486573489</v>
      </c>
      <c r="U114">
        <v>2133</v>
      </c>
      <c r="V114" s="43">
        <f>'Population Estimate'!J113*Assumptions!C$41*'Property % affected'!B114</f>
        <v>149.66348343531058</v>
      </c>
      <c r="W114" s="43">
        <f>'Population Estimate'!K113*Assumptions!D$41*'Property % affected'!C114</f>
        <v>216.42799272079512</v>
      </c>
      <c r="X114" s="43">
        <f>'Population Estimate'!L113*Assumptions!E$41*'Property % affected'!D114</f>
        <v>233.93436283141671</v>
      </c>
      <c r="Y114" s="43">
        <f>'Population Estimate'!M113*Assumptions!F$41*'Property % affected'!E114</f>
        <v>250.56664988518085</v>
      </c>
      <c r="Z114" s="43">
        <f>'Population Estimate'!N113*Assumptions!G$41*'Property % affected'!F114</f>
        <v>187.65348421360775</v>
      </c>
      <c r="AA114" s="43">
        <f>'Population Estimate'!O113*Assumptions!H$41*'Property % affected'!G114</f>
        <v>100.36385890591937</v>
      </c>
      <c r="AB114" s="44">
        <f>'Population Estimate'!J113*Assumptions!C$41*'Property % affected'!H114</f>
        <v>261.48729424341104</v>
      </c>
      <c r="AC114" s="44">
        <f>'Population Estimate'!K113*Assumptions!D$41*'Property % affected'!I114</f>
        <v>313.3950123695289</v>
      </c>
      <c r="AD114" s="44">
        <f>'Population Estimate'!L113*Assumptions!E$41*'Property % affected'!J114</f>
        <v>202.70843451023026</v>
      </c>
      <c r="AE114" s="44">
        <f>'Population Estimate'!M113*Assumptions!F$41*'Property % affected'!K114</f>
        <v>242.95874759083054</v>
      </c>
      <c r="AF114" s="44">
        <f>'Population Estimate'!N113*Assumptions!G$41*'Property % affected'!L114</f>
        <v>196.20888337131527</v>
      </c>
      <c r="AG114" s="44">
        <f>'Population Estimate'!O113*Assumptions!H$41*'Property % affected'!M114</f>
        <v>75.022318274477385</v>
      </c>
      <c r="AH114" s="45">
        <f>'Population Estimate'!J113*Assumptions!C$41*'Property % affected'!N114</f>
        <v>4954.5452696523871</v>
      </c>
      <c r="AI114" s="45">
        <f>'Population Estimate'!K113*Assumptions!D$41*'Property % affected'!O114</f>
        <v>9955.1799810804241</v>
      </c>
      <c r="AJ114" s="45">
        <f>'Population Estimate'!L113*Assumptions!E$41*'Property % affected'!P114</f>
        <v>7467.4043728903134</v>
      </c>
      <c r="AK114" s="45">
        <f>'Population Estimate'!M113*Assumptions!F$41*'Property % affected'!Q114</f>
        <v>4054.3421659930918</v>
      </c>
      <c r="AL114" s="45">
        <f>'Population Estimate'!N113*Assumptions!G$41*'Property % affected'!R114</f>
        <v>2553.8837622626852</v>
      </c>
      <c r="AM114" s="45">
        <f>'Population Estimate'!O113*Assumptions!H$41*'Property % affected'!S114</f>
        <v>1302.0020783048237</v>
      </c>
    </row>
    <row r="115" spans="1:39" x14ac:dyDescent="0.35">
      <c r="A115">
        <v>2134</v>
      </c>
      <c r="B115" s="43">
        <f>'Property % affected'!B115*'Population Estimate'!B114</f>
        <v>164.29432469891719</v>
      </c>
      <c r="C115" s="43">
        <f>'Property % affected'!C115*'Population Estimate'!C114</f>
        <v>242.21240924986654</v>
      </c>
      <c r="D115" s="43">
        <f>'Property % affected'!D115*'Population Estimate'!D114</f>
        <v>264.58304249531545</v>
      </c>
      <c r="E115" s="43">
        <f>'Property % affected'!E115*'Population Estimate'!E114</f>
        <v>256.73629530689976</v>
      </c>
      <c r="F115" s="43">
        <f>'Property % affected'!F115*'Population Estimate'!F114</f>
        <v>195.77843954454147</v>
      </c>
      <c r="G115" s="43">
        <f>'Property % affected'!G115*'Population Estimate'!G114</f>
        <v>112.14374366227173</v>
      </c>
      <c r="H115" s="44">
        <f>'Property % affected'!H115*'Population Estimate'!B114</f>
        <v>284.90871948059737</v>
      </c>
      <c r="I115" s="44">
        <f>'Property % affected'!I115*'Population Estimate'!C114</f>
        <v>348.1155920135073</v>
      </c>
      <c r="J115" s="44">
        <f>'Property % affected'!J115*'Population Estimate'!D114</f>
        <v>227.5559746205825</v>
      </c>
      <c r="K115" s="44">
        <f>'Property % affected'!K115*'Population Estimate'!E114</f>
        <v>247.08420345110781</v>
      </c>
      <c r="L115" s="44">
        <f>'Property % affected'!L115*'Population Estimate'!F114</f>
        <v>203.17736962544132</v>
      </c>
      <c r="M115" s="44">
        <f>'Property % affected'!M115*'Population Estimate'!G114</f>
        <v>83.202546042449072</v>
      </c>
      <c r="N115" s="45">
        <f>'Property % affected'!N115*'Population Estimate'!B114</f>
        <v>5395.8156315327788</v>
      </c>
      <c r="O115" s="45">
        <f>'Property % affected'!O115*'Population Estimate'!C114</f>
        <v>11052.961638975441</v>
      </c>
      <c r="P115" s="45">
        <f>'Property % affected'!P115*'Population Estimate'!D114</f>
        <v>8378.8466919561088</v>
      </c>
      <c r="Q115" s="45">
        <f>'Property % affected'!Q115*'Population Estimate'!E114</f>
        <v>4121.2692664464585</v>
      </c>
      <c r="R115" s="45">
        <f>'Property % affected'!R115*'Population Estimate'!F114</f>
        <v>2643.3577588360677</v>
      </c>
      <c r="S115" s="45">
        <f>'Property % affected'!S115*'Population Estimate'!G114</f>
        <v>1443.2978504884525</v>
      </c>
      <c r="U115">
        <v>2134</v>
      </c>
      <c r="V115" s="43">
        <f>'Population Estimate'!J114*Assumptions!C$41*'Property % affected'!B115</f>
        <v>152.95401923433118</v>
      </c>
      <c r="W115" s="43">
        <f>'Population Estimate'!K114*Assumptions!D$41*'Property % affected'!C115</f>
        <v>221.18642839001274</v>
      </c>
      <c r="X115" s="43">
        <f>'Population Estimate'!L114*Assumptions!E$41*'Property % affected'!D115</f>
        <v>239.07769758381514</v>
      </c>
      <c r="Y115" s="43">
        <f>'Population Estimate'!M114*Assumptions!F$41*'Property % affected'!E115</f>
        <v>256.07566592946</v>
      </c>
      <c r="Z115" s="43">
        <f>'Population Estimate'!N114*Assumptions!G$41*'Property % affected'!F115</f>
        <v>191.77927691495645</v>
      </c>
      <c r="AA115" s="43">
        <f>'Population Estimate'!O114*Assumptions!H$41*'Property % affected'!G115</f>
        <v>102.57048181136928</v>
      </c>
      <c r="AB115" s="44">
        <f>'Population Estimate'!J114*Assumptions!C$41*'Property % affected'!H115</f>
        <v>265.24308638977084</v>
      </c>
      <c r="AC115" s="44">
        <f>'Population Estimate'!K114*Assumptions!D$41*'Property % affected'!I115</f>
        <v>317.89636502443136</v>
      </c>
      <c r="AD115" s="44">
        <f>'Population Estimate'!L114*Assumptions!E$41*'Property % affected'!J115</f>
        <v>205.61997462363135</v>
      </c>
      <c r="AE115" s="44">
        <f>'Population Estimate'!M114*Assumptions!F$41*'Property % affected'!K115</f>
        <v>246.44841066884467</v>
      </c>
      <c r="AF115" s="44">
        <f>'Population Estimate'!N114*Assumptions!G$41*'Property % affected'!L115</f>
        <v>199.02706918544527</v>
      </c>
      <c r="AG115" s="44">
        <f>'Population Estimate'!O114*Assumptions!H$41*'Property % affected'!M115</f>
        <v>76.099878217082875</v>
      </c>
      <c r="AH115" s="45">
        <f>'Population Estimate'!J114*Assumptions!C$41*'Property % affected'!N115</f>
        <v>5023.3730800063895</v>
      </c>
      <c r="AI115" s="45">
        <f>'Population Estimate'!K114*Assumptions!D$41*'Property % affected'!O115</f>
        <v>10093.475869499227</v>
      </c>
      <c r="AJ115" s="45">
        <f>'Population Estimate'!L114*Assumptions!E$41*'Property % affected'!P115</f>
        <v>7571.1404503790136</v>
      </c>
      <c r="AK115" s="45">
        <f>'Population Estimate'!M114*Assumptions!F$41*'Property % affected'!Q115</f>
        <v>4110.6644879265396</v>
      </c>
      <c r="AL115" s="45">
        <f>'Population Estimate'!N114*Assumptions!G$41*'Property % affected'!R115</f>
        <v>2589.3619378950407</v>
      </c>
      <c r="AM115" s="45">
        <f>'Population Estimate'!O114*Assumptions!H$41*'Property % affected'!S115</f>
        <v>1320.0892986749727</v>
      </c>
    </row>
    <row r="116" spans="1:39" x14ac:dyDescent="0.35">
      <c r="A116">
        <v>2135</v>
      </c>
      <c r="B116" s="43">
        <f>'Property % affected'!B116*'Population Estimate'!B115</f>
        <v>167.90653754194759</v>
      </c>
      <c r="C116" s="43">
        <f>'Property % affected'!C116*'Population Estimate'!C115</f>
        <v>247.5377470364096</v>
      </c>
      <c r="D116" s="43">
        <f>'Property % affected'!D116*'Population Estimate'!D115</f>
        <v>270.40022617406453</v>
      </c>
      <c r="E116" s="43">
        <f>'Property % affected'!E116*'Population Estimate'!E115</f>
        <v>262.38095859566005</v>
      </c>
      <c r="F116" s="43">
        <f>'Property % affected'!F116*'Population Estimate'!F115</f>
        <v>200.08286938414324</v>
      </c>
      <c r="G116" s="43">
        <f>'Property % affected'!G116*'Population Estimate'!G115</f>
        <v>114.6093618256789</v>
      </c>
      <c r="H116" s="44">
        <f>'Property % affected'!H116*'Population Estimate'!B115</f>
        <v>289.00091804860335</v>
      </c>
      <c r="I116" s="44">
        <f>'Property % affected'!I116*'Population Estimate'!C115</f>
        <v>353.11564301136826</v>
      </c>
      <c r="J116" s="44">
        <f>'Property % affected'!J116*'Population Estimate'!D115</f>
        <v>230.82440471700497</v>
      </c>
      <c r="K116" s="44">
        <f>'Property % affected'!K116*'Population Estimate'!E115</f>
        <v>250.63312124268282</v>
      </c>
      <c r="L116" s="44">
        <f>'Property % affected'!L116*'Population Estimate'!F115</f>
        <v>206.09564514381864</v>
      </c>
      <c r="M116" s="44">
        <f>'Property % affected'!M116*'Population Estimate'!G115</f>
        <v>84.397600165011838</v>
      </c>
      <c r="N116" s="45">
        <f>'Property % affected'!N116*'Population Estimate'!B115</f>
        <v>5470.7735045119771</v>
      </c>
      <c r="O116" s="45">
        <f>'Property % affected'!O116*'Population Estimate'!C115</f>
        <v>11206.507747878153</v>
      </c>
      <c r="P116" s="45">
        <f>'Property % affected'!P116*'Population Estimate'!D115</f>
        <v>8495.2443913840671</v>
      </c>
      <c r="Q116" s="45">
        <f>'Property % affected'!Q116*'Population Estimate'!E115</f>
        <v>4178.5213297641994</v>
      </c>
      <c r="R116" s="45">
        <f>'Property % affected'!R116*'Population Estimate'!F115</f>
        <v>2680.0788940000448</v>
      </c>
      <c r="S116" s="45">
        <f>'Property % affected'!S116*'Population Estimate'!G115</f>
        <v>1463.347930835125</v>
      </c>
      <c r="U116">
        <v>2135</v>
      </c>
      <c r="V116" s="43">
        <f>'Population Estimate'!J115*Assumptions!C$41*'Property % affected'!B116</f>
        <v>156.31690151090325</v>
      </c>
      <c r="W116" s="43">
        <f>'Population Estimate'!K115*Assumptions!D$41*'Property % affected'!C116</f>
        <v>226.04948412123548</v>
      </c>
      <c r="X116" s="43">
        <f>'Population Estimate'!L115*Assumptions!E$41*'Property % affected'!D116</f>
        <v>244.33411487806444</v>
      </c>
      <c r="Y116" s="43">
        <f>'Population Estimate'!M115*Assumptions!F$41*'Property % affected'!E116</f>
        <v>261.70580446865245</v>
      </c>
      <c r="Z116" s="43">
        <f>'Population Estimate'!N115*Assumptions!G$41*'Property % affected'!F116</f>
        <v>195.99578024438551</v>
      </c>
      <c r="AA116" s="43">
        <f>'Population Estimate'!O115*Assumptions!H$41*'Property % affected'!G116</f>
        <v>104.82562003597825</v>
      </c>
      <c r="AB116" s="44">
        <f>'Population Estimate'!J115*Assumptions!C$41*'Property % affected'!H116</f>
        <v>269.05282369888687</v>
      </c>
      <c r="AC116" s="44">
        <f>'Population Estimate'!K115*Assumptions!D$41*'Property % affected'!I116</f>
        <v>322.46237147063238</v>
      </c>
      <c r="AD116" s="44">
        <f>'Population Estimate'!L115*Assumptions!E$41*'Property % affected'!J116</f>
        <v>208.57333374595743</v>
      </c>
      <c r="AE116" s="44">
        <f>'Population Estimate'!M115*Assumptions!F$41*'Property % affected'!K116</f>
        <v>249.98819644677735</v>
      </c>
      <c r="AF116" s="44">
        <f>'Population Estimate'!N115*Assumptions!G$41*'Property % affected'!L116</f>
        <v>201.88573314279944</v>
      </c>
      <c r="AG116" s="44">
        <f>'Population Estimate'!O115*Assumptions!H$41*'Property % affected'!M116</f>
        <v>77.192915359761798</v>
      </c>
      <c r="AH116" s="45">
        <f>'Population Estimate'!J115*Assumptions!C$41*'Property % affected'!N116</f>
        <v>5093.1570361256008</v>
      </c>
      <c r="AI116" s="45">
        <f>'Population Estimate'!K115*Assumptions!D$41*'Property % affected'!O116</f>
        <v>10233.692943952829</v>
      </c>
      <c r="AJ116" s="45">
        <f>'Population Estimate'!L115*Assumptions!E$41*'Property % affected'!P116</f>
        <v>7676.3176141187569</v>
      </c>
      <c r="AK116" s="45">
        <f>'Population Estimate'!M115*Assumptions!F$41*'Property % affected'!Q116</f>
        <v>4167.7692312290037</v>
      </c>
      <c r="AL116" s="45">
        <f>'Population Estimate'!N115*Assumptions!G$41*'Property % affected'!R116</f>
        <v>2625.3329710978137</v>
      </c>
      <c r="AM116" s="45">
        <f>'Population Estimate'!O115*Assumptions!H$41*'Property % affected'!S116</f>
        <v>1338.4277840362988</v>
      </c>
    </row>
    <row r="117" spans="1:39" x14ac:dyDescent="0.35">
      <c r="A117">
        <v>2136</v>
      </c>
      <c r="B117" s="43">
        <f>'Property % affected'!B117*'Population Estimate'!B116</f>
        <v>171.59816932806848</v>
      </c>
      <c r="C117" s="43">
        <f>'Property % affected'!C117*'Population Estimate'!C116</f>
        <v>252.9801689254088</v>
      </c>
      <c r="D117" s="43">
        <f>'Property % affected'!D117*'Population Estimate'!D116</f>
        <v>276.34530779227777</v>
      </c>
      <c r="E117" s="43">
        <f>'Property % affected'!E117*'Population Estimate'!E116</f>
        <v>268.14972675087631</v>
      </c>
      <c r="F117" s="43">
        <f>'Property % affected'!F117*'Population Estimate'!F116</f>
        <v>204.48193740906905</v>
      </c>
      <c r="G117" s="43">
        <f>'Property % affected'!G117*'Population Estimate'!G116</f>
        <v>117.12918963760679</v>
      </c>
      <c r="H117" s="44">
        <f>'Property % affected'!H117*'Population Estimate'!B116</f>
        <v>293.15189364930438</v>
      </c>
      <c r="I117" s="44">
        <f>'Property % affected'!I117*'Population Estimate'!C116</f>
        <v>358.1875107004513</v>
      </c>
      <c r="J117" s="44">
        <f>'Property % affected'!J117*'Population Estimate'!D116</f>
        <v>234.13977990161075</v>
      </c>
      <c r="K117" s="44">
        <f>'Property % affected'!K117*'Population Estimate'!E116</f>
        <v>254.23301282098896</v>
      </c>
      <c r="L117" s="44">
        <f>'Property % affected'!L117*'Population Estimate'!F116</f>
        <v>209.05583641303411</v>
      </c>
      <c r="M117" s="44">
        <f>'Property % affected'!M117*'Population Estimate'!G116</f>
        <v>85.609819079083806</v>
      </c>
      <c r="N117" s="45">
        <f>'Property % affected'!N117*'Population Estimate'!B116</f>
        <v>5546.7726811800439</v>
      </c>
      <c r="O117" s="45">
        <f>'Property % affected'!O117*'Population Estimate'!C116</f>
        <v>11362.186896623873</v>
      </c>
      <c r="P117" s="45">
        <f>'Property % affected'!P117*'Population Estimate'!D116</f>
        <v>8613.2590704430186</v>
      </c>
      <c r="Q117" s="45">
        <f>'Property % affected'!Q117*'Population Estimate'!E116</f>
        <v>4236.5687302808028</v>
      </c>
      <c r="R117" s="45">
        <f>'Property % affected'!R117*'Population Estimate'!F116</f>
        <v>2717.3101537444813</v>
      </c>
      <c r="S117" s="45">
        <f>'Property % affected'!S117*'Population Estimate'!G116</f>
        <v>1483.6765439335591</v>
      </c>
      <c r="U117">
        <v>2136</v>
      </c>
      <c r="V117" s="43">
        <f>'Population Estimate'!J116*Assumptions!C$41*'Property % affected'!B117</f>
        <v>159.75372089133634</v>
      </c>
      <c r="W117" s="43">
        <f>'Population Estimate'!K116*Assumptions!D$41*'Property % affected'!C117</f>
        <v>231.01946011522978</v>
      </c>
      <c r="X117" s="43">
        <f>'Population Estimate'!L116*Assumptions!E$41*'Property % affected'!D117</f>
        <v>249.70610097296108</v>
      </c>
      <c r="Y117" s="43">
        <f>'Population Estimate'!M116*Assumptions!F$41*'Property % affected'!E117</f>
        <v>267.45972852981333</v>
      </c>
      <c r="Z117" s="43">
        <f>'Population Estimate'!N116*Assumptions!G$41*'Property % affected'!F117</f>
        <v>200.30498858664546</v>
      </c>
      <c r="AA117" s="43">
        <f>'Population Estimate'!O116*Assumptions!H$41*'Property % affected'!G117</f>
        <v>107.13034024872145</v>
      </c>
      <c r="AB117" s="44">
        <f>'Population Estimate'!J116*Assumptions!C$41*'Property % affected'!H117</f>
        <v>272.91728099547572</v>
      </c>
      <c r="AC117" s="44">
        <f>'Population Estimate'!K116*Assumptions!D$41*'Property % affected'!I117</f>
        <v>327.09396034293377</v>
      </c>
      <c r="AD117" s="44">
        <f>'Population Estimate'!L116*Assumptions!E$41*'Property % affected'!J117</f>
        <v>211.56911253165228</v>
      </c>
      <c r="AE117" s="44">
        <f>'Population Estimate'!M116*Assumptions!F$41*'Property % affected'!K117</f>
        <v>253.57882484657816</v>
      </c>
      <c r="AF117" s="44">
        <f>'Population Estimate'!N116*Assumptions!G$41*'Property % affected'!L117</f>
        <v>204.78545663871049</v>
      </c>
      <c r="AG117" s="44">
        <f>'Population Estimate'!O116*Assumptions!H$41*'Property % affected'!M117</f>
        <v>78.301652004506479</v>
      </c>
      <c r="AH117" s="45">
        <f>'Population Estimate'!J116*Assumptions!C$41*'Property % affected'!N117</f>
        <v>5163.9104206456286</v>
      </c>
      <c r="AI117" s="45">
        <f>'Population Estimate'!K116*Assumptions!D$41*'Property % affected'!O117</f>
        <v>10375.857893273575</v>
      </c>
      <c r="AJ117" s="45">
        <f>'Population Estimate'!L116*Assumptions!E$41*'Property % affected'!P117</f>
        <v>7782.955883466675</v>
      </c>
      <c r="AK117" s="45">
        <f>'Population Estimate'!M116*Assumptions!F$41*'Property % affected'!Q117</f>
        <v>4225.6672651824601</v>
      </c>
      <c r="AL117" s="45">
        <f>'Population Estimate'!N116*Assumptions!G$41*'Property % affected'!R117</f>
        <v>2661.8037085755045</v>
      </c>
      <c r="AM117" s="45">
        <f>'Population Estimate'!O116*Assumptions!H$41*'Property % affected'!S117</f>
        <v>1357.0210249249101</v>
      </c>
    </row>
    <row r="118" spans="1:39" x14ac:dyDescent="0.35">
      <c r="A118">
        <v>2137</v>
      </c>
      <c r="B118" s="43">
        <f>'Property % affected'!B118*'Population Estimate'!B117</f>
        <v>175.37096618044475</v>
      </c>
      <c r="C118" s="43">
        <f>'Property % affected'!C118*'Population Estimate'!C117</f>
        <v>258.5422491548934</v>
      </c>
      <c r="D118" s="43">
        <f>'Property % affected'!D118*'Population Estimate'!D117</f>
        <v>282.42109934349401</v>
      </c>
      <c r="E118" s="43">
        <f>'Property % affected'!E118*'Population Estimate'!E117</f>
        <v>274.04532837071116</v>
      </c>
      <c r="F118" s="43">
        <f>'Property % affected'!F118*'Population Estimate'!F117</f>
        <v>208.97772435624685</v>
      </c>
      <c r="G118" s="43">
        <f>'Property % affected'!G118*'Population Estimate'!G117</f>
        <v>119.70441896386663</v>
      </c>
      <c r="H118" s="44">
        <f>'Property % affected'!H118*'Population Estimate'!B117</f>
        <v>297.36249050849125</v>
      </c>
      <c r="I118" s="44">
        <f>'Property % affected'!I118*'Population Estimate'!C117</f>
        <v>363.33222659766295</v>
      </c>
      <c r="J118" s="44">
        <f>'Property % affected'!J118*'Population Estimate'!D117</f>
        <v>237.50277445570291</v>
      </c>
      <c r="K118" s="44">
        <f>'Property % affected'!K118*'Population Estimate'!E117</f>
        <v>257.88461033229908</v>
      </c>
      <c r="L118" s="44">
        <f>'Property % affected'!L118*'Population Estimate'!F117</f>
        <v>212.05854547705417</v>
      </c>
      <c r="M118" s="44">
        <f>'Property % affected'!M118*'Population Estimate'!G117</f>
        <v>86.839449325856748</v>
      </c>
      <c r="N118" s="45">
        <f>'Property % affected'!N118*'Population Estimate'!B117</f>
        <v>5623.8276271738669</v>
      </c>
      <c r="O118" s="45">
        <f>'Property % affected'!O118*'Population Estimate'!C117</f>
        <v>11520.028717086721</v>
      </c>
      <c r="P118" s="45">
        <f>'Property % affected'!P118*'Population Estimate'!D117</f>
        <v>8732.913191974927</v>
      </c>
      <c r="Q118" s="45">
        <f>'Property % affected'!Q118*'Population Estimate'!E117</f>
        <v>4295.4225167030472</v>
      </c>
      <c r="R118" s="45">
        <f>'Property % affected'!R118*'Population Estimate'!F117</f>
        <v>2755.0586246446273</v>
      </c>
      <c r="S118" s="45">
        <f>'Property % affected'!S118*'Population Estimate'!G117</f>
        <v>1504.2875591195609</v>
      </c>
      <c r="U118">
        <v>2137</v>
      </c>
      <c r="V118" s="43">
        <f>'Population Estimate'!J117*Assumptions!C$41*'Property % affected'!B118</f>
        <v>163.26610297381606</v>
      </c>
      <c r="W118" s="43">
        <f>'Population Estimate'!K117*Assumptions!D$41*'Property % affected'!C118</f>
        <v>236.09870714550584</v>
      </c>
      <c r="X118" s="43">
        <f>'Population Estimate'!L117*Assumptions!E$41*'Property % affected'!D118</f>
        <v>255.19619679075979</v>
      </c>
      <c r="Y118" s="43">
        <f>'Population Estimate'!M117*Assumptions!F$41*'Property % affected'!E118</f>
        <v>273.34015968992378</v>
      </c>
      <c r="Z118" s="43">
        <f>'Population Estimate'!N117*Assumptions!G$41*'Property % affected'!F118</f>
        <v>204.70894017548883</v>
      </c>
      <c r="AA118" s="43">
        <f>'Population Estimate'!O117*Assumptions!H$41*'Property % affected'!G118</f>
        <v>109.48573257060366</v>
      </c>
      <c r="AB118" s="44">
        <f>'Population Estimate'!J117*Assumptions!C$41*'Property % affected'!H118</f>
        <v>276.83724423320967</v>
      </c>
      <c r="AC118" s="44">
        <f>'Population Estimate'!K117*Assumptions!D$41*'Property % affected'!I118</f>
        <v>331.79207361429661</v>
      </c>
      <c r="AD118" s="44">
        <f>'Population Estimate'!L117*Assumptions!E$41*'Property % affected'!J118</f>
        <v>214.60792026247466</v>
      </c>
      <c r="AE118" s="44">
        <f>'Population Estimate'!M117*Assumptions!F$41*'Property % affected'!K118</f>
        <v>257.22102613057393</v>
      </c>
      <c r="AF118" s="44">
        <f>'Population Estimate'!N117*Assumptions!G$41*'Property % affected'!L118</f>
        <v>207.72682941920371</v>
      </c>
      <c r="AG118" s="44">
        <f>'Population Estimate'!O117*Assumptions!H$41*'Property % affected'!M118</f>
        <v>79.426313646275489</v>
      </c>
      <c r="AH118" s="45">
        <f>'Population Estimate'!J117*Assumptions!C$41*'Property % affected'!N118</f>
        <v>5235.6467007224865</v>
      </c>
      <c r="AI118" s="45">
        <f>'Population Estimate'!K117*Assumptions!D$41*'Property % affected'!O118</f>
        <v>10519.997777051121</v>
      </c>
      <c r="AJ118" s="45">
        <f>'Population Estimate'!L117*Assumptions!E$41*'Property % affected'!P118</f>
        <v>7891.0755558858527</v>
      </c>
      <c r="AK118" s="45">
        <f>'Population Estimate'!M117*Assumptions!F$41*'Property % affected'!Q118</f>
        <v>4284.369610063346</v>
      </c>
      <c r="AL118" s="45">
        <f>'Population Estimate'!N117*Assumptions!G$41*'Property % affected'!R118</f>
        <v>2698.7810921460191</v>
      </c>
      <c r="AM118" s="45">
        <f>'Population Estimate'!O117*Assumptions!H$41*'Property % affected'!S118</f>
        <v>1375.8725603669261</v>
      </c>
    </row>
    <row r="119" spans="1:39" x14ac:dyDescent="0.35">
      <c r="A119">
        <v>2138</v>
      </c>
      <c r="B119" s="43">
        <f>'Property % affected'!B119*'Population Estimate'!B118</f>
        <v>179.22671261290705</v>
      </c>
      <c r="C119" s="43">
        <f>'Property % affected'!C119*'Population Estimate'!C118</f>
        <v>264.22661856068225</v>
      </c>
      <c r="D119" s="43">
        <f>'Property % affected'!D119*'Population Estimate'!D118</f>
        <v>288.63047464638942</v>
      </c>
      <c r="E119" s="43">
        <f>'Property % affected'!E119*'Population Estimate'!E118</f>
        <v>280.07055204491451</v>
      </c>
      <c r="F119" s="43">
        <f>'Property % affected'!F119*'Population Estimate'!F118</f>
        <v>213.57235671016576</v>
      </c>
      <c r="G119" s="43">
        <f>'Property % affected'!G119*'Population Estimate'!G118</f>
        <v>122.33626787490586</v>
      </c>
      <c r="H119" s="44">
        <f>'Property % affected'!H119*'Population Estimate'!B118</f>
        <v>301.63356497773162</v>
      </c>
      <c r="I119" s="44">
        <f>'Property % affected'!I119*'Population Estimate'!C118</f>
        <v>368.55083703578487</v>
      </c>
      <c r="J119" s="44">
        <f>'Property % affected'!J119*'Population Estimate'!D118</f>
        <v>240.91407234541626</v>
      </c>
      <c r="K119" s="44">
        <f>'Property % affected'!K119*'Population Estimate'!E118</f>
        <v>261.58865643884349</v>
      </c>
      <c r="L119" s="44">
        <f>'Property % affected'!L119*'Population Estimate'!F118</f>
        <v>215.10438302711813</v>
      </c>
      <c r="M119" s="44">
        <f>'Property % affected'!M119*'Population Estimate'!G118</f>
        <v>88.086740987640752</v>
      </c>
      <c r="N119" s="45">
        <f>'Property % affected'!N119*'Population Estimate'!B118</f>
        <v>5701.9530090848239</v>
      </c>
      <c r="O119" s="45">
        <f>'Property % affected'!O119*'Population Estimate'!C118</f>
        <v>11680.063252782453</v>
      </c>
      <c r="P119" s="45">
        <f>'Property % affected'!P119*'Population Estimate'!D118</f>
        <v>8854.2295308722369</v>
      </c>
      <c r="Q119" s="45">
        <f>'Property % affected'!Q119*'Population Estimate'!E118</f>
        <v>4355.0938912247075</v>
      </c>
      <c r="R119" s="45">
        <f>'Property % affected'!R119*'Population Estimate'!F118</f>
        <v>2793.331491721387</v>
      </c>
      <c r="S119" s="45">
        <f>'Property % affected'!S119*'Population Estimate'!G118</f>
        <v>1525.1848994811783</v>
      </c>
      <c r="U119">
        <v>2138</v>
      </c>
      <c r="V119" s="43">
        <f>'Population Estimate'!J118*Assumptions!C$41*'Property % affected'!B119</f>
        <v>166.85570909730399</v>
      </c>
      <c r="W119" s="43">
        <f>'Population Estimate'!K118*Assumptions!D$41*'Property % affected'!C119</f>
        <v>241.28962767022131</v>
      </c>
      <c r="X119" s="43">
        <f>'Population Estimate'!L118*Assumptions!E$41*'Property % affected'!D119</f>
        <v>260.80699911901678</v>
      </c>
      <c r="Y119" s="43">
        <f>'Population Estimate'!M118*Assumptions!F$41*'Property % affected'!E119</f>
        <v>279.34987936318305</v>
      </c>
      <c r="Z119" s="43">
        <f>'Population Estimate'!N118*Assumptions!G$41*'Property % affected'!F119</f>
        <v>209.20971805774468</v>
      </c>
      <c r="AA119" s="43">
        <f>'Population Estimate'!O118*Assumptions!H$41*'Property % affected'!G119</f>
        <v>111.89291109028098</v>
      </c>
      <c r="AB119" s="44">
        <f>'Population Estimate'!J118*Assumptions!C$41*'Property % affected'!H119</f>
        <v>280.81351065456448</v>
      </c>
      <c r="AC119" s="44">
        <f>'Population Estimate'!K118*Assumptions!D$41*'Property % affected'!I119</f>
        <v>336.55766678742043</v>
      </c>
      <c r="AD119" s="44">
        <f>'Population Estimate'!L118*Assumptions!E$41*'Property % affected'!J119</f>
        <v>217.69037497141403</v>
      </c>
      <c r="AE119" s="44">
        <f>'Population Estimate'!M118*Assumptions!F$41*'Property % affected'!K119</f>
        <v>260.91554104998932</v>
      </c>
      <c r="AF119" s="44">
        <f>'Population Estimate'!N118*Assumptions!G$41*'Property % affected'!L119</f>
        <v>210.71044970093953</v>
      </c>
      <c r="AG119" s="44">
        <f>'Population Estimate'!O118*Assumptions!H$41*'Property % affected'!M119</f>
        <v>80.567129018854587</v>
      </c>
      <c r="AH119" s="45">
        <f>'Population Estimate'!J118*Assumptions!C$41*'Property % affected'!N119</f>
        <v>5308.3795305959266</v>
      </c>
      <c r="AI119" s="45">
        <f>'Population Estimate'!K118*Assumptions!D$41*'Property % affected'!O119</f>
        <v>10666.140030782955</v>
      </c>
      <c r="AJ119" s="45">
        <f>'Population Estimate'!L118*Assumptions!E$41*'Property % affected'!P119</f>
        <v>8000.6972108087302</v>
      </c>
      <c r="AK119" s="45">
        <f>'Population Estimate'!M118*Assumptions!F$41*'Property % affected'!Q119</f>
        <v>4343.8874392401449</v>
      </c>
      <c r="AL119" s="45">
        <f>'Population Estimate'!N118*Assumptions!G$41*'Property % affected'!R119</f>
        <v>2736.2721600619698</v>
      </c>
      <c r="AM119" s="45">
        <f>'Population Estimate'!O118*Assumptions!H$41*'Property % affected'!S119</f>
        <v>1394.9859785520937</v>
      </c>
    </row>
    <row r="120" spans="1:39" x14ac:dyDescent="0.35">
      <c r="A120">
        <v>2139</v>
      </c>
      <c r="B120" s="43">
        <f>'Property % affected'!B120*'Population Estimate'!B119</f>
        <v>183.16723237401797</v>
      </c>
      <c r="C120" s="43">
        <f>'Property % affected'!C120*'Population Estimate'!C119</f>
        <v>270.03596582075653</v>
      </c>
      <c r="D120" s="43">
        <f>'Property % affected'!D120*'Population Estimate'!D119</f>
        <v>294.97637070407916</v>
      </c>
      <c r="E120" s="43">
        <f>'Property % affected'!E120*'Population Estimate'!E119</f>
        <v>286.2282476738124</v>
      </c>
      <c r="F120" s="43">
        <f>'Property % affected'!F120*'Population Estimate'!F119</f>
        <v>218.26800770869244</v>
      </c>
      <c r="G120" s="43">
        <f>'Property % affected'!G120*'Population Estimate'!G119</f>
        <v>125.02598122194917</v>
      </c>
      <c r="H120" s="44">
        <f>'Property % affected'!H120*'Population Estimate'!B119</f>
        <v>305.96598570853513</v>
      </c>
      <c r="I120" s="44">
        <f>'Property % affected'!I120*'Population Estimate'!C119</f>
        <v>373.84440337627723</v>
      </c>
      <c r="J120" s="44">
        <f>'Property % affected'!J120*'Population Estimate'!D119</f>
        <v>244.3743673608223</v>
      </c>
      <c r="K120" s="44">
        <f>'Property % affected'!K120*'Population Estimate'!E119</f>
        <v>265.34590446985203</v>
      </c>
      <c r="L120" s="44">
        <f>'Property % affected'!L120*'Population Estimate'!F119</f>
        <v>218.19396852594082</v>
      </c>
      <c r="M120" s="44">
        <f>'Property % affected'!M120*'Population Estimate'!G119</f>
        <v>89.351947738726139</v>
      </c>
      <c r="N120" s="45">
        <f>'Property % affected'!N120*'Population Estimate'!B119</f>
        <v>5781.1636972504102</v>
      </c>
      <c r="O120" s="45">
        <f>'Property % affected'!O120*'Population Estimate'!C119</f>
        <v>11842.320964586883</v>
      </c>
      <c r="P120" s="45">
        <f>'Property % affected'!P120*'Population Estimate'!D119</f>
        <v>8977.2311784128269</v>
      </c>
      <c r="Q120" s="45">
        <f>'Property % affected'!Q120*'Population Estimate'!E119</f>
        <v>4415.5942116587785</v>
      </c>
      <c r="R120" s="45">
        <f>'Property % affected'!R120*'Population Estimate'!F119</f>
        <v>2832.136039808915</v>
      </c>
      <c r="S120" s="45">
        <f>'Property % affected'!S120*'Population Estimate'!G119</f>
        <v>1546.3725426054168</v>
      </c>
      <c r="U120">
        <v>2139</v>
      </c>
      <c r="V120" s="43">
        <f>'Population Estimate'!J119*Assumptions!C$41*'Property % affected'!B120</f>
        <v>170.5242371273425</v>
      </c>
      <c r="W120" s="43">
        <f>'Population Estimate'!K119*Assumptions!D$41*'Property % affected'!C120</f>
        <v>246.59467696853193</v>
      </c>
      <c r="X120" s="43">
        <f>'Population Estimate'!L119*Assumptions!E$41*'Property % affected'!D120</f>
        <v>266.54116183885753</v>
      </c>
      <c r="Y120" s="43">
        <f>'Population Estimate'!M119*Assumptions!F$41*'Property % affected'!E120</f>
        <v>285.49173011660315</v>
      </c>
      <c r="Z120" s="43">
        <f>'Population Estimate'!N119*Assumptions!G$41*'Property % affected'!F120</f>
        <v>213.80945107858918</v>
      </c>
      <c r="AA120" s="43">
        <f>'Population Estimate'!O119*Assumptions!H$41*'Property % affected'!G120</f>
        <v>114.35301439101926</v>
      </c>
      <c r="AB120" s="44">
        <f>'Population Estimate'!J119*Assumptions!C$41*'Property % affected'!H120</f>
        <v>284.84688895296227</v>
      </c>
      <c r="AC120" s="44">
        <f>'Population Estimate'!K119*Assumptions!D$41*'Property % affected'!I120</f>
        <v>341.39170908907323</v>
      </c>
      <c r="AD120" s="44">
        <f>'Population Estimate'!L119*Assumptions!E$41*'Property % affected'!J120</f>
        <v>220.8171035683863</v>
      </c>
      <c r="AE120" s="44">
        <f>'Population Estimate'!M119*Assumptions!F$41*'Property % affected'!K120</f>
        <v>264.66312099560065</v>
      </c>
      <c r="AF120" s="44">
        <f>'Population Estimate'!N119*Assumptions!G$41*'Property % affected'!L120</f>
        <v>213.73692429287922</v>
      </c>
      <c r="AG120" s="44">
        <f>'Population Estimate'!O119*Assumptions!H$41*'Property % affected'!M120</f>
        <v>81.724330141376811</v>
      </c>
      <c r="AH120" s="45">
        <f>'Population Estimate'!J119*Assumptions!C$41*'Property % affected'!N120</f>
        <v>5382.1227541883827</v>
      </c>
      <c r="AI120" s="45">
        <f>'Population Estimate'!K119*Assumptions!D$41*'Property % affected'!O120</f>
        <v>10814.312471096426</v>
      </c>
      <c r="AJ120" s="45">
        <f>'Population Estimate'!L119*Assumptions!E$41*'Property % affected'!P120</f>
        <v>8111.8417135541804</v>
      </c>
      <c r="AK120" s="45">
        <f>'Population Estimate'!M119*Assumptions!F$41*'Property % affected'!Q120</f>
        <v>4404.232081300127</v>
      </c>
      <c r="AL120" s="45">
        <f>'Population Estimate'!N119*Assumptions!G$41*'Property % affected'!R120</f>
        <v>2774.2840483503355</v>
      </c>
      <c r="AM120" s="45">
        <f>'Population Estimate'!O119*Assumptions!H$41*'Property % affected'!S120</f>
        <v>1414.3649175167611</v>
      </c>
    </row>
    <row r="121" spans="1:39" x14ac:dyDescent="0.35">
      <c r="A121">
        <v>2140</v>
      </c>
      <c r="B121" s="43">
        <f>'Property % affected'!B121*'Population Estimate'!B120</f>
        <v>198.92259090417031</v>
      </c>
      <c r="C121" s="43">
        <f>'Property % affected'!C121*'Population Estimate'!C120</f>
        <v>293.26344708145746</v>
      </c>
      <c r="D121" s="43">
        <f>'Property % affected'!D121*'Population Estimate'!D120</f>
        <v>320.34913207700856</v>
      </c>
      <c r="E121" s="43">
        <f>'Property % affected'!E121*'Population Estimate'!E120</f>
        <v>310.84852830539239</v>
      </c>
      <c r="F121" s="43">
        <f>'Property % affected'!F121*'Population Estimate'!F120</f>
        <v>237.04260332026152</v>
      </c>
      <c r="G121" s="43">
        <f>'Property % affected'!G121*'Population Estimate'!G120</f>
        <v>135.78024733278716</v>
      </c>
      <c r="H121" s="44">
        <f>'Property % affected'!H121*'Population Estimate'!B120</f>
        <v>329.80551192583897</v>
      </c>
      <c r="I121" s="44">
        <f>'Property % affected'!I121*'Population Estimate'!C120</f>
        <v>402.97271786797671</v>
      </c>
      <c r="J121" s="44">
        <f>'Property % affected'!J121*'Population Estimate'!D120</f>
        <v>263.41494510362082</v>
      </c>
      <c r="K121" s="44">
        <f>'Property % affected'!K121*'Population Estimate'!E120</f>
        <v>286.02049230553763</v>
      </c>
      <c r="L121" s="44">
        <f>'Property % affected'!L121*'Population Estimate'!F120</f>
        <v>235.194684540455</v>
      </c>
      <c r="M121" s="44">
        <f>'Property % affected'!M121*'Population Estimate'!G120</f>
        <v>96.313859193529694</v>
      </c>
      <c r="N121" s="45">
        <f>'Property % affected'!N121*'Population Estimate'!B120</f>
        <v>6228.7109767872089</v>
      </c>
      <c r="O121" s="45">
        <f>'Property % affected'!O121*'Population Estimate'!C120</f>
        <v>12759.091152849012</v>
      </c>
      <c r="P121" s="45">
        <f>'Property % affected'!P121*'Population Estimate'!D120</f>
        <v>9672.201188271305</v>
      </c>
      <c r="Q121" s="45">
        <f>'Property % affected'!Q121*'Population Estimate'!E120</f>
        <v>4757.4262856936684</v>
      </c>
      <c r="R121" s="45">
        <f>'Property % affected'!R121*'Population Estimate'!F120</f>
        <v>3051.3851125340911</v>
      </c>
      <c r="S121" s="45">
        <f>'Property % affected'!S121*'Population Estimate'!G120</f>
        <v>1666.0845696014028</v>
      </c>
      <c r="U121">
        <v>2140</v>
      </c>
      <c r="V121" s="43">
        <f>'Population Estimate'!J120*Assumptions!C$41*'Property % affected'!B121</f>
        <v>185.19209261219225</v>
      </c>
      <c r="W121" s="43">
        <f>'Population Estimate'!K120*Assumptions!D$41*'Property % affected'!C121</f>
        <v>267.80582645695654</v>
      </c>
      <c r="X121" s="43">
        <f>'Population Estimate'!L120*Assumptions!E$41*'Property % affected'!D121</f>
        <v>289.46803316505338</v>
      </c>
      <c r="Y121" s="43">
        <f>'Population Estimate'!M120*Assumptions!F$41*'Property % affected'!E121</f>
        <v>310.04865826953727</v>
      </c>
      <c r="Z121" s="43">
        <f>'Population Estimate'!N120*Assumptions!G$41*'Property % affected'!F121</f>
        <v>232.20053836651431</v>
      </c>
      <c r="AA121" s="43">
        <f>'Population Estimate'!O120*Assumptions!H$41*'Property % affected'!G121</f>
        <v>124.18923191411446</v>
      </c>
      <c r="AB121" s="44">
        <f>'Population Estimate'!J120*Assumptions!C$41*'Property % affected'!H121</f>
        <v>307.04090787760293</v>
      </c>
      <c r="AC121" s="44">
        <f>'Population Estimate'!K120*Assumptions!D$41*'Property % affected'!I121</f>
        <v>367.99145213028828</v>
      </c>
      <c r="AD121" s="44">
        <f>'Population Estimate'!L120*Assumptions!E$41*'Property % affected'!J121</f>
        <v>238.0222027481438</v>
      </c>
      <c r="AE121" s="44">
        <f>'Population Estimate'!M120*Assumptions!F$41*'Property % affected'!K121</f>
        <v>285.28450934083475</v>
      </c>
      <c r="AF121" s="44">
        <f>'Population Estimate'!N120*Assumptions!G$41*'Property % affected'!L121</f>
        <v>230.39036699006795</v>
      </c>
      <c r="AG121" s="44">
        <f>'Population Estimate'!O120*Assumptions!H$41*'Property % affected'!M121</f>
        <v>88.091931123182889</v>
      </c>
      <c r="AH121" s="45">
        <f>'Population Estimate'!J120*Assumptions!C$41*'Property % affected'!N121</f>
        <v>5798.7783832126452</v>
      </c>
      <c r="AI121" s="45">
        <f>'Population Estimate'!K120*Assumptions!D$41*'Property % affected'!O121</f>
        <v>11651.499650003332</v>
      </c>
      <c r="AJ121" s="45">
        <f>'Population Estimate'!L120*Assumptions!E$41*'Property % affected'!P121</f>
        <v>8739.8178237378415</v>
      </c>
      <c r="AK121" s="45">
        <f>'Population Estimate'!M120*Assumptions!F$41*'Property % affected'!Q121</f>
        <v>4745.1845589772493</v>
      </c>
      <c r="AL121" s="45">
        <f>'Population Estimate'!N120*Assumptions!G$41*'Property % affected'!R121</f>
        <v>2989.0545242481312</v>
      </c>
      <c r="AM121" s="45">
        <f>'Population Estimate'!O120*Assumptions!H$41*'Property % affected'!S121</f>
        <v>1523.8576086522803</v>
      </c>
    </row>
    <row r="122" spans="1:39" x14ac:dyDescent="0.35">
      <c r="A122">
        <v>2141</v>
      </c>
      <c r="B122" s="43">
        <f>'Property % affected'!B122*'Population Estimate'!B121</f>
        <v>203.29614877934176</v>
      </c>
      <c r="C122" s="43">
        <f>'Property % affected'!C122*'Population Estimate'!C121</f>
        <v>299.71120473760482</v>
      </c>
      <c r="D122" s="43">
        <f>'Property % affected'!D122*'Population Estimate'!D121</f>
        <v>327.39240183853457</v>
      </c>
      <c r="E122" s="43">
        <f>'Property % affected'!E122*'Population Estimate'!E121</f>
        <v>317.6829156053771</v>
      </c>
      <c r="F122" s="43">
        <f>'Property % affected'!F122*'Population Estimate'!F121</f>
        <v>242.25427656355799</v>
      </c>
      <c r="G122" s="43">
        <f>'Property % affected'!G122*'Population Estimate'!G121</f>
        <v>138.76554310696659</v>
      </c>
      <c r="H122" s="44">
        <f>'Property % affected'!H122*'Population Estimate'!B121</f>
        <v>334.54257173251625</v>
      </c>
      <c r="I122" s="44">
        <f>'Property % affected'!I122*'Population Estimate'!C121</f>
        <v>408.76069228311968</v>
      </c>
      <c r="J122" s="44">
        <f>'Property % affected'!J122*'Population Estimate'!D121</f>
        <v>267.19842446890516</v>
      </c>
      <c r="K122" s="44">
        <f>'Property % affected'!K122*'Population Estimate'!E121</f>
        <v>290.12865947980623</v>
      </c>
      <c r="L122" s="44">
        <f>'Property % affected'!L122*'Population Estimate'!F121</f>
        <v>238.57283089214866</v>
      </c>
      <c r="M122" s="44">
        <f>'Property % affected'!M122*'Population Estimate'!G121</f>
        <v>97.697233620923228</v>
      </c>
      <c r="N122" s="45">
        <f>'Property % affected'!N122*'Population Estimate'!B121</f>
        <v>6315.2393087586861</v>
      </c>
      <c r="O122" s="45">
        <f>'Property % affected'!O122*'Population Estimate'!C121</f>
        <v>12936.338560706348</v>
      </c>
      <c r="P122" s="45">
        <f>'Property % affected'!P122*'Population Estimate'!D121</f>
        <v>9806.5659771389583</v>
      </c>
      <c r="Q122" s="45">
        <f>'Property % affected'!Q122*'Population Estimate'!E121</f>
        <v>4823.5157482666564</v>
      </c>
      <c r="R122" s="45">
        <f>'Property % affected'!R122*'Population Estimate'!F121</f>
        <v>3093.7745033685915</v>
      </c>
      <c r="S122" s="45">
        <f>'Property % affected'!S122*'Population Estimate'!G121</f>
        <v>1689.229570110864</v>
      </c>
      <c r="U122">
        <v>2141</v>
      </c>
      <c r="V122" s="43">
        <f>'Population Estimate'!J121*Assumptions!C$41*'Property % affected'!B122</f>
        <v>189.26376859118514</v>
      </c>
      <c r="W122" s="43">
        <f>'Population Estimate'!K121*Assumptions!D$41*'Property % affected'!C122</f>
        <v>273.6938670057641</v>
      </c>
      <c r="X122" s="43">
        <f>'Population Estimate'!L121*Assumptions!E$41*'Property % affected'!D122</f>
        <v>295.83234397713863</v>
      </c>
      <c r="Y122" s="43">
        <f>'Population Estimate'!M121*Assumptions!F$41*'Property % affected'!E122</f>
        <v>316.86545944278538</v>
      </c>
      <c r="Z122" s="43">
        <f>'Population Estimate'!N121*Assumptions!G$41*'Property % affected'!F122</f>
        <v>237.30575285510477</v>
      </c>
      <c r="AA122" s="43">
        <f>'Population Estimate'!O121*Assumptions!H$41*'Property % affected'!G122</f>
        <v>126.91968495507214</v>
      </c>
      <c r="AB122" s="44">
        <f>'Population Estimate'!J121*Assumptions!C$41*'Property % affected'!H122</f>
        <v>311.4509953113137</v>
      </c>
      <c r="AC122" s="44">
        <f>'Population Estimate'!K121*Assumptions!D$41*'Property % affected'!I122</f>
        <v>373.27698391812311</v>
      </c>
      <c r="AD122" s="44">
        <f>'Population Estimate'!L121*Assumptions!E$41*'Property % affected'!J122</f>
        <v>241.44096128601979</v>
      </c>
      <c r="AE122" s="44">
        <f>'Population Estimate'!M121*Assumptions!F$41*'Property % affected'!K122</f>
        <v>289.38210545065959</v>
      </c>
      <c r="AF122" s="44">
        <f>'Population Estimate'!N121*Assumptions!G$41*'Property % affected'!L122</f>
        <v>233.69950800757672</v>
      </c>
      <c r="AG122" s="44">
        <f>'Population Estimate'!O121*Assumptions!H$41*'Property % affected'!M122</f>
        <v>89.357212421180236</v>
      </c>
      <c r="AH122" s="45">
        <f>'Population Estimate'!J121*Assumptions!C$41*'Property % affected'!N122</f>
        <v>5879.334155159936</v>
      </c>
      <c r="AI122" s="45">
        <f>'Population Estimate'!K121*Assumptions!D$41*'Property % affected'!O122</f>
        <v>11813.360560461095</v>
      </c>
      <c r="AJ122" s="45">
        <f>'Population Estimate'!L121*Assumptions!E$41*'Property % affected'!P122</f>
        <v>8861.2300807587453</v>
      </c>
      <c r="AK122" s="45">
        <f>'Population Estimate'!M121*Assumptions!F$41*'Property % affected'!Q122</f>
        <v>4811.1039612926388</v>
      </c>
      <c r="AL122" s="45">
        <f>'Population Estimate'!N121*Assumptions!G$41*'Property % affected'!R122</f>
        <v>3030.5780277657718</v>
      </c>
      <c r="AM122" s="45">
        <f>'Population Estimate'!O121*Assumptions!H$41*'Property % affected'!S122</f>
        <v>1545.0268132485637</v>
      </c>
    </row>
    <row r="123" spans="1:39" x14ac:dyDescent="0.35">
      <c r="A123">
        <v>2142</v>
      </c>
      <c r="B123" s="43">
        <f>'Property % affected'!B123*'Population Estimate'!B122</f>
        <v>207.76586470474035</v>
      </c>
      <c r="C123" s="43">
        <f>'Property % affected'!C123*'Population Estimate'!C122</f>
        <v>306.30072427784029</v>
      </c>
      <c r="D123" s="43">
        <f>'Property % affected'!D123*'Population Estimate'!D122</f>
        <v>334.590526550383</v>
      </c>
      <c r="E123" s="43">
        <f>'Property % affected'!E123*'Population Estimate'!E122</f>
        <v>324.66756531780049</v>
      </c>
      <c r="F123" s="43">
        <f>'Property % affected'!F123*'Population Estimate'!F122</f>
        <v>247.58053485449759</v>
      </c>
      <c r="G123" s="43">
        <f>'Property % affected'!G123*'Population Estimate'!G122</f>
        <v>141.81647428124583</v>
      </c>
      <c r="H123" s="44">
        <f>'Property % affected'!H123*'Population Estimate'!B122</f>
        <v>339.34767083750899</v>
      </c>
      <c r="I123" s="44">
        <f>'Property % affected'!I123*'Population Estimate'!C122</f>
        <v>414.63180048460828</v>
      </c>
      <c r="J123" s="44">
        <f>'Property % affected'!J123*'Population Estimate'!D122</f>
        <v>271.03624667378006</v>
      </c>
      <c r="K123" s="44">
        <f>'Property % affected'!K123*'Population Estimate'!E122</f>
        <v>294.29583304692363</v>
      </c>
      <c r="L123" s="44">
        <f>'Property % affected'!L123*'Population Estimate'!F122</f>
        <v>241.99949820763769</v>
      </c>
      <c r="M123" s="44">
        <f>'Property % affected'!M123*'Population Estimate'!G122</f>
        <v>99.100477720473933</v>
      </c>
      <c r="N123" s="45">
        <f>'Property % affected'!N123*'Population Estimate'!B122</f>
        <v>6402.9696795246546</v>
      </c>
      <c r="O123" s="45">
        <f>'Property % affected'!O123*'Population Estimate'!C122</f>
        <v>13116.04826334752</v>
      </c>
      <c r="P123" s="45">
        <f>'Property % affected'!P123*'Population Estimate'!D122</f>
        <v>9942.7973417876619</v>
      </c>
      <c r="Q123" s="45">
        <f>'Property % affected'!Q123*'Population Estimate'!E122</f>
        <v>4890.5233158823485</v>
      </c>
      <c r="R123" s="45">
        <f>'Property % affected'!R123*'Population Estimate'!F122</f>
        <v>3136.752761353272</v>
      </c>
      <c r="S123" s="45">
        <f>'Property % affected'!S123*'Population Estimate'!G122</f>
        <v>1712.6960975454026</v>
      </c>
      <c r="U123">
        <v>2142</v>
      </c>
      <c r="V123" s="43">
        <f>'Population Estimate'!J122*Assumptions!C$41*'Property % affected'!B123</f>
        <v>193.4249653755432</v>
      </c>
      <c r="W123" s="43">
        <f>'Population Estimate'!K122*Assumptions!D$41*'Property % affected'!C123</f>
        <v>279.71136336949212</v>
      </c>
      <c r="X123" s="43">
        <f>'Population Estimate'!L122*Assumptions!E$41*'Property % affected'!D123</f>
        <v>302.33658199178905</v>
      </c>
      <c r="Y123" s="43">
        <f>'Population Estimate'!M122*Assumptions!F$41*'Property % affected'!E123</f>
        <v>323.83213637584134</v>
      </c>
      <c r="Z123" s="43">
        <f>'Population Estimate'!N122*Assumptions!G$41*'Property % affected'!F123</f>
        <v>242.5232117646508</v>
      </c>
      <c r="AA123" s="43">
        <f>'Population Estimate'!O122*Assumptions!H$41*'Property % affected'!G123</f>
        <v>129.71017036513277</v>
      </c>
      <c r="AB123" s="44">
        <f>'Population Estimate'!J122*Assumptions!C$41*'Property % affected'!H123</f>
        <v>315.92442567645139</v>
      </c>
      <c r="AC123" s="44">
        <f>'Population Estimate'!K122*Assumptions!D$41*'Property % affected'!I123</f>
        <v>378.63843281250621</v>
      </c>
      <c r="AD123" s="44">
        <f>'Population Estimate'!L122*Assumptions!E$41*'Property % affected'!J123</f>
        <v>244.90882410830849</v>
      </c>
      <c r="AE123" s="44">
        <f>'Population Estimate'!M122*Assumptions!F$41*'Property % affected'!K123</f>
        <v>293.53855611910757</v>
      </c>
      <c r="AF123" s="44">
        <f>'Population Estimate'!N122*Assumptions!G$41*'Property % affected'!L123</f>
        <v>237.05617885203452</v>
      </c>
      <c r="AG123" s="44">
        <f>'Population Estimate'!O122*Assumptions!H$41*'Property % affected'!M123</f>
        <v>90.640667197073384</v>
      </c>
      <c r="AH123" s="45">
        <f>'Population Estimate'!J122*Assumptions!C$41*'Property % affected'!N123</f>
        <v>5961.0089959809065</v>
      </c>
      <c r="AI123" s="45">
        <f>'Population Estimate'!K122*Assumptions!D$41*'Property % affected'!O123</f>
        <v>11977.470018755721</v>
      </c>
      <c r="AJ123" s="45">
        <f>'Population Estimate'!L122*Assumptions!E$41*'Property % affected'!P123</f>
        <v>8984.3289789033224</v>
      </c>
      <c r="AK123" s="45">
        <f>'Population Estimate'!M122*Assumptions!F$41*'Property % affected'!Q123</f>
        <v>4877.9391061987762</v>
      </c>
      <c r="AL123" s="45">
        <f>'Population Estimate'!N122*Assumptions!G$41*'Property % affected'!R123</f>
        <v>3072.6783696550087</v>
      </c>
      <c r="AM123" s="45">
        <f>'Population Estimate'!O122*Assumptions!H$41*'Property % affected'!S123</f>
        <v>1566.4900973052218</v>
      </c>
    </row>
    <row r="124" spans="1:39" x14ac:dyDescent="0.35">
      <c r="A124">
        <v>2143</v>
      </c>
      <c r="B124" s="43">
        <f>'Property % affected'!B124*'Population Estimate'!B123</f>
        <v>212.33385283339382</v>
      </c>
      <c r="C124" s="43">
        <f>'Property % affected'!C124*'Population Estimate'!C123</f>
        <v>313.03512251158054</v>
      </c>
      <c r="D124" s="43">
        <f>'Property % affected'!D124*'Population Estimate'!D123</f>
        <v>341.94691088913896</v>
      </c>
      <c r="E124" s="43">
        <f>'Property % affected'!E124*'Population Estimate'!E123</f>
        <v>331.80578114665258</v>
      </c>
      <c r="F124" s="43">
        <f>'Property % affected'!F124*'Population Estimate'!F123</f>
        <v>253.02389748631492</v>
      </c>
      <c r="G124" s="43">
        <f>'Property % affected'!G124*'Population Estimate'!G123</f>
        <v>144.93448393064051</v>
      </c>
      <c r="H124" s="44">
        <f>'Property % affected'!H124*'Population Estimate'!B123</f>
        <v>344.22178650230541</v>
      </c>
      <c r="I124" s="44">
        <f>'Property % affected'!I124*'Population Estimate'!C123</f>
        <v>420.58723653895635</v>
      </c>
      <c r="J124" s="44">
        <f>'Property % affected'!J124*'Population Estimate'!D123</f>
        <v>274.92919225487071</v>
      </c>
      <c r="K124" s="44">
        <f>'Property % affected'!K124*'Population Estimate'!E123</f>
        <v>298.52286052702425</v>
      </c>
      <c r="L124" s="44">
        <f>'Property % affected'!L124*'Population Estimate'!F123</f>
        <v>245.47538340282884</v>
      </c>
      <c r="M124" s="44">
        <f>'Property % affected'!M124*'Population Estimate'!G123</f>
        <v>100.52387688409294</v>
      </c>
      <c r="N124" s="45">
        <f>'Property % affected'!N124*'Population Estimate'!B123</f>
        <v>6491.9187876303231</v>
      </c>
      <c r="O124" s="45">
        <f>'Property % affected'!O124*'Population Estimate'!C123</f>
        <v>13298.254466607614</v>
      </c>
      <c r="P124" s="45">
        <f>'Property % affected'!P124*'Population Estimate'!D123</f>
        <v>10080.921212412188</v>
      </c>
      <c r="Q124" s="45">
        <f>'Property % affected'!Q124*'Population Estimate'!E123</f>
        <v>4958.4617427202547</v>
      </c>
      <c r="R124" s="45">
        <f>'Property % affected'!R124*'Population Estimate'!F123</f>
        <v>3180.3280669435185</v>
      </c>
      <c r="S124" s="45">
        <f>'Property % affected'!S124*'Population Estimate'!G123</f>
        <v>1736.488618509524</v>
      </c>
      <c r="U124">
        <v>2143</v>
      </c>
      <c r="V124" s="43">
        <f>'Population Estimate'!J123*Assumptions!C$41*'Property % affected'!B124</f>
        <v>197.67765119030071</v>
      </c>
      <c r="W124" s="43">
        <f>'Population Estimate'!K123*Assumptions!D$41*'Property % affected'!C124</f>
        <v>285.86116179348778</v>
      </c>
      <c r="X124" s="43">
        <f>'Population Estimate'!L123*Assumptions!E$41*'Property % affected'!D124</f>
        <v>308.98382368069116</v>
      </c>
      <c r="Y124" s="43">
        <f>'Population Estimate'!M123*Assumptions!F$41*'Property % affected'!E124</f>
        <v>330.95198427166156</v>
      </c>
      <c r="Z124" s="43">
        <f>'Population Estimate'!N123*Assumptions!G$41*'Property % affected'!F124</f>
        <v>247.85538292682986</v>
      </c>
      <c r="AA124" s="43">
        <f>'Population Estimate'!O123*Assumptions!H$41*'Property % affected'!G124</f>
        <v>132.5620080297827</v>
      </c>
      <c r="AB124" s="44">
        <f>'Population Estimate'!J123*Assumptions!C$41*'Property % affected'!H124</f>
        <v>320.46210877968599</v>
      </c>
      <c r="AC124" s="44">
        <f>'Population Estimate'!K123*Assumptions!D$41*'Property % affected'!I124</f>
        <v>384.0768892253958</v>
      </c>
      <c r="AD124" s="44">
        <f>'Population Estimate'!L123*Assumptions!E$41*'Property % affected'!J124</f>
        <v>248.42649650926259</v>
      </c>
      <c r="AE124" s="44">
        <f>'Population Estimate'!M123*Assumptions!F$41*'Property % affected'!K124</f>
        <v>297.75470668548911</v>
      </c>
      <c r="AF124" s="44">
        <f>'Population Estimate'!N123*Assumptions!G$41*'Property % affected'!L124</f>
        <v>240.46106220345945</v>
      </c>
      <c r="AG124" s="44">
        <f>'Population Estimate'!O123*Assumptions!H$41*'Property % affected'!M124</f>
        <v>91.942556480009998</v>
      </c>
      <c r="AH124" s="45">
        <f>'Population Estimate'!J123*Assumptions!C$41*'Property % affected'!N124</f>
        <v>6043.818451614894</v>
      </c>
      <c r="AI124" s="45">
        <f>'Population Estimate'!K123*Assumptions!D$41*'Property % affected'!O124</f>
        <v>12143.859261381311</v>
      </c>
      <c r="AJ124" s="45">
        <f>'Population Estimate'!L123*Assumptions!E$41*'Property % affected'!P124</f>
        <v>9109.1379487406903</v>
      </c>
      <c r="AK124" s="45">
        <f>'Population Estimate'!M123*Assumptions!F$41*'Property % affected'!Q124</f>
        <v>4945.7027150563399</v>
      </c>
      <c r="AL124" s="45">
        <f>'Population Estimate'!N123*Assumptions!G$41*'Property % affected'!R124</f>
        <v>3115.363563269214</v>
      </c>
      <c r="AM124" s="45">
        <f>'Population Estimate'!O123*Assumptions!H$41*'Property % affected'!S124</f>
        <v>1588.2515461306373</v>
      </c>
    </row>
    <row r="125" spans="1:39" x14ac:dyDescent="0.35">
      <c r="A125">
        <v>2144</v>
      </c>
      <c r="B125" s="43">
        <f>'Property % affected'!B125*'Population Estimate'!B124</f>
        <v>217.00227380058482</v>
      </c>
      <c r="C125" s="43">
        <f>'Property % affected'!C125*'Population Estimate'!C124</f>
        <v>319.91758477513173</v>
      </c>
      <c r="D125" s="43">
        <f>'Property % affected'!D125*'Population Estimate'!D124</f>
        <v>349.46503438739063</v>
      </c>
      <c r="E125" s="43">
        <f>'Property % affected'!E125*'Population Estimate'!E124</f>
        <v>339.1009394319197</v>
      </c>
      <c r="F125" s="43">
        <f>'Property % affected'!F125*'Population Estimate'!F124</f>
        <v>258.5869391420058</v>
      </c>
      <c r="G125" s="43">
        <f>'Property % affected'!G125*'Population Estimate'!G124</f>
        <v>148.12104685794588</v>
      </c>
      <c r="H125" s="44">
        <f>'Property % affected'!H125*'Population Estimate'!B124</f>
        <v>349.16591002498734</v>
      </c>
      <c r="I125" s="44">
        <f>'Property % affected'!I125*'Population Estimate'!C124</f>
        <v>426.62821166328405</v>
      </c>
      <c r="J125" s="44">
        <f>'Property % affected'!J125*'Population Estimate'!D124</f>
        <v>278.87805295979933</v>
      </c>
      <c r="K125" s="44">
        <f>'Property % affected'!K125*'Population Estimate'!E124</f>
        <v>302.81060161333716</v>
      </c>
      <c r="L125" s="44">
        <f>'Property % affected'!L125*'Population Estimate'!F124</f>
        <v>249.00119340356562</v>
      </c>
      <c r="M125" s="44">
        <f>'Property % affected'!M125*'Population Estimate'!G124</f>
        <v>101.96772060283007</v>
      </c>
      <c r="N125" s="45">
        <f>'Property % affected'!N125*'Population Estimate'!B124</f>
        <v>6582.1035635946264</v>
      </c>
      <c r="O125" s="45">
        <f>'Property % affected'!O125*'Population Estimate'!C124</f>
        <v>13482.991851504119</v>
      </c>
      <c r="P125" s="45">
        <f>'Property % affected'!P125*'Population Estimate'!D124</f>
        <v>10220.963879425752</v>
      </c>
      <c r="Q125" s="45">
        <f>'Property % affected'!Q125*'Population Estimate'!E124</f>
        <v>5027.3439601390619</v>
      </c>
      <c r="R125" s="45">
        <f>'Property % affected'!R125*'Population Estimate'!F124</f>
        <v>3224.5087142363941</v>
      </c>
      <c r="S125" s="45">
        <f>'Property % affected'!S125*'Population Estimate'!G124</f>
        <v>1760.6116616571433</v>
      </c>
      <c r="U125">
        <v>2144</v>
      </c>
      <c r="V125" s="43">
        <f>'Population Estimate'!J124*Assumptions!C$41*'Property % affected'!B125</f>
        <v>202.0238375343406</v>
      </c>
      <c r="W125" s="43">
        <f>'Population Estimate'!K124*Assumptions!D$41*'Property % affected'!C125</f>
        <v>292.14617110130371</v>
      </c>
      <c r="X125" s="43">
        <f>'Population Estimate'!L124*Assumptions!E$41*'Property % affected'!D125</f>
        <v>315.77721315554612</v>
      </c>
      <c r="Y125" s="43">
        <f>'Population Estimate'!M124*Assumptions!F$41*'Property % affected'!E125</f>
        <v>338.22837078229293</v>
      </c>
      <c r="Z125" s="43">
        <f>'Population Estimate'!N124*Assumptions!G$41*'Property % affected'!F125</f>
        <v>253.30478843163493</v>
      </c>
      <c r="AA125" s="43">
        <f>'Population Estimate'!O124*Assumptions!H$41*'Property % affected'!G125</f>
        <v>135.47654685381451</v>
      </c>
      <c r="AB125" s="44">
        <f>'Population Estimate'!J124*Assumptions!C$41*'Property % affected'!H125</f>
        <v>325.06496749541486</v>
      </c>
      <c r="AC125" s="44">
        <f>'Population Estimate'!K124*Assumptions!D$41*'Property % affected'!I125</f>
        <v>389.59345923054593</v>
      </c>
      <c r="AD125" s="44">
        <f>'Population Estimate'!L124*Assumptions!E$41*'Property % affected'!J125</f>
        <v>251.99469391341125</v>
      </c>
      <c r="AE125" s="44">
        <f>'Population Estimate'!M124*Assumptions!F$41*'Property % affected'!K125</f>
        <v>302.03141463088565</v>
      </c>
      <c r="AF125" s="44">
        <f>'Population Estimate'!N124*Assumptions!G$41*'Property % affected'!L125</f>
        <v>243.91485054733363</v>
      </c>
      <c r="AG125" s="44">
        <f>'Population Estimate'!O124*Assumptions!H$41*'Property % affected'!M125</f>
        <v>93.263145048349458</v>
      </c>
      <c r="AH125" s="45">
        <f>'Population Estimate'!J124*Assumptions!C$41*'Property % affected'!N125</f>
        <v>6127.7782839631309</v>
      </c>
      <c r="AI125" s="45">
        <f>'Population Estimate'!K124*Assumptions!D$41*'Property % affected'!O125</f>
        <v>12312.559958764725</v>
      </c>
      <c r="AJ125" s="45">
        <f>'Population Estimate'!L124*Assumptions!E$41*'Property % affected'!P125</f>
        <v>9235.6807463339719</v>
      </c>
      <c r="AK125" s="45">
        <f>'Population Estimate'!M124*Assumptions!F$41*'Property % affected'!Q125</f>
        <v>5014.4076859492689</v>
      </c>
      <c r="AL125" s="45">
        <f>'Population Estimate'!N124*Assumptions!G$41*'Property % affected'!R125</f>
        <v>3158.6417332820802</v>
      </c>
      <c r="AM125" s="45">
        <f>'Population Estimate'!O124*Assumptions!H$41*'Property % affected'!S125</f>
        <v>1610.3153017856948</v>
      </c>
    </row>
    <row r="126" spans="1:39" x14ac:dyDescent="0.35">
      <c r="A126">
        <v>2145</v>
      </c>
      <c r="B126" s="43">
        <f>'Property % affected'!B126*'Population Estimate'!B125</f>
        <v>221.77333574582093</v>
      </c>
      <c r="C126" s="43">
        <f>'Property % affected'!C126*'Population Estimate'!C125</f>
        <v>326.95136643833746</v>
      </c>
      <c r="D126" s="43">
        <f>'Property % affected'!D126*'Population Estimate'!D125</f>
        <v>357.14845307953078</v>
      </c>
      <c r="E126" s="43">
        <f>'Property % affected'!E126*'Population Estimate'!E125</f>
        <v>346.55649074657651</v>
      </c>
      <c r="F126" s="43">
        <f>'Property % affected'!F126*'Population Estimate'!F125</f>
        <v>264.27229111213899</v>
      </c>
      <c r="G126" s="43">
        <f>'Property % affected'!G126*'Population Estimate'!G125</f>
        <v>151.37767029131095</v>
      </c>
      <c r="H126" s="44">
        <f>'Property % affected'!H126*'Population Estimate'!B125</f>
        <v>354.18104694184149</v>
      </c>
      <c r="I126" s="44">
        <f>'Property % affected'!I126*'Population Estimate'!C125</f>
        <v>432.75595447165534</v>
      </c>
      <c r="J126" s="44">
        <f>'Property % affected'!J126*'Population Estimate'!D125</f>
        <v>282.88363190821099</v>
      </c>
      <c r="K126" s="44">
        <f>'Property % affected'!K126*'Population Estimate'!E125</f>
        <v>307.15992834702996</v>
      </c>
      <c r="L126" s="44">
        <f>'Property % affected'!L126*'Population Estimate'!F125</f>
        <v>252.57764528940302</v>
      </c>
      <c r="M126" s="44">
        <f>'Property % affected'!M126*'Population Estimate'!G125</f>
        <v>103.43230252575067</v>
      </c>
      <c r="N126" s="45">
        <f>'Property % affected'!N126*'Population Estimate'!B125</f>
        <v>6673.5411731327613</v>
      </c>
      <c r="O126" s="45">
        <f>'Property % affected'!O126*'Population Estimate'!C125</f>
        <v>13670.295580838088</v>
      </c>
      <c r="P126" s="45">
        <f>'Property % affected'!P126*'Population Estimate'!D125</f>
        <v>10362.951998464085</v>
      </c>
      <c r="Q126" s="45">
        <f>'Property % affected'!Q126*'Population Estimate'!E125</f>
        <v>5097.1830791379807</v>
      </c>
      <c r="R126" s="45">
        <f>'Property % affected'!R126*'Population Estimate'!F125</f>
        <v>3269.3031125493321</v>
      </c>
      <c r="S126" s="45">
        <f>'Property % affected'!S126*'Population Estimate'!G125</f>
        <v>1785.0698185535646</v>
      </c>
      <c r="U126">
        <v>2145</v>
      </c>
      <c r="V126" s="43">
        <f>'Population Estimate'!J125*Assumptions!C$41*'Property % affected'!B126</f>
        <v>206.46558013182326</v>
      </c>
      <c r="W126" s="43">
        <f>'Population Estimate'!K125*Assumptions!D$41*'Property % affected'!C126</f>
        <v>298.56936407055696</v>
      </c>
      <c r="X126" s="43">
        <f>'Population Estimate'!L125*Assumptions!E$41*'Property % affected'!D126</f>
        <v>322.71996365521892</v>
      </c>
      <c r="Y126" s="43">
        <f>'Population Estimate'!M125*Assumptions!F$41*'Property % affected'!E126</f>
        <v>345.66473760175563</v>
      </c>
      <c r="Z126" s="43">
        <f>'Population Estimate'!N125*Assumptions!G$41*'Property % affected'!F126</f>
        <v>258.87400582031012</v>
      </c>
      <c r="AA126" s="43">
        <f>'Population Estimate'!O125*Assumptions!H$41*'Property % affected'!G126</f>
        <v>138.45516539935207</v>
      </c>
      <c r="AB126" s="44">
        <f>'Population Estimate'!J125*Assumptions!C$41*'Property % affected'!H126</f>
        <v>329.7339379534576</v>
      </c>
      <c r="AC126" s="44">
        <f>'Population Estimate'!K125*Assumptions!D$41*'Property % affected'!I126</f>
        <v>395.18926478846032</v>
      </c>
      <c r="AD126" s="44">
        <f>'Population Estimate'!L125*Assumptions!E$41*'Property % affected'!J126</f>
        <v>255.61414202106312</v>
      </c>
      <c r="AE126" s="44">
        <f>'Population Estimate'!M125*Assumptions!F$41*'Property % affected'!K126</f>
        <v>306.36954975254355</v>
      </c>
      <c r="AF126" s="44">
        <f>'Population Estimate'!N125*Assumptions!G$41*'Property % affected'!L126</f>
        <v>247.41824631544105</v>
      </c>
      <c r="AG126" s="44">
        <f>'Population Estimate'!O125*Assumptions!H$41*'Property % affected'!M126</f>
        <v>94.602701483513556</v>
      </c>
      <c r="AH126" s="45">
        <f>'Population Estimate'!J125*Assumptions!C$41*'Property % affected'!N126</f>
        <v>6212.904473888846</v>
      </c>
      <c r="AI126" s="45">
        <f>'Population Estimate'!K125*Assumptions!D$41*'Property % affected'!O126</f>
        <v>12483.604221293703</v>
      </c>
      <c r="AJ126" s="45">
        <f>'Population Estimate'!L125*Assumptions!E$41*'Property % affected'!P126</f>
        <v>9363.9814577619982</v>
      </c>
      <c r="AK126" s="45">
        <f>'Population Estimate'!M125*Assumptions!F$41*'Property % affected'!Q126</f>
        <v>5084.0670961397782</v>
      </c>
      <c r="AL126" s="45">
        <f>'Population Estimate'!N125*Assumptions!G$41*'Property % affected'!R126</f>
        <v>3202.5211172340664</v>
      </c>
      <c r="AM126" s="45">
        <f>'Population Estimate'!O125*Assumptions!H$41*'Property % affected'!S126</f>
        <v>1632.6855638721745</v>
      </c>
    </row>
    <row r="127" spans="1:39" x14ac:dyDescent="0.35">
      <c r="A127">
        <v>2146</v>
      </c>
      <c r="B127" s="43">
        <f>'Property % affected'!B127*'Population Estimate'!B126</f>
        <v>226.64929535727322</v>
      </c>
      <c r="C127" s="43">
        <f>'Property % affected'!C127*'Population Estimate'!C126</f>
        <v>334.13979444435176</v>
      </c>
      <c r="D127" s="43">
        <f>'Property % affected'!D127*'Population Estimate'!D126</f>
        <v>365.00080118374274</v>
      </c>
      <c r="E127" s="43">
        <f>'Property % affected'!E127*'Population Estimate'!E126</f>
        <v>354.17596152868919</v>
      </c>
      <c r="F127" s="43">
        <f>'Property % affected'!F127*'Population Estimate'!F126</f>
        <v>270.08264253944321</v>
      </c>
      <c r="G127" s="43">
        <f>'Property % affected'!G127*'Population Estimate'!G126</f>
        <v>154.70589459714972</v>
      </c>
      <c r="H127" s="44">
        <f>'Property % affected'!H127*'Population Estimate'!B126</f>
        <v>359.26821723186481</v>
      </c>
      <c r="I127" s="44">
        <f>'Property % affected'!I127*'Population Estimate'!C126</f>
        <v>438.97171122495331</v>
      </c>
      <c r="J127" s="44">
        <f>'Property % affected'!J127*'Population Estimate'!D126</f>
        <v>286.94674375511244</v>
      </c>
      <c r="K127" s="44">
        <f>'Property % affected'!K127*'Population Estimate'!E126</f>
        <v>311.57172529456477</v>
      </c>
      <c r="L127" s="44">
        <f>'Property % affected'!L127*'Population Estimate'!F126</f>
        <v>256.20546643944687</v>
      </c>
      <c r="M127" s="44">
        <f>'Property % affected'!M127*'Population Estimate'!G126</f>
        <v>104.91792051965794</v>
      </c>
      <c r="N127" s="45">
        <f>'Property % affected'!N127*'Population Estimate'!B126</f>
        <v>6766.2490204235028</v>
      </c>
      <c r="O127" s="45">
        <f>'Property % affected'!O127*'Population Estimate'!C126</f>
        <v>13860.201305887014</v>
      </c>
      <c r="P127" s="45">
        <f>'Property % affected'!P127*'Population Estimate'!D126</f>
        <v>10506.912595459082</v>
      </c>
      <c r="Q127" s="45">
        <f>'Property % affected'!Q127*'Population Estimate'!E126</f>
        <v>5167.9923928522849</v>
      </c>
      <c r="R127" s="45">
        <f>'Property % affected'!R127*'Population Estimate'!F126</f>
        <v>3314.7197880207582</v>
      </c>
      <c r="S127" s="45">
        <f>'Property % affected'!S127*'Population Estimate'!G126</f>
        <v>1809.8677445494407</v>
      </c>
      <c r="U127">
        <v>2146</v>
      </c>
      <c r="V127" s="43">
        <f>'Population Estimate'!J126*Assumptions!C$41*'Property % affected'!B127</f>
        <v>211.00497990453377</v>
      </c>
      <c r="W127" s="43">
        <f>'Population Estimate'!K126*Assumptions!D$41*'Property % affected'!C127</f>
        <v>305.1337788390374</v>
      </c>
      <c r="X127" s="43">
        <f>'Population Estimate'!L126*Assumptions!E$41*'Property % affected'!D127</f>
        <v>329.81535906558378</v>
      </c>
      <c r="Y127" s="43">
        <f>'Population Estimate'!M126*Assumptions!F$41*'Property % affected'!E127</f>
        <v>353.26460209394662</v>
      </c>
      <c r="Z127" s="43">
        <f>'Population Estimate'!N126*Assumptions!G$41*'Property % affected'!F127</f>
        <v>264.56566930451459</v>
      </c>
      <c r="AA127" s="43">
        <f>'Population Estimate'!O126*Assumptions!H$41*'Property % affected'!G127</f>
        <v>141.49927253790335</v>
      </c>
      <c r="AB127" s="44">
        <f>'Population Estimate'!J126*Assumptions!C$41*'Property % affected'!H127</f>
        <v>334.46996972944544</v>
      </c>
      <c r="AC127" s="44">
        <f>'Population Estimate'!K126*Assumptions!D$41*'Property % affected'!I127</f>
        <v>400.86544397457624</v>
      </c>
      <c r="AD127" s="44">
        <f>'Population Estimate'!L126*Assumptions!E$41*'Property % affected'!J127</f>
        <v>259.28557695589996</v>
      </c>
      <c r="AE127" s="44">
        <f>'Population Estimate'!M126*Assumptions!F$41*'Property % affected'!K127</f>
        <v>310.76999434077385</v>
      </c>
      <c r="AF127" s="44">
        <f>'Population Estimate'!N126*Assumptions!G$41*'Property % affected'!L127</f>
        <v>250.9719620287278</v>
      </c>
      <c r="AG127" s="44">
        <f>'Population Estimate'!O126*Assumptions!H$41*'Property % affected'!M127</f>
        <v>95.961498224610509</v>
      </c>
      <c r="AH127" s="45">
        <f>'Population Estimate'!J126*Assumptions!C$41*'Property % affected'!N127</f>
        <v>6299.2132242590578</v>
      </c>
      <c r="AI127" s="45">
        <f>'Population Estimate'!K126*Assumptions!D$41*'Property % affected'!O127</f>
        <v>12657.024605428753</v>
      </c>
      <c r="AJ127" s="45">
        <f>'Population Estimate'!L126*Assumptions!E$41*'Property % affected'!P127</f>
        <v>9494.0645037038612</v>
      </c>
      <c r="AK127" s="45">
        <f>'Population Estimate'!M126*Assumptions!F$41*'Property % affected'!Q127</f>
        <v>5154.6942045574751</v>
      </c>
      <c r="AL127" s="45">
        <f>'Population Estimate'!N126*Assumptions!G$41*'Property % affected'!R127</f>
        <v>3247.0100671003247</v>
      </c>
      <c r="AM127" s="45">
        <f>'Population Estimate'!O126*Assumptions!H$41*'Property % affected'!S127</f>
        <v>1655.366590332105</v>
      </c>
    </row>
    <row r="128" spans="1:39" x14ac:dyDescent="0.35">
      <c r="A128">
        <v>2147</v>
      </c>
      <c r="B128" s="43">
        <f>'Property % affected'!B128*'Population Estimate'!B127</f>
        <v>231.63245893917832</v>
      </c>
      <c r="C128" s="43">
        <f>'Property % affected'!C128*'Population Estimate'!C127</f>
        <v>341.48626888326703</v>
      </c>
      <c r="D128" s="43">
        <f>'Property % affected'!D128*'Population Estimate'!D127</f>
        <v>373.02579282096752</v>
      </c>
      <c r="E128" s="43">
        <f>'Property % affected'!E128*'Population Estimate'!E127</f>
        <v>361.96295574940319</v>
      </c>
      <c r="F128" s="43">
        <f>'Property % affected'!F128*'Population Estimate'!F127</f>
        <v>276.0207416907586</v>
      </c>
      <c r="G128" s="43">
        <f>'Property % affected'!G128*'Population Estimate'!G127</f>
        <v>158.10729400872671</v>
      </c>
      <c r="H128" s="44">
        <f>'Property % affected'!H128*'Population Estimate'!B127</f>
        <v>364.42845552420835</v>
      </c>
      <c r="I128" s="44">
        <f>'Property % affected'!I128*'Population Estimate'!C127</f>
        <v>445.2767460843454</v>
      </c>
      <c r="J128" s="44">
        <f>'Property % affected'!J128*'Population Estimate'!D127</f>
        <v>291.06821485655632</v>
      </c>
      <c r="K128" s="44">
        <f>'Property % affected'!K128*'Population Estimate'!E127</f>
        <v>316.04688972760147</v>
      </c>
      <c r="L128" s="44">
        <f>'Property % affected'!L128*'Population Estimate'!F127</f>
        <v>259.88539468028915</v>
      </c>
      <c r="M128" s="44">
        <f>'Property % affected'!M128*'Population Estimate'!G127</f>
        <v>106.42487672967302</v>
      </c>
      <c r="N128" s="45">
        <f>'Property % affected'!N128*'Population Estimate'!B127</f>
        <v>6860.2447514219057</v>
      </c>
      <c r="O128" s="45">
        <f>'Property % affected'!O128*'Population Estimate'!C127</f>
        <v>14052.745173190666</v>
      </c>
      <c r="P128" s="45">
        <f>'Property % affected'!P128*'Population Estimate'!D127</f>
        <v>10652.873071782889</v>
      </c>
      <c r="Q128" s="45">
        <f>'Property % affected'!Q128*'Population Estimate'!E127</f>
        <v>5239.7853790835143</v>
      </c>
      <c r="R128" s="45">
        <f>'Property % affected'!R128*'Population Estimate'!F127</f>
        <v>3360.7673852329553</v>
      </c>
      <c r="S128" s="45">
        <f>'Property % affected'!S128*'Population Estimate'!G127</f>
        <v>1835.0101596668655</v>
      </c>
      <c r="U128">
        <v>2147</v>
      </c>
      <c r="V128" s="43">
        <f>'Population Estimate'!J127*Assumptions!C$41*'Property % affected'!B128</f>
        <v>215.64418396560723</v>
      </c>
      <c r="W128" s="43">
        <f>'Population Estimate'!K127*Assumptions!D$41*'Property % affected'!C128</f>
        <v>311.84252034173181</v>
      </c>
      <c r="X128" s="43">
        <f>'Population Estimate'!L127*Assumptions!E$41*'Property % affected'!D128</f>
        <v>337.06675547278564</v>
      </c>
      <c r="Y128" s="43">
        <f>'Population Estimate'!M127*Assumptions!F$41*'Property % affected'!E128</f>
        <v>361.0315589563354</v>
      </c>
      <c r="Z128" s="43">
        <f>'Population Estimate'!N127*Assumptions!G$41*'Property % affected'!F128</f>
        <v>270.38247101229138</v>
      </c>
      <c r="AA128" s="43">
        <f>'Population Estimate'!O127*Assumptions!H$41*'Property % affected'!G128</f>
        <v>144.61030811674979</v>
      </c>
      <c r="AB128" s="44">
        <f>'Population Estimate'!J127*Assumptions!C$41*'Property % affected'!H128</f>
        <v>339.27402603794707</v>
      </c>
      <c r="AC128" s="44">
        <f>'Population Estimate'!K127*Assumptions!D$41*'Property % affected'!I128</f>
        <v>406.62315121072692</v>
      </c>
      <c r="AD128" s="44">
        <f>'Population Estimate'!L127*Assumptions!E$41*'Property % affected'!J128</f>
        <v>263.00974541468878</v>
      </c>
      <c r="AE128" s="44">
        <f>'Population Estimate'!M127*Assumptions!F$41*'Property % affected'!K128</f>
        <v>315.23364335839261</v>
      </c>
      <c r="AF128" s="44">
        <f>'Population Estimate'!N127*Assumptions!G$41*'Property % affected'!L128</f>
        <v>254.57672044221533</v>
      </c>
      <c r="AG128" s="44">
        <f>'Population Estimate'!O127*Assumptions!H$41*'Property % affected'!M128</f>
        <v>97.339811623843687</v>
      </c>
      <c r="AH128" s="45">
        <f>'Population Estimate'!J127*Assumptions!C$41*'Property % affected'!N128</f>
        <v>6386.7209630286216</v>
      </c>
      <c r="AI128" s="45">
        <f>'Population Estimate'!K127*Assumptions!D$41*'Property % affected'!O128</f>
        <v>12832.854119899917</v>
      </c>
      <c r="AJ128" s="45">
        <f>'Population Estimate'!L127*Assumptions!E$41*'Property % affected'!P128</f>
        <v>9625.9546440871036</v>
      </c>
      <c r="AK128" s="45">
        <f>'Population Estimate'!M127*Assumptions!F$41*'Property % affected'!Q128</f>
        <v>5226.3024543230576</v>
      </c>
      <c r="AL128" s="45">
        <f>'Population Estimate'!N127*Assumptions!G$41*'Property % affected'!R128</f>
        <v>3292.1170508804107</v>
      </c>
      <c r="AM128" s="45">
        <f>'Population Estimate'!O127*Assumptions!H$41*'Property % affected'!S128</f>
        <v>1678.3626982582159</v>
      </c>
    </row>
    <row r="129" spans="1:39" x14ac:dyDescent="0.35">
      <c r="A129">
        <v>2148</v>
      </c>
      <c r="B129" s="43">
        <f>'Property % affected'!B129*'Population Estimate'!B128</f>
        <v>236.72518350270875</v>
      </c>
      <c r="C129" s="43">
        <f>'Property % affected'!C129*'Population Estimate'!C128</f>
        <v>348.99426460033885</v>
      </c>
      <c r="D129" s="43">
        <f>'Property % affected'!D129*'Population Estimate'!D128</f>
        <v>381.22722377166411</v>
      </c>
      <c r="E129" s="43">
        <f>'Property % affected'!E129*'Population Estimate'!E128</f>
        <v>369.92115661760312</v>
      </c>
      <c r="F129" s="43">
        <f>'Property % affected'!F129*'Population Estimate'!F128</f>
        <v>282.08939725695245</v>
      </c>
      <c r="G129" s="43">
        <f>'Property % affected'!G129*'Population Estimate'!G128</f>
        <v>161.58347737076147</v>
      </c>
      <c r="H129" s="44">
        <f>'Property % affected'!H129*'Population Estimate'!B128</f>
        <v>369.66281130859977</v>
      </c>
      <c r="I129" s="44">
        <f>'Property % affected'!I129*'Population Estimate'!C128</f>
        <v>451.67234136838812</v>
      </c>
      <c r="J129" s="44">
        <f>'Property % affected'!J129*'Population Estimate'!D128</f>
        <v>295.24888343770584</v>
      </c>
      <c r="K129" s="44">
        <f>'Property % affected'!K129*'Population Estimate'!E128</f>
        <v>320.58633180548475</v>
      </c>
      <c r="L129" s="44">
        <f>'Property % affected'!L129*'Population Estimate'!F128</f>
        <v>263.61817843606605</v>
      </c>
      <c r="M129" s="44">
        <f>'Property % affected'!M129*'Population Estimate'!G128</f>
        <v>107.95347764068532</v>
      </c>
      <c r="N129" s="45">
        <f>'Property % affected'!N129*'Population Estimate'!B128</f>
        <v>6955.5462572180231</v>
      </c>
      <c r="O129" s="45">
        <f>'Property % affected'!O129*'Population Estimate'!C128</f>
        <v>14247.963831431191</v>
      </c>
      <c r="P129" s="45">
        <f>'Property % affected'!P129*'Population Estimate'!D128</f>
        <v>10800.861209463455</v>
      </c>
      <c r="Q129" s="45">
        <f>'Property % affected'!Q129*'Population Estimate'!E128</f>
        <v>5312.5757028648395</v>
      </c>
      <c r="R129" s="45">
        <f>'Property % affected'!R129*'Population Estimate'!F128</f>
        <v>3407.4546688574642</v>
      </c>
      <c r="S129" s="45">
        <f>'Property % affected'!S129*'Population Estimate'!G128</f>
        <v>1860.501849497783</v>
      </c>
      <c r="U129">
        <v>2148</v>
      </c>
      <c r="V129" s="43">
        <f>'Population Estimate'!J128*Assumptions!C$41*'Property % affected'!B129</f>
        <v>220.38538663510221</v>
      </c>
      <c r="W129" s="43">
        <f>'Population Estimate'!K128*Assumptions!D$41*'Property % affected'!C129</f>
        <v>318.69876177944229</v>
      </c>
      <c r="X129" s="43">
        <f>'Population Estimate'!L128*Assumptions!E$41*'Property % affected'!D129</f>
        <v>344.47758275065212</v>
      </c>
      <c r="Y129" s="43">
        <f>'Population Estimate'!M128*Assumptions!F$41*'Property % affected'!E129</f>
        <v>368.96928192023739</v>
      </c>
      <c r="Z129" s="43">
        <f>'Population Estimate'!N128*Assumptions!G$41*'Property % affected'!F129</f>
        <v>276.32716226143066</v>
      </c>
      <c r="AA129" s="43">
        <f>'Population Estimate'!O128*Assumptions!H$41*'Property % affected'!G129</f>
        <v>147.78974363998643</v>
      </c>
      <c r="AB129" s="44">
        <f>'Population Estimate'!J128*Assumptions!C$41*'Property % affected'!H129</f>
        <v>344.14708392836621</v>
      </c>
      <c r="AC129" s="44">
        <f>'Population Estimate'!K128*Assumptions!D$41*'Property % affected'!I129</f>
        <v>412.46355749992784</v>
      </c>
      <c r="AD129" s="44">
        <f>'Population Estimate'!L128*Assumptions!E$41*'Property % affected'!J129</f>
        <v>266.78740481914559</v>
      </c>
      <c r="AE129" s="44">
        <f>'Population Estimate'!M128*Assumptions!F$41*'Property % affected'!K129</f>
        <v>319.76140462273816</v>
      </c>
      <c r="AF129" s="44">
        <f>'Population Estimate'!N128*Assumptions!G$41*'Property % affected'!L129</f>
        <v>258.23325469199375</v>
      </c>
      <c r="AG129" s="44">
        <f>'Population Estimate'!O128*Assumptions!H$41*'Property % affected'!M129</f>
        <v>98.737922002716104</v>
      </c>
      <c r="AH129" s="45">
        <f>'Population Estimate'!J128*Assumptions!C$41*'Property % affected'!N129</f>
        <v>6475.4443463671096</v>
      </c>
      <c r="AI129" s="45">
        <f>'Population Estimate'!K128*Assumptions!D$41*'Property % affected'!O129</f>
        <v>13011.126231989632</v>
      </c>
      <c r="AJ129" s="45">
        <f>'Population Estimate'!L128*Assumptions!E$41*'Property % affected'!P129</f>
        <v>9759.6769828005272</v>
      </c>
      <c r="AK129" s="45">
        <f>'Population Estimate'!M128*Assumptions!F$41*'Property % affected'!Q129</f>
        <v>5298.9054753070677</v>
      </c>
      <c r="AL129" s="45">
        <f>'Population Estimate'!N128*Assumptions!G$41*'Property % affected'!R129</f>
        <v>3337.8506542100808</v>
      </c>
      <c r="AM129" s="45">
        <f>'Population Estimate'!O128*Assumptions!H$41*'Property % affected'!S129</f>
        <v>1701.6782647156504</v>
      </c>
    </row>
    <row r="130" spans="1:39" x14ac:dyDescent="0.35">
      <c r="A130">
        <v>2149</v>
      </c>
      <c r="B130" s="43">
        <f>'Property % affected'!B130*'Population Estimate'!B129</f>
        <v>241.92987788082715</v>
      </c>
      <c r="C130" s="43">
        <f>'Property % affected'!C130*'Population Estimate'!C129</f>
        <v>356.66733283957058</v>
      </c>
      <c r="D130" s="43">
        <f>'Property % affected'!D130*'Population Estimate'!D129</f>
        <v>389.60897327119449</v>
      </c>
      <c r="E130" s="43">
        <f>'Property % affected'!E130*'Population Estimate'!E129</f>
        <v>378.05432832205202</v>
      </c>
      <c r="F130" s="43">
        <f>'Property % affected'!F130*'Population Estimate'!F129</f>
        <v>288.29147968141604</v>
      </c>
      <c r="G130" s="43">
        <f>'Property % affected'!G130*'Population Estimate'!G129</f>
        <v>165.13608890040382</v>
      </c>
      <c r="H130" s="44">
        <f>'Property % affected'!H130*'Population Estimate'!B129</f>
        <v>374.97234914878919</v>
      </c>
      <c r="I130" s="44">
        <f>'Property % affected'!I130*'Population Estimate'!C129</f>
        <v>458.15979781382538</v>
      </c>
      <c r="J130" s="44">
        <f>'Property % affected'!J130*'Population Estimate'!D129</f>
        <v>299.48959976331292</v>
      </c>
      <c r="K130" s="44">
        <f>'Property % affected'!K130*'Population Estimate'!E129</f>
        <v>325.19097476035256</v>
      </c>
      <c r="L130" s="44">
        <f>'Property % affected'!L130*'Population Estimate'!F129</f>
        <v>267.40457688067346</v>
      </c>
      <c r="M130" s="44">
        <f>'Property % affected'!M130*'Population Estimate'!G129</f>
        <v>109.5040341396856</v>
      </c>
      <c r="N130" s="45">
        <f>'Property % affected'!N130*'Population Estimate'!B129</f>
        <v>7052.1716774422848</v>
      </c>
      <c r="O130" s="45">
        <f>'Property % affected'!O130*'Population Estimate'!C129</f>
        <v>14445.894438408817</v>
      </c>
      <c r="P130" s="45">
        <f>'Property % affected'!P130*'Population Estimate'!D129</f>
        <v>10950.905176472563</v>
      </c>
      <c r="Q130" s="45">
        <f>'Property % affected'!Q130*'Population Estimate'!E129</f>
        <v>5386.3772190620502</v>
      </c>
      <c r="R130" s="45">
        <f>'Property % affected'!R130*'Population Estimate'!F129</f>
        <v>3454.7905253233453</v>
      </c>
      <c r="S130" s="45">
        <f>'Property % affected'!S130*'Population Estimate'!G129</f>
        <v>1886.3476661148723</v>
      </c>
      <c r="U130">
        <v>2149</v>
      </c>
      <c r="V130" s="43">
        <f>'Population Estimate'!J129*Assumptions!C$41*'Property % affected'!B130</f>
        <v>225.23083047790331</v>
      </c>
      <c r="W130" s="43">
        <f>'Population Estimate'!K129*Assumptions!D$41*'Property % affected'!C130</f>
        <v>325.70574611969431</v>
      </c>
      <c r="X130" s="43">
        <f>'Population Estimate'!L129*Assumptions!E$41*'Property % affected'!D130</f>
        <v>352.05134618300627</v>
      </c>
      <c r="Y130" s="43">
        <f>'Population Estimate'!M129*Assumptions!F$41*'Property % affected'!E130</f>
        <v>377.0815254884705</v>
      </c>
      <c r="Z130" s="43">
        <f>'Population Estimate'!N129*Assumptions!G$41*'Property % affected'!F130</f>
        <v>282.40255486082862</v>
      </c>
      <c r="AA130" s="43">
        <f>'Population Estimate'!O129*Assumptions!H$41*'Property % affected'!G130</f>
        <v>151.03908296453611</v>
      </c>
      <c r="AB130" s="44">
        <f>'Population Estimate'!J129*Assumptions!C$41*'Property % affected'!H130</f>
        <v>349.09013448365471</v>
      </c>
      <c r="AC130" s="44">
        <f>'Population Estimate'!K129*Assumptions!D$41*'Property % affected'!I130</f>
        <v>418.38785066453505</v>
      </c>
      <c r="AD130" s="44">
        <f>'Population Estimate'!L129*Assumptions!E$41*'Property % affected'!J130</f>
        <v>270.61932346997975</v>
      </c>
      <c r="AE130" s="44">
        <f>'Population Estimate'!M129*Assumptions!F$41*'Property % affected'!K130</f>
        <v>324.35419899030364</v>
      </c>
      <c r="AF130" s="44">
        <f>'Population Estimate'!N129*Assumptions!G$41*'Property % affected'!L130</f>
        <v>261.94230844432752</v>
      </c>
      <c r="AG130" s="44">
        <f>'Population Estimate'!O129*Assumptions!H$41*'Property % affected'!M130</f>
        <v>100.15611370904232</v>
      </c>
      <c r="AH130" s="45">
        <f>'Population Estimate'!J129*Assumptions!C$41*'Property % affected'!N130</f>
        <v>6565.4002618291397</v>
      </c>
      <c r="AI130" s="45">
        <f>'Population Estimate'!K129*Assumptions!D$41*'Property % affected'!O130</f>
        <v>13191.874873902876</v>
      </c>
      <c r="AJ130" s="45">
        <f>'Population Estimate'!L129*Assumptions!E$41*'Property % affected'!P130</f>
        <v>9895.2569724724435</v>
      </c>
      <c r="AK130" s="45">
        <f>'Population Estimate'!M129*Assumptions!F$41*'Property % affected'!Q130</f>
        <v>5372.517086724195</v>
      </c>
      <c r="AL130" s="45">
        <f>'Population Estimate'!N129*Assumptions!G$41*'Property % affected'!R130</f>
        <v>3384.2195819954691</v>
      </c>
      <c r="AM130" s="45">
        <f>'Population Estimate'!O129*Assumptions!H$41*'Property % affected'!S130</f>
        <v>1725.3177275750927</v>
      </c>
    </row>
    <row r="131" spans="1:39" x14ac:dyDescent="0.35">
      <c r="A131">
        <v>2150</v>
      </c>
      <c r="B131" s="43">
        <f>'Property % affected'!B131*'Population Estimate'!B130</f>
        <v>262.26935281075532</v>
      </c>
      <c r="C131" s="43">
        <f>'Property % affected'!C131*'Population Estimate'!C130</f>
        <v>386.65298958506895</v>
      </c>
      <c r="D131" s="43">
        <f>'Property % affected'!D131*'Population Estimate'!D130</f>
        <v>422.36409229054948</v>
      </c>
      <c r="E131" s="43">
        <f>'Property % affected'!E131*'Population Estimate'!E130</f>
        <v>409.83802779899298</v>
      </c>
      <c r="F131" s="43">
        <f>'Property % affected'!F131*'Population Estimate'!F130</f>
        <v>312.52865689513948</v>
      </c>
      <c r="G131" s="43">
        <f>'Property % affected'!G131*'Population Estimate'!G130</f>
        <v>179.01937346879714</v>
      </c>
      <c r="H131" s="44">
        <f>'Property % affected'!H131*'Population Estimate'!B130</f>
        <v>403.46486330618745</v>
      </c>
      <c r="I131" s="44">
        <f>'Property % affected'!I131*'Population Estimate'!C130</f>
        <v>492.97336354792515</v>
      </c>
      <c r="J131" s="44">
        <f>'Property % affected'!J131*'Population Estimate'!D130</f>
        <v>322.24650885439831</v>
      </c>
      <c r="K131" s="44">
        <f>'Property % affected'!K131*'Population Estimate'!E130</f>
        <v>349.90081929489168</v>
      </c>
      <c r="L131" s="44">
        <f>'Property % affected'!L131*'Population Estimate'!F130</f>
        <v>287.7234849543525</v>
      </c>
      <c r="M131" s="44">
        <f>'Property % affected'!M131*'Population Estimate'!G130</f>
        <v>117.82476832208577</v>
      </c>
      <c r="N131" s="45">
        <f>'Property % affected'!N131*'Population Estimate'!B130</f>
        <v>7584.5095615577911</v>
      </c>
      <c r="O131" s="45">
        <f>'Property % affected'!O131*'Population Estimate'!C130</f>
        <v>15536.352418054543</v>
      </c>
      <c r="P131" s="45">
        <f>'Property % affected'!P131*'Population Estimate'!D130</f>
        <v>11777.541559906047</v>
      </c>
      <c r="Q131" s="45">
        <f>'Property % affected'!Q131*'Population Estimate'!E130</f>
        <v>5792.9714971076774</v>
      </c>
      <c r="R131" s="45">
        <f>'Property % affected'!R131*'Population Estimate'!F130</f>
        <v>3715.5776930827037</v>
      </c>
      <c r="S131" s="45">
        <f>'Property % affected'!S131*'Population Estimate'!G130</f>
        <v>2028.7398782185369</v>
      </c>
      <c r="U131">
        <v>2150</v>
      </c>
      <c r="V131" s="43">
        <f>'Population Estimate'!J130*Assumptions!C$41*'Property % affected'!B131</f>
        <v>244.16638680554641</v>
      </c>
      <c r="W131" s="43">
        <f>'Population Estimate'!K130*Assumptions!D$41*'Property % affected'!C131</f>
        <v>353.0884072269692</v>
      </c>
      <c r="X131" s="43">
        <f>'Population Estimate'!L130*Assumptions!E$41*'Property % affected'!D131</f>
        <v>381.64892872410917</v>
      </c>
      <c r="Y131" s="43">
        <f>'Population Estimate'!M130*Assumptions!F$41*'Property % affected'!E131</f>
        <v>408.78343970176934</v>
      </c>
      <c r="Z131" s="43">
        <f>'Population Estimate'!N130*Assumptions!G$41*'Property % affected'!F131</f>
        <v>306.14463969571176</v>
      </c>
      <c r="AA131" s="43">
        <f>'Population Estimate'!O130*Assumptions!H$41*'Property % affected'!G131</f>
        <v>163.73720718261967</v>
      </c>
      <c r="AB131" s="44">
        <f>'Population Estimate'!J130*Assumptions!C$41*'Property % affected'!H131</f>
        <v>375.6159719795732</v>
      </c>
      <c r="AC131" s="44">
        <f>'Population Estimate'!K130*Assumptions!D$41*'Property % affected'!I131</f>
        <v>450.17931951658227</v>
      </c>
      <c r="AD131" s="44">
        <f>'Population Estimate'!L130*Assumptions!E$41*'Property % affected'!J131</f>
        <v>291.18250612261409</v>
      </c>
      <c r="AE131" s="44">
        <f>'Population Estimate'!M130*Assumptions!F$41*'Property % affected'!K131</f>
        <v>349.00046058191691</v>
      </c>
      <c r="AF131" s="44">
        <f>'Population Estimate'!N130*Assumptions!G$41*'Property % affected'!L131</f>
        <v>281.84616255174103</v>
      </c>
      <c r="AG131" s="44">
        <f>'Population Estimate'!O130*Assumptions!H$41*'Property % affected'!M131</f>
        <v>107.76654016924121</v>
      </c>
      <c r="AH131" s="45">
        <f>'Population Estimate'!J130*Assumptions!C$41*'Property % affected'!N131</f>
        <v>7060.9938808746001</v>
      </c>
      <c r="AI131" s="45">
        <f>'Population Estimate'!K130*Assumptions!D$41*'Property % affected'!O131</f>
        <v>14187.672350069388</v>
      </c>
      <c r="AJ131" s="45">
        <f>'Population Estimate'!L130*Assumptions!E$41*'Property % affected'!P131</f>
        <v>10642.207046923224</v>
      </c>
      <c r="AK131" s="45">
        <f>'Population Estimate'!M130*Assumptions!F$41*'Property % affected'!Q131</f>
        <v>5778.0651234331435</v>
      </c>
      <c r="AL131" s="45">
        <f>'Population Estimate'!N130*Assumptions!G$41*'Property % affected'!R131</f>
        <v>3639.6796550144418</v>
      </c>
      <c r="AM131" s="45">
        <f>'Population Estimate'!O130*Assumptions!H$41*'Property % affected'!S131</f>
        <v>1855.5544873326783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092-6FB1-4BF2-8C03-EF0AC096F196}">
  <sheetPr>
    <tabColor theme="5" tint="0.79998168889431442"/>
  </sheetPr>
  <dimension ref="A1:AM131"/>
  <sheetViews>
    <sheetView zoomScale="85" zoomScaleNormal="85" workbookViewId="0">
      <selection activeCell="H4" sqref="H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C2" s="46">
        <f>Assumptions!$C$36</f>
        <v>0</v>
      </c>
      <c r="H2" s="32" t="s">
        <v>127</v>
      </c>
      <c r="I2" s="46">
        <f>Assumptions!$D$36</f>
        <v>3</v>
      </c>
      <c r="N2" s="34" t="s">
        <v>128</v>
      </c>
      <c r="O2" s="46">
        <f>Assumptions!E36</f>
        <v>12</v>
      </c>
      <c r="V2" s="30" t="s">
        <v>126</v>
      </c>
      <c r="W2" s="46">
        <f>Assumptions!$C$36</f>
        <v>0</v>
      </c>
      <c r="AB2" s="32" t="s">
        <v>127</v>
      </c>
      <c r="AC2" s="46">
        <f>Assumptions!$D$36</f>
        <v>3</v>
      </c>
      <c r="AH2" s="34" t="s">
        <v>128</v>
      </c>
      <c r="AI2" s="46">
        <f>Assumptions!Y36</f>
        <v>0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Displacement_Number!B4*'Temporary Relocation Numbers'!$C$2</f>
        <v>0</v>
      </c>
      <c r="C4" s="43">
        <f>Displacement_Number!C4*'Temporary Relocation Numbers'!$C$2</f>
        <v>0</v>
      </c>
      <c r="D4" s="43">
        <f>Displacement_Number!D4*'Temporary Relocation Numbers'!$C$2</f>
        <v>0</v>
      </c>
      <c r="E4" s="43">
        <f>Displacement_Number!E4*'Temporary Relocation Numbers'!$C$2</f>
        <v>0</v>
      </c>
      <c r="F4" s="43">
        <f>Displacement_Number!F4*'Temporary Relocation Numbers'!$C$2</f>
        <v>0</v>
      </c>
      <c r="G4" s="43">
        <f>Displacement_Number!G4*'Temporary Relocation Numbers'!$C$2</f>
        <v>0</v>
      </c>
      <c r="H4" s="44">
        <f>Displacement_Number!H4*'Temporary Relocation Numbers'!$I$2</f>
        <v>60.424422916702348</v>
      </c>
      <c r="I4" s="44">
        <f>Displacement_Number!I4*'Temporary Relocation Numbers'!$I$2</f>
        <v>73.82955423080638</v>
      </c>
      <c r="J4" s="44">
        <f>Displacement_Number!J4*'Temporary Relocation Numbers'!$I$2</f>
        <v>48.260855170607925</v>
      </c>
      <c r="K4" s="44">
        <f>Displacement_Number!K4*'Temporary Relocation Numbers'!$I$2</f>
        <v>52.402469227983801</v>
      </c>
      <c r="L4" s="44">
        <f>Displacement_Number!L4*'Temporary Relocation Numbers'!$I$2</f>
        <v>43.090556623651864</v>
      </c>
      <c r="M4" s="44">
        <f>Displacement_Number!M4*'Temporary Relocation Numbers'!$I$2</f>
        <v>17.64588264964534</v>
      </c>
      <c r="N4" s="45">
        <f>Displacement_Number!N4*'Temporary Relocation Numbers'!$O$2</f>
        <v>4819.8004184378779</v>
      </c>
      <c r="O4" s="45">
        <f>Displacement_Number!O4*'Temporary Relocation Numbers'!$O$2</f>
        <v>9873.033619085767</v>
      </c>
      <c r="P4" s="45">
        <f>Displacement_Number!P4*'Temporary Relocation Numbers'!$O$2</f>
        <v>7484.3863374266175</v>
      </c>
      <c r="Q4" s="45">
        <f>Displacement_Number!Q4*'Temporary Relocation Numbers'!$O$2</f>
        <v>3681.3146874092104</v>
      </c>
      <c r="R4" s="45">
        <f>Displacement_Number!R4*'Temporary Relocation Numbers'!$O$2</f>
        <v>2361.1734911149929</v>
      </c>
      <c r="S4" s="45">
        <f>Displacement_Number!S4*'Temporary Relocation Numbers'!$O$2</f>
        <v>1289.2226233717042</v>
      </c>
      <c r="U4">
        <v>2023</v>
      </c>
      <c r="V4" s="43">
        <f>Displacement_Number!V4*'Temporary Relocation Numbers'!$C$2</f>
        <v>0</v>
      </c>
      <c r="W4" s="43">
        <f>Displacement_Number!W4*'Temporary Relocation Numbers'!$C$2</f>
        <v>0</v>
      </c>
      <c r="X4" s="43">
        <f>Displacement_Number!X4*'Temporary Relocation Numbers'!$C$2</f>
        <v>0</v>
      </c>
      <c r="Y4" s="43">
        <f>Displacement_Number!Y4*'Temporary Relocation Numbers'!$C$2</f>
        <v>0</v>
      </c>
      <c r="Z4" s="43">
        <f>Displacement_Number!Z4*'Temporary Relocation Numbers'!$C$2</f>
        <v>0</v>
      </c>
      <c r="AA4" s="43">
        <f>Displacement_Number!AA4*'Temporary Relocation Numbers'!$C$2</f>
        <v>0</v>
      </c>
      <c r="AB4" s="44">
        <f>Displacement_Number!AB4*'Temporary Relocation Numbers'!$I$2</f>
        <v>56.253667690357943</v>
      </c>
      <c r="AC4" s="44">
        <f>Displacement_Number!AC4*'Temporary Relocation Numbers'!$I$2</f>
        <v>67.420556446770235</v>
      </c>
      <c r="AD4" s="44">
        <f>Displacement_Number!AD4*'Temporary Relocation Numbers'!$I$2</f>
        <v>43.608592707974424</v>
      </c>
      <c r="AE4" s="44">
        <f>Displacement_Number!AE4*'Temporary Relocation Numbers'!$I$2</f>
        <v>52.267628104016552</v>
      </c>
      <c r="AF4" s="44">
        <f>Displacement_Number!AF4*'Temporary Relocation Numbers'!$I$2</f>
        <v>42.210346605949013</v>
      </c>
      <c r="AG4" s="44">
        <f>Displacement_Number!AG4*'Temporary Relocation Numbers'!$I$2</f>
        <v>16.139524384095598</v>
      </c>
      <c r="AH4" s="45">
        <f>Displacement_Number!AH4*'Temporary Relocation Numbers'!$O$2</f>
        <v>4487.1169302918934</v>
      </c>
      <c r="AI4" s="45">
        <f>Displacement_Number!AI4*'Temporary Relocation Numbers'!$O$2</f>
        <v>9015.9750705725201</v>
      </c>
      <c r="AJ4" s="45">
        <f>Displacement_Number!AJ4*'Temporary Relocation Numbers'!$O$2</f>
        <v>6762.9045176294685</v>
      </c>
      <c r="AK4" s="45">
        <f>Displacement_Number!AK4*'Temporary Relocation Numbers'!$O$2</f>
        <v>3671.8419923732608</v>
      </c>
      <c r="AL4" s="45">
        <f>Displacement_Number!AL4*'Temporary Relocation Numbers'!$O$2</f>
        <v>2312.9418430867318</v>
      </c>
      <c r="AM4" s="45">
        <f>Displacement_Number!AM4*'Temporary Relocation Numbers'!$O$2</f>
        <v>1179.1668560627947</v>
      </c>
    </row>
    <row r="5" spans="1:39" x14ac:dyDescent="0.35">
      <c r="A5">
        <v>2024</v>
      </c>
      <c r="B5" s="43">
        <f>Displacement_Number!B5*'Temporary Relocation Numbers'!$C$2</f>
        <v>0</v>
      </c>
      <c r="C5" s="43">
        <f>Displacement_Number!C5*'Temporary Relocation Numbers'!$C$2</f>
        <v>0</v>
      </c>
      <c r="D5" s="43">
        <f>Displacement_Number!D5*'Temporary Relocation Numbers'!$C$2</f>
        <v>0</v>
      </c>
      <c r="E5" s="43">
        <f>Displacement_Number!E5*'Temporary Relocation Numbers'!$C$2</f>
        <v>0</v>
      </c>
      <c r="F5" s="43">
        <f>Displacement_Number!F5*'Temporary Relocation Numbers'!$C$2</f>
        <v>0</v>
      </c>
      <c r="G5" s="43">
        <f>Displacement_Number!G5*'Temporary Relocation Numbers'!$C$2</f>
        <v>0</v>
      </c>
      <c r="H5" s="44">
        <f>Displacement_Number!H5*'Temporary Relocation Numbers'!$I$2</f>
        <v>61.292310489196112</v>
      </c>
      <c r="I5" s="44">
        <f>Displacement_Number!I5*'Temporary Relocation Numbers'!$I$2</f>
        <v>74.889982274744881</v>
      </c>
      <c r="J5" s="44">
        <f>Displacement_Number!J5*'Temporary Relocation Numbers'!$I$2</f>
        <v>48.95403508724911</v>
      </c>
      <c r="K5" s="44">
        <f>Displacement_Number!K5*'Temporary Relocation Numbers'!$I$2</f>
        <v>53.155135941468998</v>
      </c>
      <c r="L5" s="44">
        <f>Displacement_Number!L5*'Temporary Relocation Numbers'!$I$2</f>
        <v>43.709474550879079</v>
      </c>
      <c r="M5" s="44">
        <f>Displacement_Number!M5*'Temporary Relocation Numbers'!$I$2</f>
        <v>17.899333845669545</v>
      </c>
      <c r="N5" s="45">
        <f>Displacement_Number!N5*'Temporary Relocation Numbers'!$O$2</f>
        <v>4886.7563732409026</v>
      </c>
      <c r="O5" s="45">
        <f>Displacement_Number!O5*'Temporary Relocation Numbers'!$O$2</f>
        <v>10010.188342389123</v>
      </c>
      <c r="P5" s="45">
        <f>Displacement_Number!P5*'Temporary Relocation Numbers'!$O$2</f>
        <v>7588.3583258558647</v>
      </c>
      <c r="Q5" s="45">
        <f>Displacement_Number!Q5*'Temporary Relocation Numbers'!$O$2</f>
        <v>3732.4549667624715</v>
      </c>
      <c r="R5" s="45">
        <f>Displacement_Number!R5*'Temporary Relocation Numbers'!$O$2</f>
        <v>2393.9745641528748</v>
      </c>
      <c r="S5" s="45">
        <f>Displacement_Number!S5*'Temporary Relocation Numbers'!$O$2</f>
        <v>1307.1323134433712</v>
      </c>
      <c r="U5">
        <v>2024</v>
      </c>
      <c r="V5" s="43">
        <f>Displacement_Number!V5*'Temporary Relocation Numbers'!$C$2</f>
        <v>0</v>
      </c>
      <c r="W5" s="43">
        <f>Displacement_Number!W5*'Temporary Relocation Numbers'!$C$2</f>
        <v>0</v>
      </c>
      <c r="X5" s="43">
        <f>Displacement_Number!X5*'Temporary Relocation Numbers'!$C$2</f>
        <v>0</v>
      </c>
      <c r="Y5" s="43">
        <f>Displacement_Number!Y5*'Temporary Relocation Numbers'!$C$2</f>
        <v>0</v>
      </c>
      <c r="Z5" s="43">
        <f>Displacement_Number!Z5*'Temporary Relocation Numbers'!$C$2</f>
        <v>0</v>
      </c>
      <c r="AA5" s="43">
        <f>Displacement_Number!AA5*'Temporary Relocation Numbers'!$C$2</f>
        <v>0</v>
      </c>
      <c r="AB5" s="44">
        <f>Displacement_Number!AB5*'Temporary Relocation Numbers'!$I$2</f>
        <v>57.061649905810107</v>
      </c>
      <c r="AC5" s="44">
        <f>Displacement_Number!AC5*'Temporary Relocation Numbers'!$I$2</f>
        <v>68.388930826636951</v>
      </c>
      <c r="AD5" s="44">
        <f>Displacement_Number!AD5*'Temporary Relocation Numbers'!$I$2</f>
        <v>44.23495128681212</v>
      </c>
      <c r="AE5" s="44">
        <f>Displacement_Number!AE5*'Temporary Relocation Numbers'!$I$2</f>
        <v>53.018358068582948</v>
      </c>
      <c r="AF5" s="44">
        <f>Displacement_Number!AF5*'Temporary Relocation Numbers'!$I$2</f>
        <v>42.816621907915227</v>
      </c>
      <c r="AG5" s="44">
        <f>Displacement_Number!AG5*'Temporary Relocation Numbers'!$I$2</f>
        <v>16.371339467513543</v>
      </c>
      <c r="AH5" s="45">
        <f>Displacement_Number!AH5*'Temporary Relocation Numbers'!$O$2</f>
        <v>4549.4512952650148</v>
      </c>
      <c r="AI5" s="45">
        <f>Displacement_Number!AI5*'Temporary Relocation Numbers'!$O$2</f>
        <v>9141.2236632364657</v>
      </c>
      <c r="AJ5" s="45">
        <f>Displacement_Number!AJ5*'Temporary Relocation Numbers'!$O$2</f>
        <v>6856.853787289544</v>
      </c>
      <c r="AK5" s="45">
        <f>Displacement_Number!AK5*'Temporary Relocation Numbers'!$O$2</f>
        <v>3722.8506784476253</v>
      </c>
      <c r="AL5" s="45">
        <f>Displacement_Number!AL5*'Temporary Relocation Numbers'!$O$2</f>
        <v>2345.0728892012785</v>
      </c>
      <c r="AM5" s="45">
        <f>Displacement_Number!AM5*'Temporary Relocation Numbers'!$O$2</f>
        <v>1195.5476676868068</v>
      </c>
    </row>
    <row r="6" spans="1:39" x14ac:dyDescent="0.35">
      <c r="A6">
        <v>2025</v>
      </c>
      <c r="B6" s="43">
        <f>Displacement_Number!B6*'Temporary Relocation Numbers'!$C$2</f>
        <v>0</v>
      </c>
      <c r="C6" s="43">
        <f>Displacement_Number!C6*'Temporary Relocation Numbers'!$C$2</f>
        <v>0</v>
      </c>
      <c r="D6" s="43">
        <f>Displacement_Number!D6*'Temporary Relocation Numbers'!$C$2</f>
        <v>0</v>
      </c>
      <c r="E6" s="43">
        <f>Displacement_Number!E6*'Temporary Relocation Numbers'!$C$2</f>
        <v>0</v>
      </c>
      <c r="F6" s="43">
        <f>Displacement_Number!F6*'Temporary Relocation Numbers'!$C$2</f>
        <v>0</v>
      </c>
      <c r="G6" s="43">
        <f>Displacement_Number!G6*'Temporary Relocation Numbers'!$C$2</f>
        <v>0</v>
      </c>
      <c r="H6" s="44">
        <f>Displacement_Number!H6*'Temporary Relocation Numbers'!$I$2</f>
        <v>62.17266369730757</v>
      </c>
      <c r="I6" s="44">
        <f>Displacement_Number!I6*'Temporary Relocation Numbers'!$I$2</f>
        <v>75.965641450011276</v>
      </c>
      <c r="J6" s="44">
        <f>Displacement_Number!J6*'Temporary Relocation Numbers'!$I$2</f>
        <v>49.657171279947505</v>
      </c>
      <c r="K6" s="44">
        <f>Displacement_Number!K6*'Temporary Relocation Numbers'!$I$2</f>
        <v>53.918613351280797</v>
      </c>
      <c r="L6" s="44">
        <f>Displacement_Number!L6*'Temporary Relocation Numbers'!$I$2</f>
        <v>44.337282114970087</v>
      </c>
      <c r="M6" s="44">
        <f>Displacement_Number!M6*'Temporary Relocation Numbers'!$I$2</f>
        <v>18.156425409820496</v>
      </c>
      <c r="N6" s="45">
        <f>Displacement_Number!N6*'Temporary Relocation Numbers'!$O$2</f>
        <v>4954.642470268579</v>
      </c>
      <c r="O6" s="45">
        <f>Displacement_Number!O6*'Temporary Relocation Numbers'!$O$2</f>
        <v>10149.248398830216</v>
      </c>
      <c r="P6" s="45">
        <f>Displacement_Number!P6*'Temporary Relocation Numbers'!$O$2</f>
        <v>7693.7746777760613</v>
      </c>
      <c r="Q6" s="45">
        <f>Displacement_Number!Q6*'Temporary Relocation Numbers'!$O$2</f>
        <v>3784.3056793153919</v>
      </c>
      <c r="R6" s="45">
        <f>Displacement_Number!R6*'Temporary Relocation Numbers'!$O$2</f>
        <v>2427.2313048477436</v>
      </c>
      <c r="S6" s="45">
        <f>Displacement_Number!S6*'Temporary Relocation Numbers'!$O$2</f>
        <v>1325.2908022815568</v>
      </c>
      <c r="U6">
        <v>2025</v>
      </c>
      <c r="V6" s="43">
        <f>Displacement_Number!V6*'Temporary Relocation Numbers'!$C$2</f>
        <v>0</v>
      </c>
      <c r="W6" s="43">
        <f>Displacement_Number!W6*'Temporary Relocation Numbers'!$C$2</f>
        <v>0</v>
      </c>
      <c r="X6" s="43">
        <f>Displacement_Number!X6*'Temporary Relocation Numbers'!$C$2</f>
        <v>0</v>
      </c>
      <c r="Y6" s="43">
        <f>Displacement_Number!Y6*'Temporary Relocation Numbers'!$C$2</f>
        <v>0</v>
      </c>
      <c r="Z6" s="43">
        <f>Displacement_Number!Z6*'Temporary Relocation Numbers'!$C$2</f>
        <v>0</v>
      </c>
      <c r="AA6" s="43">
        <f>Displacement_Number!AA6*'Temporary Relocation Numbers'!$C$2</f>
        <v>0</v>
      </c>
      <c r="AB6" s="44">
        <f>Displacement_Number!AB6*'Temporary Relocation Numbers'!$I$2</f>
        <v>57.881237324750167</v>
      </c>
      <c r="AC6" s="44">
        <f>Displacement_Number!AC6*'Temporary Relocation Numbers'!$I$2</f>
        <v>69.371214153403599</v>
      </c>
      <c r="AD6" s="44">
        <f>Displacement_Number!AD6*'Temporary Relocation Numbers'!$I$2</f>
        <v>44.870306374019407</v>
      </c>
      <c r="AE6" s="44">
        <f>Displacement_Number!AE6*'Temporary Relocation Numbers'!$I$2</f>
        <v>53.779870911579891</v>
      </c>
      <c r="AF6" s="44">
        <f>Displacement_Number!AF6*'Temporary Relocation Numbers'!$I$2</f>
        <v>43.431605258294425</v>
      </c>
      <c r="AG6" s="44">
        <f>Displacement_Number!AG6*'Temporary Relocation Numbers'!$I$2</f>
        <v>16.606484155424237</v>
      </c>
      <c r="AH6" s="45">
        <f>Displacement_Number!AH6*'Temporary Relocation Numbers'!$O$2</f>
        <v>4612.6516000201755</v>
      </c>
      <c r="AI6" s="45">
        <f>Displacement_Number!AI6*'Temporary Relocation Numbers'!$O$2</f>
        <v>9268.2121908316331</v>
      </c>
      <c r="AJ6" s="45">
        <f>Displacement_Number!AJ6*'Temporary Relocation Numbers'!$O$2</f>
        <v>6952.1081863132922</v>
      </c>
      <c r="AK6" s="45">
        <f>Displacement_Number!AK6*'Temporary Relocation Numbers'!$O$2</f>
        <v>3774.5679696472753</v>
      </c>
      <c r="AL6" s="45">
        <f>Displacement_Number!AL6*'Temporary Relocation Numbers'!$O$2</f>
        <v>2377.650295057857</v>
      </c>
      <c r="AM6" s="45">
        <f>Displacement_Number!AM6*'Temporary Relocation Numbers'!$O$2</f>
        <v>1212.1560391239882</v>
      </c>
    </row>
    <row r="7" spans="1:39" x14ac:dyDescent="0.35">
      <c r="A7">
        <v>2026</v>
      </c>
      <c r="B7" s="43">
        <f>Displacement_Number!B7*'Temporary Relocation Numbers'!$C$2</f>
        <v>0</v>
      </c>
      <c r="C7" s="43">
        <f>Displacement_Number!C7*'Temporary Relocation Numbers'!$C$2</f>
        <v>0</v>
      </c>
      <c r="D7" s="43">
        <f>Displacement_Number!D7*'Temporary Relocation Numbers'!$C$2</f>
        <v>0</v>
      </c>
      <c r="E7" s="43">
        <f>Displacement_Number!E7*'Temporary Relocation Numbers'!$C$2</f>
        <v>0</v>
      </c>
      <c r="F7" s="43">
        <f>Displacement_Number!F7*'Temporary Relocation Numbers'!$C$2</f>
        <v>0</v>
      </c>
      <c r="G7" s="43">
        <f>Displacement_Number!G7*'Temporary Relocation Numbers'!$C$2</f>
        <v>0</v>
      </c>
      <c r="H7" s="44">
        <f>Displacement_Number!H7*'Temporary Relocation Numbers'!$I$2</f>
        <v>63.065661587351315</v>
      </c>
      <c r="I7" s="44">
        <f>Displacement_Number!I7*'Temporary Relocation Numbers'!$I$2</f>
        <v>77.056750524265397</v>
      </c>
      <c r="J7" s="44">
        <f>Displacement_Number!J7*'Temporary Relocation Numbers'!$I$2</f>
        <v>50.370406752605149</v>
      </c>
      <c r="K7" s="44">
        <f>Displacement_Number!K7*'Temporary Relocation Numbers'!$I$2</f>
        <v>54.693056733523477</v>
      </c>
      <c r="L7" s="44">
        <f>Displacement_Number!L7*'Temporary Relocation Numbers'!$I$2</f>
        <v>44.974106999483745</v>
      </c>
      <c r="M7" s="44">
        <f>Displacement_Number!M7*'Temporary Relocation Numbers'!$I$2</f>
        <v>18.417209629403622</v>
      </c>
      <c r="N7" s="45">
        <f>Displacement_Number!N7*'Temporary Relocation Numbers'!$O$2</f>
        <v>5023.4716309191699</v>
      </c>
      <c r="O7" s="45">
        <f>Displacement_Number!O7*'Temporary Relocation Numbers'!$O$2</f>
        <v>10290.240257015284</v>
      </c>
      <c r="P7" s="45">
        <f>Displacement_Number!P7*'Temporary Relocation Numbers'!$O$2</f>
        <v>7800.6554580712709</v>
      </c>
      <c r="Q7" s="45">
        <f>Displacement_Number!Q7*'Temporary Relocation Numbers'!$O$2</f>
        <v>3836.8766943009441</v>
      </c>
      <c r="R7" s="45">
        <f>Displacement_Number!R7*'Temporary Relocation Numbers'!$O$2</f>
        <v>2460.9500432673194</v>
      </c>
      <c r="S7" s="45">
        <f>Displacement_Number!S7*'Temporary Relocation Numbers'!$O$2</f>
        <v>1343.7015461619408</v>
      </c>
      <c r="U7">
        <v>2026</v>
      </c>
      <c r="V7" s="43">
        <f>Displacement_Number!V7*'Temporary Relocation Numbers'!$C$2</f>
        <v>0</v>
      </c>
      <c r="W7" s="43">
        <f>Displacement_Number!W7*'Temporary Relocation Numbers'!$C$2</f>
        <v>0</v>
      </c>
      <c r="X7" s="43">
        <f>Displacement_Number!X7*'Temporary Relocation Numbers'!$C$2</f>
        <v>0</v>
      </c>
      <c r="Y7" s="43">
        <f>Displacement_Number!Y7*'Temporary Relocation Numbers'!$C$2</f>
        <v>0</v>
      </c>
      <c r="Z7" s="43">
        <f>Displacement_Number!Z7*'Temporary Relocation Numbers'!$C$2</f>
        <v>0</v>
      </c>
      <c r="AA7" s="43">
        <f>Displacement_Number!AA7*'Temporary Relocation Numbers'!$C$2</f>
        <v>0</v>
      </c>
      <c r="AB7" s="44">
        <f>Displacement_Number!AB7*'Temporary Relocation Numbers'!$I$2</f>
        <v>58.71259663494105</v>
      </c>
      <c r="AC7" s="44">
        <f>Displacement_Number!AC7*'Temporary Relocation Numbers'!$I$2</f>
        <v>70.367606203941492</v>
      </c>
      <c r="AD7" s="44">
        <f>Displacement_Number!AD7*'Temporary Relocation Numbers'!$I$2</f>
        <v>45.514787188171027</v>
      </c>
      <c r="AE7" s="44">
        <f>Displacement_Number!AE7*'Temporary Relocation Numbers'!$I$2</f>
        <v>54.552321509557828</v>
      </c>
      <c r="AF7" s="44">
        <f>Displacement_Number!AF7*'Temporary Relocation Numbers'!$I$2</f>
        <v>44.055421732455727</v>
      </c>
      <c r="AG7" s="44">
        <f>Displacement_Number!AG7*'Temporary Relocation Numbers'!$I$2</f>
        <v>16.845006271575443</v>
      </c>
      <c r="AH7" s="45">
        <f>Displacement_Number!AH7*'Temporary Relocation Numbers'!$O$2</f>
        <v>4676.7298740647975</v>
      </c>
      <c r="AI7" s="45">
        <f>Displacement_Number!AI7*'Temporary Relocation Numbers'!$O$2</f>
        <v>9396.9648242768344</v>
      </c>
      <c r="AJ7" s="45">
        <f>Displacement_Number!AJ7*'Temporary Relocation Numbers'!$O$2</f>
        <v>7048.6858453648638</v>
      </c>
      <c r="AK7" s="45">
        <f>Displacement_Number!AK7*'Temporary Relocation Numbers'!$O$2</f>
        <v>3827.0037098098428</v>
      </c>
      <c r="AL7" s="45">
        <f>Displacement_Number!AL7*'Temporary Relocation Numbers'!$O$2</f>
        <v>2410.6802614200092</v>
      </c>
      <c r="AM7" s="45">
        <f>Displacement_Number!AM7*'Temporary Relocation Numbers'!$O$2</f>
        <v>1228.9951316016186</v>
      </c>
    </row>
    <row r="8" spans="1:39" x14ac:dyDescent="0.35">
      <c r="A8">
        <v>2027</v>
      </c>
      <c r="B8" s="43">
        <f>Displacement_Number!B8*'Temporary Relocation Numbers'!$C$2</f>
        <v>0</v>
      </c>
      <c r="C8" s="43">
        <f>Displacement_Number!C8*'Temporary Relocation Numbers'!$C$2</f>
        <v>0</v>
      </c>
      <c r="D8" s="43">
        <f>Displacement_Number!D8*'Temporary Relocation Numbers'!$C$2</f>
        <v>0</v>
      </c>
      <c r="E8" s="43">
        <f>Displacement_Number!E8*'Temporary Relocation Numbers'!$C$2</f>
        <v>0</v>
      </c>
      <c r="F8" s="43">
        <f>Displacement_Number!F8*'Temporary Relocation Numbers'!$C$2</f>
        <v>0</v>
      </c>
      <c r="G8" s="43">
        <f>Displacement_Number!G8*'Temporary Relocation Numbers'!$C$2</f>
        <v>0</v>
      </c>
      <c r="H8" s="44">
        <f>Displacement_Number!H8*'Temporary Relocation Numbers'!$I$2</f>
        <v>63.971485777318563</v>
      </c>
      <c r="I8" s="44">
        <f>Displacement_Number!I8*'Temporary Relocation Numbers'!$I$2</f>
        <v>78.163531407368779</v>
      </c>
      <c r="J8" s="44">
        <f>Displacement_Number!J8*'Temporary Relocation Numbers'!$I$2</f>
        <v>51.093886563116641</v>
      </c>
      <c r="K8" s="44">
        <f>Displacement_Number!K8*'Temporary Relocation Numbers'!$I$2</f>
        <v>55.478623594561725</v>
      </c>
      <c r="L8" s="44">
        <f>Displacement_Number!L8*'Temporary Relocation Numbers'!$I$2</f>
        <v>45.620078721922269</v>
      </c>
      <c r="M8" s="44">
        <f>Displacement_Number!M8*'Temporary Relocation Numbers'!$I$2</f>
        <v>18.681739542736956</v>
      </c>
      <c r="N8" s="45">
        <f>Displacement_Number!N8*'Temporary Relocation Numbers'!$O$2</f>
        <v>5093.2569560930915</v>
      </c>
      <c r="O8" s="45">
        <f>Displacement_Number!O8*'Temporary Relocation Numbers'!$O$2</f>
        <v>10433.190753248542</v>
      </c>
      <c r="P8" s="45">
        <f>Displacement_Number!P8*'Temporary Relocation Numbers'!$O$2</f>
        <v>7909.0210103639656</v>
      </c>
      <c r="Q8" s="45">
        <f>Displacement_Number!Q8*'Temporary Relocation Numbers'!$O$2</f>
        <v>3890.1780180540245</v>
      </c>
      <c r="R8" s="45">
        <f>Displacement_Number!R8*'Temporary Relocation Numbers'!$O$2</f>
        <v>2495.1371974156878</v>
      </c>
      <c r="S8" s="45">
        <f>Displacement_Number!S8*'Temporary Relocation Numbers'!$O$2</f>
        <v>1362.3680493742727</v>
      </c>
      <c r="U8">
        <v>2027</v>
      </c>
      <c r="V8" s="43">
        <f>Displacement_Number!V8*'Temporary Relocation Numbers'!$C$2</f>
        <v>0</v>
      </c>
      <c r="W8" s="43">
        <f>Displacement_Number!W8*'Temporary Relocation Numbers'!$C$2</f>
        <v>0</v>
      </c>
      <c r="X8" s="43">
        <f>Displacement_Number!X8*'Temporary Relocation Numbers'!$C$2</f>
        <v>0</v>
      </c>
      <c r="Y8" s="43">
        <f>Displacement_Number!Y8*'Temporary Relocation Numbers'!$C$2</f>
        <v>0</v>
      </c>
      <c r="Z8" s="43">
        <f>Displacement_Number!Z8*'Temporary Relocation Numbers'!$C$2</f>
        <v>0</v>
      </c>
      <c r="AA8" s="43">
        <f>Displacement_Number!AA8*'Temporary Relocation Numbers'!$C$2</f>
        <v>0</v>
      </c>
      <c r="AB8" s="44">
        <f>Displacement_Number!AB8*'Temporary Relocation Numbers'!$I$2</f>
        <v>59.555896918314048</v>
      </c>
      <c r="AC8" s="44">
        <f>Displacement_Number!AC8*'Temporary Relocation Numbers'!$I$2</f>
        <v>71.378309624555442</v>
      </c>
      <c r="AD8" s="44">
        <f>Displacement_Number!AD8*'Temporary Relocation Numbers'!$I$2</f>
        <v>46.168524803832938</v>
      </c>
      <c r="AE8" s="44">
        <f>Displacement_Number!AE8*'Temporary Relocation Numbers'!$I$2</f>
        <v>55.335866963588856</v>
      </c>
      <c r="AF8" s="44">
        <f>Displacement_Number!AF8*'Temporary Relocation Numbers'!$I$2</f>
        <v>44.688198202249716</v>
      </c>
      <c r="AG8" s="44">
        <f>Displacement_Number!AG8*'Temporary Relocation Numbers'!$I$2</f>
        <v>17.086954326616585</v>
      </c>
      <c r="AH8" s="45">
        <f>Displacement_Number!AH8*'Temporary Relocation Numbers'!$O$2</f>
        <v>4741.698314018442</v>
      </c>
      <c r="AI8" s="45">
        <f>Displacement_Number!AI8*'Temporary Relocation Numbers'!$O$2</f>
        <v>9527.5060702697119</v>
      </c>
      <c r="AJ8" s="45">
        <f>Displacement_Number!AJ8*'Temporary Relocation Numbers'!$O$2</f>
        <v>7146.6051469769263</v>
      </c>
      <c r="AK8" s="45">
        <f>Displacement_Number!AK8*'Temporary Relocation Numbers'!$O$2</f>
        <v>3880.1678795220987</v>
      </c>
      <c r="AL8" s="45">
        <f>Displacement_Number!AL8*'Temporary Relocation Numbers'!$O$2</f>
        <v>2444.1690751913675</v>
      </c>
      <c r="AM8" s="45">
        <f>Displacement_Number!AM8*'Temporary Relocation Numbers'!$O$2</f>
        <v>1246.0681502622799</v>
      </c>
    </row>
    <row r="9" spans="1:39" x14ac:dyDescent="0.35">
      <c r="A9">
        <v>2028</v>
      </c>
      <c r="B9" s="43">
        <f>Displacement_Number!B9*'Temporary Relocation Numbers'!$C$2</f>
        <v>0</v>
      </c>
      <c r="C9" s="43">
        <f>Displacement_Number!C9*'Temporary Relocation Numbers'!$C$2</f>
        <v>0</v>
      </c>
      <c r="D9" s="43">
        <f>Displacement_Number!D9*'Temporary Relocation Numbers'!$C$2</f>
        <v>0</v>
      </c>
      <c r="E9" s="43">
        <f>Displacement_Number!E9*'Temporary Relocation Numbers'!$C$2</f>
        <v>0</v>
      </c>
      <c r="F9" s="43">
        <f>Displacement_Number!F9*'Temporary Relocation Numbers'!$C$2</f>
        <v>0</v>
      </c>
      <c r="G9" s="43">
        <f>Displacement_Number!G9*'Temporary Relocation Numbers'!$C$2</f>
        <v>0</v>
      </c>
      <c r="H9" s="44">
        <f>Displacement_Number!H9*'Temporary Relocation Numbers'!$I$2</f>
        <v>64.890320493814457</v>
      </c>
      <c r="I9" s="44">
        <f>Displacement_Number!I9*'Temporary Relocation Numbers'!$I$2</f>
        <v>79.286209196517035</v>
      </c>
      <c r="J9" s="44">
        <f>Displacement_Number!J9*'Temporary Relocation Numbers'!$I$2</f>
        <v>51.827757852870867</v>
      </c>
      <c r="K9" s="44">
        <f>Displacement_Number!K9*'Temporary Relocation Numbers'!$I$2</f>
        <v>56.275473703054345</v>
      </c>
      <c r="L9" s="44">
        <f>Displacement_Number!L9*'Temporary Relocation Numbers'!$I$2</f>
        <v>46.275328660072674</v>
      </c>
      <c r="M9" s="44">
        <f>Displacement_Number!M9*'Temporary Relocation Numbers'!$I$2</f>
        <v>18.950068949938043</v>
      </c>
      <c r="N9" s="45">
        <f>Displacement_Number!N9*'Temporary Relocation Numbers'!$O$2</f>
        <v>5164.0117286865352</v>
      </c>
      <c r="O9" s="45">
        <f>Displacement_Number!O9*'Temporary Relocation Numbers'!$O$2</f>
        <v>10578.127096640173</v>
      </c>
      <c r="P9" s="45">
        <f>Displacement_Number!P9*'Temporary Relocation Numbers'!$O$2</f>
        <v>8018.8919608872093</v>
      </c>
      <c r="Q9" s="45">
        <f>Displacement_Number!Q9*'Temporary Relocation Numbers'!$O$2</f>
        <v>3944.219795916054</v>
      </c>
      <c r="R9" s="45">
        <f>Displacement_Number!R9*'Temporary Relocation Numbers'!$O$2</f>
        <v>2529.7992744548965</v>
      </c>
      <c r="S9" s="45">
        <f>Displacement_Number!S9*'Temporary Relocation Numbers'!$O$2</f>
        <v>1381.2938648893787</v>
      </c>
      <c r="U9">
        <v>2028</v>
      </c>
      <c r="V9" s="43">
        <f>Displacement_Number!V9*'Temporary Relocation Numbers'!$C$2</f>
        <v>0</v>
      </c>
      <c r="W9" s="43">
        <f>Displacement_Number!W9*'Temporary Relocation Numbers'!$C$2</f>
        <v>0</v>
      </c>
      <c r="X9" s="43">
        <f>Displacement_Number!X9*'Temporary Relocation Numbers'!$C$2</f>
        <v>0</v>
      </c>
      <c r="Y9" s="43">
        <f>Displacement_Number!Y9*'Temporary Relocation Numbers'!$C$2</f>
        <v>0</v>
      </c>
      <c r="Z9" s="43">
        <f>Displacement_Number!Z9*'Temporary Relocation Numbers'!$C$2</f>
        <v>0</v>
      </c>
      <c r="AA9" s="43">
        <f>Displacement_Number!AA9*'Temporary Relocation Numbers'!$C$2</f>
        <v>0</v>
      </c>
      <c r="AB9" s="44">
        <f>Displacement_Number!AB9*'Temporary Relocation Numbers'!$I$2</f>
        <v>60.411309685356571</v>
      </c>
      <c r="AC9" s="44">
        <f>Displacement_Number!AC9*'Temporary Relocation Numbers'!$I$2</f>
        <v>72.403529972198015</v>
      </c>
      <c r="AD9" s="44">
        <f>Displacement_Number!AD9*'Temporary Relocation Numbers'!$I$2</f>
        <v>46.831652178220175</v>
      </c>
      <c r="AE9" s="44">
        <f>Displacement_Number!AE9*'Temporary Relocation Numbers'!$I$2</f>
        <v>56.130666631217807</v>
      </c>
      <c r="AF9" s="44">
        <f>Displacement_Number!AF9*'Temporary Relocation Numbers'!$I$2</f>
        <v>45.330063361811703</v>
      </c>
      <c r="AG9" s="44">
        <f>Displacement_Number!AG9*'Temporary Relocation Numbers'!$I$2</f>
        <v>17.332377527964859</v>
      </c>
      <c r="AH9" s="45">
        <f>Displacement_Number!AH9*'Temporary Relocation Numbers'!$O$2</f>
        <v>4807.5692859343062</v>
      </c>
      <c r="AI9" s="45">
        <f>Displacement_Number!AI9*'Temporary Relocation Numbers'!$O$2</f>
        <v>9659.8607759513343</v>
      </c>
      <c r="AJ9" s="45">
        <f>Displacement_Number!AJ9*'Temporary Relocation Numbers'!$O$2</f>
        <v>7245.8847290495642</v>
      </c>
      <c r="AK9" s="45">
        <f>Displacement_Number!AK9*'Temporary Relocation Numbers'!$O$2</f>
        <v>3934.0705980196467</v>
      </c>
      <c r="AL9" s="45">
        <f>Displacement_Number!AL9*'Temporary Relocation Numbers'!$O$2</f>
        <v>2478.1231106122982</v>
      </c>
      <c r="AM9" s="45">
        <f>Displacement_Number!AM9*'Temporary Relocation Numbers'!$O$2</f>
        <v>1263.3783447739211</v>
      </c>
    </row>
    <row r="10" spans="1:39" x14ac:dyDescent="0.35">
      <c r="A10">
        <v>2029</v>
      </c>
      <c r="B10" s="43">
        <f>Displacement_Number!B10*'Temporary Relocation Numbers'!$C$2</f>
        <v>0</v>
      </c>
      <c r="C10" s="43">
        <f>Displacement_Number!C10*'Temporary Relocation Numbers'!$C$2</f>
        <v>0</v>
      </c>
      <c r="D10" s="43">
        <f>Displacement_Number!D10*'Temporary Relocation Numbers'!$C$2</f>
        <v>0</v>
      </c>
      <c r="E10" s="43">
        <f>Displacement_Number!E10*'Temporary Relocation Numbers'!$C$2</f>
        <v>0</v>
      </c>
      <c r="F10" s="43">
        <f>Displacement_Number!F10*'Temporary Relocation Numbers'!$C$2</f>
        <v>0</v>
      </c>
      <c r="G10" s="43">
        <f>Displacement_Number!G10*'Temporary Relocation Numbers'!$C$2</f>
        <v>0</v>
      </c>
      <c r="H10" s="44">
        <f>Displacement_Number!H10*'Temporary Relocation Numbers'!$I$2</f>
        <v>65.822352609526263</v>
      </c>
      <c r="I10" s="44">
        <f>Displacement_Number!I10*'Temporary Relocation Numbers'!$I$2</f>
        <v>80.425012222019774</v>
      </c>
      <c r="J10" s="44">
        <f>Displacement_Number!J10*'Temporary Relocation Numbers'!$I$2</f>
        <v>52.572169876676718</v>
      </c>
      <c r="K10" s="44">
        <f>Displacement_Number!K10*'Temporary Relocation Numbers'!$I$2</f>
        <v>57.083769122448082</v>
      </c>
      <c r="L10" s="44">
        <f>Displacement_Number!L10*'Temporary Relocation Numbers'!$I$2</f>
        <v>46.939990078726296</v>
      </c>
      <c r="M10" s="44">
        <f>Displacement_Number!M10*'Temporary Relocation Numbers'!$I$2</f>
        <v>19.222252423865847</v>
      </c>
      <c r="N10" s="45">
        <f>Displacement_Number!N10*'Temporary Relocation Numbers'!$O$2</f>
        <v>5235.7494161197164</v>
      </c>
      <c r="O10" s="45">
        <f>Displacement_Number!O10*'Temporary Relocation Numbers'!$O$2</f>
        <v>10725.076874285289</v>
      </c>
      <c r="P10" s="45">
        <f>Displacement_Number!P10*'Temporary Relocation Numbers'!$O$2</f>
        <v>8130.2892224106454</v>
      </c>
      <c r="Q10" s="45">
        <f>Displacement_Number!Q10*'Temporary Relocation Numbers'!$O$2</f>
        <v>3999.0123141660397</v>
      </c>
      <c r="R10" s="45">
        <f>Displacement_Number!R10*'Temporary Relocation Numbers'!$O$2</f>
        <v>2564.9428719435291</v>
      </c>
      <c r="S10" s="45">
        <f>Displacement_Number!S10*'Temporary Relocation Numbers'!$O$2</f>
        <v>1400.4825950354298</v>
      </c>
      <c r="U10">
        <v>2029</v>
      </c>
      <c r="V10" s="43">
        <f>Displacement_Number!V10*'Temporary Relocation Numbers'!$C$2</f>
        <v>0</v>
      </c>
      <c r="W10" s="43">
        <f>Displacement_Number!W10*'Temporary Relocation Numbers'!$C$2</f>
        <v>0</v>
      </c>
      <c r="X10" s="43">
        <f>Displacement_Number!X10*'Temporary Relocation Numbers'!$C$2</f>
        <v>0</v>
      </c>
      <c r="Y10" s="43">
        <f>Displacement_Number!Y10*'Temporary Relocation Numbers'!$C$2</f>
        <v>0</v>
      </c>
      <c r="Z10" s="43">
        <f>Displacement_Number!Z10*'Temporary Relocation Numbers'!$C$2</f>
        <v>0</v>
      </c>
      <c r="AA10" s="43">
        <f>Displacement_Number!AA10*'Temporary Relocation Numbers'!$C$2</f>
        <v>0</v>
      </c>
      <c r="AB10" s="44">
        <f>Displacement_Number!AB10*'Temporary Relocation Numbers'!$I$2</f>
        <v>61.279008909994104</v>
      </c>
      <c r="AC10" s="44">
        <f>Displacement_Number!AC10*'Temporary Relocation Numbers'!$I$2</f>
        <v>73.443475756275674</v>
      </c>
      <c r="AD10" s="44">
        <f>Displacement_Number!AD10*'Temporary Relocation Numbers'!$I$2</f>
        <v>47.50430417823776</v>
      </c>
      <c r="AE10" s="44">
        <f>Displacement_Number!AE10*'Temporary Relocation Numbers'!$I$2</f>
        <v>56.936882158872578</v>
      </c>
      <c r="AF10" s="44">
        <f>Displacement_Number!AF10*'Temporary Relocation Numbers'!$I$2</f>
        <v>45.98114775373557</v>
      </c>
      <c r="AG10" s="44">
        <f>Displacement_Number!AG10*'Temporary Relocation Numbers'!$I$2</f>
        <v>17.581325789813015</v>
      </c>
      <c r="AH10" s="45">
        <f>Displacement_Number!AH10*'Temporary Relocation Numbers'!$O$2</f>
        <v>4874.3553276529683</v>
      </c>
      <c r="AI10" s="45">
        <f>Displacement_Number!AI10*'Temporary Relocation Numbers'!$O$2</f>
        <v>9794.0541336355764</v>
      </c>
      <c r="AJ10" s="45">
        <f>Displacement_Number!AJ10*'Temporary Relocation Numbers'!$O$2</f>
        <v>7346.5434883978214</v>
      </c>
      <c r="AK10" s="45">
        <f>Displacement_Number!AK10*'Temporary Relocation Numbers'!$O$2</f>
        <v>3988.7221251130204</v>
      </c>
      <c r="AL10" s="45">
        <f>Displacement_Number!AL10*'Temporary Relocation Numbers'!$O$2</f>
        <v>2512.5488304731766</v>
      </c>
      <c r="AM10" s="45">
        <f>Displacement_Number!AM10*'Temporary Relocation Numbers'!$O$2</f>
        <v>1280.9290099483969</v>
      </c>
    </row>
    <row r="11" spans="1:39" x14ac:dyDescent="0.35">
      <c r="A11">
        <v>2030</v>
      </c>
      <c r="B11" s="43">
        <f>Displacement_Number!B11*'Temporary Relocation Numbers'!$C$2</f>
        <v>0</v>
      </c>
      <c r="C11" s="43">
        <f>Displacement_Number!C11*'Temporary Relocation Numbers'!$C$2</f>
        <v>0</v>
      </c>
      <c r="D11" s="43">
        <f>Displacement_Number!D11*'Temporary Relocation Numbers'!$C$2</f>
        <v>0</v>
      </c>
      <c r="E11" s="43">
        <f>Displacement_Number!E11*'Temporary Relocation Numbers'!$C$2</f>
        <v>0</v>
      </c>
      <c r="F11" s="43">
        <f>Displacement_Number!F11*'Temporary Relocation Numbers'!$C$2</f>
        <v>0</v>
      </c>
      <c r="G11" s="43">
        <f>Displacement_Number!G11*'Temporary Relocation Numbers'!$C$2</f>
        <v>0</v>
      </c>
      <c r="H11" s="44">
        <f>Displacement_Number!H11*'Temporary Relocation Numbers'!$I$2</f>
        <v>77.227273122660904</v>
      </c>
      <c r="I11" s="44">
        <f>Displacement_Number!I11*'Temporary Relocation Numbers'!$I$2</f>
        <v>94.360109271821472</v>
      </c>
      <c r="J11" s="44">
        <f>Displacement_Number!J11*'Temporary Relocation Numbers'!$I$2</f>
        <v>61.681255086732435</v>
      </c>
      <c r="K11" s="44">
        <f>Displacement_Number!K11*'Temporary Relocation Numbers'!$I$2</f>
        <v>66.974571009973261</v>
      </c>
      <c r="L11" s="44">
        <f>Displacement_Number!L11*'Temporary Relocation Numbers'!$I$2</f>
        <v>55.073197636818378</v>
      </c>
      <c r="M11" s="44">
        <f>Displacement_Number!M11*'Temporary Relocation Numbers'!$I$2</f>
        <v>22.552857488654606</v>
      </c>
      <c r="N11" s="45">
        <f>Displacement_Number!N11*'Temporary Relocation Numbers'!$O$2</f>
        <v>6140.0838780651993</v>
      </c>
      <c r="O11" s="45">
        <f>Displacement_Number!O11*'Temporary Relocation Numbers'!$O$2</f>
        <v>12577.544563928621</v>
      </c>
      <c r="P11" s="45">
        <f>Displacement_Number!P11*'Temporary Relocation Numbers'!$O$2</f>
        <v>9534.5773471962129</v>
      </c>
      <c r="Q11" s="45">
        <f>Displacement_Number!Q11*'Temporary Relocation Numbers'!$O$2</f>
        <v>4689.7338063578663</v>
      </c>
      <c r="R11" s="45">
        <f>Displacement_Number!R11*'Temporary Relocation Numbers'!$O$2</f>
        <v>3007.9675562186244</v>
      </c>
      <c r="S11" s="45">
        <f>Displacement_Number!S11*'Temporary Relocation Numbers'!$O$2</f>
        <v>1642.3781812042575</v>
      </c>
      <c r="U11">
        <v>2030</v>
      </c>
      <c r="V11" s="43">
        <f>Displacement_Number!V11*'Temporary Relocation Numbers'!$C$2</f>
        <v>0</v>
      </c>
      <c r="W11" s="43">
        <f>Displacement_Number!W11*'Temporary Relocation Numbers'!$C$2</f>
        <v>0</v>
      </c>
      <c r="X11" s="43">
        <f>Displacement_Number!X11*'Temporary Relocation Numbers'!$C$2</f>
        <v>0</v>
      </c>
      <c r="Y11" s="43">
        <f>Displacement_Number!Y11*'Temporary Relocation Numbers'!$C$2</f>
        <v>0</v>
      </c>
      <c r="Z11" s="43">
        <f>Displacement_Number!Z11*'Temporary Relocation Numbers'!$C$2</f>
        <v>0</v>
      </c>
      <c r="AA11" s="43">
        <f>Displacement_Number!AA11*'Temporary Relocation Numbers'!$C$2</f>
        <v>0</v>
      </c>
      <c r="AB11" s="44">
        <f>Displacement_Number!AB11*'Temporary Relocation Numbers'!$I$2</f>
        <v>71.89671244131705</v>
      </c>
      <c r="AC11" s="44">
        <f>Displacement_Number!AC11*'Temporary Relocation Numbers'!$I$2</f>
        <v>86.168894554014457</v>
      </c>
      <c r="AD11" s="44">
        <f>Displacement_Number!AD11*'Temporary Relocation Numbers'!$I$2</f>
        <v>55.735289424215729</v>
      </c>
      <c r="AE11" s="44">
        <f>Displacement_Number!AE11*'Temporary Relocation Numbers'!$I$2</f>
        <v>66.802233206712145</v>
      </c>
      <c r="AF11" s="44">
        <f>Displacement_Number!AF11*'Temporary Relocation Numbers'!$I$2</f>
        <v>53.948218428723216</v>
      </c>
      <c r="AG11" s="44">
        <f>Displacement_Number!AG11*'Temporary Relocation Numbers'!$I$2</f>
        <v>20.62761045146641</v>
      </c>
      <c r="AH11" s="45">
        <f>Displacement_Number!AH11*'Temporary Relocation Numbers'!$O$2</f>
        <v>5716.2687104807901</v>
      </c>
      <c r="AI11" s="45">
        <f>Displacement_Number!AI11*'Temporary Relocation Numbers'!$O$2</f>
        <v>11485.712761899413</v>
      </c>
      <c r="AJ11" s="45">
        <f>Displacement_Number!AJ11*'Temporary Relocation Numbers'!$O$2</f>
        <v>8615.4606814714134</v>
      </c>
      <c r="AK11" s="45">
        <f>Displacement_Number!AK11*'Temporary Relocation Numbers'!$O$2</f>
        <v>4677.6662647539533</v>
      </c>
      <c r="AL11" s="45">
        <f>Displacement_Number!AL11*'Temporary Relocation Numbers'!$O$2</f>
        <v>2946.5238575671315</v>
      </c>
      <c r="AM11" s="45">
        <f>Displacement_Number!AM11*'Temporary Relocation Numbers'!$O$2</f>
        <v>1502.1749396018713</v>
      </c>
    </row>
    <row r="12" spans="1:39" x14ac:dyDescent="0.35">
      <c r="A12">
        <v>2031</v>
      </c>
      <c r="B12" s="43">
        <f>Displacement_Number!B12*'Temporary Relocation Numbers'!$C$2</f>
        <v>0</v>
      </c>
      <c r="C12" s="43">
        <f>Displacement_Number!C12*'Temporary Relocation Numbers'!$C$2</f>
        <v>0</v>
      </c>
      <c r="D12" s="43">
        <f>Displacement_Number!D12*'Temporary Relocation Numbers'!$C$2</f>
        <v>0</v>
      </c>
      <c r="E12" s="43">
        <f>Displacement_Number!E12*'Temporary Relocation Numbers'!$C$2</f>
        <v>0</v>
      </c>
      <c r="F12" s="43">
        <f>Displacement_Number!F12*'Temporary Relocation Numbers'!$C$2</f>
        <v>0</v>
      </c>
      <c r="G12" s="43">
        <f>Displacement_Number!G12*'Temporary Relocation Numbers'!$C$2</f>
        <v>0</v>
      </c>
      <c r="H12" s="44">
        <f>Displacement_Number!H12*'Temporary Relocation Numbers'!$I$2</f>
        <v>78.336503254542095</v>
      </c>
      <c r="I12" s="44">
        <f>Displacement_Number!I12*'Temporary Relocation Numbers'!$I$2</f>
        <v>95.715421614465811</v>
      </c>
      <c r="J12" s="44">
        <f>Displacement_Number!J12*'Temporary Relocation Numbers'!$I$2</f>
        <v>62.567194780676871</v>
      </c>
      <c r="K12" s="44">
        <f>Displacement_Number!K12*'Temporary Relocation Numbers'!$I$2</f>
        <v>67.936539615495334</v>
      </c>
      <c r="L12" s="44">
        <f>Displacement_Number!L12*'Temporary Relocation Numbers'!$I$2</f>
        <v>55.864224534541144</v>
      </c>
      <c r="M12" s="44">
        <f>Displacement_Number!M12*'Temporary Relocation Numbers'!$I$2</f>
        <v>22.876788505184273</v>
      </c>
      <c r="N12" s="45">
        <f>Displacement_Number!N12*'Temporary Relocation Numbers'!$O$2</f>
        <v>6225.3810154847943</v>
      </c>
      <c r="O12" s="45">
        <f>Displacement_Number!O12*'Temporary Relocation Numbers'!$O$2</f>
        <v>12752.26995341443</v>
      </c>
      <c r="P12" s="45">
        <f>Displacement_Number!P12*'Temporary Relocation Numbers'!$O$2</f>
        <v>9667.0302860114061</v>
      </c>
      <c r="Q12" s="45">
        <f>Displacement_Number!Q12*'Temporary Relocation Numbers'!$O$2</f>
        <v>4754.8828950162879</v>
      </c>
      <c r="R12" s="45">
        <f>Displacement_Number!R12*'Temporary Relocation Numbers'!$O$2</f>
        <v>3049.7537967800981</v>
      </c>
      <c r="S12" s="45">
        <f>Displacement_Number!S12*'Temporary Relocation Numbers'!$O$2</f>
        <v>1665.1938560711073</v>
      </c>
      <c r="U12">
        <v>2031</v>
      </c>
      <c r="V12" s="43">
        <f>Displacement_Number!V12*'Temporary Relocation Numbers'!$C$2</f>
        <v>0</v>
      </c>
      <c r="W12" s="43">
        <f>Displacement_Number!W12*'Temporary Relocation Numbers'!$C$2</f>
        <v>0</v>
      </c>
      <c r="X12" s="43">
        <f>Displacement_Number!X12*'Temporary Relocation Numbers'!$C$2</f>
        <v>0</v>
      </c>
      <c r="Y12" s="43">
        <f>Displacement_Number!Y12*'Temporary Relocation Numbers'!$C$2</f>
        <v>0</v>
      </c>
      <c r="Z12" s="43">
        <f>Displacement_Number!Z12*'Temporary Relocation Numbers'!$C$2</f>
        <v>0</v>
      </c>
      <c r="AA12" s="43">
        <f>Displacement_Number!AA12*'Temporary Relocation Numbers'!$C$2</f>
        <v>0</v>
      </c>
      <c r="AB12" s="44">
        <f>Displacement_Number!AB12*'Temporary Relocation Numbers'!$I$2</f>
        <v>72.929378708018447</v>
      </c>
      <c r="AC12" s="44">
        <f>Displacement_Number!AC12*'Temporary Relocation Numbers'!$I$2</f>
        <v>87.406554909034284</v>
      </c>
      <c r="AD12" s="44">
        <f>Displacement_Number!AD12*'Temporary Relocation Numbers'!$I$2</f>
        <v>56.535826073234325</v>
      </c>
      <c r="AE12" s="44">
        <f>Displacement_Number!AE12*'Temporary Relocation Numbers'!$I$2</f>
        <v>67.7617264913209</v>
      </c>
      <c r="AF12" s="44">
        <f>Displacement_Number!AF12*'Temporary Relocation Numbers'!$I$2</f>
        <v>54.723087034369854</v>
      </c>
      <c r="AG12" s="44">
        <f>Displacement_Number!AG12*'Temporary Relocation Numbers'!$I$2</f>
        <v>20.923888775642538</v>
      </c>
      <c r="AH12" s="45">
        <f>Displacement_Number!AH12*'Temporary Relocation Numbers'!$O$2</f>
        <v>5795.6782702535866</v>
      </c>
      <c r="AI12" s="45">
        <f>Displacement_Number!AI12*'Temporary Relocation Numbers'!$O$2</f>
        <v>11645.270585419312</v>
      </c>
      <c r="AJ12" s="45">
        <f>Displacement_Number!AJ12*'Temporary Relocation Numbers'!$O$2</f>
        <v>8735.1453874582185</v>
      </c>
      <c r="AK12" s="45">
        <f>Displacement_Number!AK12*'Temporary Relocation Numbers'!$O$2</f>
        <v>4742.6477129086052</v>
      </c>
      <c r="AL12" s="45">
        <f>Displacement_Number!AL12*'Temporary Relocation Numbers'!$O$2</f>
        <v>2987.4565313514204</v>
      </c>
      <c r="AM12" s="45">
        <f>Displacement_Number!AM12*'Temporary Relocation Numbers'!$O$2</f>
        <v>1523.0429317655003</v>
      </c>
    </row>
    <row r="13" spans="1:39" x14ac:dyDescent="0.35">
      <c r="A13">
        <v>2032</v>
      </c>
      <c r="B13" s="43">
        <f>Displacement_Number!B13*'Temporary Relocation Numbers'!$C$2</f>
        <v>0</v>
      </c>
      <c r="C13" s="43">
        <f>Displacement_Number!C13*'Temporary Relocation Numbers'!$C$2</f>
        <v>0</v>
      </c>
      <c r="D13" s="43">
        <f>Displacement_Number!D13*'Temporary Relocation Numbers'!$C$2</f>
        <v>0</v>
      </c>
      <c r="E13" s="43">
        <f>Displacement_Number!E13*'Temporary Relocation Numbers'!$C$2</f>
        <v>0</v>
      </c>
      <c r="F13" s="43">
        <f>Displacement_Number!F13*'Temporary Relocation Numbers'!$C$2</f>
        <v>0</v>
      </c>
      <c r="G13" s="43">
        <f>Displacement_Number!G13*'Temporary Relocation Numbers'!$C$2</f>
        <v>0</v>
      </c>
      <c r="H13" s="44">
        <f>Displacement_Number!H13*'Temporary Relocation Numbers'!$I$2</f>
        <v>79.461665471497938</v>
      </c>
      <c r="I13" s="44">
        <f>Displacement_Number!I13*'Temporary Relocation Numbers'!$I$2</f>
        <v>97.090200568163255</v>
      </c>
      <c r="J13" s="44">
        <f>Displacement_Number!J13*'Temporary Relocation Numbers'!$I$2</f>
        <v>63.46585939632083</v>
      </c>
      <c r="K13" s="44">
        <f>Displacement_Number!K13*'Temporary Relocation Numbers'!$I$2</f>
        <v>68.912325160552143</v>
      </c>
      <c r="L13" s="44">
        <f>Displacement_Number!L13*'Temporary Relocation Numbers'!$I$2</f>
        <v>56.666613103272148</v>
      </c>
      <c r="M13" s="44">
        <f>Displacement_Number!M13*'Temporary Relocation Numbers'!$I$2</f>
        <v>23.205372205016836</v>
      </c>
      <c r="N13" s="45">
        <f>Displacement_Number!N13*'Temporary Relocation Numbers'!$O$2</f>
        <v>6311.8630881261943</v>
      </c>
      <c r="O13" s="45">
        <f>Displacement_Number!O13*'Temporary Relocation Numbers'!$O$2</f>
        <v>12929.422602177743</v>
      </c>
      <c r="P13" s="45">
        <f>Displacement_Number!P13*'Temporary Relocation Numbers'!$O$2</f>
        <v>9801.3232414693884</v>
      </c>
      <c r="Q13" s="45">
        <f>Displacement_Number!Q13*'Temporary Relocation Numbers'!$O$2</f>
        <v>4820.9370251820283</v>
      </c>
      <c r="R13" s="45">
        <f>Displacement_Number!R13*'Temporary Relocation Numbers'!$O$2</f>
        <v>3092.1205256173344</v>
      </c>
      <c r="S13" s="45">
        <f>Displacement_Number!S13*'Temporary Relocation Numbers'!$O$2</f>
        <v>1688.3264829198981</v>
      </c>
      <c r="U13">
        <v>2032</v>
      </c>
      <c r="V13" s="43">
        <f>Displacement_Number!V13*'Temporary Relocation Numbers'!$C$2</f>
        <v>0</v>
      </c>
      <c r="W13" s="43">
        <f>Displacement_Number!W13*'Temporary Relocation Numbers'!$C$2</f>
        <v>0</v>
      </c>
      <c r="X13" s="43">
        <f>Displacement_Number!X13*'Temporary Relocation Numbers'!$C$2</f>
        <v>0</v>
      </c>
      <c r="Y13" s="43">
        <f>Displacement_Number!Y13*'Temporary Relocation Numbers'!$C$2</f>
        <v>0</v>
      </c>
      <c r="Z13" s="43">
        <f>Displacement_Number!Z13*'Temporary Relocation Numbers'!$C$2</f>
        <v>0</v>
      </c>
      <c r="AA13" s="43">
        <f>Displacement_Number!AA13*'Temporary Relocation Numbers'!$C$2</f>
        <v>0</v>
      </c>
      <c r="AB13" s="44">
        <f>Displacement_Number!AB13*'Temporary Relocation Numbers'!$I$2</f>
        <v>73.976877358318092</v>
      </c>
      <c r="AC13" s="44">
        <f>Displacement_Number!AC13*'Temporary Relocation Numbers'!$I$2</f>
        <v>88.661992017049698</v>
      </c>
      <c r="AD13" s="44">
        <f>Displacement_Number!AD13*'Temporary Relocation Numbers'!$I$2</f>
        <v>57.347860983642477</v>
      </c>
      <c r="AE13" s="44">
        <f>Displacement_Number!AE13*'Temporary Relocation Numbers'!$I$2</f>
        <v>68.735001161955481</v>
      </c>
      <c r="AF13" s="44">
        <f>Displacement_Number!AF13*'Temporary Relocation Numbers'!$I$2</f>
        <v>55.509085226377337</v>
      </c>
      <c r="AG13" s="44">
        <f>Displacement_Number!AG13*'Temporary Relocation Numbers'!$I$2</f>
        <v>21.224422602198985</v>
      </c>
      <c r="AH13" s="45">
        <f>Displacement_Number!AH13*'Temporary Relocation Numbers'!$O$2</f>
        <v>5876.1909758900028</v>
      </c>
      <c r="AI13" s="45">
        <f>Displacement_Number!AI13*'Temporary Relocation Numbers'!$O$2</f>
        <v>11807.044962632848</v>
      </c>
      <c r="AJ13" s="45">
        <f>Displacement_Number!AJ13*'Temporary Relocation Numbers'!$O$2</f>
        <v>8856.4927356851513</v>
      </c>
      <c r="AK13" s="45">
        <f>Displacement_Number!AK13*'Temporary Relocation Numbers'!$O$2</f>
        <v>4808.5318737334837</v>
      </c>
      <c r="AL13" s="45">
        <f>Displacement_Number!AL13*'Temporary Relocation Numbers'!$O$2</f>
        <v>3028.9578357880036</v>
      </c>
      <c r="AM13" s="45">
        <f>Displacement_Number!AM13*'Temporary Relocation Numbers'!$O$2</f>
        <v>1544.2008189909234</v>
      </c>
    </row>
    <row r="14" spans="1:39" x14ac:dyDescent="0.35">
      <c r="A14">
        <v>2033</v>
      </c>
      <c r="B14" s="43">
        <f>Displacement_Number!B14*'Temporary Relocation Numbers'!$C$2</f>
        <v>0</v>
      </c>
      <c r="C14" s="43">
        <f>Displacement_Number!C14*'Temporary Relocation Numbers'!$C$2</f>
        <v>0</v>
      </c>
      <c r="D14" s="43">
        <f>Displacement_Number!D14*'Temporary Relocation Numbers'!$C$2</f>
        <v>0</v>
      </c>
      <c r="E14" s="43">
        <f>Displacement_Number!E14*'Temporary Relocation Numbers'!$C$2</f>
        <v>0</v>
      </c>
      <c r="F14" s="43">
        <f>Displacement_Number!F14*'Temporary Relocation Numbers'!$C$2</f>
        <v>0</v>
      </c>
      <c r="G14" s="43">
        <f>Displacement_Number!G14*'Temporary Relocation Numbers'!$C$2</f>
        <v>0</v>
      </c>
      <c r="H14" s="44">
        <f>Displacement_Number!H14*'Temporary Relocation Numbers'!$I$2</f>
        <v>80.602988609121269</v>
      </c>
      <c r="I14" s="44">
        <f>Displacement_Number!I14*'Temporary Relocation Numbers'!$I$2</f>
        <v>98.484725735581009</v>
      </c>
      <c r="J14" s="44">
        <f>Displacement_Number!J14*'Temporary Relocation Numbers'!$I$2</f>
        <v>64.377431704154617</v>
      </c>
      <c r="K14" s="44">
        <f>Displacement_Number!K14*'Temporary Relocation Numbers'!$I$2</f>
        <v>69.902126100495607</v>
      </c>
      <c r="L14" s="44">
        <f>Displacement_Number!L14*'Temporary Relocation Numbers'!$I$2</f>
        <v>57.480526532870627</v>
      </c>
      <c r="M14" s="44">
        <f>Displacement_Number!M14*'Temporary Relocation Numbers'!$I$2</f>
        <v>23.538675415534701</v>
      </c>
      <c r="N14" s="45">
        <f>Displacement_Number!N14*'Temporary Relocation Numbers'!$O$2</f>
        <v>6399.5465569343123</v>
      </c>
      <c r="O14" s="45">
        <f>Displacement_Number!O14*'Temporary Relocation Numbers'!$O$2</f>
        <v>13109.036229345562</v>
      </c>
      <c r="P14" s="45">
        <f>Displacement_Number!P14*'Temporary Relocation Numbers'!$O$2</f>
        <v>9937.4817748093119</v>
      </c>
      <c r="Q14" s="45">
        <f>Displacement_Number!Q14*'Temporary Relocation Numbers'!$O$2</f>
        <v>4887.9087695578937</v>
      </c>
      <c r="R14" s="45">
        <f>Displacement_Number!R14*'Temporary Relocation Numbers'!$O$2</f>
        <v>3135.0758067876359</v>
      </c>
      <c r="S14" s="45">
        <f>Displacement_Number!S14*'Temporary Relocation Numbers'!$O$2</f>
        <v>1711.7804648007018</v>
      </c>
      <c r="U14">
        <v>2033</v>
      </c>
      <c r="V14" s="43">
        <f>Displacement_Number!V14*'Temporary Relocation Numbers'!$C$2</f>
        <v>0</v>
      </c>
      <c r="W14" s="43">
        <f>Displacement_Number!W14*'Temporary Relocation Numbers'!$C$2</f>
        <v>0</v>
      </c>
      <c r="X14" s="43">
        <f>Displacement_Number!X14*'Temporary Relocation Numbers'!$C$2</f>
        <v>0</v>
      </c>
      <c r="Y14" s="43">
        <f>Displacement_Number!Y14*'Temporary Relocation Numbers'!$C$2</f>
        <v>0</v>
      </c>
      <c r="Z14" s="43">
        <f>Displacement_Number!Z14*'Temporary Relocation Numbers'!$C$2</f>
        <v>0</v>
      </c>
      <c r="AA14" s="43">
        <f>Displacement_Number!AA14*'Temporary Relocation Numbers'!$C$2</f>
        <v>0</v>
      </c>
      <c r="AB14" s="44">
        <f>Displacement_Number!AB14*'Temporary Relocation Numbers'!$I$2</f>
        <v>75.039421432585641</v>
      </c>
      <c r="AC14" s="44">
        <f>Displacement_Number!AC14*'Temporary Relocation Numbers'!$I$2</f>
        <v>89.935461208972583</v>
      </c>
      <c r="AD14" s="44">
        <f>Displacement_Number!AD14*'Temporary Relocation Numbers'!$I$2</f>
        <v>58.171559307173254</v>
      </c>
      <c r="AE14" s="44">
        <f>Displacement_Number!AE14*'Temporary Relocation Numbers'!$I$2</f>
        <v>69.722255163305931</v>
      </c>
      <c r="AF14" s="44">
        <f>Displacement_Number!AF14*'Temporary Relocation Numbers'!$I$2</f>
        <v>56.306372861128644</v>
      </c>
      <c r="AG14" s="44">
        <f>Displacement_Number!AG14*'Temporary Relocation Numbers'!$I$2</f>
        <v>21.529273053732425</v>
      </c>
      <c r="AH14" s="45">
        <f>Displacement_Number!AH14*'Temporary Relocation Numbers'!$O$2</f>
        <v>5957.8221521292762</v>
      </c>
      <c r="AI14" s="45">
        <f>Displacement_Number!AI14*'Temporary Relocation Numbers'!$O$2</f>
        <v>11971.066685576208</v>
      </c>
      <c r="AJ14" s="45">
        <f>Displacement_Number!AJ14*'Temporary Relocation Numbers'!$O$2</f>
        <v>8979.5258233323821</v>
      </c>
      <c r="AK14" s="45">
        <f>Displacement_Number!AK14*'Temporary Relocation Numbers'!$O$2</f>
        <v>4875.3312875795336</v>
      </c>
      <c r="AL14" s="45">
        <f>Displacement_Number!AL14*'Temporary Relocation Numbers'!$O$2</f>
        <v>3071.0356702098316</v>
      </c>
      <c r="AM14" s="45">
        <f>Displacement_Number!AM14*'Temporary Relocation Numbers'!$O$2</f>
        <v>1565.6526284574775</v>
      </c>
    </row>
    <row r="15" spans="1:39" x14ac:dyDescent="0.35">
      <c r="A15">
        <v>2034</v>
      </c>
      <c r="B15" s="43">
        <f>Displacement_Number!B15*'Temporary Relocation Numbers'!$C$2</f>
        <v>0</v>
      </c>
      <c r="C15" s="43">
        <f>Displacement_Number!C15*'Temporary Relocation Numbers'!$C$2</f>
        <v>0</v>
      </c>
      <c r="D15" s="43">
        <f>Displacement_Number!D15*'Temporary Relocation Numbers'!$C$2</f>
        <v>0</v>
      </c>
      <c r="E15" s="43">
        <f>Displacement_Number!E15*'Temporary Relocation Numbers'!$C$2</f>
        <v>0</v>
      </c>
      <c r="F15" s="43">
        <f>Displacement_Number!F15*'Temporary Relocation Numbers'!$C$2</f>
        <v>0</v>
      </c>
      <c r="G15" s="43">
        <f>Displacement_Number!G15*'Temporary Relocation Numbers'!$C$2</f>
        <v>0</v>
      </c>
      <c r="H15" s="44">
        <f>Displacement_Number!H15*'Temporary Relocation Numbers'!$I$2</f>
        <v>81.760704789814412</v>
      </c>
      <c r="I15" s="44">
        <f>Displacement_Number!I15*'Temporary Relocation Numbers'!$I$2</f>
        <v>99.899280735373026</v>
      </c>
      <c r="J15" s="44">
        <f>Displacement_Number!J15*'Temporary Relocation Numbers'!$I$2</f>
        <v>65.302097099836175</v>
      </c>
      <c r="K15" s="44">
        <f>Displacement_Number!K15*'Temporary Relocation Numbers'!$I$2</f>
        <v>70.906143741129853</v>
      </c>
      <c r="L15" s="44">
        <f>Displacement_Number!L15*'Temporary Relocation Numbers'!$I$2</f>
        <v>58.306130357123052</v>
      </c>
      <c r="M15" s="44">
        <f>Displacement_Number!M15*'Temporary Relocation Numbers'!$I$2</f>
        <v>23.876765923974791</v>
      </c>
      <c r="N15" s="45">
        <f>Displacement_Number!N15*'Temporary Relocation Numbers'!$O$2</f>
        <v>6488.4481115270664</v>
      </c>
      <c r="O15" s="45">
        <f>Displacement_Number!O15*'Temporary Relocation Numbers'!$O$2</f>
        <v>13291.145022466029</v>
      </c>
      <c r="P15" s="45">
        <f>Displacement_Number!P15*'Temporary Relocation Numbers'!$O$2</f>
        <v>10075.531802363283</v>
      </c>
      <c r="Q15" s="45">
        <f>Displacement_Number!Q15*'Temporary Relocation Numbers'!$O$2</f>
        <v>4955.8108755048224</v>
      </c>
      <c r="R15" s="45">
        <f>Displacement_Number!R15*'Temporary Relocation Numbers'!$O$2</f>
        <v>3178.6278163729953</v>
      </c>
      <c r="S15" s="45">
        <f>Displacement_Number!S15*'Temporary Relocation Numbers'!$O$2</f>
        <v>1735.5602659301103</v>
      </c>
      <c r="U15">
        <v>2034</v>
      </c>
      <c r="V15" s="43">
        <f>Displacement_Number!V15*'Temporary Relocation Numbers'!$C$2</f>
        <v>0</v>
      </c>
      <c r="W15" s="43">
        <f>Displacement_Number!W15*'Temporary Relocation Numbers'!$C$2</f>
        <v>0</v>
      </c>
      <c r="X15" s="43">
        <f>Displacement_Number!X15*'Temporary Relocation Numbers'!$C$2</f>
        <v>0</v>
      </c>
      <c r="Y15" s="43">
        <f>Displacement_Number!Y15*'Temporary Relocation Numbers'!$C$2</f>
        <v>0</v>
      </c>
      <c r="Z15" s="43">
        <f>Displacement_Number!Z15*'Temporary Relocation Numbers'!$C$2</f>
        <v>0</v>
      </c>
      <c r="AA15" s="43">
        <f>Displacement_Number!AA15*'Temporary Relocation Numbers'!$C$2</f>
        <v>0</v>
      </c>
      <c r="AB15" s="44">
        <f>Displacement_Number!AB15*'Temporary Relocation Numbers'!$I$2</f>
        <v>76.117227031130497</v>
      </c>
      <c r="AC15" s="44">
        <f>Displacement_Number!AC15*'Temporary Relocation Numbers'!$I$2</f>
        <v>91.227221483081664</v>
      </c>
      <c r="AD15" s="44">
        <f>Displacement_Number!AD15*'Temporary Relocation Numbers'!$I$2</f>
        <v>59.007088567665789</v>
      </c>
      <c r="AE15" s="44">
        <f>Displacement_Number!AE15*'Temporary Relocation Numbers'!$I$2</f>
        <v>70.72368928317978</v>
      </c>
      <c r="AF15" s="44">
        <f>Displacement_Number!AF15*'Temporary Relocation Numbers'!$I$2</f>
        <v>57.115112091054584</v>
      </c>
      <c r="AG15" s="44">
        <f>Displacement_Number!AG15*'Temporary Relocation Numbers'!$I$2</f>
        <v>21.838502130755092</v>
      </c>
      <c r="AH15" s="45">
        <f>Displacement_Number!AH15*'Temporary Relocation Numbers'!$O$2</f>
        <v>6040.587336599654</v>
      </c>
      <c r="AI15" s="45">
        <f>Displacement_Number!AI15*'Temporary Relocation Numbers'!$O$2</f>
        <v>12137.366974044004</v>
      </c>
      <c r="AJ15" s="45">
        <f>Displacement_Number!AJ15*'Temporary Relocation Numbers'!$O$2</f>
        <v>9104.2680684427087</v>
      </c>
      <c r="AK15" s="45">
        <f>Displacement_Number!AK15*'Temporary Relocation Numbers'!$O$2</f>
        <v>4943.0586690064056</v>
      </c>
      <c r="AL15" s="45">
        <f>Displacement_Number!AL15*'Temporary Relocation Numbers'!$O$2</f>
        <v>3113.6980436862177</v>
      </c>
      <c r="AM15" s="45">
        <f>Displacement_Number!AM15*'Temporary Relocation Numbers'!$O$2</f>
        <v>1587.4024432894803</v>
      </c>
    </row>
    <row r="16" spans="1:39" x14ac:dyDescent="0.35">
      <c r="A16">
        <v>2035</v>
      </c>
      <c r="B16" s="43">
        <f>Displacement_Number!B16*'Temporary Relocation Numbers'!$C$2</f>
        <v>0</v>
      </c>
      <c r="C16" s="43">
        <f>Displacement_Number!C16*'Temporary Relocation Numbers'!$C$2</f>
        <v>0</v>
      </c>
      <c r="D16" s="43">
        <f>Displacement_Number!D16*'Temporary Relocation Numbers'!$C$2</f>
        <v>0</v>
      </c>
      <c r="E16" s="43">
        <f>Displacement_Number!E16*'Temporary Relocation Numbers'!$C$2</f>
        <v>0</v>
      </c>
      <c r="F16" s="43">
        <f>Displacement_Number!F16*'Temporary Relocation Numbers'!$C$2</f>
        <v>0</v>
      </c>
      <c r="G16" s="43">
        <f>Displacement_Number!G16*'Temporary Relocation Numbers'!$C$2</f>
        <v>0</v>
      </c>
      <c r="H16" s="44">
        <f>Displacement_Number!H16*'Temporary Relocation Numbers'!$I$2</f>
        <v>82.935049469998319</v>
      </c>
      <c r="I16" s="44">
        <f>Displacement_Number!I16*'Temporary Relocation Numbers'!$I$2</f>
        <v>101.33415325986226</v>
      </c>
      <c r="J16" s="44">
        <f>Displacement_Number!J16*'Temporary Relocation Numbers'!$I$2</f>
        <v>66.240043641896762</v>
      </c>
      <c r="K16" s="44">
        <f>Displacement_Number!K16*'Temporary Relocation Numbers'!$I$2</f>
        <v>71.924582279652839</v>
      </c>
      <c r="L16" s="44">
        <f>Displacement_Number!L16*'Temporary Relocation Numbers'!$I$2</f>
        <v>59.143592487409464</v>
      </c>
      <c r="M16" s="44">
        <f>Displacement_Number!M16*'Temporary Relocation Numbers'!$I$2</f>
        <v>24.219712491215112</v>
      </c>
      <c r="N16" s="45">
        <f>Displacement_Number!N16*'Temporary Relocation Numbers'!$O$2</f>
        <v>6578.5846733720846</v>
      </c>
      <c r="O16" s="45">
        <f>Displacement_Number!O16*'Temporary Relocation Numbers'!$O$2</f>
        <v>13475.783644015653</v>
      </c>
      <c r="P16" s="45">
        <f>Displacement_Number!P16*'Temporary Relocation Numbers'!$O$2</f>
        <v>10215.499600489267</v>
      </c>
      <c r="Q16" s="45">
        <f>Displacement_Number!Q16*'Temporary Relocation Numbers'!$O$2</f>
        <v>5024.6562674682045</v>
      </c>
      <c r="R16" s="45">
        <f>Displacement_Number!R16*'Temporary Relocation Numbers'!$O$2</f>
        <v>3222.7848440363277</v>
      </c>
      <c r="S16" s="45">
        <f>Displacement_Number!S16*'Temporary Relocation Numbers'!$O$2</f>
        <v>1759.6704125409535</v>
      </c>
      <c r="U16">
        <v>2035</v>
      </c>
      <c r="V16" s="43">
        <f>Displacement_Number!V16*'Temporary Relocation Numbers'!$C$2</f>
        <v>0</v>
      </c>
      <c r="W16" s="43">
        <f>Displacement_Number!W16*'Temporary Relocation Numbers'!$C$2</f>
        <v>0</v>
      </c>
      <c r="X16" s="43">
        <f>Displacement_Number!X16*'Temporary Relocation Numbers'!$C$2</f>
        <v>0</v>
      </c>
      <c r="Y16" s="43">
        <f>Displacement_Number!Y16*'Temporary Relocation Numbers'!$C$2</f>
        <v>0</v>
      </c>
      <c r="Z16" s="43">
        <f>Displacement_Number!Z16*'Temporary Relocation Numbers'!$C$2</f>
        <v>0</v>
      </c>
      <c r="AA16" s="43">
        <f>Displacement_Number!AA16*'Temporary Relocation Numbers'!$C$2</f>
        <v>0</v>
      </c>
      <c r="AB16" s="44">
        <f>Displacement_Number!AB16*'Temporary Relocation Numbers'!$I$2</f>
        <v>77.210513358152156</v>
      </c>
      <c r="AC16" s="44">
        <f>Displacement_Number!AC16*'Temporary Relocation Numbers'!$I$2</f>
        <v>92.537535557697638</v>
      </c>
      <c r="AD16" s="44">
        <f>Displacement_Number!AD16*'Temporary Relocation Numbers'!$I$2</f>
        <v>59.854618695136153</v>
      </c>
      <c r="AE16" s="44">
        <f>Displacement_Number!AE16*'Temporary Relocation Numbers'!$I$2</f>
        <v>71.739507193338326</v>
      </c>
      <c r="AF16" s="44">
        <f>Displacement_Number!AF16*'Temporary Relocation Numbers'!$I$2</f>
        <v>57.93546739761247</v>
      </c>
      <c r="AG16" s="44">
        <f>Displacement_Number!AG16*'Temporary Relocation Numbers'!$I$2</f>
        <v>22.152172724304471</v>
      </c>
      <c r="AH16" s="45">
        <f>Displacement_Number!AH16*'Temporary Relocation Numbers'!$O$2</f>
        <v>6124.5022827758212</v>
      </c>
      <c r="AI16" s="45">
        <f>Displacement_Number!AI16*'Temporary Relocation Numbers'!$O$2</f>
        <v>12305.977481531616</v>
      </c>
      <c r="AJ16" s="45">
        <f>Displacement_Number!AJ16*'Temporary Relocation Numbers'!$O$2</f>
        <v>9230.743214378901</v>
      </c>
      <c r="AK16" s="45">
        <f>Displacement_Number!AK16*'Temporary Relocation Numbers'!$O$2</f>
        <v>5011.7269092025326</v>
      </c>
      <c r="AL16" s="45">
        <f>Displacement_Number!AL16*'Temporary Relocation Numbers'!$O$2</f>
        <v>3156.9530765472855</v>
      </c>
      <c r="AM16" s="45">
        <f>Displacement_Number!AM16*'Temporary Relocation Numbers'!$O$2</f>
        <v>1609.4544033334082</v>
      </c>
    </row>
    <row r="17" spans="1:39" x14ac:dyDescent="0.35">
      <c r="A17">
        <v>2036</v>
      </c>
      <c r="B17" s="43">
        <f>Displacement_Number!B17*'Temporary Relocation Numbers'!$C$2</f>
        <v>0</v>
      </c>
      <c r="C17" s="43">
        <f>Displacement_Number!C17*'Temporary Relocation Numbers'!$C$2</f>
        <v>0</v>
      </c>
      <c r="D17" s="43">
        <f>Displacement_Number!D17*'Temporary Relocation Numbers'!$C$2</f>
        <v>0</v>
      </c>
      <c r="E17" s="43">
        <f>Displacement_Number!E17*'Temporary Relocation Numbers'!$C$2</f>
        <v>0</v>
      </c>
      <c r="F17" s="43">
        <f>Displacement_Number!F17*'Temporary Relocation Numbers'!$C$2</f>
        <v>0</v>
      </c>
      <c r="G17" s="43">
        <f>Displacement_Number!G17*'Temporary Relocation Numbers'!$C$2</f>
        <v>0</v>
      </c>
      <c r="H17" s="44">
        <f>Displacement_Number!H17*'Temporary Relocation Numbers'!$I$2</f>
        <v>84.126261487999585</v>
      </c>
      <c r="I17" s="44">
        <f>Displacement_Number!I17*'Temporary Relocation Numbers'!$I$2</f>
        <v>102.78963513355185</v>
      </c>
      <c r="J17" s="44">
        <f>Displacement_Number!J17*'Temporary Relocation Numbers'!$I$2</f>
        <v>67.191462089988477</v>
      </c>
      <c r="K17" s="44">
        <f>Displacement_Number!K17*'Temporary Relocation Numbers'!$I$2</f>
        <v>72.957648846186174</v>
      </c>
      <c r="L17" s="44">
        <f>Displacement_Number!L17*'Temporary Relocation Numbers'!$I$2</f>
        <v>59.993083246853203</v>
      </c>
      <c r="M17" s="44">
        <f>Displacement_Number!M17*'Temporary Relocation Numbers'!$I$2</f>
        <v>24.567584865759333</v>
      </c>
      <c r="N17" s="45">
        <f>Displacement_Number!N17*'Temporary Relocation Numbers'!$O$2</f>
        <v>6669.9733990075174</v>
      </c>
      <c r="O17" s="45">
        <f>Displacement_Number!O17*'Temporary Relocation Numbers'!$O$2</f>
        <v>13662.987237996931</v>
      </c>
      <c r="P17" s="45">
        <f>Displacement_Number!P17*'Temporary Relocation Numbers'!$O$2</f>
        <v>10357.41181057251</v>
      </c>
      <c r="Q17" s="45">
        <f>Displacement_Number!Q17*'Temporary Relocation Numbers'!$O$2</f>
        <v>5094.4580494379179</v>
      </c>
      <c r="R17" s="45">
        <f>Displacement_Number!R17*'Temporary Relocation Numbers'!$O$2</f>
        <v>3267.5552945993209</v>
      </c>
      <c r="S17" s="45">
        <f>Displacement_Number!S17*'Temporary Relocation Numbers'!$O$2</f>
        <v>1784.1154937438171</v>
      </c>
      <c r="U17">
        <v>2036</v>
      </c>
      <c r="V17" s="43">
        <f>Displacement_Number!V17*'Temporary Relocation Numbers'!$C$2</f>
        <v>0</v>
      </c>
      <c r="W17" s="43">
        <f>Displacement_Number!W17*'Temporary Relocation Numbers'!$C$2</f>
        <v>0</v>
      </c>
      <c r="X17" s="43">
        <f>Displacement_Number!X17*'Temporary Relocation Numbers'!$C$2</f>
        <v>0</v>
      </c>
      <c r="Y17" s="43">
        <f>Displacement_Number!Y17*'Temporary Relocation Numbers'!$C$2</f>
        <v>0</v>
      </c>
      <c r="Z17" s="43">
        <f>Displacement_Number!Z17*'Temporary Relocation Numbers'!$C$2</f>
        <v>0</v>
      </c>
      <c r="AA17" s="43">
        <f>Displacement_Number!AA17*'Temporary Relocation Numbers'!$C$2</f>
        <v>0</v>
      </c>
      <c r="AB17" s="44">
        <f>Displacement_Number!AB17*'Temporary Relocation Numbers'!$I$2</f>
        <v>78.319502766322074</v>
      </c>
      <c r="AC17" s="44">
        <f>Displacement_Number!AC17*'Temporary Relocation Numbers'!$I$2</f>
        <v>93.866669924614769</v>
      </c>
      <c r="AD17" s="44">
        <f>Displacement_Number!AD17*'Temporary Relocation Numbers'!$I$2</f>
        <v>60.714322060337864</v>
      </c>
      <c r="AE17" s="44">
        <f>Displacement_Number!AE17*'Temporary Relocation Numbers'!$I$2</f>
        <v>72.769915490919516</v>
      </c>
      <c r="AF17" s="44">
        <f>Displacement_Number!AF17*'Temporary Relocation Numbers'!$I$2</f>
        <v>58.767605624738295</v>
      </c>
      <c r="AG17" s="44">
        <f>Displacement_Number!AG17*'Temporary Relocation Numbers'!$I$2</f>
        <v>22.470348628734083</v>
      </c>
      <c r="AH17" s="45">
        <f>Displacement_Number!AH17*'Temporary Relocation Numbers'!$O$2</f>
        <v>6209.5829629774007</v>
      </c>
      <c r="AI17" s="45">
        <f>Displacement_Number!AI17*'Temporary Relocation Numbers'!$O$2</f>
        <v>12476.930301260094</v>
      </c>
      <c r="AJ17" s="45">
        <f>Displacement_Number!AJ17*'Temporary Relocation Numbers'!$O$2</f>
        <v>9358.9753343430239</v>
      </c>
      <c r="AK17" s="45">
        <f>Displacement_Number!AK17*'Temporary Relocation Numbers'!$O$2</f>
        <v>5081.3490784388314</v>
      </c>
      <c r="AL17" s="45">
        <f>Displacement_Number!AL17*'Temporary Relocation Numbers'!$O$2</f>
        <v>3200.8090019295814</v>
      </c>
      <c r="AM17" s="45">
        <f>Displacement_Number!AM17*'Temporary Relocation Numbers'!$O$2</f>
        <v>1631.8127059458732</v>
      </c>
    </row>
    <row r="18" spans="1:39" x14ac:dyDescent="0.35">
      <c r="A18">
        <v>2037</v>
      </c>
      <c r="B18" s="43">
        <f>Displacement_Number!B18*'Temporary Relocation Numbers'!$C$2</f>
        <v>0</v>
      </c>
      <c r="C18" s="43">
        <f>Displacement_Number!C18*'Temporary Relocation Numbers'!$C$2</f>
        <v>0</v>
      </c>
      <c r="D18" s="43">
        <f>Displacement_Number!D18*'Temporary Relocation Numbers'!$C$2</f>
        <v>0</v>
      </c>
      <c r="E18" s="43">
        <f>Displacement_Number!E18*'Temporary Relocation Numbers'!$C$2</f>
        <v>0</v>
      </c>
      <c r="F18" s="43">
        <f>Displacement_Number!F18*'Temporary Relocation Numbers'!$C$2</f>
        <v>0</v>
      </c>
      <c r="G18" s="43">
        <f>Displacement_Number!G18*'Temporary Relocation Numbers'!$C$2</f>
        <v>0</v>
      </c>
      <c r="H18" s="44">
        <f>Displacement_Number!H18*'Temporary Relocation Numbers'!$I$2</f>
        <v>85.334583112625523</v>
      </c>
      <c r="I18" s="44">
        <f>Displacement_Number!I18*'Temporary Relocation Numbers'!$I$2</f>
        <v>104.26602237247603</v>
      </c>
      <c r="J18" s="44">
        <f>Displacement_Number!J18*'Temporary Relocation Numbers'!$I$2</f>
        <v>68.156545943680811</v>
      </c>
      <c r="K18" s="44">
        <f>Displacement_Number!K18*'Temporary Relocation Numbers'!$I$2</f>
        <v>74.005553545900995</v>
      </c>
      <c r="L18" s="44">
        <f>Displacement_Number!L18*'Temporary Relocation Numbers'!$I$2</f>
        <v>60.854775404961259</v>
      </c>
      <c r="M18" s="44">
        <f>Displacement_Number!M18*'Temporary Relocation Numbers'!$I$2</f>
        <v>24.920453797922264</v>
      </c>
      <c r="N18" s="45">
        <f>Displacement_Number!N18*'Temporary Relocation Numbers'!$O$2</f>
        <v>6762.6316833076089</v>
      </c>
      <c r="O18" s="45">
        <f>Displacement_Number!O18*'Temporary Relocation Numbers'!$O$2</f>
        <v>13852.791436627649</v>
      </c>
      <c r="P18" s="45">
        <f>Displacement_Number!P18*'Temporary Relocation Numbers'!$O$2</f>
        <v>10501.295444096439</v>
      </c>
      <c r="Q18" s="45">
        <f>Displacement_Number!Q18*'Temporary Relocation Numbers'!$O$2</f>
        <v>5165.2295074425238</v>
      </c>
      <c r="R18" s="45">
        <f>Displacement_Number!R18*'Temporary Relocation Numbers'!$O$2</f>
        <v>3312.9476896422011</v>
      </c>
      <c r="S18" s="45">
        <f>Displacement_Number!S18*'Temporary Relocation Numbers'!$O$2</f>
        <v>1808.900162400533</v>
      </c>
      <c r="U18">
        <v>2037</v>
      </c>
      <c r="V18" s="43">
        <f>Displacement_Number!V18*'Temporary Relocation Numbers'!$C$2</f>
        <v>0</v>
      </c>
      <c r="W18" s="43">
        <f>Displacement_Number!W18*'Temporary Relocation Numbers'!$C$2</f>
        <v>0</v>
      </c>
      <c r="X18" s="43">
        <f>Displacement_Number!X18*'Temporary Relocation Numbers'!$C$2</f>
        <v>0</v>
      </c>
      <c r="Y18" s="43">
        <f>Displacement_Number!Y18*'Temporary Relocation Numbers'!$C$2</f>
        <v>0</v>
      </c>
      <c r="Z18" s="43">
        <f>Displacement_Number!Z18*'Temporary Relocation Numbers'!$C$2</f>
        <v>0</v>
      </c>
      <c r="AA18" s="43">
        <f>Displacement_Number!AA18*'Temporary Relocation Numbers'!$C$2</f>
        <v>0</v>
      </c>
      <c r="AB18" s="44">
        <f>Displacement_Number!AB18*'Temporary Relocation Numbers'!$I$2</f>
        <v>79.444420802005837</v>
      </c>
      <c r="AC18" s="44">
        <f>Displacement_Number!AC18*'Temporary Relocation Numbers'!$I$2</f>
        <v>95.21489490330012</v>
      </c>
      <c r="AD18" s="44">
        <f>Displacement_Number!AD18*'Temporary Relocation Numbers'!$I$2</f>
        <v>61.586373509818671</v>
      </c>
      <c r="AE18" s="44">
        <f>Displacement_Number!AE18*'Temporary Relocation Numbers'!$I$2</f>
        <v>73.815123740455533</v>
      </c>
      <c r="AF18" s="44">
        <f>Displacement_Number!AF18*'Temporary Relocation Numbers'!$I$2</f>
        <v>59.611696012779504</v>
      </c>
      <c r="AG18" s="44">
        <f>Displacement_Number!AG18*'Temporary Relocation Numbers'!$I$2</f>
        <v>22.793094554687976</v>
      </c>
      <c r="AH18" s="45">
        <f>Displacement_Number!AH18*'Temporary Relocation Numbers'!$O$2</f>
        <v>6295.8455714091187</v>
      </c>
      <c r="AI18" s="45">
        <f>Displacement_Number!AI18*'Temporary Relocation Numbers'!$O$2</f>
        <v>12650.257972284777</v>
      </c>
      <c r="AJ18" s="45">
        <f>Displacement_Number!AJ18*'Temporary Relocation Numbers'!$O$2</f>
        <v>9488.9888359585093</v>
      </c>
      <c r="AK18" s="45">
        <f>Displacement_Number!AK18*'Temporary Relocation Numbers'!$O$2</f>
        <v>5151.9384285564865</v>
      </c>
      <c r="AL18" s="45">
        <f>Displacement_Number!AL18*'Temporary Relocation Numbers'!$O$2</f>
        <v>3245.2741673431665</v>
      </c>
      <c r="AM18" s="45">
        <f>Displacement_Number!AM18*'Temporary Relocation Numbers'!$O$2</f>
        <v>1654.481606792544</v>
      </c>
    </row>
    <row r="19" spans="1:39" x14ac:dyDescent="0.35">
      <c r="A19">
        <v>2038</v>
      </c>
      <c r="B19" s="43">
        <f>Displacement_Number!B19*'Temporary Relocation Numbers'!$C$2</f>
        <v>0</v>
      </c>
      <c r="C19" s="43">
        <f>Displacement_Number!C19*'Temporary Relocation Numbers'!$C$2</f>
        <v>0</v>
      </c>
      <c r="D19" s="43">
        <f>Displacement_Number!D19*'Temporary Relocation Numbers'!$C$2</f>
        <v>0</v>
      </c>
      <c r="E19" s="43">
        <f>Displacement_Number!E19*'Temporary Relocation Numbers'!$C$2</f>
        <v>0</v>
      </c>
      <c r="F19" s="43">
        <f>Displacement_Number!F19*'Temporary Relocation Numbers'!$C$2</f>
        <v>0</v>
      </c>
      <c r="G19" s="43">
        <f>Displacement_Number!G19*'Temporary Relocation Numbers'!$C$2</f>
        <v>0</v>
      </c>
      <c r="H19" s="44">
        <f>Displacement_Number!H19*'Temporary Relocation Numbers'!$I$2</f>
        <v>86.56026009243682</v>
      </c>
      <c r="I19" s="44">
        <f>Displacement_Number!I19*'Temporary Relocation Numbers'!$I$2</f>
        <v>105.76361524440424</v>
      </c>
      <c r="J19" s="44">
        <f>Displacement_Number!J19*'Temporary Relocation Numbers'!$I$2</f>
        <v>69.135491481814682</v>
      </c>
      <c r="K19" s="44">
        <f>Displacement_Number!K19*'Temporary Relocation Numbers'!$I$2</f>
        <v>75.068509501749361</v>
      </c>
      <c r="L19" s="44">
        <f>Displacement_Number!L19*'Temporary Relocation Numbers'!$I$2</f>
        <v>61.728844212762247</v>
      </c>
      <c r="M19" s="44">
        <f>Displacement_Number!M19*'Temporary Relocation Numbers'!$I$2</f>
        <v>25.278391054219064</v>
      </c>
      <c r="N19" s="45">
        <f>Displacement_Number!N19*'Temporary Relocation Numbers'!$O$2</f>
        <v>6856.5771627936247</v>
      </c>
      <c r="O19" s="45">
        <f>Displacement_Number!O19*'Temporary Relocation Numbers'!$O$2</f>
        <v>14045.232367123102</v>
      </c>
      <c r="P19" s="45">
        <f>Displacement_Number!P19*'Temporary Relocation Numbers'!$O$2</f>
        <v>10647.177887784013</v>
      </c>
      <c r="Q19" s="45">
        <f>Displacement_Number!Q19*'Temporary Relocation Numbers'!$O$2</f>
        <v>5236.9841120781357</v>
      </c>
      <c r="R19" s="45">
        <f>Displacement_Number!R19*'Temporary Relocation Numbers'!$O$2</f>
        <v>3358.9706691257288</v>
      </c>
      <c r="S19" s="45">
        <f>Displacement_Number!S19*'Temporary Relocation Numbers'!$O$2</f>
        <v>1834.0291360098031</v>
      </c>
      <c r="U19">
        <v>2038</v>
      </c>
      <c r="V19" s="43">
        <f>Displacement_Number!V19*'Temporary Relocation Numbers'!$C$2</f>
        <v>0</v>
      </c>
      <c r="W19" s="43">
        <f>Displacement_Number!W19*'Temporary Relocation Numbers'!$C$2</f>
        <v>0</v>
      </c>
      <c r="X19" s="43">
        <f>Displacement_Number!X19*'Temporary Relocation Numbers'!$C$2</f>
        <v>0</v>
      </c>
      <c r="Y19" s="43">
        <f>Displacement_Number!Y19*'Temporary Relocation Numbers'!$C$2</f>
        <v>0</v>
      </c>
      <c r="Z19" s="43">
        <f>Displacement_Number!Z19*'Temporary Relocation Numbers'!$C$2</f>
        <v>0</v>
      </c>
      <c r="AA19" s="43">
        <f>Displacement_Number!AA19*'Temporary Relocation Numbers'!$C$2</f>
        <v>0</v>
      </c>
      <c r="AB19" s="44">
        <f>Displacement_Number!AB19*'Temporary Relocation Numbers'!$I$2</f>
        <v>80.585496251134657</v>
      </c>
      <c r="AC19" s="44">
        <f>Displacement_Number!AC19*'Temporary Relocation Numbers'!$I$2</f>
        <v>96.582484695871116</v>
      </c>
      <c r="AD19" s="44">
        <f>Displacement_Number!AD19*'Temporary Relocation Numbers'!$I$2</f>
        <v>62.470950401480728</v>
      </c>
      <c r="AE19" s="44">
        <f>Displacement_Number!AE19*'Temporary Relocation Numbers'!$I$2</f>
        <v>74.875344516494124</v>
      </c>
      <c r="AF19" s="44">
        <f>Displacement_Number!AF19*'Temporary Relocation Numbers'!$I$2</f>
        <v>60.467910232915088</v>
      </c>
      <c r="AG19" s="44">
        <f>Displacement_Number!AG19*'Temporary Relocation Numbers'!$I$2</f>
        <v>23.120476142261584</v>
      </c>
      <c r="AH19" s="45">
        <f>Displacement_Number!AH19*'Temporary Relocation Numbers'!$O$2</f>
        <v>6383.3065272432013</v>
      </c>
      <c r="AI19" s="45">
        <f>Displacement_Number!AI19*'Temporary Relocation Numbers'!$O$2</f>
        <v>12825.993485688756</v>
      </c>
      <c r="AJ19" s="45">
        <f>Displacement_Number!AJ19*'Temporary Relocation Numbers'!$O$2</f>
        <v>9620.8084659158721</v>
      </c>
      <c r="AK19" s="45">
        <f>Displacement_Number!AK19*'Temporary Relocation Numbers'!$O$2</f>
        <v>5223.5083954893053</v>
      </c>
      <c r="AL19" s="45">
        <f>Displacement_Number!AL19*'Temporary Relocation Numbers'!$O$2</f>
        <v>3290.3570362604801</v>
      </c>
      <c r="AM19" s="45">
        <f>Displacement_Number!AM19*'Temporary Relocation Numbers'!$O$2</f>
        <v>1677.465420658169</v>
      </c>
    </row>
    <row r="20" spans="1:39" x14ac:dyDescent="0.35">
      <c r="A20">
        <v>2039</v>
      </c>
      <c r="B20" s="43">
        <f>Displacement_Number!B20*'Temporary Relocation Numbers'!$C$2</f>
        <v>0</v>
      </c>
      <c r="C20" s="43">
        <f>Displacement_Number!C20*'Temporary Relocation Numbers'!$C$2</f>
        <v>0</v>
      </c>
      <c r="D20" s="43">
        <f>Displacement_Number!D20*'Temporary Relocation Numbers'!$C$2</f>
        <v>0</v>
      </c>
      <c r="E20" s="43">
        <f>Displacement_Number!E20*'Temporary Relocation Numbers'!$C$2</f>
        <v>0</v>
      </c>
      <c r="F20" s="43">
        <f>Displacement_Number!F20*'Temporary Relocation Numbers'!$C$2</f>
        <v>0</v>
      </c>
      <c r="G20" s="43">
        <f>Displacement_Number!G20*'Temporary Relocation Numbers'!$C$2</f>
        <v>0</v>
      </c>
      <c r="H20" s="44">
        <f>Displacement_Number!H20*'Temporary Relocation Numbers'!$I$2</f>
        <v>87.803541705727781</v>
      </c>
      <c r="I20" s="44">
        <f>Displacement_Number!I20*'Temporary Relocation Numbers'!$I$2</f>
        <v>107.28271832990936</v>
      </c>
      <c r="J20" s="44">
        <f>Displacement_Number!J20*'Temporary Relocation Numbers'!$I$2</f>
        <v>70.128497802421677</v>
      </c>
      <c r="K20" s="44">
        <f>Displacement_Number!K20*'Temporary Relocation Numbers'!$I$2</f>
        <v>76.14673289780913</v>
      </c>
      <c r="L20" s="44">
        <f>Displacement_Number!L20*'Temporary Relocation Numbers'!$I$2</f>
        <v>62.615467438448889</v>
      </c>
      <c r="M20" s="44">
        <f>Displacement_Number!M20*'Temporary Relocation Numbers'!$I$2</f>
        <v>25.641469431961092</v>
      </c>
      <c r="N20" s="45">
        <f>Displacement_Number!N20*'Temporary Relocation Numbers'!$O$2</f>
        <v>6951.8277189907712</v>
      </c>
      <c r="O20" s="45">
        <f>Displacement_Number!O20*'Temporary Relocation Numbers'!$O$2</f>
        <v>14240.346658572509</v>
      </c>
      <c r="P20" s="45">
        <f>Displacement_Number!P20*'Temporary Relocation Numbers'!$O$2</f>
        <v>10795.086908810506</v>
      </c>
      <c r="Q20" s="45">
        <f>Displacement_Number!Q20*'Temporary Relocation Numbers'!$O$2</f>
        <v>5309.7355210723917</v>
      </c>
      <c r="R20" s="45">
        <f>Displacement_Number!R20*'Temporary Relocation Numbers'!$O$2</f>
        <v>3405.632993035721</v>
      </c>
      <c r="S20" s="45">
        <f>Displacement_Number!S20*'Temporary Relocation Numbers'!$O$2</f>
        <v>1859.5071976051213</v>
      </c>
      <c r="U20">
        <v>2039</v>
      </c>
      <c r="V20" s="43">
        <f>Displacement_Number!V20*'Temporary Relocation Numbers'!$C$2</f>
        <v>0</v>
      </c>
      <c r="W20" s="43">
        <f>Displacement_Number!W20*'Temporary Relocation Numbers'!$C$2</f>
        <v>0</v>
      </c>
      <c r="X20" s="43">
        <f>Displacement_Number!X20*'Temporary Relocation Numbers'!$C$2</f>
        <v>0</v>
      </c>
      <c r="Y20" s="43">
        <f>Displacement_Number!Y20*'Temporary Relocation Numbers'!$C$2</f>
        <v>0</v>
      </c>
      <c r="Z20" s="43">
        <f>Displacement_Number!Z20*'Temporary Relocation Numbers'!$C$2</f>
        <v>0</v>
      </c>
      <c r="AA20" s="43">
        <f>Displacement_Number!AA20*'Temporary Relocation Numbers'!$C$2</f>
        <v>0</v>
      </c>
      <c r="AB20" s="44">
        <f>Displacement_Number!AB20*'Temporary Relocation Numbers'!$I$2</f>
        <v>81.742961185735965</v>
      </c>
      <c r="AC20" s="44">
        <f>Displacement_Number!AC20*'Temporary Relocation Numbers'!$I$2</f>
        <v>97.969717442862645</v>
      </c>
      <c r="AD20" s="44">
        <f>Displacement_Number!AD20*'Temporary Relocation Numbers'!$I$2</f>
        <v>63.368232640651826</v>
      </c>
      <c r="AE20" s="44">
        <f>Displacement_Number!AE20*'Temporary Relocation Numbers'!$I$2</f>
        <v>75.95079344683208</v>
      </c>
      <c r="AF20" s="44">
        <f>Displacement_Number!AF20*'Temporary Relocation Numbers'!$I$2</f>
        <v>61.336422422070129</v>
      </c>
      <c r="AG20" s="44">
        <f>Displacement_Number!AG20*'Temporary Relocation Numbers'!$I$2</f>
        <v>23.452559974351619</v>
      </c>
      <c r="AH20" s="45">
        <f>Displacement_Number!AH20*'Temporary Relocation Numbers'!$O$2</f>
        <v>6471.9824777445829</v>
      </c>
      <c r="AI20" s="45">
        <f>Displacement_Number!AI20*'Temporary Relocation Numbers'!$O$2</f>
        <v>13004.170290862359</v>
      </c>
      <c r="AJ20" s="45">
        <f>Displacement_Number!AJ20*'Temporary Relocation Numbers'!$O$2</f>
        <v>9754.4593146830102</v>
      </c>
      <c r="AK20" s="45">
        <f>Displacement_Number!AK20*'Temporary Relocation Numbers'!$O$2</f>
        <v>5296.0726018211026</v>
      </c>
      <c r="AL20" s="45">
        <f>Displacement_Number!AL20*'Temporary Relocation Numbers'!$O$2</f>
        <v>3336.0661897272685</v>
      </c>
      <c r="AM20" s="45">
        <f>Displacement_Number!AM20*'Temporary Relocation Numbers'!$O$2</f>
        <v>1700.7685222678463</v>
      </c>
    </row>
    <row r="21" spans="1:39" x14ac:dyDescent="0.35">
      <c r="A21">
        <v>2040</v>
      </c>
      <c r="B21" s="43">
        <f>Displacement_Number!B21*'Temporary Relocation Numbers'!$C$2</f>
        <v>0</v>
      </c>
      <c r="C21" s="43">
        <f>Displacement_Number!C21*'Temporary Relocation Numbers'!$C$2</f>
        <v>0</v>
      </c>
      <c r="D21" s="43">
        <f>Displacement_Number!D21*'Temporary Relocation Numbers'!$C$2</f>
        <v>0</v>
      </c>
      <c r="E21" s="43">
        <f>Displacement_Number!E21*'Temporary Relocation Numbers'!$C$2</f>
        <v>0</v>
      </c>
      <c r="F21" s="43">
        <f>Displacement_Number!F21*'Temporary Relocation Numbers'!$C$2</f>
        <v>0</v>
      </c>
      <c r="G21" s="43">
        <f>Displacement_Number!G21*'Temporary Relocation Numbers'!$C$2</f>
        <v>0</v>
      </c>
      <c r="H21" s="44">
        <f>Displacement_Number!H21*'Temporary Relocation Numbers'!$I$2</f>
        <v>102.25994247423429</v>
      </c>
      <c r="I21" s="44">
        <f>Displacement_Number!I21*'Temporary Relocation Numbers'!$I$2</f>
        <v>124.94626517076304</v>
      </c>
      <c r="J21" s="44">
        <f>Displacement_Number!J21*'Temporary Relocation Numbers'!$I$2</f>
        <v>81.674793655986349</v>
      </c>
      <c r="K21" s="44">
        <f>Displacement_Number!K21*'Temporary Relocation Numbers'!$I$2</f>
        <v>88.683900153231335</v>
      </c>
      <c r="L21" s="44">
        <f>Displacement_Number!L21*'Temporary Relocation Numbers'!$I$2</f>
        <v>72.924781550530284</v>
      </c>
      <c r="M21" s="44">
        <f>Displacement_Number!M21*'Temporary Relocation Numbers'!$I$2</f>
        <v>29.86320526631021</v>
      </c>
      <c r="N21" s="45">
        <f>Displacement_Number!N21*'Temporary Relocation Numbers'!$O$2</f>
        <v>8092.6482136630129</v>
      </c>
      <c r="O21" s="45">
        <f>Displacement_Number!O21*'Temporary Relocation Numbers'!$O$2</f>
        <v>16577.239915428901</v>
      </c>
      <c r="P21" s="45">
        <f>Displacement_Number!P21*'Temporary Relocation Numbers'!$O$2</f>
        <v>12566.600370471337</v>
      </c>
      <c r="Q21" s="45">
        <f>Displacement_Number!Q21*'Temporary Relocation Numbers'!$O$2</f>
        <v>6181.082647121133</v>
      </c>
      <c r="R21" s="45">
        <f>Displacement_Number!R21*'Temporary Relocation Numbers'!$O$2</f>
        <v>3964.5098917214609</v>
      </c>
      <c r="S21" s="45">
        <f>Displacement_Number!S21*'Temporary Relocation Numbers'!$O$2</f>
        <v>2164.6591672408758</v>
      </c>
      <c r="U21">
        <v>2040</v>
      </c>
      <c r="V21" s="43">
        <f>Displacement_Number!V21*'Temporary Relocation Numbers'!$C$2</f>
        <v>0</v>
      </c>
      <c r="W21" s="43">
        <f>Displacement_Number!W21*'Temporary Relocation Numbers'!$C$2</f>
        <v>0</v>
      </c>
      <c r="X21" s="43">
        <f>Displacement_Number!X21*'Temporary Relocation Numbers'!$C$2</f>
        <v>0</v>
      </c>
      <c r="Y21" s="43">
        <f>Displacement_Number!Y21*'Temporary Relocation Numbers'!$C$2</f>
        <v>0</v>
      </c>
      <c r="Z21" s="43">
        <f>Displacement_Number!Z21*'Temporary Relocation Numbers'!$C$2</f>
        <v>0</v>
      </c>
      <c r="AA21" s="43">
        <f>Displacement_Number!AA21*'Temporary Relocation Numbers'!$C$2</f>
        <v>0</v>
      </c>
      <c r="AB21" s="44">
        <f>Displacement_Number!AB21*'Temporary Relocation Numbers'!$I$2</f>
        <v>95.201518596392049</v>
      </c>
      <c r="AC21" s="44">
        <f>Displacement_Number!AC21*'Temporary Relocation Numbers'!$I$2</f>
        <v>114.09992666925169</v>
      </c>
      <c r="AD21" s="44">
        <f>Displacement_Number!AD21*'Temporary Relocation Numbers'!$I$2</f>
        <v>73.801485664948217</v>
      </c>
      <c r="AE21" s="44">
        <f>Displacement_Number!AE21*'Temporary Relocation Numbers'!$I$2</f>
        <v>88.455700281152133</v>
      </c>
      <c r="AF21" s="44">
        <f>Displacement_Number!AF21*'Temporary Relocation Numbers'!$I$2</f>
        <v>71.435148361982996</v>
      </c>
      <c r="AG21" s="44">
        <f>Displacement_Number!AG21*'Temporary Relocation Numbers'!$I$2</f>
        <v>27.313903144003568</v>
      </c>
      <c r="AH21" s="45">
        <f>Displacement_Number!AH21*'Temporary Relocation Numbers'!$O$2</f>
        <v>7534.0586036533168</v>
      </c>
      <c r="AI21" s="45">
        <f>Displacement_Number!AI21*'Temporary Relocation Numbers'!$O$2</f>
        <v>15138.202459625221</v>
      </c>
      <c r="AJ21" s="45">
        <f>Displacement_Number!AJ21*'Temporary Relocation Numbers'!$O$2</f>
        <v>11355.201961143825</v>
      </c>
      <c r="AK21" s="45">
        <f>Displacement_Number!AK21*'Temporary Relocation Numbers'!$O$2</f>
        <v>6165.177592574064</v>
      </c>
      <c r="AL21" s="45">
        <f>Displacement_Number!AL21*'Temporary Relocation Numbers'!$O$2</f>
        <v>3883.5269201517731</v>
      </c>
      <c r="AM21" s="45">
        <f>Displacement_Number!AM21*'Temporary Relocation Numbers'!$O$2</f>
        <v>1979.870891504675</v>
      </c>
    </row>
    <row r="22" spans="1:39" x14ac:dyDescent="0.35">
      <c r="A22">
        <v>2041</v>
      </c>
      <c r="B22" s="43">
        <f>Displacement_Number!B22*'Temporary Relocation Numbers'!$C$2</f>
        <v>0</v>
      </c>
      <c r="C22" s="43">
        <f>Displacement_Number!C22*'Temporary Relocation Numbers'!$C$2</f>
        <v>0</v>
      </c>
      <c r="D22" s="43">
        <f>Displacement_Number!D22*'Temporary Relocation Numbers'!$C$2</f>
        <v>0</v>
      </c>
      <c r="E22" s="43">
        <f>Displacement_Number!E22*'Temporary Relocation Numbers'!$C$2</f>
        <v>0</v>
      </c>
      <c r="F22" s="43">
        <f>Displacement_Number!F22*'Temporary Relocation Numbers'!$C$2</f>
        <v>0</v>
      </c>
      <c r="G22" s="43">
        <f>Displacement_Number!G22*'Temporary Relocation Numbers'!$C$2</f>
        <v>0</v>
      </c>
      <c r="H22" s="44">
        <f>Displacement_Number!H22*'Temporary Relocation Numbers'!$I$2</f>
        <v>103.72872163592626</v>
      </c>
      <c r="I22" s="44">
        <f>Displacement_Number!I22*'Temporary Relocation Numbers'!$I$2</f>
        <v>126.74089233535679</v>
      </c>
      <c r="J22" s="44">
        <f>Displacement_Number!J22*'Temporary Relocation Numbers'!$I$2</f>
        <v>82.84790437808195</v>
      </c>
      <c r="K22" s="44">
        <f>Displacement_Number!K22*'Temporary Relocation Numbers'!$I$2</f>
        <v>89.957684015914978</v>
      </c>
      <c r="L22" s="44">
        <f>Displacement_Number!L22*'Temporary Relocation Numbers'!$I$2</f>
        <v>73.972214170975434</v>
      </c>
      <c r="M22" s="44">
        <f>Displacement_Number!M22*'Temporary Relocation Numbers'!$I$2</f>
        <v>30.292136209700267</v>
      </c>
      <c r="N22" s="45">
        <f>Displacement_Number!N22*'Temporary Relocation Numbers'!$O$2</f>
        <v>8205.0700861451132</v>
      </c>
      <c r="O22" s="45">
        <f>Displacement_Number!O22*'Temporary Relocation Numbers'!$O$2</f>
        <v>16807.528481380788</v>
      </c>
      <c r="P22" s="45">
        <f>Displacement_Number!P22*'Temporary Relocation Numbers'!$O$2</f>
        <v>12741.173724839742</v>
      </c>
      <c r="Q22" s="45">
        <f>Displacement_Number!Q22*'Temporary Relocation Numbers'!$O$2</f>
        <v>6266.9493333787641</v>
      </c>
      <c r="R22" s="45">
        <f>Displacement_Number!R22*'Temporary Relocation Numbers'!$O$2</f>
        <v>4019.5842769824744</v>
      </c>
      <c r="S22" s="45">
        <f>Displacement_Number!S22*'Temporary Relocation Numbers'!$O$2</f>
        <v>2194.7302923462394</v>
      </c>
      <c r="U22">
        <v>2041</v>
      </c>
      <c r="V22" s="43">
        <f>Displacement_Number!V22*'Temporary Relocation Numbers'!$C$2</f>
        <v>0</v>
      </c>
      <c r="W22" s="43">
        <f>Displacement_Number!W22*'Temporary Relocation Numbers'!$C$2</f>
        <v>0</v>
      </c>
      <c r="X22" s="43">
        <f>Displacement_Number!X22*'Temporary Relocation Numbers'!$C$2</f>
        <v>0</v>
      </c>
      <c r="Y22" s="43">
        <f>Displacement_Number!Y22*'Temporary Relocation Numbers'!$C$2</f>
        <v>0</v>
      </c>
      <c r="Z22" s="43">
        <f>Displacement_Number!Z22*'Temporary Relocation Numbers'!$C$2</f>
        <v>0</v>
      </c>
      <c r="AA22" s="43">
        <f>Displacement_Number!AA22*'Temporary Relocation Numbers'!$C$2</f>
        <v>0</v>
      </c>
      <c r="AB22" s="44">
        <f>Displacement_Number!AB22*'Temporary Relocation Numbers'!$I$2</f>
        <v>96.568916262502029</v>
      </c>
      <c r="AC22" s="44">
        <f>Displacement_Number!AC22*'Temporary Relocation Numbers'!$I$2</f>
        <v>115.73876579420627</v>
      </c>
      <c r="AD22" s="44">
        <f>Displacement_Number!AD22*'Temporary Relocation Numbers'!$I$2</f>
        <v>74.86151055469324</v>
      </c>
      <c r="AE22" s="44">
        <f>Displacement_Number!AE22*'Temporary Relocation Numbers'!$I$2</f>
        <v>89.726206465316693</v>
      </c>
      <c r="AF22" s="44">
        <f>Displacement_Number!AF22*'Temporary Relocation Numbers'!$I$2</f>
        <v>72.461185095309844</v>
      </c>
      <c r="AG22" s="44">
        <f>Displacement_Number!AG22*'Temporary Relocation Numbers'!$I$2</f>
        <v>27.706217972192455</v>
      </c>
      <c r="AH22" s="45">
        <f>Displacement_Number!AH22*'Temporary Relocation Numbers'!$O$2</f>
        <v>7638.7206318609151</v>
      </c>
      <c r="AI22" s="45">
        <f>Displacement_Number!AI22*'Temporary Relocation Numbers'!$O$2</f>
        <v>15348.500130003493</v>
      </c>
      <c r="AJ22" s="45">
        <f>Displacement_Number!AJ22*'Temporary Relocation Numbers'!$O$2</f>
        <v>11512.946747915714</v>
      </c>
      <c r="AK22" s="45">
        <f>Displacement_Number!AK22*'Temporary Relocation Numbers'!$O$2</f>
        <v>6250.8233281654975</v>
      </c>
      <c r="AL22" s="45">
        <f>Displacement_Number!AL22*'Temporary Relocation Numbers'!$O$2</f>
        <v>3937.4763019451138</v>
      </c>
      <c r="AM22" s="45">
        <f>Displacement_Number!AM22*'Temporary Relocation Numbers'!$O$2</f>
        <v>2007.3749652045508</v>
      </c>
    </row>
    <row r="23" spans="1:39" x14ac:dyDescent="0.35">
      <c r="A23">
        <v>2042</v>
      </c>
      <c r="B23" s="43">
        <f>Displacement_Number!B23*'Temporary Relocation Numbers'!$C$2</f>
        <v>0</v>
      </c>
      <c r="C23" s="43">
        <f>Displacement_Number!C23*'Temporary Relocation Numbers'!$C$2</f>
        <v>0</v>
      </c>
      <c r="D23" s="43">
        <f>Displacement_Number!D23*'Temporary Relocation Numbers'!$C$2</f>
        <v>0</v>
      </c>
      <c r="E23" s="43">
        <f>Displacement_Number!E23*'Temporary Relocation Numbers'!$C$2</f>
        <v>0</v>
      </c>
      <c r="F23" s="43">
        <f>Displacement_Number!F23*'Temporary Relocation Numbers'!$C$2</f>
        <v>0</v>
      </c>
      <c r="G23" s="43">
        <f>Displacement_Number!G23*'Temporary Relocation Numbers'!$C$2</f>
        <v>0</v>
      </c>
      <c r="H23" s="44">
        <f>Displacement_Number!H23*'Temporary Relocation Numbers'!$I$2</f>
        <v>105.21859715435011</v>
      </c>
      <c r="I23" s="44">
        <f>Displacement_Number!I23*'Temporary Relocation Numbers'!$I$2</f>
        <v>128.56129607402818</v>
      </c>
      <c r="J23" s="44">
        <f>Displacement_Number!J23*'Temporary Relocation Numbers'!$I$2</f>
        <v>84.037864714418291</v>
      </c>
      <c r="K23" s="44">
        <f>Displacement_Number!K23*'Temporary Relocation Numbers'!$I$2</f>
        <v>91.249763480461297</v>
      </c>
      <c r="L23" s="44">
        <f>Displacement_Number!L23*'Temporary Relocation Numbers'!$I$2</f>
        <v>75.034691266989029</v>
      </c>
      <c r="M23" s="44">
        <f>Displacement_Number!M23*'Temporary Relocation Numbers'!$I$2</f>
        <v>30.727227970476026</v>
      </c>
      <c r="N23" s="45">
        <f>Displacement_Number!N23*'Temporary Relocation Numbers'!$O$2</f>
        <v>8319.0537066581037</v>
      </c>
      <c r="O23" s="45">
        <f>Displacement_Number!O23*'Temporary Relocation Numbers'!$O$2</f>
        <v>17041.016182042593</v>
      </c>
      <c r="P23" s="45">
        <f>Displacement_Number!P23*'Temporary Relocation Numbers'!$O$2</f>
        <v>12918.172226436272</v>
      </c>
      <c r="Q23" s="45">
        <f>Displacement_Number!Q23*'Temporary Relocation Numbers'!$O$2</f>
        <v>6354.0088669464531</v>
      </c>
      <c r="R23" s="45">
        <f>Displacement_Number!R23*'Temporary Relocation Numbers'!$O$2</f>
        <v>4075.4237474607576</v>
      </c>
      <c r="S23" s="45">
        <f>Displacement_Number!S23*'Temporary Relocation Numbers'!$O$2</f>
        <v>2225.2191610755362</v>
      </c>
      <c r="U23">
        <v>2042</v>
      </c>
      <c r="V23" s="43">
        <f>Displacement_Number!V23*'Temporary Relocation Numbers'!$C$2</f>
        <v>0</v>
      </c>
      <c r="W23" s="43">
        <f>Displacement_Number!W23*'Temporary Relocation Numbers'!$C$2</f>
        <v>0</v>
      </c>
      <c r="X23" s="43">
        <f>Displacement_Number!X23*'Temporary Relocation Numbers'!$C$2</f>
        <v>0</v>
      </c>
      <c r="Y23" s="43">
        <f>Displacement_Number!Y23*'Temporary Relocation Numbers'!$C$2</f>
        <v>0</v>
      </c>
      <c r="Z23" s="43">
        <f>Displacement_Number!Z23*'Temporary Relocation Numbers'!$C$2</f>
        <v>0</v>
      </c>
      <c r="AA23" s="43">
        <f>Displacement_Number!AA23*'Temporary Relocation Numbers'!$C$2</f>
        <v>0</v>
      </c>
      <c r="AB23" s="44">
        <f>Displacement_Number!AB23*'Temporary Relocation Numbers'!$I$2</f>
        <v>97.95595412348338</v>
      </c>
      <c r="AC23" s="44">
        <f>Displacement_Number!AC23*'Temporary Relocation Numbers'!$I$2</f>
        <v>117.40114387975339</v>
      </c>
      <c r="AD23" s="44">
        <f>Displacement_Number!AD23*'Temporary Relocation Numbers'!$I$2</f>
        <v>75.936760785185214</v>
      </c>
      <c r="AE23" s="44">
        <f>Displacement_Number!AE23*'Temporary Relocation Numbers'!$I$2</f>
        <v>91.014961173418868</v>
      </c>
      <c r="AF23" s="44">
        <f>Displacement_Number!AF23*'Temporary Relocation Numbers'!$I$2</f>
        <v>73.501958990975908</v>
      </c>
      <c r="AG23" s="44">
        <f>Displacement_Number!AG23*'Temporary Relocation Numbers'!$I$2</f>
        <v>28.104167693483419</v>
      </c>
      <c r="AH23" s="45">
        <f>Displacement_Number!AH23*'Temporary Relocation Numbers'!$O$2</f>
        <v>7744.8366094900412</v>
      </c>
      <c r="AI23" s="45">
        <f>Displacement_Number!AI23*'Temporary Relocation Numbers'!$O$2</f>
        <v>15561.719224526039</v>
      </c>
      <c r="AJ23" s="45">
        <f>Displacement_Number!AJ23*'Temporary Relocation Numbers'!$O$2</f>
        <v>11672.882901942794</v>
      </c>
      <c r="AK23" s="45">
        <f>Displacement_Number!AK23*'Temporary Relocation Numbers'!$O$2</f>
        <v>6337.6588416530003</v>
      </c>
      <c r="AL23" s="45">
        <f>Displacement_Number!AL23*'Temporary Relocation Numbers'!$O$2</f>
        <v>3992.1751405738842</v>
      </c>
      <c r="AM23" s="45">
        <f>Displacement_Number!AM23*'Temporary Relocation Numbers'!$O$2</f>
        <v>2035.2611214297749</v>
      </c>
    </row>
    <row r="24" spans="1:39" x14ac:dyDescent="0.35">
      <c r="A24">
        <v>2043</v>
      </c>
      <c r="B24" s="43">
        <f>Displacement_Number!B24*'Temporary Relocation Numbers'!$C$2</f>
        <v>0</v>
      </c>
      <c r="C24" s="43">
        <f>Displacement_Number!C24*'Temporary Relocation Numbers'!$C$2</f>
        <v>0</v>
      </c>
      <c r="D24" s="43">
        <f>Displacement_Number!D24*'Temporary Relocation Numbers'!$C$2</f>
        <v>0</v>
      </c>
      <c r="E24" s="43">
        <f>Displacement_Number!E24*'Temporary Relocation Numbers'!$C$2</f>
        <v>0</v>
      </c>
      <c r="F24" s="43">
        <f>Displacement_Number!F24*'Temporary Relocation Numbers'!$C$2</f>
        <v>0</v>
      </c>
      <c r="G24" s="43">
        <f>Displacement_Number!G24*'Temporary Relocation Numbers'!$C$2</f>
        <v>0</v>
      </c>
      <c r="H24" s="44">
        <f>Displacement_Number!H24*'Temporary Relocation Numbers'!$I$2</f>
        <v>106.72987204052276</v>
      </c>
      <c r="I24" s="44">
        <f>Displacement_Number!I24*'Temporary Relocation Numbers'!$I$2</f>
        <v>130.40784662065323</v>
      </c>
      <c r="J24" s="44">
        <f>Displacement_Number!J24*'Temporary Relocation Numbers'!$I$2</f>
        <v>85.244916679235587</v>
      </c>
      <c r="K24" s="44">
        <f>Displacement_Number!K24*'Temporary Relocation Numbers'!$I$2</f>
        <v>92.560401330107979</v>
      </c>
      <c r="L24" s="44">
        <f>Displacement_Number!L24*'Temporary Relocation Numbers'!$I$2</f>
        <v>76.112428925258442</v>
      </c>
      <c r="M24" s="44">
        <f>Displacement_Number!M24*'Temporary Relocation Numbers'!$I$2</f>
        <v>31.168569037638907</v>
      </c>
      <c r="N24" s="45">
        <f>Displacement_Number!N24*'Temporary Relocation Numbers'!$O$2</f>
        <v>8434.6207707747217</v>
      </c>
      <c r="O24" s="45">
        <f>Displacement_Number!O24*'Temporary Relocation Numbers'!$O$2</f>
        <v>17277.747459320715</v>
      </c>
      <c r="P24" s="45">
        <f>Displacement_Number!P24*'Temporary Relocation Numbers'!$O$2</f>
        <v>13097.629565047668</v>
      </c>
      <c r="Q24" s="45">
        <f>Displacement_Number!Q24*'Temporary Relocation Numbers'!$O$2</f>
        <v>6442.2778186826672</v>
      </c>
      <c r="R24" s="45">
        <f>Displacement_Number!R24*'Temporary Relocation Numbers'!$O$2</f>
        <v>4132.0389316070332</v>
      </c>
      <c r="S24" s="45">
        <f>Displacement_Number!S24*'Temporary Relocation Numbers'!$O$2</f>
        <v>2256.1315766614257</v>
      </c>
      <c r="U24">
        <v>2043</v>
      </c>
      <c r="V24" s="43">
        <f>Displacement_Number!V24*'Temporary Relocation Numbers'!$C$2</f>
        <v>0</v>
      </c>
      <c r="W24" s="43">
        <f>Displacement_Number!W24*'Temporary Relocation Numbers'!$C$2</f>
        <v>0</v>
      </c>
      <c r="X24" s="43">
        <f>Displacement_Number!X24*'Temporary Relocation Numbers'!$C$2</f>
        <v>0</v>
      </c>
      <c r="Y24" s="43">
        <f>Displacement_Number!Y24*'Temporary Relocation Numbers'!$C$2</f>
        <v>0</v>
      </c>
      <c r="Z24" s="43">
        <f>Displacement_Number!Z24*'Temporary Relocation Numbers'!$C$2</f>
        <v>0</v>
      </c>
      <c r="AA24" s="43">
        <f>Displacement_Number!AA24*'Temporary Relocation Numbers'!$C$2</f>
        <v>0</v>
      </c>
      <c r="AB24" s="44">
        <f>Displacement_Number!AB24*'Temporary Relocation Numbers'!$I$2</f>
        <v>99.362914275220959</v>
      </c>
      <c r="AC24" s="44">
        <f>Displacement_Number!AC24*'Temporary Relocation Numbers'!$I$2</f>
        <v>119.08739902049759</v>
      </c>
      <c r="AD24" s="44">
        <f>Displacement_Number!AD24*'Temporary Relocation Numbers'!$I$2</f>
        <v>77.027455040912699</v>
      </c>
      <c r="AE24" s="44">
        <f>Displacement_Number!AE24*'Temporary Relocation Numbers'!$I$2</f>
        <v>92.322226512507086</v>
      </c>
      <c r="AF24" s="44">
        <f>Displacement_Number!AF24*'Temporary Relocation Numbers'!$I$2</f>
        <v>74.557681721669653</v>
      </c>
      <c r="AG24" s="44">
        <f>Displacement_Number!AG24*'Temporary Relocation Numbers'!$I$2</f>
        <v>28.507833242926552</v>
      </c>
      <c r="AH24" s="45">
        <f>Displacement_Number!AH24*'Temporary Relocation Numbers'!$O$2</f>
        <v>7852.4267345910885</v>
      </c>
      <c r="AI24" s="45">
        <f>Displacement_Number!AI24*'Temporary Relocation Numbers'!$O$2</f>
        <v>15777.900327185143</v>
      </c>
      <c r="AJ24" s="45">
        <f>Displacement_Number!AJ24*'Temporary Relocation Numbers'!$O$2</f>
        <v>11835.040865374978</v>
      </c>
      <c r="AK24" s="45">
        <f>Displacement_Number!AK24*'Temporary Relocation Numbers'!$O$2</f>
        <v>6425.7006612551968</v>
      </c>
      <c r="AL24" s="45">
        <f>Displacement_Number!AL24*'Temporary Relocation Numbers'!$O$2</f>
        <v>4047.6338473816354</v>
      </c>
      <c r="AM24" s="45">
        <f>Displacement_Number!AM24*'Temporary Relocation Numbers'!$O$2</f>
        <v>2063.5346680142966</v>
      </c>
    </row>
    <row r="25" spans="1:39" x14ac:dyDescent="0.35">
      <c r="A25">
        <v>2044</v>
      </c>
      <c r="B25" s="43">
        <f>Displacement_Number!B25*'Temporary Relocation Numbers'!$C$2</f>
        <v>0</v>
      </c>
      <c r="C25" s="43">
        <f>Displacement_Number!C25*'Temporary Relocation Numbers'!$C$2</f>
        <v>0</v>
      </c>
      <c r="D25" s="43">
        <f>Displacement_Number!D25*'Temporary Relocation Numbers'!$C$2</f>
        <v>0</v>
      </c>
      <c r="E25" s="43">
        <f>Displacement_Number!E25*'Temporary Relocation Numbers'!$C$2</f>
        <v>0</v>
      </c>
      <c r="F25" s="43">
        <f>Displacement_Number!F25*'Temporary Relocation Numbers'!$C$2</f>
        <v>0</v>
      </c>
      <c r="G25" s="43">
        <f>Displacement_Number!G25*'Temporary Relocation Numbers'!$C$2</f>
        <v>0</v>
      </c>
      <c r="H25" s="44">
        <f>Displacement_Number!H25*'Temporary Relocation Numbers'!$I$2</f>
        <v>108.26285365766643</v>
      </c>
      <c r="I25" s="44">
        <f>Displacement_Number!I25*'Temporary Relocation Numbers'!$I$2</f>
        <v>132.28091952684809</v>
      </c>
      <c r="J25" s="44">
        <f>Displacement_Number!J25*'Temporary Relocation Numbers'!$I$2</f>
        <v>86.469305762870903</v>
      </c>
      <c r="K25" s="44">
        <f>Displacement_Number!K25*'Temporary Relocation Numbers'!$I$2</f>
        <v>93.889864122498679</v>
      </c>
      <c r="L25" s="44">
        <f>Displacement_Number!L25*'Temporary Relocation Numbers'!$I$2</f>
        <v>77.205646336165415</v>
      </c>
      <c r="M25" s="44">
        <f>Displacement_Number!M25*'Temporary Relocation Numbers'!$I$2</f>
        <v>31.616249171174832</v>
      </c>
      <c r="N25" s="45">
        <f>Displacement_Number!N25*'Temporary Relocation Numbers'!$O$2</f>
        <v>8551.793275459404</v>
      </c>
      <c r="O25" s="45">
        <f>Displacement_Number!O25*'Temporary Relocation Numbers'!$O$2</f>
        <v>17517.767372501949</v>
      </c>
      <c r="P25" s="45">
        <f>Displacement_Number!P25*'Temporary Relocation Numbers'!$O$2</f>
        <v>13279.579898474192</v>
      </c>
      <c r="Q25" s="45">
        <f>Displacement_Number!Q25*'Temporary Relocation Numbers'!$O$2</f>
        <v>6531.7729896457913</v>
      </c>
      <c r="R25" s="45">
        <f>Displacement_Number!R25*'Temporary Relocation Numbers'!$O$2</f>
        <v>4189.4406055208838</v>
      </c>
      <c r="S25" s="45">
        <f>Displacement_Number!S25*'Temporary Relocation Numbers'!$O$2</f>
        <v>2287.4734229542187</v>
      </c>
      <c r="U25">
        <v>2044</v>
      </c>
      <c r="V25" s="43">
        <f>Displacement_Number!V25*'Temporary Relocation Numbers'!$C$2</f>
        <v>0</v>
      </c>
      <c r="W25" s="43">
        <f>Displacement_Number!W25*'Temporary Relocation Numbers'!$C$2</f>
        <v>0</v>
      </c>
      <c r="X25" s="43">
        <f>Displacement_Number!X25*'Temporary Relocation Numbers'!$C$2</f>
        <v>0</v>
      </c>
      <c r="Y25" s="43">
        <f>Displacement_Number!Y25*'Temporary Relocation Numbers'!$C$2</f>
        <v>0</v>
      </c>
      <c r="Z25" s="43">
        <f>Displacement_Number!Z25*'Temporary Relocation Numbers'!$C$2</f>
        <v>0</v>
      </c>
      <c r="AA25" s="43">
        <f>Displacement_Number!AA25*'Temporary Relocation Numbers'!$C$2</f>
        <v>0</v>
      </c>
      <c r="AB25" s="44">
        <f>Displacement_Number!AB25*'Temporary Relocation Numbers'!$I$2</f>
        <v>100.79008286539695</v>
      </c>
      <c r="AC25" s="44">
        <f>Displacement_Number!AC25*'Temporary Relocation Numbers'!$I$2</f>
        <v>120.79787416716091</v>
      </c>
      <c r="AD25" s="44">
        <f>Displacement_Number!AD25*'Temporary Relocation Numbers'!$I$2</f>
        <v>78.133815147371422</v>
      </c>
      <c r="AE25" s="44">
        <f>Displacement_Number!AE25*'Temporary Relocation Numbers'!$I$2</f>
        <v>93.64826835432352</v>
      </c>
      <c r="AF25" s="44">
        <f>Displacement_Number!AF25*'Temporary Relocation Numbers'!$I$2</f>
        <v>75.628568000374941</v>
      </c>
      <c r="AG25" s="44">
        <f>Displacement_Number!AG25*'Temporary Relocation Numbers'!$I$2</f>
        <v>28.917296718057589</v>
      </c>
      <c r="AH25" s="45">
        <f>Displacement_Number!AH25*'Temporary Relocation Numbers'!$O$2</f>
        <v>7961.5114858027873</v>
      </c>
      <c r="AI25" s="45">
        <f>Displacement_Number!AI25*'Temporary Relocation Numbers'!$O$2</f>
        <v>15997.084585759902</v>
      </c>
      <c r="AJ25" s="45">
        <f>Displacement_Number!AJ25*'Temporary Relocation Numbers'!$O$2</f>
        <v>11999.451503260025</v>
      </c>
      <c r="AK25" s="45">
        <f>Displacement_Number!AK25*'Temporary Relocation Numbers'!$O$2</f>
        <v>6514.9655447982805</v>
      </c>
      <c r="AL25" s="45">
        <f>Displacement_Number!AL25*'Temporary Relocation Numbers'!$O$2</f>
        <v>4103.8629783447614</v>
      </c>
      <c r="AM25" s="45">
        <f>Displacement_Number!AM25*'Temporary Relocation Numbers'!$O$2</f>
        <v>2092.2009865277137</v>
      </c>
    </row>
    <row r="26" spans="1:39" x14ac:dyDescent="0.35">
      <c r="A26">
        <v>2045</v>
      </c>
      <c r="B26" s="43">
        <f>Displacement_Number!B26*'Temporary Relocation Numbers'!$C$2</f>
        <v>0</v>
      </c>
      <c r="C26" s="43">
        <f>Displacement_Number!C26*'Temporary Relocation Numbers'!$C$2</f>
        <v>0</v>
      </c>
      <c r="D26" s="43">
        <f>Displacement_Number!D26*'Temporary Relocation Numbers'!$C$2</f>
        <v>0</v>
      </c>
      <c r="E26" s="43">
        <f>Displacement_Number!E26*'Temporary Relocation Numbers'!$C$2</f>
        <v>0</v>
      </c>
      <c r="F26" s="43">
        <f>Displacement_Number!F26*'Temporary Relocation Numbers'!$C$2</f>
        <v>0</v>
      </c>
      <c r="G26" s="43">
        <f>Displacement_Number!G26*'Temporary Relocation Numbers'!$C$2</f>
        <v>0</v>
      </c>
      <c r="H26" s="44">
        <f>Displacement_Number!H26*'Temporary Relocation Numbers'!$I$2</f>
        <v>109.81785378372024</v>
      </c>
      <c r="I26" s="44">
        <f>Displacement_Number!I26*'Temporary Relocation Numbers'!$I$2</f>
        <v>134.18089573834888</v>
      </c>
      <c r="J26" s="44">
        <f>Displacement_Number!J26*'Temporary Relocation Numbers'!$I$2</f>
        <v>87.711280981686173</v>
      </c>
      <c r="K26" s="44">
        <f>Displacement_Number!K26*'Temporary Relocation Numbers'!$I$2</f>
        <v>95.238422243895656</v>
      </c>
      <c r="L26" s="44">
        <f>Displacement_Number!L26*'Temporary Relocation Numbers'!$I$2</f>
        <v>78.31456583836534</v>
      </c>
      <c r="M26" s="44">
        <f>Displacement_Number!M26*'Temporary Relocation Numbers'!$I$2</f>
        <v>32.070359420309615</v>
      </c>
      <c r="N26" s="45">
        <f>Displacement_Number!N26*'Temporary Relocation Numbers'!$O$2</f>
        <v>8670.593523255151</v>
      </c>
      <c r="O26" s="45">
        <f>Displacement_Number!O26*'Temporary Relocation Numbers'!$O$2</f>
        <v>17761.121606830027</v>
      </c>
      <c r="P26" s="45">
        <f>Displacement_Number!P26*'Temporary Relocation Numbers'!$O$2</f>
        <v>13464.057859031229</v>
      </c>
      <c r="Q26" s="45">
        <f>Displacement_Number!Q26*'Temporary Relocation Numbers'!$O$2</f>
        <v>6622.5114142920302</v>
      </c>
      <c r="R26" s="45">
        <f>Displacement_Number!R26*'Temporary Relocation Numbers'!$O$2</f>
        <v>4247.6396950018789</v>
      </c>
      <c r="S26" s="45">
        <f>Displacement_Number!S26*'Temporary Relocation Numbers'!$O$2</f>
        <v>2319.2506655418028</v>
      </c>
      <c r="U26">
        <v>2045</v>
      </c>
      <c r="V26" s="43">
        <f>Displacement_Number!V26*'Temporary Relocation Numbers'!$C$2</f>
        <v>0</v>
      </c>
      <c r="W26" s="43">
        <f>Displacement_Number!W26*'Temporary Relocation Numbers'!$C$2</f>
        <v>0</v>
      </c>
      <c r="X26" s="43">
        <f>Displacement_Number!X26*'Temporary Relocation Numbers'!$C$2</f>
        <v>0</v>
      </c>
      <c r="Y26" s="43">
        <f>Displacement_Number!Y26*'Temporary Relocation Numbers'!$C$2</f>
        <v>0</v>
      </c>
      <c r="Z26" s="43">
        <f>Displacement_Number!Z26*'Temporary Relocation Numbers'!$C$2</f>
        <v>0</v>
      </c>
      <c r="AA26" s="43">
        <f>Displacement_Number!AA26*'Temporary Relocation Numbers'!$C$2</f>
        <v>0</v>
      </c>
      <c r="AB26" s="44">
        <f>Displacement_Number!AB26*'Temporary Relocation Numbers'!$I$2</f>
        <v>102.23775015168749</v>
      </c>
      <c r="AC26" s="44">
        <f>Displacement_Number!AC26*'Temporary Relocation Numbers'!$I$2</f>
        <v>122.53291719633256</v>
      </c>
      <c r="AD26" s="44">
        <f>Displacement_Number!AD26*'Temporary Relocation Numbers'!$I$2</f>
        <v>79.256066116179312</v>
      </c>
      <c r="AE26" s="44">
        <f>Displacement_Number!AE26*'Temporary Relocation Numbers'!$I$2</f>
        <v>94.993356389377169</v>
      </c>
      <c r="AF26" s="44">
        <f>Displacement_Number!AF26*'Temporary Relocation Numbers'!$I$2</f>
        <v>76.714835624039438</v>
      </c>
      <c r="AG26" s="44">
        <f>Displacement_Number!AG26*'Temporary Relocation Numbers'!$I$2</f>
        <v>29.332641395594923</v>
      </c>
      <c r="AH26" s="45">
        <f>Displacement_Number!AH26*'Temporary Relocation Numbers'!$O$2</f>
        <v>8072.1116262500836</v>
      </c>
      <c r="AI26" s="45">
        <f>Displacement_Number!AI26*'Temporary Relocation Numbers'!$O$2</f>
        <v>16219.313719648278</v>
      </c>
      <c r="AJ26" s="45">
        <f>Displacement_Number!AJ26*'Temporary Relocation Numbers'!$O$2</f>
        <v>12166.146109418371</v>
      </c>
      <c r="AK26" s="45">
        <f>Displacement_Number!AK26*'Temporary Relocation Numbers'!$O$2</f>
        <v>6605.4704829056855</v>
      </c>
      <c r="AL26" s="45">
        <f>Displacement_Number!AL26*'Temporary Relocation Numbers'!$O$2</f>
        <v>4160.8732360817212</v>
      </c>
      <c r="AM26" s="45">
        <f>Displacement_Number!AM26*'Temporary Relocation Numbers'!$O$2</f>
        <v>2121.2655332995887</v>
      </c>
    </row>
    <row r="27" spans="1:39" x14ac:dyDescent="0.35">
      <c r="A27">
        <v>2046</v>
      </c>
      <c r="B27" s="43">
        <f>Displacement_Number!B27*'Temporary Relocation Numbers'!$C$2</f>
        <v>0</v>
      </c>
      <c r="C27" s="43">
        <f>Displacement_Number!C27*'Temporary Relocation Numbers'!$C$2</f>
        <v>0</v>
      </c>
      <c r="D27" s="43">
        <f>Displacement_Number!D27*'Temporary Relocation Numbers'!$C$2</f>
        <v>0</v>
      </c>
      <c r="E27" s="43">
        <f>Displacement_Number!E27*'Temporary Relocation Numbers'!$C$2</f>
        <v>0</v>
      </c>
      <c r="F27" s="43">
        <f>Displacement_Number!F27*'Temporary Relocation Numbers'!$C$2</f>
        <v>0</v>
      </c>
      <c r="G27" s="43">
        <f>Displacement_Number!G27*'Temporary Relocation Numbers'!$C$2</f>
        <v>0</v>
      </c>
      <c r="H27" s="44">
        <f>Displacement_Number!H27*'Temporary Relocation Numbers'!$I$2</f>
        <v>111.39518867474959</v>
      </c>
      <c r="I27" s="44">
        <f>Displacement_Number!I27*'Temporary Relocation Numbers'!$I$2</f>
        <v>136.10816167248834</v>
      </c>
      <c r="J27" s="44">
        <f>Displacement_Number!J27*'Temporary Relocation Numbers'!$I$2</f>
        <v>88.971094928713086</v>
      </c>
      <c r="K27" s="44">
        <f>Displacement_Number!K27*'Temporary Relocation Numbers'!$I$2</f>
        <v>96.606349964170875</v>
      </c>
      <c r="L27" s="44">
        <f>Displacement_Number!L27*'Temporary Relocation Numbers'!$I$2</f>
        <v>79.439412964006223</v>
      </c>
      <c r="M27" s="44">
        <f>Displacement_Number!M27*'Temporary Relocation Numbers'!$I$2</f>
        <v>32.530992142026541</v>
      </c>
      <c r="N27" s="45">
        <f>Displacement_Number!N27*'Temporary Relocation Numbers'!$O$2</f>
        <v>8791.044126528599</v>
      </c>
      <c r="O27" s="45">
        <f>Displacement_Number!O27*'Temporary Relocation Numbers'!$O$2</f>
        <v>18007.85648220135</v>
      </c>
      <c r="P27" s="45">
        <f>Displacement_Number!P27*'Temporary Relocation Numbers'!$O$2</f>
        <v>13651.098560141167</v>
      </c>
      <c r="Q27" s="45">
        <f>Displacement_Number!Q27*'Temporary Relocation Numbers'!$O$2</f>
        <v>6714.5103637177335</v>
      </c>
      <c r="R27" s="45">
        <f>Displacement_Number!R27*'Temporary Relocation Numbers'!$O$2</f>
        <v>4306.6472776291821</v>
      </c>
      <c r="S27" s="45">
        <f>Displacement_Number!S27*'Temporary Relocation Numbers'!$O$2</f>
        <v>2351.4693528851326</v>
      </c>
      <c r="U27">
        <v>2046</v>
      </c>
      <c r="V27" s="43">
        <f>Displacement_Number!V27*'Temporary Relocation Numbers'!$C$2</f>
        <v>0</v>
      </c>
      <c r="W27" s="43">
        <f>Displacement_Number!W27*'Temporary Relocation Numbers'!$C$2</f>
        <v>0</v>
      </c>
      <c r="X27" s="43">
        <f>Displacement_Number!X27*'Temporary Relocation Numbers'!$C$2</f>
        <v>0</v>
      </c>
      <c r="Y27" s="43">
        <f>Displacement_Number!Y27*'Temporary Relocation Numbers'!$C$2</f>
        <v>0</v>
      </c>
      <c r="Z27" s="43">
        <f>Displacement_Number!Z27*'Temporary Relocation Numbers'!$C$2</f>
        <v>0</v>
      </c>
      <c r="AA27" s="43">
        <f>Displacement_Number!AA27*'Temporary Relocation Numbers'!$C$2</f>
        <v>0</v>
      </c>
      <c r="AB27" s="44">
        <f>Displacement_Number!AB27*'Temporary Relocation Numbers'!$I$2</f>
        <v>103.70621056079544</v>
      </c>
      <c r="AC27" s="44">
        <f>Displacement_Number!AC27*'Temporary Relocation Numbers'!$I$2</f>
        <v>124.29288098121978</v>
      </c>
      <c r="AD27" s="44">
        <f>Displacement_Number!AD27*'Temporary Relocation Numbers'!$I$2</f>
        <v>80.394436190839357</v>
      </c>
      <c r="AE27" s="44">
        <f>Displacement_Number!AE27*'Temporary Relocation Numbers'!$I$2</f>
        <v>96.357764181793556</v>
      </c>
      <c r="AF27" s="44">
        <f>Displacement_Number!AF27*'Temporary Relocation Numbers'!$I$2</f>
        <v>77.816705517870091</v>
      </c>
      <c r="AG27" s="44">
        <f>Displacement_Number!AG27*'Temporary Relocation Numbers'!$I$2</f>
        <v>29.753951748376394</v>
      </c>
      <c r="AH27" s="45">
        <f>Displacement_Number!AH27*'Temporary Relocation Numbers'!$O$2</f>
        <v>8184.2482074961881</v>
      </c>
      <c r="AI27" s="45">
        <f>Displacement_Number!AI27*'Temporary Relocation Numbers'!$O$2</f>
        <v>16444.63002780794</v>
      </c>
      <c r="AJ27" s="45">
        <f>Displacement_Number!AJ27*'Temporary Relocation Numbers'!$O$2</f>
        <v>12335.156412399592</v>
      </c>
      <c r="AK27" s="45">
        <f>Displacement_Number!AK27*'Temporary Relocation Numbers'!$O$2</f>
        <v>6697.2327022320796</v>
      </c>
      <c r="AL27" s="45">
        <f>Displacement_Number!AL27*'Temporary Relocation Numbers'!$O$2</f>
        <v>4218.6754718901684</v>
      </c>
      <c r="AM27" s="45">
        <f>Displacement_Number!AM27*'Temporary Relocation Numbers'!$O$2</f>
        <v>2150.7338404580105</v>
      </c>
    </row>
    <row r="28" spans="1:39" x14ac:dyDescent="0.35">
      <c r="A28">
        <v>2047</v>
      </c>
      <c r="B28" s="43">
        <f>Displacement_Number!B28*'Temporary Relocation Numbers'!$C$2</f>
        <v>0</v>
      </c>
      <c r="C28" s="43">
        <f>Displacement_Number!C28*'Temporary Relocation Numbers'!$C$2</f>
        <v>0</v>
      </c>
      <c r="D28" s="43">
        <f>Displacement_Number!D28*'Temporary Relocation Numbers'!$C$2</f>
        <v>0</v>
      </c>
      <c r="E28" s="43">
        <f>Displacement_Number!E28*'Temporary Relocation Numbers'!$C$2</f>
        <v>0</v>
      </c>
      <c r="F28" s="43">
        <f>Displacement_Number!F28*'Temporary Relocation Numbers'!$C$2</f>
        <v>0</v>
      </c>
      <c r="G28" s="43">
        <f>Displacement_Number!G28*'Temporary Relocation Numbers'!$C$2</f>
        <v>0</v>
      </c>
      <c r="H28" s="44">
        <f>Displacement_Number!H28*'Temporary Relocation Numbers'!$I$2</f>
        <v>112.99517912926643</v>
      </c>
      <c r="I28" s="44">
        <f>Displacement_Number!I28*'Temporary Relocation Numbers'!$I$2</f>
        <v>138.06310929678531</v>
      </c>
      <c r="J28" s="44">
        <f>Displacement_Number!J28*'Temporary Relocation Numbers'!$I$2</f>
        <v>90.24900382502544</v>
      </c>
      <c r="K28" s="44">
        <f>Displacement_Number!K28*'Temporary Relocation Numbers'!$I$2</f>
        <v>97.993925492587067</v>
      </c>
      <c r="L28" s="44">
        <f>Displacement_Number!L28*'Temporary Relocation Numbers'!$I$2</f>
        <v>80.580416484597606</v>
      </c>
      <c r="M28" s="44">
        <f>Displacement_Number!M28*'Temporary Relocation Numbers'!$I$2</f>
        <v>32.998241019849964</v>
      </c>
      <c r="N28" s="45">
        <f>Displacement_Number!N28*'Temporary Relocation Numbers'!$O$2</f>
        <v>8913.1680117740398</v>
      </c>
      <c r="O28" s="45">
        <f>Displacement_Number!O28*'Temporary Relocation Numbers'!$O$2</f>
        <v>18258.018961981456</v>
      </c>
      <c r="P28" s="45">
        <f>Displacement_Number!P28*'Temporary Relocation Numbers'!$O$2</f>
        <v>13840.737603016867</v>
      </c>
      <c r="Q28" s="45">
        <f>Displacement_Number!Q28*'Temporary Relocation Numbers'!$O$2</f>
        <v>6807.7873489467656</v>
      </c>
      <c r="R28" s="45">
        <f>Displacement_Number!R28*'Temporary Relocation Numbers'!$O$2</f>
        <v>4366.4745848700404</v>
      </c>
      <c r="S28" s="45">
        <f>Displacement_Number!S28*'Temporary Relocation Numbers'!$O$2</f>
        <v>2384.1356174694865</v>
      </c>
      <c r="U28">
        <v>2047</v>
      </c>
      <c r="V28" s="43">
        <f>Displacement_Number!V28*'Temporary Relocation Numbers'!$C$2</f>
        <v>0</v>
      </c>
      <c r="W28" s="43">
        <f>Displacement_Number!W28*'Temporary Relocation Numbers'!$C$2</f>
        <v>0</v>
      </c>
      <c r="X28" s="43">
        <f>Displacement_Number!X28*'Temporary Relocation Numbers'!$C$2</f>
        <v>0</v>
      </c>
      <c r="Y28" s="43">
        <f>Displacement_Number!Y28*'Temporary Relocation Numbers'!$C$2</f>
        <v>0</v>
      </c>
      <c r="Z28" s="43">
        <f>Displacement_Number!Z28*'Temporary Relocation Numbers'!$C$2</f>
        <v>0</v>
      </c>
      <c r="AA28" s="43">
        <f>Displacement_Number!AA28*'Temporary Relocation Numbers'!$C$2</f>
        <v>0</v>
      </c>
      <c r="AB28" s="44">
        <f>Displacement_Number!AB28*'Temporary Relocation Numbers'!$I$2</f>
        <v>105.19576274833082</v>
      </c>
      <c r="AC28" s="44">
        <f>Displacement_Number!AC28*'Temporary Relocation Numbers'!$I$2</f>
        <v>126.07812346341531</v>
      </c>
      <c r="AD28" s="44">
        <f>Displacement_Number!AD28*'Temporary Relocation Numbers'!$I$2</f>
        <v>81.549156893159648</v>
      </c>
      <c r="AE28" s="44">
        <f>Displacement_Number!AE28*'Temporary Relocation Numbers'!$I$2</f>
        <v>97.741769224952137</v>
      </c>
      <c r="AF28" s="44">
        <f>Displacement_Number!AF28*'Temporary Relocation Numbers'!$I$2</f>
        <v>78.934401780264963</v>
      </c>
      <c r="AG28" s="44">
        <f>Displacement_Number!AG28*'Temporary Relocation Numbers'!$I$2</f>
        <v>30.18131346253945</v>
      </c>
      <c r="AH28" s="45">
        <f>Displacement_Number!AH28*'Temporary Relocation Numbers'!$O$2</f>
        <v>8297.9425735495115</v>
      </c>
      <c r="AI28" s="45">
        <f>Displacement_Number!AI28*'Temporary Relocation Numbers'!$O$2</f>
        <v>16673.076396807428</v>
      </c>
      <c r="AJ28" s="45">
        <f>Displacement_Number!AJ28*'Temporary Relocation Numbers'!$O$2</f>
        <v>12506.514581521571</v>
      </c>
      <c r="AK28" s="45">
        <f>Displacement_Number!AK28*'Temporary Relocation Numbers'!$O$2</f>
        <v>6790.2696687422649</v>
      </c>
      <c r="AL28" s="45">
        <f>Displacement_Number!AL28*'Temporary Relocation Numbers'!$O$2</f>
        <v>4277.2806878123765</v>
      </c>
      <c r="AM28" s="45">
        <f>Displacement_Number!AM28*'Temporary Relocation Numbers'!$O$2</f>
        <v>2180.6115169825734</v>
      </c>
    </row>
    <row r="29" spans="1:39" x14ac:dyDescent="0.35">
      <c r="A29">
        <v>2048</v>
      </c>
      <c r="B29" s="43">
        <f>Displacement_Number!B29*'Temporary Relocation Numbers'!$C$2</f>
        <v>0</v>
      </c>
      <c r="C29" s="43">
        <f>Displacement_Number!C29*'Temporary Relocation Numbers'!$C$2</f>
        <v>0</v>
      </c>
      <c r="D29" s="43">
        <f>Displacement_Number!D29*'Temporary Relocation Numbers'!$C$2</f>
        <v>0</v>
      </c>
      <c r="E29" s="43">
        <f>Displacement_Number!E29*'Temporary Relocation Numbers'!$C$2</f>
        <v>0</v>
      </c>
      <c r="F29" s="43">
        <f>Displacement_Number!F29*'Temporary Relocation Numbers'!$C$2</f>
        <v>0</v>
      </c>
      <c r="G29" s="43">
        <f>Displacement_Number!G29*'Temporary Relocation Numbers'!$C$2</f>
        <v>0</v>
      </c>
      <c r="H29" s="44">
        <f>Displacement_Number!H29*'Temporary Relocation Numbers'!$I$2</f>
        <v>114.61815055347327</v>
      </c>
      <c r="I29" s="44">
        <f>Displacement_Number!I29*'Temporary Relocation Numbers'!$I$2</f>
        <v>140.04613620866348</v>
      </c>
      <c r="J29" s="44">
        <f>Displacement_Number!J29*'Temporary Relocation Numbers'!$I$2</f>
        <v>91.545267571849422</v>
      </c>
      <c r="K29" s="44">
        <f>Displacement_Number!K29*'Temporary Relocation Numbers'!$I$2</f>
        <v>99.401431034379982</v>
      </c>
      <c r="L29" s="44">
        <f>Displacement_Number!L29*'Temporary Relocation Numbers'!$I$2</f>
        <v>81.737808457538122</v>
      </c>
      <c r="M29" s="44">
        <f>Displacement_Number!M29*'Temporary Relocation Numbers'!$I$2</f>
        <v>33.472201082898657</v>
      </c>
      <c r="N29" s="45">
        <f>Displacement_Number!N29*'Temporary Relocation Numbers'!$O$2</f>
        <v>9036.9884239772327</v>
      </c>
      <c r="O29" s="45">
        <f>Displacement_Number!O29*'Temporary Relocation Numbers'!$O$2</f>
        <v>18511.656661944016</v>
      </c>
      <c r="P29" s="45">
        <f>Displacement_Number!P29*'Temporary Relocation Numbers'!$O$2</f>
        <v>14033.011083437961</v>
      </c>
      <c r="Q29" s="45">
        <f>Displacement_Number!Q29*'Temporary Relocation Numbers'!$O$2</f>
        <v>6902.3601242635514</v>
      </c>
      <c r="R29" s="45">
        <f>Displacement_Number!R29*'Temporary Relocation Numbers'!$O$2</f>
        <v>4427.1330042175923</v>
      </c>
      <c r="S29" s="45">
        <f>Displacement_Number!S29*'Temporary Relocation Numbers'!$O$2</f>
        <v>2417.2556769717226</v>
      </c>
      <c r="U29">
        <v>2048</v>
      </c>
      <c r="V29" s="43">
        <f>Displacement_Number!V29*'Temporary Relocation Numbers'!$C$2</f>
        <v>0</v>
      </c>
      <c r="W29" s="43">
        <f>Displacement_Number!W29*'Temporary Relocation Numbers'!$C$2</f>
        <v>0</v>
      </c>
      <c r="X29" s="43">
        <f>Displacement_Number!X29*'Temporary Relocation Numbers'!$C$2</f>
        <v>0</v>
      </c>
      <c r="Y29" s="43">
        <f>Displacement_Number!Y29*'Temporary Relocation Numbers'!$C$2</f>
        <v>0</v>
      </c>
      <c r="Z29" s="43">
        <f>Displacement_Number!Z29*'Temporary Relocation Numbers'!$C$2</f>
        <v>0</v>
      </c>
      <c r="AA29" s="43">
        <f>Displacement_Number!AA29*'Temporary Relocation Numbers'!$C$2</f>
        <v>0</v>
      </c>
      <c r="AB29" s="44">
        <f>Displacement_Number!AB29*'Temporary Relocation Numbers'!$I$2</f>
        <v>106.70670965955141</v>
      </c>
      <c r="AC29" s="44">
        <f>Displacement_Number!AC29*'Temporary Relocation Numbers'!$I$2</f>
        <v>127.88900772569568</v>
      </c>
      <c r="AD29" s="44">
        <f>Displacement_Number!AD29*'Temporary Relocation Numbers'!$I$2</f>
        <v>82.720463070340415</v>
      </c>
      <c r="AE29" s="44">
        <f>Displacement_Number!AE29*'Temporary Relocation Numbers'!$I$2</f>
        <v>99.145652997923008</v>
      </c>
      <c r="AF29" s="44">
        <f>Displacement_Number!AF29*'Temporary Relocation Numbers'!$I$2</f>
        <v>80.068151728390418</v>
      </c>
      <c r="AG29" s="44">
        <f>Displacement_Number!AG29*'Temporary Relocation Numbers'!$I$2</f>
        <v>30.614813454947914</v>
      </c>
      <c r="AH29" s="45">
        <f>Displacement_Number!AH29*'Temporary Relocation Numbers'!$O$2</f>
        <v>8413.2163649262802</v>
      </c>
      <c r="AI29" s="45">
        <f>Displacement_Number!AI29*'Temporary Relocation Numbers'!$O$2</f>
        <v>16904.696308989143</v>
      </c>
      <c r="AJ29" s="45">
        <f>Displacement_Number!AJ29*'Temporary Relocation Numbers'!$O$2</f>
        <v>12680.2532329936</v>
      </c>
      <c r="AK29" s="45">
        <f>Displacement_Number!AK29*'Temporary Relocation Numbers'!$O$2</f>
        <v>6884.5990910356468</v>
      </c>
      <c r="AL29" s="45">
        <f>Displacement_Number!AL29*'Temporary Relocation Numbers'!$O$2</f>
        <v>4336.7000387293665</v>
      </c>
      <c r="AM29" s="45">
        <f>Displacement_Number!AM29*'Temporary Relocation Numbers'!$O$2</f>
        <v>2210.9042497719861</v>
      </c>
    </row>
    <row r="30" spans="1:39" x14ac:dyDescent="0.35">
      <c r="A30">
        <v>2049</v>
      </c>
      <c r="B30" s="43">
        <f>Displacement_Number!B30*'Temporary Relocation Numbers'!$C$2</f>
        <v>0</v>
      </c>
      <c r="C30" s="43">
        <f>Displacement_Number!C30*'Temporary Relocation Numbers'!$C$2</f>
        <v>0</v>
      </c>
      <c r="D30" s="43">
        <f>Displacement_Number!D30*'Temporary Relocation Numbers'!$C$2</f>
        <v>0</v>
      </c>
      <c r="E30" s="43">
        <f>Displacement_Number!E30*'Temporary Relocation Numbers'!$C$2</f>
        <v>0</v>
      </c>
      <c r="F30" s="43">
        <f>Displacement_Number!F30*'Temporary Relocation Numbers'!$C$2</f>
        <v>0</v>
      </c>
      <c r="G30" s="43">
        <f>Displacement_Number!G30*'Temporary Relocation Numbers'!$C$2</f>
        <v>0</v>
      </c>
      <c r="H30" s="44">
        <f>Displacement_Number!H30*'Temporary Relocation Numbers'!$I$2</f>
        <v>116.26443302744426</v>
      </c>
      <c r="I30" s="44">
        <f>Displacement_Number!I30*'Temporary Relocation Numbers'!$I$2</f>
        <v>142.05764571631437</v>
      </c>
      <c r="J30" s="44">
        <f>Displacement_Number!J30*'Temporary Relocation Numbers'!$I$2</f>
        <v>92.860149803422416</v>
      </c>
      <c r="K30" s="44">
        <f>Displacement_Number!K30*'Temporary Relocation Numbers'!$I$2</f>
        <v>100.82915284815321</v>
      </c>
      <c r="L30" s="44">
        <f>Displacement_Number!L30*'Temporary Relocation Numbers'!$I$2</f>
        <v>82.911824273311254</v>
      </c>
      <c r="M30" s="44">
        <f>Displacement_Number!M30*'Temporary Relocation Numbers'!$I$2</f>
        <v>33.952968725212877</v>
      </c>
      <c r="N30" s="45">
        <f>Displacement_Number!N30*'Temporary Relocation Numbers'!$O$2</f>
        <v>9162.5289310398402</v>
      </c>
      <c r="O30" s="45">
        <f>Displacement_Number!O30*'Temporary Relocation Numbers'!$O$2</f>
        <v>18768.817859333994</v>
      </c>
      <c r="P30" s="45">
        <f>Displacement_Number!P30*'Temporary Relocation Numbers'!$O$2</f>
        <v>14227.955598621336</v>
      </c>
      <c r="Q30" s="45">
        <f>Displacement_Number!Q30*'Temporary Relocation Numbers'!$O$2</f>
        <v>6998.2466905924066</v>
      </c>
      <c r="R30" s="45">
        <f>Displacement_Number!R30*'Temporary Relocation Numbers'!$O$2</f>
        <v>4488.6340813583429</v>
      </c>
      <c r="S30" s="45">
        <f>Displacement_Number!S30*'Temporary Relocation Numbers'!$O$2</f>
        <v>2450.835835443746</v>
      </c>
      <c r="U30">
        <v>2049</v>
      </c>
      <c r="V30" s="43">
        <f>Displacement_Number!V30*'Temporary Relocation Numbers'!$C$2</f>
        <v>0</v>
      </c>
      <c r="W30" s="43">
        <f>Displacement_Number!W30*'Temporary Relocation Numbers'!$C$2</f>
        <v>0</v>
      </c>
      <c r="X30" s="43">
        <f>Displacement_Number!X30*'Temporary Relocation Numbers'!$C$2</f>
        <v>0</v>
      </c>
      <c r="Y30" s="43">
        <f>Displacement_Number!Y30*'Temporary Relocation Numbers'!$C$2</f>
        <v>0</v>
      </c>
      <c r="Z30" s="43">
        <f>Displacement_Number!Z30*'Temporary Relocation Numbers'!$C$2</f>
        <v>0</v>
      </c>
      <c r="AA30" s="43">
        <f>Displacement_Number!AA30*'Temporary Relocation Numbers'!$C$2</f>
        <v>0</v>
      </c>
      <c r="AB30" s="44">
        <f>Displacement_Number!AB30*'Temporary Relocation Numbers'!$I$2</f>
        <v>108.23935859097588</v>
      </c>
      <c r="AC30" s="44">
        <f>Displacement_Number!AC30*'Temporary Relocation Numbers'!$I$2</f>
        <v>129.72590206586506</v>
      </c>
      <c r="AD30" s="44">
        <f>Displacement_Number!AD30*'Temporary Relocation Numbers'!$I$2</f>
        <v>83.908592942737329</v>
      </c>
      <c r="AE30" s="44">
        <f>Displacement_Number!AE30*'Temporary Relocation Numbers'!$I$2</f>
        <v>100.56970102271421</v>
      </c>
      <c r="AF30" s="44">
        <f>Displacement_Number!AF30*'Temporary Relocation Numbers'!$I$2</f>
        <v>81.218185944412824</v>
      </c>
      <c r="AG30" s="44">
        <f>Displacement_Number!AG30*'Temporary Relocation Numbers'!$I$2</f>
        <v>31.054539890869229</v>
      </c>
      <c r="AH30" s="45">
        <f>Displacement_Number!AH30*'Temporary Relocation Numbers'!$O$2</f>
        <v>8530.0915227695659</v>
      </c>
      <c r="AI30" s="45">
        <f>Displacement_Number!AI30*'Temporary Relocation Numbers'!$O$2</f>
        <v>17139.533850745775</v>
      </c>
      <c r="AJ30" s="45">
        <f>Displacement_Number!AJ30*'Temporary Relocation Numbers'!$O$2</f>
        <v>12856.405436124531</v>
      </c>
      <c r="AK30" s="45">
        <f>Displacement_Number!AK30*'Temporary Relocation Numbers'!$O$2</f>
        <v>6980.2389237168782</v>
      </c>
      <c r="AL30" s="45">
        <f>Displacement_Number!AL30*'Temporary Relocation Numbers'!$O$2</f>
        <v>4396.9448344841139</v>
      </c>
      <c r="AM30" s="45">
        <f>Displacement_Number!AM30*'Temporary Relocation Numbers'!$O$2</f>
        <v>2241.617804726513</v>
      </c>
    </row>
    <row r="31" spans="1:39" x14ac:dyDescent="0.35">
      <c r="A31">
        <v>2050</v>
      </c>
      <c r="B31" s="43">
        <f>Displacement_Number!B31*'Temporary Relocation Numbers'!$C$2</f>
        <v>0</v>
      </c>
      <c r="C31" s="43">
        <f>Displacement_Number!C31*'Temporary Relocation Numbers'!$C$2</f>
        <v>0</v>
      </c>
      <c r="D31" s="43">
        <f>Displacement_Number!D31*'Temporary Relocation Numbers'!$C$2</f>
        <v>0</v>
      </c>
      <c r="E31" s="43">
        <f>Displacement_Number!E31*'Temporary Relocation Numbers'!$C$2</f>
        <v>0</v>
      </c>
      <c r="F31" s="43">
        <f>Displacement_Number!F31*'Temporary Relocation Numbers'!$C$2</f>
        <v>0</v>
      </c>
      <c r="G31" s="43">
        <f>Displacement_Number!G31*'Temporary Relocation Numbers'!$C$2</f>
        <v>0</v>
      </c>
      <c r="H31" s="44">
        <f>Displacement_Number!H31*'Temporary Relocation Numbers'!$I$2</f>
        <v>133.53373876584493</v>
      </c>
      <c r="I31" s="44">
        <f>Displacement_Number!I31*'Temporary Relocation Numbers'!$I$2</f>
        <v>163.15813924190837</v>
      </c>
      <c r="J31" s="44">
        <f>Displacement_Number!J31*'Temporary Relocation Numbers'!$I$2</f>
        <v>106.65310673884612</v>
      </c>
      <c r="K31" s="44">
        <f>Displacement_Number!K31*'Temporary Relocation Numbers'!$I$2</f>
        <v>115.80578346972663</v>
      </c>
      <c r="L31" s="44">
        <f>Displacement_Number!L31*'Temporary Relocation Numbers'!$I$2</f>
        <v>95.227109398955648</v>
      </c>
      <c r="M31" s="44">
        <f>Displacement_Number!M31*'Temporary Relocation Numbers'!$I$2</f>
        <v>38.996163641956258</v>
      </c>
      <c r="N31" s="45">
        <f>Displacement_Number!N31*'Temporary Relocation Numbers'!$O$2</f>
        <v>10518.592758541361</v>
      </c>
      <c r="O31" s="45">
        <f>Displacement_Number!O31*'Temporary Relocation Numbers'!$O$2</f>
        <v>21546.622456248799</v>
      </c>
      <c r="P31" s="45">
        <f>Displacement_Number!P31*'Temporary Relocation Numbers'!$O$2</f>
        <v>16333.707850188686</v>
      </c>
      <c r="Q31" s="45">
        <f>Displacement_Number!Q31*'Temporary Relocation Numbers'!$O$2</f>
        <v>8033.9944917147732</v>
      </c>
      <c r="R31" s="45">
        <f>Displacement_Number!R31*'Temporary Relocation Numbers'!$O$2</f>
        <v>5152.9566017489833</v>
      </c>
      <c r="S31" s="45">
        <f>Displacement_Number!S31*'Temporary Relocation Numbers'!$O$2</f>
        <v>2813.5620924196746</v>
      </c>
      <c r="U31">
        <v>2050</v>
      </c>
      <c r="V31" s="43">
        <f>Displacement_Number!V31*'Temporary Relocation Numbers'!$C$2</f>
        <v>0</v>
      </c>
      <c r="W31" s="43">
        <f>Displacement_Number!W31*'Temporary Relocation Numbers'!$C$2</f>
        <v>0</v>
      </c>
      <c r="X31" s="43">
        <f>Displacement_Number!X31*'Temporary Relocation Numbers'!$C$2</f>
        <v>0</v>
      </c>
      <c r="Y31" s="43">
        <f>Displacement_Number!Y31*'Temporary Relocation Numbers'!$C$2</f>
        <v>0</v>
      </c>
      <c r="Z31" s="43">
        <f>Displacement_Number!Z31*'Temporary Relocation Numbers'!$C$2</f>
        <v>0</v>
      </c>
      <c r="AA31" s="43">
        <f>Displacement_Number!AA31*'Temporary Relocation Numbers'!$C$2</f>
        <v>0</v>
      </c>
      <c r="AB31" s="44">
        <f>Displacement_Number!AB31*'Temporary Relocation Numbers'!$I$2</f>
        <v>124.31666209440172</v>
      </c>
      <c r="AC31" s="44">
        <f>Displacement_Number!AC31*'Temporary Relocation Numbers'!$I$2</f>
        <v>148.99470342351188</v>
      </c>
      <c r="AD31" s="44">
        <f>Displacement_Number!AD31*'Temporary Relocation Numbers'!$I$2</f>
        <v>96.37193282988143</v>
      </c>
      <c r="AE31" s="44">
        <f>Displacement_Number!AE31*'Temporary Relocation Numbers'!$I$2</f>
        <v>115.50779403840747</v>
      </c>
      <c r="AF31" s="44">
        <f>Displacement_Number!AF31*'Temporary Relocation Numbers'!$I$2</f>
        <v>93.281906964419534</v>
      </c>
      <c r="AG31" s="44">
        <f>Displacement_Number!AG31*'Temporary Relocation Numbers'!$I$2</f>
        <v>35.667217473997262</v>
      </c>
      <c r="AH31" s="45">
        <f>Displacement_Number!AH31*'Temporary Relocation Numbers'!$O$2</f>
        <v>9792.5539549610221</v>
      </c>
      <c r="AI31" s="45">
        <f>Displacement_Number!AI31*'Temporary Relocation Numbers'!$O$2</f>
        <v>19676.20271696855</v>
      </c>
      <c r="AJ31" s="45">
        <f>Displacement_Number!AJ31*'Temporary Relocation Numbers'!$O$2</f>
        <v>14759.1668347337</v>
      </c>
      <c r="AK31" s="45">
        <f>Displacement_Number!AK31*'Temporary Relocation Numbers'!$O$2</f>
        <v>8013.3215565808096</v>
      </c>
      <c r="AL31" s="45">
        <f>Displacement_Number!AL31*'Temporary Relocation Numbers'!$O$2</f>
        <v>5047.6972508136605</v>
      </c>
      <c r="AM31" s="45">
        <f>Displacement_Number!AM31*'Temporary Relocation Numbers'!$O$2</f>
        <v>2573.3795751887228</v>
      </c>
    </row>
    <row r="32" spans="1:39" x14ac:dyDescent="0.35">
      <c r="A32">
        <v>2051</v>
      </c>
      <c r="B32" s="43">
        <f>Displacement_Number!B32*'Temporary Relocation Numbers'!$C$2</f>
        <v>0</v>
      </c>
      <c r="C32" s="43">
        <f>Displacement_Number!C32*'Temporary Relocation Numbers'!$C$2</f>
        <v>0</v>
      </c>
      <c r="D32" s="43">
        <f>Displacement_Number!D32*'Temporary Relocation Numbers'!$C$2</f>
        <v>0</v>
      </c>
      <c r="E32" s="43">
        <f>Displacement_Number!E32*'Temporary Relocation Numbers'!$C$2</f>
        <v>0</v>
      </c>
      <c r="F32" s="43">
        <f>Displacement_Number!F32*'Temporary Relocation Numbers'!$C$2</f>
        <v>0</v>
      </c>
      <c r="G32" s="43">
        <f>Displacement_Number!G32*'Temporary Relocation Numbers'!$C$2</f>
        <v>0</v>
      </c>
      <c r="H32" s="44">
        <f>Displacement_Number!H32*'Temporary Relocation Numbers'!$I$2</f>
        <v>135.4517094602985</v>
      </c>
      <c r="I32" s="44">
        <f>Displacement_Number!I32*'Temporary Relocation Numbers'!$I$2</f>
        <v>165.50161088075981</v>
      </c>
      <c r="J32" s="44">
        <f>Displacement_Number!J32*'Temporary Relocation Numbers'!$I$2</f>
        <v>108.18498576124236</v>
      </c>
      <c r="K32" s="44">
        <f>Displacement_Number!K32*'Temporary Relocation Numbers'!$I$2</f>
        <v>117.4691241429976</v>
      </c>
      <c r="L32" s="44">
        <f>Displacement_Number!L32*'Temporary Relocation Numbers'!$I$2</f>
        <v>96.594874630669807</v>
      </c>
      <c r="M32" s="44">
        <f>Displacement_Number!M32*'Temporary Relocation Numbers'!$I$2</f>
        <v>39.556273017703916</v>
      </c>
      <c r="N32" s="45">
        <f>Displacement_Number!N32*'Temporary Relocation Numbers'!$O$2</f>
        <v>10664.715493963789</v>
      </c>
      <c r="O32" s="45">
        <f>Displacement_Number!O32*'Temporary Relocation Numbers'!$O$2</f>
        <v>21845.944949732042</v>
      </c>
      <c r="P32" s="45">
        <f>Displacement_Number!P32*'Temporary Relocation Numbers'!$O$2</f>
        <v>16560.613304696584</v>
      </c>
      <c r="Q32" s="45">
        <f>Displacement_Number!Q32*'Temporary Relocation Numbers'!$O$2</f>
        <v>8145.601555363548</v>
      </c>
      <c r="R32" s="45">
        <f>Displacement_Number!R32*'Temporary Relocation Numbers'!$O$2</f>
        <v>5224.5407129932555</v>
      </c>
      <c r="S32" s="45">
        <f>Displacement_Number!S32*'Temporary Relocation Numbers'!$O$2</f>
        <v>2852.6476810209983</v>
      </c>
      <c r="U32">
        <v>2051</v>
      </c>
      <c r="V32" s="43">
        <f>Displacement_Number!V32*'Temporary Relocation Numbers'!$C$2</f>
        <v>0</v>
      </c>
      <c r="W32" s="43">
        <f>Displacement_Number!W32*'Temporary Relocation Numbers'!$C$2</f>
        <v>0</v>
      </c>
      <c r="X32" s="43">
        <f>Displacement_Number!X32*'Temporary Relocation Numbers'!$C$2</f>
        <v>0</v>
      </c>
      <c r="Y32" s="43">
        <f>Displacement_Number!Y32*'Temporary Relocation Numbers'!$C$2</f>
        <v>0</v>
      </c>
      <c r="Z32" s="43">
        <f>Displacement_Number!Z32*'Temporary Relocation Numbers'!$C$2</f>
        <v>0</v>
      </c>
      <c r="AA32" s="43">
        <f>Displacement_Number!AA32*'Temporary Relocation Numbers'!$C$2</f>
        <v>0</v>
      </c>
      <c r="AB32" s="44">
        <f>Displacement_Number!AB32*'Temporary Relocation Numbers'!$I$2</f>
        <v>126.10224614928578</v>
      </c>
      <c r="AC32" s="44">
        <f>Displacement_Number!AC32*'Temporary Relocation Numbers'!$I$2</f>
        <v>151.13474291792159</v>
      </c>
      <c r="AD32" s="44">
        <f>Displacement_Number!AD32*'Temporary Relocation Numbers'!$I$2</f>
        <v>97.756141380049272</v>
      </c>
      <c r="AE32" s="44">
        <f>Displacement_Number!AE32*'Temporary Relocation Numbers'!$I$2</f>
        <v>117.16685463233812</v>
      </c>
      <c r="AF32" s="44">
        <f>Displacement_Number!AF32*'Temporary Relocation Numbers'!$I$2</f>
        <v>94.621732880581661</v>
      </c>
      <c r="AG32" s="44">
        <f>Displacement_Number!AG32*'Temporary Relocation Numbers'!$I$2</f>
        <v>36.179512557622424</v>
      </c>
      <c r="AH32" s="45">
        <f>Displacement_Number!AH32*'Temporary Relocation Numbers'!$O$2</f>
        <v>9928.5906666693154</v>
      </c>
      <c r="AI32" s="45">
        <f>Displacement_Number!AI32*'Temporary Relocation Numbers'!$O$2</f>
        <v>19949.54161597621</v>
      </c>
      <c r="AJ32" s="45">
        <f>Displacement_Number!AJ32*'Temporary Relocation Numbers'!$O$2</f>
        <v>14964.198998251584</v>
      </c>
      <c r="AK32" s="45">
        <f>Displacement_Number!AK32*'Temporary Relocation Numbers'!$O$2</f>
        <v>8124.6414348712078</v>
      </c>
      <c r="AL32" s="45">
        <f>Displacement_Number!AL32*'Temporary Relocation Numbers'!$O$2</f>
        <v>5117.8191147173875</v>
      </c>
      <c r="AM32" s="45">
        <f>Displacement_Number!AM32*'Temporary Relocation Numbers'!$O$2</f>
        <v>2609.1285837717805</v>
      </c>
    </row>
    <row r="33" spans="1:39" x14ac:dyDescent="0.35">
      <c r="A33">
        <v>2052</v>
      </c>
      <c r="B33" s="43">
        <f>Displacement_Number!B33*'Temporary Relocation Numbers'!$C$2</f>
        <v>0</v>
      </c>
      <c r="C33" s="43">
        <f>Displacement_Number!C33*'Temporary Relocation Numbers'!$C$2</f>
        <v>0</v>
      </c>
      <c r="D33" s="43">
        <f>Displacement_Number!D33*'Temporary Relocation Numbers'!$C$2</f>
        <v>0</v>
      </c>
      <c r="E33" s="43">
        <f>Displacement_Number!E33*'Temporary Relocation Numbers'!$C$2</f>
        <v>0</v>
      </c>
      <c r="F33" s="43">
        <f>Displacement_Number!F33*'Temporary Relocation Numbers'!$C$2</f>
        <v>0</v>
      </c>
      <c r="G33" s="43">
        <f>Displacement_Number!G33*'Temporary Relocation Numbers'!$C$2</f>
        <v>0</v>
      </c>
      <c r="H33" s="44">
        <f>Displacement_Number!H33*'Temporary Relocation Numbers'!$I$2</f>
        <v>137.39722833559972</v>
      </c>
      <c r="I33" s="44">
        <f>Displacement_Number!I33*'Temporary Relocation Numbers'!$I$2</f>
        <v>167.87874225211141</v>
      </c>
      <c r="J33" s="44">
        <f>Displacement_Number!J33*'Temporary Relocation Numbers'!$I$2</f>
        <v>109.73886745576894</v>
      </c>
      <c r="K33" s="44">
        <f>Displacement_Number!K33*'Temporary Relocation Numbers'!$I$2</f>
        <v>119.15635569729774</v>
      </c>
      <c r="L33" s="44">
        <f>Displacement_Number!L33*'Temporary Relocation Numbers'!$I$2</f>
        <v>97.9822853366706</v>
      </c>
      <c r="M33" s="44">
        <f>Displacement_Number!M33*'Temporary Relocation Numbers'!$I$2</f>
        <v>40.12442735181417</v>
      </c>
      <c r="N33" s="45">
        <f>Displacement_Number!N33*'Temporary Relocation Numbers'!$O$2</f>
        <v>10812.868144822383</v>
      </c>
      <c r="O33" s="45">
        <f>Displacement_Number!O33*'Temporary Relocation Numbers'!$O$2</f>
        <v>22149.425587039776</v>
      </c>
      <c r="P33" s="45">
        <f>Displacement_Number!P33*'Temporary Relocation Numbers'!$O$2</f>
        <v>16790.670896230426</v>
      </c>
      <c r="Q33" s="45">
        <f>Displacement_Number!Q33*'Temporary Relocation Numbers'!$O$2</f>
        <v>8258.759047839374</v>
      </c>
      <c r="R33" s="45">
        <f>Displacement_Number!R33*'Temporary Relocation Numbers'!$O$2</f>
        <v>5297.1192601271869</v>
      </c>
      <c r="S33" s="45">
        <f>Displacement_Number!S33*'Temporary Relocation Numbers'!$O$2</f>
        <v>2892.2762408403482</v>
      </c>
      <c r="U33">
        <v>2052</v>
      </c>
      <c r="V33" s="43">
        <f>Displacement_Number!V33*'Temporary Relocation Numbers'!$C$2</f>
        <v>0</v>
      </c>
      <c r="W33" s="43">
        <f>Displacement_Number!W33*'Temporary Relocation Numbers'!$C$2</f>
        <v>0</v>
      </c>
      <c r="X33" s="43">
        <f>Displacement_Number!X33*'Temporary Relocation Numbers'!$C$2</f>
        <v>0</v>
      </c>
      <c r="Y33" s="43">
        <f>Displacement_Number!Y33*'Temporary Relocation Numbers'!$C$2</f>
        <v>0</v>
      </c>
      <c r="Z33" s="43">
        <f>Displacement_Number!Z33*'Temporary Relocation Numbers'!$C$2</f>
        <v>0</v>
      </c>
      <c r="AA33" s="43">
        <f>Displacement_Number!AA33*'Temporary Relocation Numbers'!$C$2</f>
        <v>0</v>
      </c>
      <c r="AB33" s="44">
        <f>Displacement_Number!AB33*'Temporary Relocation Numbers'!$I$2</f>
        <v>127.91347689032878</v>
      </c>
      <c r="AC33" s="44">
        <f>Displacement_Number!AC33*'Temporary Relocation Numbers'!$I$2</f>
        <v>153.30552020993352</v>
      </c>
      <c r="AD33" s="44">
        <f>Displacement_Number!AD33*'Temporary Relocation Numbers'!$I$2</f>
        <v>99.160231583039661</v>
      </c>
      <c r="AE33" s="44">
        <f>Displacement_Number!AE33*'Temporary Relocation Numbers'!$I$2</f>
        <v>118.84974463169769</v>
      </c>
      <c r="AF33" s="44">
        <f>Displacement_Number!AF33*'Temporary Relocation Numbers'!$I$2</f>
        <v>95.980802973283886</v>
      </c>
      <c r="AG33" s="44">
        <f>Displacement_Number!AG33*'Temporary Relocation Numbers'!$I$2</f>
        <v>36.699165833764233</v>
      </c>
      <c r="AH33" s="45">
        <f>Displacement_Number!AH33*'Temporary Relocation Numbers'!$O$2</f>
        <v>10066.517180263563</v>
      </c>
      <c r="AI33" s="45">
        <f>Displacement_Number!AI33*'Temporary Relocation Numbers'!$O$2</f>
        <v>20226.677698555592</v>
      </c>
      <c r="AJ33" s="45">
        <f>Displacement_Number!AJ33*'Temporary Relocation Numbers'!$O$2</f>
        <v>15172.07943827095</v>
      </c>
      <c r="AK33" s="45">
        <f>Displacement_Number!AK33*'Temporary Relocation Numbers'!$O$2</f>
        <v>8237.5077524521184</v>
      </c>
      <c r="AL33" s="45">
        <f>Displacement_Number!AL33*'Temporary Relocation Numbers'!$O$2</f>
        <v>5188.9151011869108</v>
      </c>
      <c r="AM33" s="45">
        <f>Displacement_Number!AM33*'Temporary Relocation Numbers'!$O$2</f>
        <v>2645.374212296565</v>
      </c>
    </row>
    <row r="34" spans="1:39" x14ac:dyDescent="0.35">
      <c r="A34">
        <v>2053</v>
      </c>
      <c r="B34" s="43">
        <f>Displacement_Number!B34*'Temporary Relocation Numbers'!$C$2</f>
        <v>0</v>
      </c>
      <c r="C34" s="43">
        <f>Displacement_Number!C34*'Temporary Relocation Numbers'!$C$2</f>
        <v>0</v>
      </c>
      <c r="D34" s="43">
        <f>Displacement_Number!D34*'Temporary Relocation Numbers'!$C$2</f>
        <v>0</v>
      </c>
      <c r="E34" s="43">
        <f>Displacement_Number!E34*'Temporary Relocation Numbers'!$C$2</f>
        <v>0</v>
      </c>
      <c r="F34" s="43">
        <f>Displacement_Number!F34*'Temporary Relocation Numbers'!$C$2</f>
        <v>0</v>
      </c>
      <c r="G34" s="43">
        <f>Displacement_Number!G34*'Temporary Relocation Numbers'!$C$2</f>
        <v>0</v>
      </c>
      <c r="H34" s="44">
        <f>Displacement_Number!H34*'Temporary Relocation Numbers'!$I$2</f>
        <v>139.37069107155239</v>
      </c>
      <c r="I34" s="44">
        <f>Displacement_Number!I34*'Temporary Relocation Numbers'!$I$2</f>
        <v>170.29001681715522</v>
      </c>
      <c r="J34" s="44">
        <f>Displacement_Number!J34*'Temporary Relocation Numbers'!$I$2</f>
        <v>111.31506785102462</v>
      </c>
      <c r="K34" s="44">
        <f>Displacement_Number!K34*'Temporary Relocation Numbers'!$I$2</f>
        <v>120.86782128193212</v>
      </c>
      <c r="L34" s="44">
        <f>Displacement_Number!L34*'Temporary Relocation Numbers'!$I$2</f>
        <v>99.389623688672117</v>
      </c>
      <c r="M34" s="44">
        <f>Displacement_Number!M34*'Temporary Relocation Numbers'!$I$2</f>
        <v>40.700742195566576</v>
      </c>
      <c r="N34" s="45">
        <f>Displacement_Number!N34*'Temporary Relocation Numbers'!$O$2</f>
        <v>10963.078910402262</v>
      </c>
      <c r="O34" s="45">
        <f>Displacement_Number!O34*'Temporary Relocation Numbers'!$O$2</f>
        <v>22457.122132491222</v>
      </c>
      <c r="P34" s="45">
        <f>Displacement_Number!P34*'Temporary Relocation Numbers'!$O$2</f>
        <v>17023.924413811728</v>
      </c>
      <c r="Q34" s="45">
        <f>Displacement_Number!Q34*'Temporary Relocation Numbers'!$O$2</f>
        <v>8373.4885074702779</v>
      </c>
      <c r="R34" s="45">
        <f>Displacement_Number!R34*'Temporary Relocation Numbers'!$O$2</f>
        <v>5370.7060577071279</v>
      </c>
      <c r="S34" s="45">
        <f>Displacement_Number!S34*'Temporary Relocation Numbers'!$O$2</f>
        <v>2932.4553147536053</v>
      </c>
      <c r="U34">
        <v>2053</v>
      </c>
      <c r="V34" s="43">
        <f>Displacement_Number!V34*'Temporary Relocation Numbers'!$C$2</f>
        <v>0</v>
      </c>
      <c r="W34" s="43">
        <f>Displacement_Number!W34*'Temporary Relocation Numbers'!$C$2</f>
        <v>0</v>
      </c>
      <c r="X34" s="43">
        <f>Displacement_Number!X34*'Temporary Relocation Numbers'!$C$2</f>
        <v>0</v>
      </c>
      <c r="Y34" s="43">
        <f>Displacement_Number!Y34*'Temporary Relocation Numbers'!$C$2</f>
        <v>0</v>
      </c>
      <c r="Z34" s="43">
        <f>Displacement_Number!Z34*'Temporary Relocation Numbers'!$C$2</f>
        <v>0</v>
      </c>
      <c r="AA34" s="43">
        <f>Displacement_Number!AA34*'Temporary Relocation Numbers'!$C$2</f>
        <v>0</v>
      </c>
      <c r="AB34" s="44">
        <f>Displacement_Number!AB34*'Temporary Relocation Numbers'!$I$2</f>
        <v>129.75072268580166</v>
      </c>
      <c r="AC34" s="44">
        <f>Displacement_Number!AC34*'Temporary Relocation Numbers'!$I$2</f>
        <v>155.50747679242849</v>
      </c>
      <c r="AD34" s="44">
        <f>Displacement_Number!AD34*'Temporary Relocation Numbers'!$I$2</f>
        <v>100.58448900284424</v>
      </c>
      <c r="AE34" s="44">
        <f>Displacement_Number!AE34*'Temporary Relocation Numbers'!$I$2</f>
        <v>120.55680630280543</v>
      </c>
      <c r="AF34" s="44">
        <f>Displacement_Number!AF34*'Temporary Relocation Numbers'!$I$2</f>
        <v>97.359393650323852</v>
      </c>
      <c r="AG34" s="44">
        <f>Displacement_Number!AG34*'Temporary Relocation Numbers'!$I$2</f>
        <v>37.226282989552693</v>
      </c>
      <c r="AH34" s="45">
        <f>Displacement_Number!AH34*'Temporary Relocation Numbers'!$O$2</f>
        <v>10206.359748592158</v>
      </c>
      <c r="AI34" s="45">
        <f>Displacement_Number!AI34*'Temporary Relocation Numbers'!$O$2</f>
        <v>20507.663714619455</v>
      </c>
      <c r="AJ34" s="45">
        <f>Displacement_Number!AJ34*'Temporary Relocation Numbers'!$O$2</f>
        <v>15382.847722627837</v>
      </c>
      <c r="AK34" s="45">
        <f>Displacement_Number!AK34*'Temporary Relocation Numbers'!$O$2</f>
        <v>8351.9419922295201</v>
      </c>
      <c r="AL34" s="45">
        <f>Displacement_Number!AL34*'Temporary Relocation Numbers'!$O$2</f>
        <v>5260.998742588893</v>
      </c>
      <c r="AM34" s="45">
        <f>Displacement_Number!AM34*'Temporary Relocation Numbers'!$O$2</f>
        <v>2682.123359733881</v>
      </c>
    </row>
    <row r="35" spans="1:39" x14ac:dyDescent="0.35">
      <c r="A35">
        <v>2054</v>
      </c>
      <c r="B35" s="43">
        <f>Displacement_Number!B35*'Temporary Relocation Numbers'!$C$2</f>
        <v>0</v>
      </c>
      <c r="C35" s="43">
        <f>Displacement_Number!C35*'Temporary Relocation Numbers'!$C$2</f>
        <v>0</v>
      </c>
      <c r="D35" s="43">
        <f>Displacement_Number!D35*'Temporary Relocation Numbers'!$C$2</f>
        <v>0</v>
      </c>
      <c r="E35" s="43">
        <f>Displacement_Number!E35*'Temporary Relocation Numbers'!$C$2</f>
        <v>0</v>
      </c>
      <c r="F35" s="43">
        <f>Displacement_Number!F35*'Temporary Relocation Numbers'!$C$2</f>
        <v>0</v>
      </c>
      <c r="G35" s="43">
        <f>Displacement_Number!G35*'Temporary Relocation Numbers'!$C$2</f>
        <v>0</v>
      </c>
      <c r="H35" s="44">
        <f>Displacement_Number!H35*'Temporary Relocation Numbers'!$I$2</f>
        <v>141.37249903118507</v>
      </c>
      <c r="I35" s="44">
        <f>Displacement_Number!I35*'Temporary Relocation Numbers'!$I$2</f>
        <v>172.73592498112893</v>
      </c>
      <c r="J35" s="44">
        <f>Displacement_Number!J35*'Temporary Relocation Numbers'!$I$2</f>
        <v>112.91390751478748</v>
      </c>
      <c r="K35" s="44">
        <f>Displacement_Number!K35*'Temporary Relocation Numbers'!$I$2</f>
        <v>122.60386897492535</v>
      </c>
      <c r="L35" s="44">
        <f>Displacement_Number!L35*'Temporary Relocation Numbers'!$I$2</f>
        <v>100.81717591127492</v>
      </c>
      <c r="M35" s="44">
        <f>Displacement_Number!M35*'Temporary Relocation Numbers'!$I$2</f>
        <v>41.28533475992586</v>
      </c>
      <c r="N35" s="45">
        <f>Displacement_Number!N35*'Temporary Relocation Numbers'!$O$2</f>
        <v>11115.376381728838</v>
      </c>
      <c r="O35" s="45">
        <f>Displacement_Number!O35*'Temporary Relocation Numbers'!$O$2</f>
        <v>22769.093152858986</v>
      </c>
      <c r="P35" s="45">
        <f>Displacement_Number!P35*'Temporary Relocation Numbers'!$O$2</f>
        <v>17260.418254772616</v>
      </c>
      <c r="Q35" s="45">
        <f>Displacement_Number!Q35*'Temporary Relocation Numbers'!$O$2</f>
        <v>8489.811771791572</v>
      </c>
      <c r="R35" s="45">
        <f>Displacement_Number!R35*'Temporary Relocation Numbers'!$O$2</f>
        <v>5445.3151121992041</v>
      </c>
      <c r="S35" s="45">
        <f>Displacement_Number!S35*'Temporary Relocation Numbers'!$O$2</f>
        <v>2973.1925504211695</v>
      </c>
      <c r="U35">
        <v>2054</v>
      </c>
      <c r="V35" s="43">
        <f>Displacement_Number!V35*'Temporary Relocation Numbers'!$C$2</f>
        <v>0</v>
      </c>
      <c r="W35" s="43">
        <f>Displacement_Number!W35*'Temporary Relocation Numbers'!$C$2</f>
        <v>0</v>
      </c>
      <c r="X35" s="43">
        <f>Displacement_Number!X35*'Temporary Relocation Numbers'!$C$2</f>
        <v>0</v>
      </c>
      <c r="Y35" s="43">
        <f>Displacement_Number!Y35*'Temporary Relocation Numbers'!$C$2</f>
        <v>0</v>
      </c>
      <c r="Z35" s="43">
        <f>Displacement_Number!Z35*'Temporary Relocation Numbers'!$C$2</f>
        <v>0</v>
      </c>
      <c r="AA35" s="43">
        <f>Displacement_Number!AA35*'Temporary Relocation Numbers'!$C$2</f>
        <v>0</v>
      </c>
      <c r="AB35" s="44">
        <f>Displacement_Number!AB35*'Temporary Relocation Numbers'!$I$2</f>
        <v>131.61435719491936</v>
      </c>
      <c r="AC35" s="44">
        <f>Displacement_Number!AC35*'Temporary Relocation Numbers'!$I$2</f>
        <v>157.7410604995342</v>
      </c>
      <c r="AD35" s="44">
        <f>Displacement_Number!AD35*'Temporary Relocation Numbers'!$I$2</f>
        <v>102.02920330506514</v>
      </c>
      <c r="AE35" s="44">
        <f>Displacement_Number!AE35*'Temporary Relocation Numbers'!$I$2</f>
        <v>122.28838682801754</v>
      </c>
      <c r="AF35" s="44">
        <f>Displacement_Number!AF35*'Temporary Relocation Numbers'!$I$2</f>
        <v>98.757785289597393</v>
      </c>
      <c r="AG35" s="44">
        <f>Displacement_Number!AG35*'Temporary Relocation Numbers'!$I$2</f>
        <v>37.760971230122365</v>
      </c>
      <c r="AH35" s="45">
        <f>Displacement_Number!AH35*'Temporary Relocation Numbers'!$O$2</f>
        <v>10348.144989204176</v>
      </c>
      <c r="AI35" s="45">
        <f>Displacement_Number!AI35*'Temporary Relocation Numbers'!$O$2</f>
        <v>20792.553146874554</v>
      </c>
      <c r="AJ35" s="45">
        <f>Displacement_Number!AJ35*'Temporary Relocation Numbers'!$O$2</f>
        <v>15596.543968828813</v>
      </c>
      <c r="AK35" s="45">
        <f>Displacement_Number!AK35*'Temporary Relocation Numbers'!$O$2</f>
        <v>8467.9659355467484</v>
      </c>
      <c r="AL35" s="45">
        <f>Displacement_Number!AL35*'Temporary Relocation Numbers'!$O$2</f>
        <v>5334.0837592796288</v>
      </c>
      <c r="AM35" s="45">
        <f>Displacement_Number!AM35*'Temporary Relocation Numbers'!$O$2</f>
        <v>2719.3830208940162</v>
      </c>
    </row>
    <row r="36" spans="1:39" x14ac:dyDescent="0.35">
      <c r="A36">
        <v>2055</v>
      </c>
      <c r="B36" s="43">
        <f>Displacement_Number!B36*'Temporary Relocation Numbers'!$C$2</f>
        <v>0</v>
      </c>
      <c r="C36" s="43">
        <f>Displacement_Number!C36*'Temporary Relocation Numbers'!$C$2</f>
        <v>0</v>
      </c>
      <c r="D36" s="43">
        <f>Displacement_Number!D36*'Temporary Relocation Numbers'!$C$2</f>
        <v>0</v>
      </c>
      <c r="E36" s="43">
        <f>Displacement_Number!E36*'Temporary Relocation Numbers'!$C$2</f>
        <v>0</v>
      </c>
      <c r="F36" s="43">
        <f>Displacement_Number!F36*'Temporary Relocation Numbers'!$C$2</f>
        <v>0</v>
      </c>
      <c r="G36" s="43">
        <f>Displacement_Number!G36*'Temporary Relocation Numbers'!$C$2</f>
        <v>0</v>
      </c>
      <c r="H36" s="44">
        <f>Displacement_Number!H36*'Temporary Relocation Numbers'!$I$2</f>
        <v>143.40305934238063</v>
      </c>
      <c r="I36" s="44">
        <f>Displacement_Number!I36*'Temporary Relocation Numbers'!$I$2</f>
        <v>175.21696419305488</v>
      </c>
      <c r="J36" s="44">
        <f>Displacement_Number!J36*'Temporary Relocation Numbers'!$I$2</f>
        <v>114.53571161921204</v>
      </c>
      <c r="K36" s="44">
        <f>Displacement_Number!K36*'Temporary Relocation Numbers'!$I$2</f>
        <v>124.36485185381318</v>
      </c>
      <c r="L36" s="44">
        <f>Displacement_Number!L36*'Temporary Relocation Numbers'!$I$2</f>
        <v>102.26523234017839</v>
      </c>
      <c r="M36" s="44">
        <f>Displacement_Number!M36*'Temporary Relocation Numbers'!$I$2</f>
        <v>41.878323939380316</v>
      </c>
      <c r="N36" s="45">
        <f>Displacement_Number!N36*'Temporary Relocation Numbers'!$O$2</f>
        <v>11269.78954700983</v>
      </c>
      <c r="O36" s="45">
        <f>Displacement_Number!O36*'Temporary Relocation Numbers'!$O$2</f>
        <v>23085.398028516633</v>
      </c>
      <c r="P36" s="45">
        <f>Displacement_Number!P36*'Temporary Relocation Numbers'!$O$2</f>
        <v>17500.197433206398</v>
      </c>
      <c r="Q36" s="45">
        <f>Displacement_Number!Q36*'Temporary Relocation Numbers'!$O$2</f>
        <v>8607.7509817023583</v>
      </c>
      <c r="R36" s="45">
        <f>Displacement_Number!R36*'Temporary Relocation Numbers'!$O$2</f>
        <v>5520.9606246452986</v>
      </c>
      <c r="S36" s="45">
        <f>Displacement_Number!S36*'Temporary Relocation Numbers'!$O$2</f>
        <v>3014.4957017436072</v>
      </c>
      <c r="U36">
        <v>2055</v>
      </c>
      <c r="V36" s="43">
        <f>Displacement_Number!V36*'Temporary Relocation Numbers'!$C$2</f>
        <v>0</v>
      </c>
      <c r="W36" s="43">
        <f>Displacement_Number!W36*'Temporary Relocation Numbers'!$C$2</f>
        <v>0</v>
      </c>
      <c r="X36" s="43">
        <f>Displacement_Number!X36*'Temporary Relocation Numbers'!$C$2</f>
        <v>0</v>
      </c>
      <c r="Y36" s="43">
        <f>Displacement_Number!Y36*'Temporary Relocation Numbers'!$C$2</f>
        <v>0</v>
      </c>
      <c r="Z36" s="43">
        <f>Displacement_Number!Z36*'Temporary Relocation Numbers'!$C$2</f>
        <v>0</v>
      </c>
      <c r="AA36" s="43">
        <f>Displacement_Number!AA36*'Temporary Relocation Numbers'!$C$2</f>
        <v>0</v>
      </c>
      <c r="AB36" s="44">
        <f>Displacement_Number!AB36*'Temporary Relocation Numbers'!$I$2</f>
        <v>133.50475944383604</v>
      </c>
      <c r="AC36" s="44">
        <f>Displacement_Number!AC36*'Temporary Relocation Numbers'!$I$2</f>
        <v>160.00672559770578</v>
      </c>
      <c r="AD36" s="44">
        <f>Displacement_Number!AD36*'Temporary Relocation Numbers'!$I$2</f>
        <v>103.49466831582701</v>
      </c>
      <c r="AE36" s="44">
        <f>Displacement_Number!AE36*'Temporary Relocation Numbers'!$I$2</f>
        <v>124.04483837633691</v>
      </c>
      <c r="AF36" s="44">
        <f>Displacement_Number!AF36*'Temporary Relocation Numbers'!$I$2</f>
        <v>100.17626229612182</v>
      </c>
      <c r="AG36" s="44">
        <f>Displacement_Number!AG36*'Temporary Relocation Numbers'!$I$2</f>
        <v>38.303339300415665</v>
      </c>
      <c r="AH36" s="45">
        <f>Displacement_Number!AH36*'Temporary Relocation Numbers'!$O$2</f>
        <v>10491.899889415763</v>
      </c>
      <c r="AI36" s="45">
        <f>Displacement_Number!AI36*'Temporary Relocation Numbers'!$O$2</f>
        <v>21081.400221001499</v>
      </c>
      <c r="AJ36" s="45">
        <f>Displacement_Number!AJ36*'Temporary Relocation Numbers'!$O$2</f>
        <v>15813.208851686912</v>
      </c>
      <c r="AK36" s="45">
        <f>Displacement_Number!AK36*'Temporary Relocation Numbers'!$O$2</f>
        <v>8585.6016663303417</v>
      </c>
      <c r="AL36" s="45">
        <f>Displacement_Number!AL36*'Temporary Relocation Numbers'!$O$2</f>
        <v>5408.1840622165764</v>
      </c>
      <c r="AM36" s="45">
        <f>Displacement_Number!AM36*'Temporary Relocation Numbers'!$O$2</f>
        <v>2757.160287758129</v>
      </c>
    </row>
    <row r="37" spans="1:39" x14ac:dyDescent="0.35">
      <c r="A37">
        <v>2056</v>
      </c>
      <c r="B37" s="43">
        <f>Displacement_Number!B37*'Temporary Relocation Numbers'!$C$2</f>
        <v>0</v>
      </c>
      <c r="C37" s="43">
        <f>Displacement_Number!C37*'Temporary Relocation Numbers'!$C$2</f>
        <v>0</v>
      </c>
      <c r="D37" s="43">
        <f>Displacement_Number!D37*'Temporary Relocation Numbers'!$C$2</f>
        <v>0</v>
      </c>
      <c r="E37" s="43">
        <f>Displacement_Number!E37*'Temporary Relocation Numbers'!$C$2</f>
        <v>0</v>
      </c>
      <c r="F37" s="43">
        <f>Displacement_Number!F37*'Temporary Relocation Numbers'!$C$2</f>
        <v>0</v>
      </c>
      <c r="G37" s="43">
        <f>Displacement_Number!G37*'Temporary Relocation Numbers'!$C$2</f>
        <v>0</v>
      </c>
      <c r="H37" s="44">
        <f>Displacement_Number!H37*'Temporary Relocation Numbers'!$I$2</f>
        <v>145.46278498067772</v>
      </c>
      <c r="I37" s="44">
        <f>Displacement_Number!I37*'Temporary Relocation Numbers'!$I$2</f>
        <v>177.73363904691112</v>
      </c>
      <c r="J37" s="44">
        <f>Displacement_Number!J37*'Temporary Relocation Numbers'!$I$2</f>
        <v>116.18081000696287</v>
      </c>
      <c r="K37" s="44">
        <f>Displacement_Number!K37*'Temporary Relocation Numbers'!$I$2</f>
        <v>126.15112806745191</v>
      </c>
      <c r="L37" s="44">
        <f>Displacement_Number!L37*'Temporary Relocation Numbers'!$I$2</f>
        <v>103.73408748122921</v>
      </c>
      <c r="M37" s="44">
        <f>Displacement_Number!M37*'Temporary Relocation Numbers'!$I$2</f>
        <v>42.479830336122582</v>
      </c>
      <c r="N37" s="45">
        <f>Displacement_Number!N37*'Temporary Relocation Numbers'!$O$2</f>
        <v>11426.347797152841</v>
      </c>
      <c r="O37" s="45">
        <f>Displacement_Number!O37*'Temporary Relocation Numbers'!$O$2</f>
        <v>23406.096964741082</v>
      </c>
      <c r="P37" s="45">
        <f>Displacement_Number!P37*'Temporary Relocation Numbers'!$O$2</f>
        <v>17743.307588535507</v>
      </c>
      <c r="Q37" s="45">
        <f>Displacement_Number!Q37*'Temporary Relocation Numbers'!$O$2</f>
        <v>8727.3285856798575</v>
      </c>
      <c r="R37" s="45">
        <f>Displacement_Number!R37*'Temporary Relocation Numbers'!$O$2</f>
        <v>5597.6569933660658</v>
      </c>
      <c r="S37" s="45">
        <f>Displacement_Number!S37*'Temporary Relocation Numbers'!$O$2</f>
        <v>3056.3726303375247</v>
      </c>
      <c r="U37">
        <v>2056</v>
      </c>
      <c r="V37" s="43">
        <f>Displacement_Number!V37*'Temporary Relocation Numbers'!$C$2</f>
        <v>0</v>
      </c>
      <c r="W37" s="43">
        <f>Displacement_Number!W37*'Temporary Relocation Numbers'!$C$2</f>
        <v>0</v>
      </c>
      <c r="X37" s="43">
        <f>Displacement_Number!X37*'Temporary Relocation Numbers'!$C$2</f>
        <v>0</v>
      </c>
      <c r="Y37" s="43">
        <f>Displacement_Number!Y37*'Temporary Relocation Numbers'!$C$2</f>
        <v>0</v>
      </c>
      <c r="Z37" s="43">
        <f>Displacement_Number!Z37*'Temporary Relocation Numbers'!$C$2</f>
        <v>0</v>
      </c>
      <c r="AA37" s="43">
        <f>Displacement_Number!AA37*'Temporary Relocation Numbers'!$C$2</f>
        <v>0</v>
      </c>
      <c r="AB37" s="44">
        <f>Displacement_Number!AB37*'Temporary Relocation Numbers'!$I$2</f>
        <v>135.42231390273096</v>
      </c>
      <c r="AC37" s="44">
        <f>Displacement_Number!AC37*'Temporary Relocation Numbers'!$I$2</f>
        <v>162.30493287811464</v>
      </c>
      <c r="AD37" s="44">
        <f>Displacement_Number!AD37*'Temporary Relocation Numbers'!$I$2</f>
        <v>104.98118208153551</v>
      </c>
      <c r="AE37" s="44">
        <f>Displacement_Number!AE37*'Temporary Relocation Numbers'!$I$2</f>
        <v>125.82651817503732</v>
      </c>
      <c r="AF37" s="44">
        <f>Displacement_Number!AF37*'Temporary Relocation Numbers'!$I$2</f>
        <v>101.61511315987821</v>
      </c>
      <c r="AG37" s="44">
        <f>Displacement_Number!AG37*'Temporary Relocation Numbers'!$I$2</f>
        <v>38.85349750729948</v>
      </c>
      <c r="AH37" s="45">
        <f>Displacement_Number!AH37*'Temporary Relocation Numbers'!$O$2</f>
        <v>10637.651811446853</v>
      </c>
      <c r="AI37" s="45">
        <f>Displacement_Number!AI37*'Temporary Relocation Numbers'!$O$2</f>
        <v>21374.259915976028</v>
      </c>
      <c r="AJ37" s="45">
        <f>Displacement_Number!AJ37*'Temporary Relocation Numbers'!$O$2</f>
        <v>16032.883611063666</v>
      </c>
      <c r="AK37" s="45">
        <f>Displacement_Number!AK37*'Temporary Relocation Numbers'!$O$2</f>
        <v>8704.8715752934786</v>
      </c>
      <c r="AL37" s="45">
        <f>Displacement_Number!AL37*'Temporary Relocation Numbers'!$O$2</f>
        <v>5483.3137556061556</v>
      </c>
      <c r="AM37" s="45">
        <f>Displacement_Number!AM37*'Temporary Relocation Numbers'!$O$2</f>
        <v>2795.4623508281306</v>
      </c>
    </row>
    <row r="38" spans="1:39" x14ac:dyDescent="0.35">
      <c r="A38">
        <v>2057</v>
      </c>
      <c r="B38" s="43">
        <f>Displacement_Number!B38*'Temporary Relocation Numbers'!$C$2</f>
        <v>0</v>
      </c>
      <c r="C38" s="43">
        <f>Displacement_Number!C38*'Temporary Relocation Numbers'!$C$2</f>
        <v>0</v>
      </c>
      <c r="D38" s="43">
        <f>Displacement_Number!D38*'Temporary Relocation Numbers'!$C$2</f>
        <v>0</v>
      </c>
      <c r="E38" s="43">
        <f>Displacement_Number!E38*'Temporary Relocation Numbers'!$C$2</f>
        <v>0</v>
      </c>
      <c r="F38" s="43">
        <f>Displacement_Number!F38*'Temporary Relocation Numbers'!$C$2</f>
        <v>0</v>
      </c>
      <c r="G38" s="43">
        <f>Displacement_Number!G38*'Temporary Relocation Numbers'!$C$2</f>
        <v>0</v>
      </c>
      <c r="H38" s="44">
        <f>Displacement_Number!H38*'Temporary Relocation Numbers'!$I$2</f>
        <v>147.55209485326182</v>
      </c>
      <c r="I38" s="44">
        <f>Displacement_Number!I38*'Temporary Relocation Numbers'!$I$2</f>
        <v>180.28646138425557</v>
      </c>
      <c r="J38" s="44">
        <f>Displacement_Number!J38*'Temporary Relocation Numbers'!$I$2</f>
        <v>117.84953725829806</v>
      </c>
      <c r="K38" s="44">
        <f>Displacement_Number!K38*'Temporary Relocation Numbers'!$I$2</f>
        <v>127.96306090885841</v>
      </c>
      <c r="L38" s="44">
        <f>Displacement_Number!L38*'Temporary Relocation Numbers'!$I$2</f>
        <v>105.22404007031807</v>
      </c>
      <c r="M38" s="44">
        <f>Displacement_Number!M38*'Temporary Relocation Numbers'!$I$2</f>
        <v>43.089976284577695</v>
      </c>
      <c r="N38" s="45">
        <f>Displacement_Number!N38*'Temporary Relocation Numbers'!$O$2</f>
        <v>11585.08093135962</v>
      </c>
      <c r="O38" s="45">
        <f>Displacement_Number!O38*'Temporary Relocation Numbers'!$O$2</f>
        <v>23731.251003172059</v>
      </c>
      <c r="P38" s="45">
        <f>Displacement_Number!P38*'Temporary Relocation Numbers'!$O$2</f>
        <v>17989.794994198495</v>
      </c>
      <c r="Q38" s="45">
        <f>Displacement_Number!Q38*'Temporary Relocation Numbers'!$O$2</f>
        <v>8848.5673440522041</v>
      </c>
      <c r="R38" s="45">
        <f>Displacement_Number!R38*'Temporary Relocation Numbers'!$O$2</f>
        <v>5675.4188167015072</v>
      </c>
      <c r="S38" s="45">
        <f>Displacement_Number!S38*'Temporary Relocation Numbers'!$O$2</f>
        <v>3098.8313070319427</v>
      </c>
      <c r="U38">
        <v>2057</v>
      </c>
      <c r="V38" s="43">
        <f>Displacement_Number!V38*'Temporary Relocation Numbers'!$C$2</f>
        <v>0</v>
      </c>
      <c r="W38" s="43">
        <f>Displacement_Number!W38*'Temporary Relocation Numbers'!$C$2</f>
        <v>0</v>
      </c>
      <c r="X38" s="43">
        <f>Displacement_Number!X38*'Temporary Relocation Numbers'!$C$2</f>
        <v>0</v>
      </c>
      <c r="Y38" s="43">
        <f>Displacement_Number!Y38*'Temporary Relocation Numbers'!$C$2</f>
        <v>0</v>
      </c>
      <c r="Z38" s="43">
        <f>Displacement_Number!Z38*'Temporary Relocation Numbers'!$C$2</f>
        <v>0</v>
      </c>
      <c r="AA38" s="43">
        <f>Displacement_Number!AA38*'Temporary Relocation Numbers'!$C$2</f>
        <v>0</v>
      </c>
      <c r="AB38" s="44">
        <f>Displacement_Number!AB38*'Temporary Relocation Numbers'!$I$2</f>
        <v>137.36741056400237</v>
      </c>
      <c r="AC38" s="44">
        <f>Displacement_Number!AC38*'Temporary Relocation Numbers'!$I$2</f>
        <v>164.63614975036404</v>
      </c>
      <c r="AD38" s="44">
        <f>Displacement_Number!AD38*'Temporary Relocation Numbers'!$I$2</f>
        <v>106.48904692949398</v>
      </c>
      <c r="AE38" s="44">
        <f>Displacement_Number!AE38*'Temporary Relocation Numbers'!$I$2</f>
        <v>127.63378858231644</v>
      </c>
      <c r="AF38" s="44">
        <f>Displacement_Number!AF38*'Temporary Relocation Numbers'!$I$2</f>
        <v>103.07463051448467</v>
      </c>
      <c r="AG38" s="44">
        <f>Displacement_Number!AG38*'Temporary Relocation Numbers'!$I$2</f>
        <v>39.411557741999403</v>
      </c>
      <c r="AH38" s="45">
        <f>Displacement_Number!AH38*'Temporary Relocation Numbers'!$O$2</f>
        <v>10785.428497629302</v>
      </c>
      <c r="AI38" s="45">
        <f>Displacement_Number!AI38*'Temporary Relocation Numbers'!$O$2</f>
        <v>21671.187974533688</v>
      </c>
      <c r="AJ38" s="45">
        <f>Displacement_Number!AJ38*'Temporary Relocation Numbers'!$O$2</f>
        <v>16255.610059718663</v>
      </c>
      <c r="AK38" s="45">
        <f>Displacement_Number!AK38*'Temporary Relocation Numbers'!$O$2</f>
        <v>8825.7983641978171</v>
      </c>
      <c r="AL38" s="45">
        <f>Displacement_Number!AL38*'Temporary Relocation Numbers'!$O$2</f>
        <v>5559.4871395883411</v>
      </c>
      <c r="AM38" s="45">
        <f>Displacement_Number!AM38*'Temporary Relocation Numbers'!$O$2</f>
        <v>2834.2965004953203</v>
      </c>
    </row>
    <row r="39" spans="1:39" x14ac:dyDescent="0.35">
      <c r="A39">
        <v>2058</v>
      </c>
      <c r="B39" s="43">
        <f>Displacement_Number!B39*'Temporary Relocation Numbers'!$C$2</f>
        <v>0</v>
      </c>
      <c r="C39" s="43">
        <f>Displacement_Number!C39*'Temporary Relocation Numbers'!$C$2</f>
        <v>0</v>
      </c>
      <c r="D39" s="43">
        <f>Displacement_Number!D39*'Temporary Relocation Numbers'!$C$2</f>
        <v>0</v>
      </c>
      <c r="E39" s="43">
        <f>Displacement_Number!E39*'Temporary Relocation Numbers'!$C$2</f>
        <v>0</v>
      </c>
      <c r="F39" s="43">
        <f>Displacement_Number!F39*'Temporary Relocation Numbers'!$C$2</f>
        <v>0</v>
      </c>
      <c r="G39" s="43">
        <f>Displacement_Number!G39*'Temporary Relocation Numbers'!$C$2</f>
        <v>0</v>
      </c>
      <c r="H39" s="44">
        <f>Displacement_Number!H39*'Temporary Relocation Numbers'!$I$2</f>
        <v>149.67141388416266</v>
      </c>
      <c r="I39" s="44">
        <f>Displacement_Number!I39*'Temporary Relocation Numbers'!$I$2</f>
        <v>182.87595039832473</v>
      </c>
      <c r="J39" s="44">
        <f>Displacement_Number!J39*'Temporary Relocation Numbers'!$I$2</f>
        <v>119.54223275911589</v>
      </c>
      <c r="K39" s="44">
        <f>Displacement_Number!K39*'Temporary Relocation Numbers'!$I$2</f>
        <v>129.80101888909698</v>
      </c>
      <c r="L39" s="44">
        <f>Displacement_Number!L39*'Temporary Relocation Numbers'!$I$2</f>
        <v>106.7353931341364</v>
      </c>
      <c r="M39" s="44">
        <f>Displacement_Number!M39*'Temporary Relocation Numbers'!$I$2</f>
        <v>43.70888587628351</v>
      </c>
      <c r="N39" s="45">
        <f>Displacement_Number!N39*'Temporary Relocation Numbers'!$O$2</f>
        <v>11746.019162798026</v>
      </c>
      <c r="O39" s="45">
        <f>Displacement_Number!O39*'Temporary Relocation Numbers'!$O$2</f>
        <v>24060.922033430728</v>
      </c>
      <c r="P39" s="45">
        <f>Displacement_Number!P39*'Temporary Relocation Numbers'!$O$2</f>
        <v>18239.706566457662</v>
      </c>
      <c r="Q39" s="45">
        <f>Displacement_Number!Q39*'Temporary Relocation Numbers'!$O$2</f>
        <v>8971.4903333306447</v>
      </c>
      <c r="R39" s="45">
        <f>Displacement_Number!R39*'Temporary Relocation Numbers'!$O$2</f>
        <v>5754.2608957895973</v>
      </c>
      <c r="S39" s="45">
        <f>Displacement_Number!S39*'Temporary Relocation Numbers'!$O$2</f>
        <v>3141.8798133854634</v>
      </c>
      <c r="U39">
        <v>2058</v>
      </c>
      <c r="V39" s="43">
        <f>Displacement_Number!V39*'Temporary Relocation Numbers'!$C$2</f>
        <v>0</v>
      </c>
      <c r="W39" s="43">
        <f>Displacement_Number!W39*'Temporary Relocation Numbers'!$C$2</f>
        <v>0</v>
      </c>
      <c r="X39" s="43">
        <f>Displacement_Number!X39*'Temporary Relocation Numbers'!$C$2</f>
        <v>0</v>
      </c>
      <c r="Y39" s="43">
        <f>Displacement_Number!Y39*'Temporary Relocation Numbers'!$C$2</f>
        <v>0</v>
      </c>
      <c r="Z39" s="43">
        <f>Displacement_Number!Z39*'Temporary Relocation Numbers'!$C$2</f>
        <v>0</v>
      </c>
      <c r="AA39" s="43">
        <f>Displacement_Number!AA39*'Temporary Relocation Numbers'!$C$2</f>
        <v>0</v>
      </c>
      <c r="AB39" s="44">
        <f>Displacement_Number!AB39*'Temporary Relocation Numbers'!$I$2</f>
        <v>139.34044502158415</v>
      </c>
      <c r="AC39" s="44">
        <f>Displacement_Number!AC39*'Temporary Relocation Numbers'!$I$2</f>
        <v>167.00085033755101</v>
      </c>
      <c r="AD39" s="44">
        <f>Displacement_Number!AD39*'Temporary Relocation Numbers'!$I$2</f>
        <v>108.01856952939065</v>
      </c>
      <c r="AE39" s="44">
        <f>Displacement_Number!AE39*'Temporary Relocation Numbers'!$I$2</f>
        <v>129.46701716099221</v>
      </c>
      <c r="AF39" s="44">
        <f>Displacement_Number!AF39*'Temporary Relocation Numbers'!$I$2</f>
        <v>104.55511119671189</v>
      </c>
      <c r="AG39" s="44">
        <f>Displacement_Number!AG39*'Temporary Relocation Numbers'!$I$2</f>
        <v>39.97763350285615</v>
      </c>
      <c r="AH39" s="45">
        <f>Displacement_Number!AH39*'Temporary Relocation Numbers'!$O$2</f>
        <v>10935.258075687341</v>
      </c>
      <c r="AI39" s="45">
        <f>Displacement_Number!AI39*'Temporary Relocation Numbers'!$O$2</f>
        <v>21972.240913779868</v>
      </c>
      <c r="AJ39" s="45">
        <f>Displacement_Number!AJ39*'Temporary Relocation Numbers'!$O$2</f>
        <v>16481.430591268145</v>
      </c>
      <c r="AK39" s="45">
        <f>Displacement_Number!AK39*'Temporary Relocation Numbers'!$O$2</f>
        <v>8948.405050174526</v>
      </c>
      <c r="AL39" s="45">
        <f>Displacement_Number!AL39*'Temporary Relocation Numbers'!$O$2</f>
        <v>5636.7187129585318</v>
      </c>
      <c r="AM39" s="45">
        <f>Displacement_Number!AM39*'Temporary Relocation Numbers'!$O$2</f>
        <v>2873.6701284280389</v>
      </c>
    </row>
    <row r="40" spans="1:39" x14ac:dyDescent="0.35">
      <c r="A40">
        <v>2059</v>
      </c>
      <c r="B40" s="43">
        <f>Displacement_Number!B40*'Temporary Relocation Numbers'!$C$2</f>
        <v>0</v>
      </c>
      <c r="C40" s="43">
        <f>Displacement_Number!C40*'Temporary Relocation Numbers'!$C$2</f>
        <v>0</v>
      </c>
      <c r="D40" s="43">
        <f>Displacement_Number!D40*'Temporary Relocation Numbers'!$C$2</f>
        <v>0</v>
      </c>
      <c r="E40" s="43">
        <f>Displacement_Number!E40*'Temporary Relocation Numbers'!$C$2</f>
        <v>0</v>
      </c>
      <c r="F40" s="43">
        <f>Displacement_Number!F40*'Temporary Relocation Numbers'!$C$2</f>
        <v>0</v>
      </c>
      <c r="G40" s="43">
        <f>Displacement_Number!G40*'Temporary Relocation Numbers'!$C$2</f>
        <v>0</v>
      </c>
      <c r="H40" s="44">
        <f>Displacement_Number!H40*'Temporary Relocation Numbers'!$I$2</f>
        <v>151.82117310067522</v>
      </c>
      <c r="I40" s="44">
        <f>Displacement_Number!I40*'Temporary Relocation Numbers'!$I$2</f>
        <v>185.50263273962719</v>
      </c>
      <c r="J40" s="44">
        <f>Displacement_Number!J40*'Temporary Relocation Numbers'!$I$2</f>
        <v>121.25924076997961</v>
      </c>
      <c r="K40" s="44">
        <f>Displacement_Number!K40*'Temporary Relocation Numbers'!$I$2</f>
        <v>131.66537581222673</v>
      </c>
      <c r="L40" s="44">
        <f>Displacement_Number!L40*'Temporary Relocation Numbers'!$I$2</f>
        <v>108.26845405180632</v>
      </c>
      <c r="M40" s="44">
        <f>Displacement_Number!M40*'Temporary Relocation Numbers'!$I$2</f>
        <v>44.336684985128443</v>
      </c>
      <c r="N40" s="45">
        <f>Displacement_Number!N40*'Temporary Relocation Numbers'!$O$2</f>
        <v>11909.193124352776</v>
      </c>
      <c r="O40" s="45">
        <f>Displacement_Number!O40*'Temporary Relocation Numbers'!$O$2</f>
        <v>24395.172804899728</v>
      </c>
      <c r="P40" s="45">
        <f>Displacement_Number!P40*'Temporary Relocation Numbers'!$O$2</f>
        <v>18493.089873329103</v>
      </c>
      <c r="Q40" s="45">
        <f>Displacement_Number!Q40*'Temporary Relocation Numbers'!$O$2</f>
        <v>9096.120950601915</v>
      </c>
      <c r="R40" s="45">
        <f>Displacement_Number!R40*'Temporary Relocation Numbers'!$O$2</f>
        <v>5834.198237383539</v>
      </c>
      <c r="S40" s="45">
        <f>Displacement_Number!S40*'Temporary Relocation Numbers'!$O$2</f>
        <v>3185.5263432245047</v>
      </c>
      <c r="U40">
        <v>2059</v>
      </c>
      <c r="V40" s="43">
        <f>Displacement_Number!V40*'Temporary Relocation Numbers'!$C$2</f>
        <v>0</v>
      </c>
      <c r="W40" s="43">
        <f>Displacement_Number!W40*'Temporary Relocation Numbers'!$C$2</f>
        <v>0</v>
      </c>
      <c r="X40" s="43">
        <f>Displacement_Number!X40*'Temporary Relocation Numbers'!$C$2</f>
        <v>0</v>
      </c>
      <c r="Y40" s="43">
        <f>Displacement_Number!Y40*'Temporary Relocation Numbers'!$C$2</f>
        <v>0</v>
      </c>
      <c r="Z40" s="43">
        <f>Displacement_Number!Z40*'Temporary Relocation Numbers'!$C$2</f>
        <v>0</v>
      </c>
      <c r="AA40" s="43">
        <f>Displacement_Number!AA40*'Temporary Relocation Numbers'!$C$2</f>
        <v>0</v>
      </c>
      <c r="AB40" s="44">
        <f>Displacement_Number!AB40*'Temporary Relocation Numbers'!$I$2</f>
        <v>141.34181855140159</v>
      </c>
      <c r="AC40" s="44">
        <f>Displacement_Number!AC40*'Temporary Relocation Numbers'!$I$2</f>
        <v>169.3995155726937</v>
      </c>
      <c r="AD40" s="44">
        <f>Displacement_Number!AD40*'Temporary Relocation Numbers'!$I$2</f>
        <v>109.5700609556695</v>
      </c>
      <c r="AE40" s="44">
        <f>Displacement_Number!AE40*'Temporary Relocation Numbers'!$I$2</f>
        <v>131.32657675325771</v>
      </c>
      <c r="AF40" s="44">
        <f>Displacement_Number!AF40*'Temporary Relocation Numbers'!$I$2</f>
        <v>106.05685630685423</v>
      </c>
      <c r="AG40" s="44">
        <f>Displacement_Number!AG40*'Temporary Relocation Numbers'!$I$2</f>
        <v>40.551839918408831</v>
      </c>
      <c r="AH40" s="45">
        <f>Displacement_Number!AH40*'Temporary Relocation Numbers'!$O$2</f>
        <v>11087.169064091384</v>
      </c>
      <c r="AI40" s="45">
        <f>Displacement_Number!AI40*'Temporary Relocation Numbers'!$O$2</f>
        <v>22277.476035947231</v>
      </c>
      <c r="AJ40" s="45">
        <f>Displacement_Number!AJ40*'Temporary Relocation Numbers'!$O$2</f>
        <v>16710.388188254245</v>
      </c>
      <c r="AK40" s="45">
        <f>Displacement_Number!AK40*'Temporary Relocation Numbers'!$O$2</f>
        <v>9072.7149701053604</v>
      </c>
      <c r="AL40" s="45">
        <f>Displacement_Number!AL40*'Temporary Relocation Numbers'!$O$2</f>
        <v>5715.0231759272556</v>
      </c>
      <c r="AM40" s="45">
        <f>Displacement_Number!AM40*'Temporary Relocation Numbers'!$O$2</f>
        <v>2913.5907289785878</v>
      </c>
    </row>
    <row r="41" spans="1:39" x14ac:dyDescent="0.35">
      <c r="A41">
        <v>2060</v>
      </c>
      <c r="B41" s="43">
        <f>Displacement_Number!B41*'Temporary Relocation Numbers'!$C$2</f>
        <v>0</v>
      </c>
      <c r="C41" s="43">
        <f>Displacement_Number!C41*'Temporary Relocation Numbers'!$C$2</f>
        <v>0</v>
      </c>
      <c r="D41" s="43">
        <f>Displacement_Number!D41*'Temporary Relocation Numbers'!$C$2</f>
        <v>0</v>
      </c>
      <c r="E41" s="43">
        <f>Displacement_Number!E41*'Temporary Relocation Numbers'!$C$2</f>
        <v>0</v>
      </c>
      <c r="F41" s="43">
        <f>Displacement_Number!F41*'Temporary Relocation Numbers'!$C$2</f>
        <v>0</v>
      </c>
      <c r="G41" s="43">
        <f>Displacement_Number!G41*'Temporary Relocation Numbers'!$C$2</f>
        <v>0</v>
      </c>
      <c r="H41" s="44">
        <f>Displacement_Number!H41*'Temporary Relocation Numbers'!$I$2</f>
        <v>173.56937508135951</v>
      </c>
      <c r="I41" s="44">
        <f>Displacement_Number!I41*'Temporary Relocation Numbers'!$I$2</f>
        <v>212.07566364418261</v>
      </c>
      <c r="J41" s="44">
        <f>Displacement_Number!J41*'Temporary Relocation Numbers'!$I$2</f>
        <v>138.6294823932688</v>
      </c>
      <c r="K41" s="44">
        <f>Displacement_Number!K41*'Temporary Relocation Numbers'!$I$2</f>
        <v>150.52628386968314</v>
      </c>
      <c r="L41" s="44">
        <f>Displacement_Number!L41*'Temporary Relocation Numbers'!$I$2</f>
        <v>123.77778097087648</v>
      </c>
      <c r="M41" s="44">
        <f>Displacement_Number!M41*'Temporary Relocation Numbers'!$I$2</f>
        <v>50.687862232132971</v>
      </c>
      <c r="N41" s="45">
        <f>Displacement_Number!N41*'Temporary Relocation Numbers'!$O$2</f>
        <v>13608.844335804384</v>
      </c>
      <c r="O41" s="45">
        <f>Displacement_Number!O41*'Temporary Relocation Numbers'!$O$2</f>
        <v>27876.792808746337</v>
      </c>
      <c r="P41" s="45">
        <f>Displacement_Number!P41*'Temporary Relocation Numbers'!$O$2</f>
        <v>21132.378889678435</v>
      </c>
      <c r="Q41" s="45">
        <f>Displacement_Number!Q41*'Temporary Relocation Numbers'!$O$2</f>
        <v>10394.297311650818</v>
      </c>
      <c r="R41" s="45">
        <f>Displacement_Number!R41*'Temporary Relocation Numbers'!$O$2</f>
        <v>6666.8408856701481</v>
      </c>
      <c r="S41" s="45">
        <f>Displacement_Number!S41*'Temporary Relocation Numbers'!$O$2</f>
        <v>3640.1569510111071</v>
      </c>
      <c r="U41">
        <v>2060</v>
      </c>
      <c r="V41" s="43">
        <f>Displacement_Number!V41*'Temporary Relocation Numbers'!$C$2</f>
        <v>0</v>
      </c>
      <c r="W41" s="43">
        <f>Displacement_Number!W41*'Temporary Relocation Numbers'!$C$2</f>
        <v>0</v>
      </c>
      <c r="X41" s="43">
        <f>Displacement_Number!X41*'Temporary Relocation Numbers'!$C$2</f>
        <v>0</v>
      </c>
      <c r="Y41" s="43">
        <f>Displacement_Number!Y41*'Temporary Relocation Numbers'!$C$2</f>
        <v>0</v>
      </c>
      <c r="Z41" s="43">
        <f>Displacement_Number!Z41*'Temporary Relocation Numbers'!$C$2</f>
        <v>0</v>
      </c>
      <c r="AA41" s="43">
        <f>Displacement_Number!AA41*'Temporary Relocation Numbers'!$C$2</f>
        <v>0</v>
      </c>
      <c r="AB41" s="44">
        <f>Displacement_Number!AB41*'Temporary Relocation Numbers'!$I$2</f>
        <v>161.58886549086066</v>
      </c>
      <c r="AC41" s="44">
        <f>Displacement_Number!AC41*'Temporary Relocation Numbers'!$I$2</f>
        <v>193.66579414809371</v>
      </c>
      <c r="AD41" s="44">
        <f>Displacement_Number!AD41*'Temporary Relocation Numbers'!$I$2</f>
        <v>125.26584151138692</v>
      </c>
      <c r="AE41" s="44">
        <f>Displacement_Number!AE41*'Temporary Relocation Numbers'!$I$2</f>
        <v>150.13895224957759</v>
      </c>
      <c r="AF41" s="44">
        <f>Displacement_Number!AF41*'Temporary Relocation Numbers'!$I$2</f>
        <v>121.24937448657056</v>
      </c>
      <c r="AG41" s="44">
        <f>Displacement_Number!AG41*'Temporary Relocation Numbers'!$I$2</f>
        <v>46.360842623513129</v>
      </c>
      <c r="AH41" s="45">
        <f>Displacement_Number!AH41*'Temporary Relocation Numbers'!$O$2</f>
        <v>12669.502991720577</v>
      </c>
      <c r="AI41" s="45">
        <f>Displacement_Number!AI41*'Temporary Relocation Numbers'!$O$2</f>
        <v>25456.863483712681</v>
      </c>
      <c r="AJ41" s="45">
        <f>Displacement_Number!AJ41*'Temporary Relocation Numbers'!$O$2</f>
        <v>19095.254335895668</v>
      </c>
      <c r="AK41" s="45">
        <f>Displacement_Number!AK41*'Temporary Relocation Numbers'!$O$2</f>
        <v>10367.550886281904</v>
      </c>
      <c r="AL41" s="45">
        <f>Displacement_Number!AL41*'Temporary Relocation Numbers'!$O$2</f>
        <v>6530.6574479566361</v>
      </c>
      <c r="AM41" s="45">
        <f>Displacement_Number!AM41*'Temporary Relocation Numbers'!$O$2</f>
        <v>3329.4113442355724</v>
      </c>
    </row>
    <row r="42" spans="1:39" x14ac:dyDescent="0.35">
      <c r="A42">
        <v>2061</v>
      </c>
      <c r="B42" s="43">
        <f>Displacement_Number!B42*'Temporary Relocation Numbers'!$C$2</f>
        <v>0</v>
      </c>
      <c r="C42" s="43">
        <f>Displacement_Number!C42*'Temporary Relocation Numbers'!$C$2</f>
        <v>0</v>
      </c>
      <c r="D42" s="43">
        <f>Displacement_Number!D42*'Temporary Relocation Numbers'!$C$2</f>
        <v>0</v>
      </c>
      <c r="E42" s="43">
        <f>Displacement_Number!E42*'Temporary Relocation Numbers'!$C$2</f>
        <v>0</v>
      </c>
      <c r="F42" s="43">
        <f>Displacement_Number!F42*'Temporary Relocation Numbers'!$C$2</f>
        <v>0</v>
      </c>
      <c r="G42" s="43">
        <f>Displacement_Number!G42*'Temporary Relocation Numbers'!$C$2</f>
        <v>0</v>
      </c>
      <c r="H42" s="44">
        <f>Displacement_Number!H42*'Temporary Relocation Numbers'!$I$2</f>
        <v>176.06238529688582</v>
      </c>
      <c r="I42" s="44">
        <f>Displacement_Number!I42*'Temporary Relocation Numbers'!$I$2</f>
        <v>215.12174706576343</v>
      </c>
      <c r="J42" s="44">
        <f>Displacement_Number!J42*'Temporary Relocation Numbers'!$I$2</f>
        <v>140.62064423053152</v>
      </c>
      <c r="K42" s="44">
        <f>Displacement_Number!K42*'Temporary Relocation Numbers'!$I$2</f>
        <v>152.68832174771563</v>
      </c>
      <c r="L42" s="44">
        <f>Displacement_Number!L42*'Temporary Relocation Numbers'!$I$2</f>
        <v>125.5556249728551</v>
      </c>
      <c r="M42" s="44">
        <f>Displacement_Number!M42*'Temporary Relocation Numbers'!$I$2</f>
        <v>51.415901716567731</v>
      </c>
      <c r="N42" s="45">
        <f>Displacement_Number!N42*'Temporary Relocation Numbers'!$O$2</f>
        <v>13797.896389242902</v>
      </c>
      <c r="O42" s="45">
        <f>Displacement_Number!O42*'Temporary Relocation Numbers'!$O$2</f>
        <v>28264.053092847604</v>
      </c>
      <c r="P42" s="45">
        <f>Displacement_Number!P42*'Temporary Relocation Numbers'!$O$2</f>
        <v>21425.946772781004</v>
      </c>
      <c r="Q42" s="45">
        <f>Displacement_Number!Q42*'Temporary Relocation Numbers'!$O$2</f>
        <v>10538.693353102186</v>
      </c>
      <c r="R42" s="45">
        <f>Displacement_Number!R42*'Temporary Relocation Numbers'!$O$2</f>
        <v>6759.4556535581005</v>
      </c>
      <c r="S42" s="45">
        <f>Displacement_Number!S42*'Temporary Relocation Numbers'!$O$2</f>
        <v>3690.7254731755165</v>
      </c>
      <c r="U42">
        <v>2061</v>
      </c>
      <c r="V42" s="43">
        <f>Displacement_Number!V42*'Temporary Relocation Numbers'!$C$2</f>
        <v>0</v>
      </c>
      <c r="W42" s="43">
        <f>Displacement_Number!W42*'Temporary Relocation Numbers'!$C$2</f>
        <v>0</v>
      </c>
      <c r="X42" s="43">
        <f>Displacement_Number!X42*'Temporary Relocation Numbers'!$C$2</f>
        <v>0</v>
      </c>
      <c r="Y42" s="43">
        <f>Displacement_Number!Y42*'Temporary Relocation Numbers'!$C$2</f>
        <v>0</v>
      </c>
      <c r="Z42" s="43">
        <f>Displacement_Number!Z42*'Temporary Relocation Numbers'!$C$2</f>
        <v>0</v>
      </c>
      <c r="AA42" s="43">
        <f>Displacement_Number!AA42*'Temporary Relocation Numbers'!$C$2</f>
        <v>0</v>
      </c>
      <c r="AB42" s="44">
        <f>Displacement_Number!AB42*'Temporary Relocation Numbers'!$I$2</f>
        <v>163.90979734992385</v>
      </c>
      <c r="AC42" s="44">
        <f>Displacement_Number!AC42*'Temporary Relocation Numbers'!$I$2</f>
        <v>196.44745308408343</v>
      </c>
      <c r="AD42" s="44">
        <f>Displacement_Number!AD42*'Temporary Relocation Numbers'!$I$2</f>
        <v>127.06505881223859</v>
      </c>
      <c r="AE42" s="44">
        <f>Displacement_Number!AE42*'Temporary Relocation Numbers'!$I$2</f>
        <v>152.29542680928122</v>
      </c>
      <c r="AF42" s="44">
        <f>Displacement_Number!AF42*'Temporary Relocation Numbers'!$I$2</f>
        <v>122.9909025014033</v>
      </c>
      <c r="AG42" s="44">
        <f>Displacement_Number!AG42*'Temporary Relocation Numbers'!$I$2</f>
        <v>47.026732295620604</v>
      </c>
      <c r="AH42" s="45">
        <f>Displacement_Number!AH42*'Temporary Relocation Numbers'!$O$2</f>
        <v>12845.50585408917</v>
      </c>
      <c r="AI42" s="45">
        <f>Displacement_Number!AI42*'Temporary Relocation Numbers'!$O$2</f>
        <v>25810.506467418352</v>
      </c>
      <c r="AJ42" s="45">
        <f>Displacement_Number!AJ42*'Temporary Relocation Numbers'!$O$2</f>
        <v>19360.522785886977</v>
      </c>
      <c r="AK42" s="45">
        <f>Displacement_Number!AK42*'Temporary Relocation Numbers'!$O$2</f>
        <v>10511.575370346518</v>
      </c>
      <c r="AL42" s="45">
        <f>Displacement_Number!AL42*'Temporary Relocation Numbers'!$O$2</f>
        <v>6621.3803756626621</v>
      </c>
      <c r="AM42" s="45">
        <f>Displacement_Number!AM42*'Temporary Relocation Numbers'!$O$2</f>
        <v>3375.663034374551</v>
      </c>
    </row>
    <row r="43" spans="1:39" x14ac:dyDescent="0.35">
      <c r="A43">
        <v>2062</v>
      </c>
      <c r="B43" s="43">
        <f>Displacement_Number!B43*'Temporary Relocation Numbers'!$C$2</f>
        <v>0</v>
      </c>
      <c r="C43" s="43">
        <f>Displacement_Number!C43*'Temporary Relocation Numbers'!$C$2</f>
        <v>0</v>
      </c>
      <c r="D43" s="43">
        <f>Displacement_Number!D43*'Temporary Relocation Numbers'!$C$2</f>
        <v>0</v>
      </c>
      <c r="E43" s="43">
        <f>Displacement_Number!E43*'Temporary Relocation Numbers'!$C$2</f>
        <v>0</v>
      </c>
      <c r="F43" s="43">
        <f>Displacement_Number!F43*'Temporary Relocation Numbers'!$C$2</f>
        <v>0</v>
      </c>
      <c r="G43" s="43">
        <f>Displacement_Number!G43*'Temporary Relocation Numbers'!$C$2</f>
        <v>0</v>
      </c>
      <c r="H43" s="44">
        <f>Displacement_Number!H43*'Temporary Relocation Numbers'!$I$2</f>
        <v>178.59120309616242</v>
      </c>
      <c r="I43" s="44">
        <f>Displacement_Number!I43*'Temporary Relocation Numbers'!$I$2</f>
        <v>218.21158196760271</v>
      </c>
      <c r="J43" s="44">
        <f>Displacement_Number!J43*'Temporary Relocation Numbers'!$I$2</f>
        <v>142.64040550706011</v>
      </c>
      <c r="K43" s="44">
        <f>Displacement_Number!K43*'Temporary Relocation Numbers'!$I$2</f>
        <v>154.88141339035241</v>
      </c>
      <c r="L43" s="44">
        <f>Displacement_Number!L43*'Temporary Relocation Numbers'!$I$2</f>
        <v>127.35900448912858</v>
      </c>
      <c r="M43" s="44">
        <f>Displacement_Number!M43*'Temporary Relocation Numbers'!$I$2</f>
        <v>52.154398171716096</v>
      </c>
      <c r="N43" s="45">
        <f>Displacement_Number!N43*'Temporary Relocation Numbers'!$O$2</f>
        <v>13989.574725856342</v>
      </c>
      <c r="O43" s="45">
        <f>Displacement_Number!O43*'Temporary Relocation Numbers'!$O$2</f>
        <v>28656.693139558985</v>
      </c>
      <c r="P43" s="45">
        <f>Displacement_Number!P43*'Temporary Relocation Numbers'!$O$2</f>
        <v>21723.59285751147</v>
      </c>
      <c r="Q43" s="45">
        <f>Displacement_Number!Q43*'Temporary Relocation Numbers'!$O$2</f>
        <v>10685.095323012369</v>
      </c>
      <c r="R43" s="45">
        <f>Displacement_Number!R43*'Temporary Relocation Numbers'!$O$2</f>
        <v>6853.3570121084103</v>
      </c>
      <c r="S43" s="45">
        <f>Displacement_Number!S43*'Temporary Relocation Numbers'!$O$2</f>
        <v>3741.9964857732552</v>
      </c>
      <c r="U43">
        <v>2062</v>
      </c>
      <c r="V43" s="43">
        <f>Displacement_Number!V43*'Temporary Relocation Numbers'!$C$2</f>
        <v>0</v>
      </c>
      <c r="W43" s="43">
        <f>Displacement_Number!W43*'Temporary Relocation Numbers'!$C$2</f>
        <v>0</v>
      </c>
      <c r="X43" s="43">
        <f>Displacement_Number!X43*'Temporary Relocation Numbers'!$C$2</f>
        <v>0</v>
      </c>
      <c r="Y43" s="43">
        <f>Displacement_Number!Y43*'Temporary Relocation Numbers'!$C$2</f>
        <v>0</v>
      </c>
      <c r="Z43" s="43">
        <f>Displacement_Number!Z43*'Temporary Relocation Numbers'!$C$2</f>
        <v>0</v>
      </c>
      <c r="AA43" s="43">
        <f>Displacement_Number!AA43*'Temporary Relocation Numbers'!$C$2</f>
        <v>0</v>
      </c>
      <c r="AB43" s="44">
        <f>Displacement_Number!AB43*'Temporary Relocation Numbers'!$I$2</f>
        <v>166.26406519830817</v>
      </c>
      <c r="AC43" s="44">
        <f>Displacement_Number!AC43*'Temporary Relocation Numbers'!$I$2</f>
        <v>199.26906552074274</v>
      </c>
      <c r="AD43" s="44">
        <f>Displacement_Number!AD43*'Temporary Relocation Numbers'!$I$2</f>
        <v>128.89011861617502</v>
      </c>
      <c r="AE43" s="44">
        <f>Displacement_Number!AE43*'Temporary Relocation Numbers'!$I$2</f>
        <v>154.48287522658123</v>
      </c>
      <c r="AF43" s="44">
        <f>Displacement_Number!AF43*'Temporary Relocation Numbers'!$I$2</f>
        <v>124.75744441704406</v>
      </c>
      <c r="AG43" s="44">
        <f>Displacement_Number!AG43*'Temporary Relocation Numbers'!$I$2</f>
        <v>47.702186268770234</v>
      </c>
      <c r="AH43" s="45">
        <f>Displacement_Number!AH43*'Temporary Relocation Numbers'!$O$2</f>
        <v>13023.953722199678</v>
      </c>
      <c r="AI43" s="45">
        <f>Displacement_Number!AI43*'Temporary Relocation Numbers'!$O$2</f>
        <v>26169.062207167379</v>
      </c>
      <c r="AJ43" s="45">
        <f>Displacement_Number!AJ43*'Temporary Relocation Numbers'!$O$2</f>
        <v>19629.476305965487</v>
      </c>
      <c r="AK43" s="45">
        <f>Displacement_Number!AK43*'Temporary Relocation Numbers'!$O$2</f>
        <v>10657.600621249667</v>
      </c>
      <c r="AL43" s="45">
        <f>Displacement_Number!AL43*'Temporary Relocation Numbers'!$O$2</f>
        <v>6713.3636128669496</v>
      </c>
      <c r="AM43" s="45">
        <f>Displacement_Number!AM43*'Temporary Relocation Numbers'!$O$2</f>
        <v>3422.5572461546062</v>
      </c>
    </row>
    <row r="44" spans="1:39" x14ac:dyDescent="0.35">
      <c r="A44">
        <v>2063</v>
      </c>
      <c r="B44" s="43">
        <f>Displacement_Number!B44*'Temporary Relocation Numbers'!$C$2</f>
        <v>0</v>
      </c>
      <c r="C44" s="43">
        <f>Displacement_Number!C44*'Temporary Relocation Numbers'!$C$2</f>
        <v>0</v>
      </c>
      <c r="D44" s="43">
        <f>Displacement_Number!D44*'Temporary Relocation Numbers'!$C$2</f>
        <v>0</v>
      </c>
      <c r="E44" s="43">
        <f>Displacement_Number!E44*'Temporary Relocation Numbers'!$C$2</f>
        <v>0</v>
      </c>
      <c r="F44" s="43">
        <f>Displacement_Number!F44*'Temporary Relocation Numbers'!$C$2</f>
        <v>0</v>
      </c>
      <c r="G44" s="43">
        <f>Displacement_Number!G44*'Temporary Relocation Numbers'!$C$2</f>
        <v>0</v>
      </c>
      <c r="H44" s="44">
        <f>Displacement_Number!H44*'Temporary Relocation Numbers'!$I$2</f>
        <v>181.15634279038079</v>
      </c>
      <c r="I44" s="44">
        <f>Displacement_Number!I44*'Temporary Relocation Numbers'!$I$2</f>
        <v>221.34579676060048</v>
      </c>
      <c r="J44" s="44">
        <f>Displacement_Number!J44*'Temporary Relocation Numbers'!$I$2</f>
        <v>144.68917700208468</v>
      </c>
      <c r="K44" s="44">
        <f>Displacement_Number!K44*'Temporary Relocation Numbers'!$I$2</f>
        <v>157.10600482876899</v>
      </c>
      <c r="L44" s="44">
        <f>Displacement_Number!L44*'Temporary Relocation Numbers'!$I$2</f>
        <v>129.18828629118514</v>
      </c>
      <c r="M44" s="44">
        <f>Displacement_Number!M44*'Temporary Relocation Numbers'!$I$2</f>
        <v>52.903501793053501</v>
      </c>
      <c r="N44" s="45">
        <f>Displacement_Number!N44*'Temporary Relocation Numbers'!$O$2</f>
        <v>14183.915829582278</v>
      </c>
      <c r="O44" s="45">
        <f>Displacement_Number!O44*'Temporary Relocation Numbers'!$O$2</f>
        <v>29054.787683747247</v>
      </c>
      <c r="P44" s="45">
        <f>Displacement_Number!P44*'Temporary Relocation Numbers'!$O$2</f>
        <v>22025.37379764389</v>
      </c>
      <c r="Q44" s="45">
        <f>Displacement_Number!Q44*'Temporary Relocation Numbers'!$O$2</f>
        <v>10833.531087442941</v>
      </c>
      <c r="R44" s="45">
        <f>Displacement_Number!R44*'Temporary Relocation Numbers'!$O$2</f>
        <v>6948.5628344483403</v>
      </c>
      <c r="S44" s="45">
        <f>Displacement_Number!S44*'Temporary Relocation Numbers'!$O$2</f>
        <v>3793.9797476975555</v>
      </c>
      <c r="U44">
        <v>2063</v>
      </c>
      <c r="V44" s="43">
        <f>Displacement_Number!V44*'Temporary Relocation Numbers'!$C$2</f>
        <v>0</v>
      </c>
      <c r="W44" s="43">
        <f>Displacement_Number!W44*'Temporary Relocation Numbers'!$C$2</f>
        <v>0</v>
      </c>
      <c r="X44" s="43">
        <f>Displacement_Number!X44*'Temporary Relocation Numbers'!$C$2</f>
        <v>0</v>
      </c>
      <c r="Y44" s="43">
        <f>Displacement_Number!Y44*'Temporary Relocation Numbers'!$C$2</f>
        <v>0</v>
      </c>
      <c r="Z44" s="43">
        <f>Displacement_Number!Z44*'Temporary Relocation Numbers'!$C$2</f>
        <v>0</v>
      </c>
      <c r="AA44" s="43">
        <f>Displacement_Number!AA44*'Temporary Relocation Numbers'!$C$2</f>
        <v>0</v>
      </c>
      <c r="AB44" s="44">
        <f>Displacement_Number!AB44*'Temporary Relocation Numbers'!$I$2</f>
        <v>168.65214784722031</v>
      </c>
      <c r="AC44" s="44">
        <f>Displacement_Number!AC44*'Temporary Relocation Numbers'!$I$2</f>
        <v>202.13120531786262</v>
      </c>
      <c r="AD44" s="44">
        <f>Displacement_Number!AD44*'Temporary Relocation Numbers'!$I$2</f>
        <v>130.74139210402336</v>
      </c>
      <c r="AE44" s="44">
        <f>Displacement_Number!AE44*'Temporary Relocation Numbers'!$I$2</f>
        <v>156.70174238493345</v>
      </c>
      <c r="AF44" s="44">
        <f>Displacement_Number!AF44*'Temporary Relocation Numbers'!$I$2</f>
        <v>126.54935951294654</v>
      </c>
      <c r="AG44" s="44">
        <f>Displacement_Number!AG44*'Temporary Relocation Numbers'!$I$2</f>
        <v>48.387341916851824</v>
      </c>
      <c r="AH44" s="45">
        <f>Displacement_Number!AH44*'Temporary Relocation Numbers'!$O$2</f>
        <v>13204.880561710368</v>
      </c>
      <c r="AI44" s="45">
        <f>Displacement_Number!AI44*'Temporary Relocation Numbers'!$O$2</f>
        <v>26532.598950240339</v>
      </c>
      <c r="AJ44" s="45">
        <f>Displacement_Number!AJ44*'Temporary Relocation Numbers'!$O$2</f>
        <v>19902.166088580019</v>
      </c>
      <c r="AK44" s="45">
        <f>Displacement_Number!AK44*'Temporary Relocation Numbers'!$O$2</f>
        <v>10805.654433348458</v>
      </c>
      <c r="AL44" s="45">
        <f>Displacement_Number!AL44*'Temporary Relocation Numbers'!$O$2</f>
        <v>6806.6246676027113</v>
      </c>
      <c r="AM44" s="45">
        <f>Displacement_Number!AM44*'Temporary Relocation Numbers'!$O$2</f>
        <v>3470.1029053913758</v>
      </c>
    </row>
    <row r="45" spans="1:39" x14ac:dyDescent="0.35">
      <c r="A45">
        <v>2064</v>
      </c>
      <c r="B45" s="43">
        <f>Displacement_Number!B45*'Temporary Relocation Numbers'!$C$2</f>
        <v>0</v>
      </c>
      <c r="C45" s="43">
        <f>Displacement_Number!C45*'Temporary Relocation Numbers'!$C$2</f>
        <v>0</v>
      </c>
      <c r="D45" s="43">
        <f>Displacement_Number!D45*'Temporary Relocation Numbers'!$C$2</f>
        <v>0</v>
      </c>
      <c r="E45" s="43">
        <f>Displacement_Number!E45*'Temporary Relocation Numbers'!$C$2</f>
        <v>0</v>
      </c>
      <c r="F45" s="43">
        <f>Displacement_Number!F45*'Temporary Relocation Numbers'!$C$2</f>
        <v>0</v>
      </c>
      <c r="G45" s="43">
        <f>Displacement_Number!G45*'Temporary Relocation Numbers'!$C$2</f>
        <v>0</v>
      </c>
      <c r="H45" s="44">
        <f>Displacement_Number!H45*'Temporary Relocation Numbers'!$I$2</f>
        <v>183.75832607788246</v>
      </c>
      <c r="I45" s="44">
        <f>Displacement_Number!I45*'Temporary Relocation Numbers'!$I$2</f>
        <v>224.52502888164341</v>
      </c>
      <c r="J45" s="44">
        <f>Displacement_Number!J45*'Temporary Relocation Numbers'!$I$2</f>
        <v>146.76737539493601</v>
      </c>
      <c r="K45" s="44">
        <f>Displacement_Number!K45*'Temporary Relocation Numbers'!$I$2</f>
        <v>159.36254850057202</v>
      </c>
      <c r="L45" s="44">
        <f>Displacement_Number!L45*'Temporary Relocation Numbers'!$I$2</f>
        <v>131.0438424185221</v>
      </c>
      <c r="M45" s="44">
        <f>Displacement_Number!M45*'Temporary Relocation Numbers'!$I$2</f>
        <v>53.663364933341782</v>
      </c>
      <c r="N45" s="45">
        <f>Displacement_Number!N45*'Temporary Relocation Numbers'!$O$2</f>
        <v>14380.956691187752</v>
      </c>
      <c r="O45" s="45">
        <f>Displacement_Number!O45*'Temporary Relocation Numbers'!$O$2</f>
        <v>29458.412498484893</v>
      </c>
      <c r="P45" s="45">
        <f>Displacement_Number!P45*'Temporary Relocation Numbers'!$O$2</f>
        <v>22331.347033978167</v>
      </c>
      <c r="Q45" s="45">
        <f>Displacement_Number!Q45*'Temporary Relocation Numbers'!$O$2</f>
        <v>10984.02889956668</v>
      </c>
      <c r="R45" s="45">
        <f>Displacement_Number!R45*'Temporary Relocation Numbers'!$O$2</f>
        <v>7045.0912419959877</v>
      </c>
      <c r="S45" s="45">
        <f>Displacement_Number!S45*'Temporary Relocation Numbers'!$O$2</f>
        <v>3846.6851534107564</v>
      </c>
      <c r="U45">
        <v>2064</v>
      </c>
      <c r="V45" s="43">
        <f>Displacement_Number!V45*'Temporary Relocation Numbers'!$C$2</f>
        <v>0</v>
      </c>
      <c r="W45" s="43">
        <f>Displacement_Number!W45*'Temporary Relocation Numbers'!$C$2</f>
        <v>0</v>
      </c>
      <c r="X45" s="43">
        <f>Displacement_Number!X45*'Temporary Relocation Numbers'!$C$2</f>
        <v>0</v>
      </c>
      <c r="Y45" s="43">
        <f>Displacement_Number!Y45*'Temporary Relocation Numbers'!$C$2</f>
        <v>0</v>
      </c>
      <c r="Z45" s="43">
        <f>Displacement_Number!Z45*'Temporary Relocation Numbers'!$C$2</f>
        <v>0</v>
      </c>
      <c r="AA45" s="43">
        <f>Displacement_Number!AA45*'Temporary Relocation Numbers'!$C$2</f>
        <v>0</v>
      </c>
      <c r="AB45" s="44">
        <f>Displacement_Number!AB45*'Temporary Relocation Numbers'!$I$2</f>
        <v>171.07453098512406</v>
      </c>
      <c r="AC45" s="44">
        <f>Displacement_Number!AC45*'Temporary Relocation Numbers'!$I$2</f>
        <v>205.0344545776924</v>
      </c>
      <c r="AD45" s="44">
        <f>Displacement_Number!AD45*'Temporary Relocation Numbers'!$I$2</f>
        <v>132.61925578795194</v>
      </c>
      <c r="AE45" s="44">
        <f>Displacement_Number!AE45*'Temporary Relocation Numbers'!$I$2</f>
        <v>158.95247955773996</v>
      </c>
      <c r="AF45" s="44">
        <f>Displacement_Number!AF45*'Temporary Relocation Numbers'!$I$2</f>
        <v>128.36701222896403</v>
      </c>
      <c r="AG45" s="44">
        <f>Displacement_Number!AG45*'Temporary Relocation Numbers'!$I$2</f>
        <v>49.082338586882642</v>
      </c>
      <c r="AH45" s="45">
        <f>Displacement_Number!AH45*'Temporary Relocation Numbers'!$O$2</f>
        <v>13388.320810125417</v>
      </c>
      <c r="AI45" s="45">
        <f>Displacement_Number!AI45*'Temporary Relocation Numbers'!$O$2</f>
        <v>26901.185891998975</v>
      </c>
      <c r="AJ45" s="45">
        <f>Displacement_Number!AJ45*'Temporary Relocation Numbers'!$O$2</f>
        <v>20178.644037337312</v>
      </c>
      <c r="AK45" s="45">
        <f>Displacement_Number!AK45*'Temporary Relocation Numbers'!$O$2</f>
        <v>10955.764987115093</v>
      </c>
      <c r="AL45" s="45">
        <f>Displacement_Number!AL45*'Temporary Relocation Numbers'!$O$2</f>
        <v>6901.1812911221687</v>
      </c>
      <c r="AM45" s="45">
        <f>Displacement_Number!AM45*'Temporary Relocation Numbers'!$O$2</f>
        <v>3518.3090618966135</v>
      </c>
    </row>
    <row r="46" spans="1:39" x14ac:dyDescent="0.35">
      <c r="A46">
        <v>2065</v>
      </c>
      <c r="B46" s="43">
        <f>Displacement_Number!B46*'Temporary Relocation Numbers'!$C$2</f>
        <v>0</v>
      </c>
      <c r="C46" s="43">
        <f>Displacement_Number!C46*'Temporary Relocation Numbers'!$C$2</f>
        <v>0</v>
      </c>
      <c r="D46" s="43">
        <f>Displacement_Number!D46*'Temporary Relocation Numbers'!$C$2</f>
        <v>0</v>
      </c>
      <c r="E46" s="43">
        <f>Displacement_Number!E46*'Temporary Relocation Numbers'!$C$2</f>
        <v>0</v>
      </c>
      <c r="F46" s="43">
        <f>Displacement_Number!F46*'Temporary Relocation Numbers'!$C$2</f>
        <v>0</v>
      </c>
      <c r="G46" s="43">
        <f>Displacement_Number!G46*'Temporary Relocation Numbers'!$C$2</f>
        <v>0</v>
      </c>
      <c r="H46" s="44">
        <f>Displacement_Number!H46*'Temporary Relocation Numbers'!$I$2</f>
        <v>186.39768215026237</v>
      </c>
      <c r="I46" s="44">
        <f>Displacement_Number!I46*'Temporary Relocation Numbers'!$I$2</f>
        <v>227.74992492324571</v>
      </c>
      <c r="J46" s="44">
        <f>Displacement_Number!J46*'Temporary Relocation Numbers'!$I$2</f>
        <v>148.87542334979011</v>
      </c>
      <c r="K46" s="44">
        <f>Displacement_Number!K46*'Temporary Relocation Numbers'!$I$2</f>
        <v>161.65150334181635</v>
      </c>
      <c r="L46" s="44">
        <f>Displacement_Number!L46*'Temporary Relocation Numbers'!$I$2</f>
        <v>132.92605025431141</v>
      </c>
      <c r="M46" s="44">
        <f>Displacement_Number!M46*'Temporary Relocation Numbers'!$I$2</f>
        <v>54.434142133614721</v>
      </c>
      <c r="N46" s="45">
        <f>Displacement_Number!N46*'Temporary Relocation Numbers'!$O$2</f>
        <v>14580.734815310054</v>
      </c>
      <c r="O46" s="45">
        <f>Displacement_Number!O46*'Temporary Relocation Numbers'!$O$2</f>
        <v>29867.644409472741</v>
      </c>
      <c r="P46" s="45">
        <f>Displacement_Number!P46*'Temporary Relocation Numbers'!$O$2</f>
        <v>22641.57080527331</v>
      </c>
      <c r="Q46" s="45">
        <f>Displacement_Number!Q46*'Temporary Relocation Numbers'!$O$2</f>
        <v>11136.617405045265</v>
      </c>
      <c r="R46" s="45">
        <f>Displacement_Number!R46*'Temporary Relocation Numbers'!$O$2</f>
        <v>7142.960607909512</v>
      </c>
      <c r="S46" s="45">
        <f>Displacement_Number!S46*'Temporary Relocation Numbers'!$O$2</f>
        <v>3900.1227348276034</v>
      </c>
      <c r="U46">
        <v>2065</v>
      </c>
      <c r="V46" s="43">
        <f>Displacement_Number!V46*'Temporary Relocation Numbers'!$C$2</f>
        <v>0</v>
      </c>
      <c r="W46" s="43">
        <f>Displacement_Number!W46*'Temporary Relocation Numbers'!$C$2</f>
        <v>0</v>
      </c>
      <c r="X46" s="43">
        <f>Displacement_Number!X46*'Temporary Relocation Numbers'!$C$2</f>
        <v>0</v>
      </c>
      <c r="Y46" s="43">
        <f>Displacement_Number!Y46*'Temporary Relocation Numbers'!$C$2</f>
        <v>0</v>
      </c>
      <c r="Z46" s="43">
        <f>Displacement_Number!Z46*'Temporary Relocation Numbers'!$C$2</f>
        <v>0</v>
      </c>
      <c r="AA46" s="43">
        <f>Displacement_Number!AA46*'Temporary Relocation Numbers'!$C$2</f>
        <v>0</v>
      </c>
      <c r="AB46" s="44">
        <f>Displacement_Number!AB46*'Temporary Relocation Numbers'!$I$2</f>
        <v>173.53170727651974</v>
      </c>
      <c r="AC46" s="44">
        <f>Displacement_Number!AC46*'Temporary Relocation Numbers'!$I$2</f>
        <v>207.97940376332753</v>
      </c>
      <c r="AD46" s="44">
        <f>Displacement_Number!AD46*'Temporary Relocation Numbers'!$I$2</f>
        <v>134.52409158804559</v>
      </c>
      <c r="AE46" s="44">
        <f>Displacement_Number!AE46*'Temporary Relocation Numbers'!$I$2</f>
        <v>161.23554450012932</v>
      </c>
      <c r="AF46" s="44">
        <f>Displacement_Number!AF46*'Temporary Relocation Numbers'!$I$2</f>
        <v>130.21077223946924</v>
      </c>
      <c r="AG46" s="44">
        <f>Displacement_Number!AG46*'Temporary Relocation Numbers'!$I$2</f>
        <v>49.787317627347932</v>
      </c>
      <c r="AH46" s="45">
        <f>Displacement_Number!AH46*'Temporary Relocation Numbers'!$O$2</f>
        <v>13574.309383349719</v>
      </c>
      <c r="AI46" s="45">
        <f>Displacement_Number!AI46*'Temporary Relocation Numbers'!$O$2</f>
        <v>27274.893189056755</v>
      </c>
      <c r="AJ46" s="45">
        <f>Displacement_Number!AJ46*'Temporary Relocation Numbers'!$O$2</f>
        <v>20458.962776881337</v>
      </c>
      <c r="AK46" s="45">
        <f>Displacement_Number!AK46*'Temporary Relocation Numbers'!$O$2</f>
        <v>11107.960854500736</v>
      </c>
      <c r="AL46" s="45">
        <f>Displacement_Number!AL46*'Temporary Relocation Numbers'!$O$2</f>
        <v>6997.0514812753127</v>
      </c>
      <c r="AM46" s="45">
        <f>Displacement_Number!AM46*'Temporary Relocation Numbers'!$O$2</f>
        <v>3567.1848912007172</v>
      </c>
    </row>
    <row r="47" spans="1:39" x14ac:dyDescent="0.35">
      <c r="A47">
        <v>2066</v>
      </c>
      <c r="B47" s="43">
        <f>Displacement_Number!B47*'Temporary Relocation Numbers'!$C$2</f>
        <v>0</v>
      </c>
      <c r="C47" s="43">
        <f>Displacement_Number!C47*'Temporary Relocation Numbers'!$C$2</f>
        <v>0</v>
      </c>
      <c r="D47" s="43">
        <f>Displacement_Number!D47*'Temporary Relocation Numbers'!$C$2</f>
        <v>0</v>
      </c>
      <c r="E47" s="43">
        <f>Displacement_Number!E47*'Temporary Relocation Numbers'!$C$2</f>
        <v>0</v>
      </c>
      <c r="F47" s="43">
        <f>Displacement_Number!F47*'Temporary Relocation Numbers'!$C$2</f>
        <v>0</v>
      </c>
      <c r="G47" s="43">
        <f>Displacement_Number!G47*'Temporary Relocation Numbers'!$C$2</f>
        <v>0</v>
      </c>
      <c r="H47" s="44">
        <f>Displacement_Number!H47*'Temporary Relocation Numbers'!$I$2</f>
        <v>189.07494779999587</v>
      </c>
      <c r="I47" s="44">
        <f>Displacement_Number!I47*'Temporary Relocation Numbers'!$I$2</f>
        <v>231.02114076505455</v>
      </c>
      <c r="J47" s="44">
        <f>Displacement_Number!J47*'Temporary Relocation Numbers'!$I$2</f>
        <v>151.01374960162948</v>
      </c>
      <c r="K47" s="44">
        <f>Displacement_Number!K47*'Temporary Relocation Numbers'!$I$2</f>
        <v>163.97333488034337</v>
      </c>
      <c r="L47" s="44">
        <f>Displacement_Number!L47*'Temporary Relocation Numbers'!$I$2</f>
        <v>134.83529260215201</v>
      </c>
      <c r="M47" s="44">
        <f>Displacement_Number!M47*'Temporary Relocation Numbers'!$I$2</f>
        <v>55.215990154608647</v>
      </c>
      <c r="N47" s="45">
        <f>Displacement_Number!N47*'Temporary Relocation Numbers'!$O$2</f>
        <v>14783.288227595369</v>
      </c>
      <c r="O47" s="45">
        <f>Displacement_Number!O47*'Temporary Relocation Numbers'!$O$2</f>
        <v>30282.561309662895</v>
      </c>
      <c r="P47" s="45">
        <f>Displacement_Number!P47*'Temporary Relocation Numbers'!$O$2</f>
        <v>22956.104159332535</v>
      </c>
      <c r="Q47" s="45">
        <f>Displacement_Number!Q47*'Temporary Relocation Numbers'!$O$2</f>
        <v>11291.32564748167</v>
      </c>
      <c r="R47" s="45">
        <f>Displacement_Number!R47*'Temporary Relocation Numbers'!$O$2</f>
        <v>7242.1895605842737</v>
      </c>
      <c r="S47" s="45">
        <f>Displacement_Number!S47*'Temporary Relocation Numbers'!$O$2</f>
        <v>3954.302663224722</v>
      </c>
      <c r="U47">
        <v>2066</v>
      </c>
      <c r="V47" s="43">
        <f>Displacement_Number!V47*'Temporary Relocation Numbers'!$C$2</f>
        <v>0</v>
      </c>
      <c r="W47" s="43">
        <f>Displacement_Number!W47*'Temporary Relocation Numbers'!$C$2</f>
        <v>0</v>
      </c>
      <c r="X47" s="43">
        <f>Displacement_Number!X47*'Temporary Relocation Numbers'!$C$2</f>
        <v>0</v>
      </c>
      <c r="Y47" s="43">
        <f>Displacement_Number!Y47*'Temporary Relocation Numbers'!$C$2</f>
        <v>0</v>
      </c>
      <c r="Z47" s="43">
        <f>Displacement_Number!Z47*'Temporary Relocation Numbers'!$C$2</f>
        <v>0</v>
      </c>
      <c r="AA47" s="43">
        <f>Displacement_Number!AA47*'Temporary Relocation Numbers'!$C$2</f>
        <v>0</v>
      </c>
      <c r="AB47" s="44">
        <f>Displacement_Number!AB47*'Temporary Relocation Numbers'!$I$2</f>
        <v>176.02417646214255</v>
      </c>
      <c r="AC47" s="44">
        <f>Displacement_Number!AC47*'Temporary Relocation Numbers'!$I$2</f>
        <v>210.96665181879811</v>
      </c>
      <c r="AD47" s="44">
        <f>Displacement_Number!AD47*'Temporary Relocation Numbers'!$I$2</f>
        <v>136.45628690998063</v>
      </c>
      <c r="AE47" s="44">
        <f>Displacement_Number!AE47*'Temporary Relocation Numbers'!$I$2</f>
        <v>163.55140154205475</v>
      </c>
      <c r="AF47" s="44">
        <f>Displacement_Number!AF47*'Temporary Relocation Numbers'!$I$2</f>
        <v>132.08101452853896</v>
      </c>
      <c r="AG47" s="44">
        <f>Displacement_Number!AG47*'Temporary Relocation Numbers'!$I$2</f>
        <v>50.502422416948349</v>
      </c>
      <c r="AH47" s="45">
        <f>Displacement_Number!AH47*'Temporary Relocation Numbers'!$O$2</f>
        <v>13762.881682334744</v>
      </c>
      <c r="AI47" s="45">
        <f>Displacement_Number!AI47*'Temporary Relocation Numbers'!$O$2</f>
        <v>27653.791972632465</v>
      </c>
      <c r="AJ47" s="45">
        <f>Displacement_Number!AJ47*'Temporary Relocation Numbers'!$O$2</f>
        <v>20743.175662909835</v>
      </c>
      <c r="AK47" s="45">
        <f>Displacement_Number!AK47*'Temporary Relocation Numbers'!$O$2</f>
        <v>11262.271004373861</v>
      </c>
      <c r="AL47" s="45">
        <f>Displacement_Number!AL47*'Temporary Relocation Numbers'!$O$2</f>
        <v>7094.2534859356092</v>
      </c>
      <c r="AM47" s="45">
        <f>Displacement_Number!AM47*'Temporary Relocation Numbers'!$O$2</f>
        <v>3616.7396962991979</v>
      </c>
    </row>
    <row r="48" spans="1:39" x14ac:dyDescent="0.35">
      <c r="A48">
        <v>2067</v>
      </c>
      <c r="B48" s="43">
        <f>Displacement_Number!B48*'Temporary Relocation Numbers'!$C$2</f>
        <v>0</v>
      </c>
      <c r="C48" s="43">
        <f>Displacement_Number!C48*'Temporary Relocation Numbers'!$C$2</f>
        <v>0</v>
      </c>
      <c r="D48" s="43">
        <f>Displacement_Number!D48*'Temporary Relocation Numbers'!$C$2</f>
        <v>0</v>
      </c>
      <c r="E48" s="43">
        <f>Displacement_Number!E48*'Temporary Relocation Numbers'!$C$2</f>
        <v>0</v>
      </c>
      <c r="F48" s="43">
        <f>Displacement_Number!F48*'Temporary Relocation Numbers'!$C$2</f>
        <v>0</v>
      </c>
      <c r="G48" s="43">
        <f>Displacement_Number!G48*'Temporary Relocation Numbers'!$C$2</f>
        <v>0</v>
      </c>
      <c r="H48" s="44">
        <f>Displacement_Number!H48*'Temporary Relocation Numbers'!$I$2</f>
        <v>191.79066752961143</v>
      </c>
      <c r="I48" s="44">
        <f>Displacement_Number!I48*'Temporary Relocation Numbers'!$I$2</f>
        <v>234.33934170724189</v>
      </c>
      <c r="J48" s="44">
        <f>Displacement_Number!J48*'Temporary Relocation Numbers'!$I$2</f>
        <v>153.18278904343956</v>
      </c>
      <c r="K48" s="44">
        <f>Displacement_Number!K48*'Temporary Relocation Numbers'!$I$2</f>
        <v>166.32851533046022</v>
      </c>
      <c r="L48" s="44">
        <f>Displacement_Number!L48*'Temporary Relocation Numbers'!$I$2</f>
        <v>136.77195776392421</v>
      </c>
      <c r="M48" s="44">
        <f>Displacement_Number!M48*'Temporary Relocation Numbers'!$I$2</f>
        <v>56.00906800864432</v>
      </c>
      <c r="N48" s="45">
        <f>Displacement_Number!N48*'Temporary Relocation Numbers'!$O$2</f>
        <v>14988.655481936523</v>
      </c>
      <c r="O48" s="45">
        <f>Displacement_Number!O48*'Temporary Relocation Numbers'!$O$2</f>
        <v>30703.242174084819</v>
      </c>
      <c r="P48" s="45">
        <f>Displacement_Number!P48*'Temporary Relocation Numbers'!$O$2</f>
        <v>23275.006964242439</v>
      </c>
      <c r="Q48" s="45">
        <f>Displacement_Number!Q48*'Temporary Relocation Numbers'!$O$2</f>
        <v>11448.183073948312</v>
      </c>
      <c r="R48" s="45">
        <f>Displacement_Number!R48*'Temporary Relocation Numbers'!$O$2</f>
        <v>7342.7969871985424</v>
      </c>
      <c r="S48" s="45">
        <f>Displacement_Number!S48*'Temporary Relocation Numbers'!$O$2</f>
        <v>4009.2352511766021</v>
      </c>
      <c r="U48">
        <v>2067</v>
      </c>
      <c r="V48" s="43">
        <f>Displacement_Number!V48*'Temporary Relocation Numbers'!$C$2</f>
        <v>0</v>
      </c>
      <c r="W48" s="43">
        <f>Displacement_Number!W48*'Temporary Relocation Numbers'!$C$2</f>
        <v>0</v>
      </c>
      <c r="X48" s="43">
        <f>Displacement_Number!X48*'Temporary Relocation Numbers'!$C$2</f>
        <v>0</v>
      </c>
      <c r="Y48" s="43">
        <f>Displacement_Number!Y48*'Temporary Relocation Numbers'!$C$2</f>
        <v>0</v>
      </c>
      <c r="Z48" s="43">
        <f>Displacement_Number!Z48*'Temporary Relocation Numbers'!$C$2</f>
        <v>0</v>
      </c>
      <c r="AA48" s="43">
        <f>Displacement_Number!AA48*'Temporary Relocation Numbers'!$C$2</f>
        <v>0</v>
      </c>
      <c r="AB48" s="44">
        <f>Displacement_Number!AB48*'Temporary Relocation Numbers'!$I$2</f>
        <v>178.55244546059936</v>
      </c>
      <c r="AC48" s="44">
        <f>Displacement_Number!AC48*'Temporary Relocation Numbers'!$I$2</f>
        <v>213.9968062908824</v>
      </c>
      <c r="AD48" s="44">
        <f>Displacement_Number!AD48*'Temporary Relocation Numbers'!$I$2</f>
        <v>138.41623472381536</v>
      </c>
      <c r="AE48" s="44">
        <f>Displacement_Number!AE48*'Temporary Relocation Numbers'!$I$2</f>
        <v>165.9005216827297</v>
      </c>
      <c r="AF48" s="44">
        <f>Displacement_Number!AF48*'Temporary Relocation Numbers'!$I$2</f>
        <v>133.97811946621809</v>
      </c>
      <c r="AG48" s="44">
        <f>Displacement_Number!AG48*'Temporary Relocation Numbers'!$I$2</f>
        <v>51.227798393760281</v>
      </c>
      <c r="AH48" s="45">
        <f>Displacement_Number!AH48*'Temporary Relocation Numbers'!$O$2</f>
        <v>13954.073599816762</v>
      </c>
      <c r="AI48" s="45">
        <f>Displacement_Number!AI48*'Temporary Relocation Numbers'!$O$2</f>
        <v>28037.954362089225</v>
      </c>
      <c r="AJ48" s="45">
        <f>Displacement_Number!AJ48*'Temporary Relocation Numbers'!$O$2</f>
        <v>21031.336792330025</v>
      </c>
      <c r="AK48" s="45">
        <f>Displacement_Number!AK48*'Temporary Relocation Numbers'!$O$2</f>
        <v>11418.724808034192</v>
      </c>
      <c r="AL48" s="45">
        <f>Displacement_Number!AL48*'Temporary Relocation Numbers'!$O$2</f>
        <v>7192.8058064732822</v>
      </c>
      <c r="AM48" s="45">
        <f>Displacement_Number!AM48*'Temporary Relocation Numbers'!$O$2</f>
        <v>3666.9829094234028</v>
      </c>
    </row>
    <row r="49" spans="1:39" x14ac:dyDescent="0.35">
      <c r="A49">
        <v>2068</v>
      </c>
      <c r="B49" s="43">
        <f>Displacement_Number!B49*'Temporary Relocation Numbers'!$C$2</f>
        <v>0</v>
      </c>
      <c r="C49" s="43">
        <f>Displacement_Number!C49*'Temporary Relocation Numbers'!$C$2</f>
        <v>0</v>
      </c>
      <c r="D49" s="43">
        <f>Displacement_Number!D49*'Temporary Relocation Numbers'!$C$2</f>
        <v>0</v>
      </c>
      <c r="E49" s="43">
        <f>Displacement_Number!E49*'Temporary Relocation Numbers'!$C$2</f>
        <v>0</v>
      </c>
      <c r="F49" s="43">
        <f>Displacement_Number!F49*'Temporary Relocation Numbers'!$C$2</f>
        <v>0</v>
      </c>
      <c r="G49" s="43">
        <f>Displacement_Number!G49*'Temporary Relocation Numbers'!$C$2</f>
        <v>0</v>
      </c>
      <c r="H49" s="44">
        <f>Displacement_Number!H49*'Temporary Relocation Numbers'!$I$2</f>
        <v>194.54539366243182</v>
      </c>
      <c r="I49" s="44">
        <f>Displacement_Number!I49*'Temporary Relocation Numbers'!$I$2</f>
        <v>237.70520260581347</v>
      </c>
      <c r="J49" s="44">
        <f>Displacement_Number!J49*'Temporary Relocation Numbers'!$I$2</f>
        <v>155.38298281465697</v>
      </c>
      <c r="K49" s="44">
        <f>Displacement_Number!K49*'Temporary Relocation Numbers'!$I$2</f>
        <v>168.71752368897847</v>
      </c>
      <c r="L49" s="44">
        <f>Displacement_Number!L49*'Temporary Relocation Numbers'!$I$2</f>
        <v>138.73643961876274</v>
      </c>
      <c r="M49" s="44">
        <f>Displacement_Number!M49*'Temporary Relocation Numbers'!$I$2</f>
        <v>56.813536991967027</v>
      </c>
      <c r="N49" s="45">
        <f>Displacement_Number!N49*'Temporary Relocation Numbers'!$O$2</f>
        <v>15196.875667811335</v>
      </c>
      <c r="O49" s="45">
        <f>Displacement_Number!O49*'Temporary Relocation Numbers'!$O$2</f>
        <v>31129.767074877411</v>
      </c>
      <c r="P49" s="45">
        <f>Displacement_Number!P49*'Temporary Relocation Numbers'!$O$2</f>
        <v>23598.339919768216</v>
      </c>
      <c r="Q49" s="45">
        <f>Displacement_Number!Q49*'Temporary Relocation Numbers'!$O$2</f>
        <v>11607.219540591977</v>
      </c>
      <c r="R49" s="45">
        <f>Displacement_Number!R49*'Temporary Relocation Numbers'!$O$2</f>
        <v>7444.8020373084773</v>
      </c>
      <c r="S49" s="45">
        <f>Displacement_Number!S49*'Temporary Relocation Numbers'!$O$2</f>
        <v>4064.9309545184997</v>
      </c>
      <c r="U49">
        <v>2068</v>
      </c>
      <c r="V49" s="43">
        <f>Displacement_Number!V49*'Temporary Relocation Numbers'!$C$2</f>
        <v>0</v>
      </c>
      <c r="W49" s="43">
        <f>Displacement_Number!W49*'Temporary Relocation Numbers'!$C$2</f>
        <v>0</v>
      </c>
      <c r="X49" s="43">
        <f>Displacement_Number!X49*'Temporary Relocation Numbers'!$C$2</f>
        <v>0</v>
      </c>
      <c r="Y49" s="43">
        <f>Displacement_Number!Y49*'Temporary Relocation Numbers'!$C$2</f>
        <v>0</v>
      </c>
      <c r="Z49" s="43">
        <f>Displacement_Number!Z49*'Temporary Relocation Numbers'!$C$2</f>
        <v>0</v>
      </c>
      <c r="AA49" s="43">
        <f>Displacement_Number!AA49*'Temporary Relocation Numbers'!$C$2</f>
        <v>0</v>
      </c>
      <c r="AB49" s="44">
        <f>Displacement_Number!AB49*'Temporary Relocation Numbers'!$I$2</f>
        <v>181.11702847146645</v>
      </c>
      <c r="AC49" s="44">
        <f>Displacement_Number!AC49*'Temporary Relocation Numbers'!$I$2</f>
        <v>217.07048345266912</v>
      </c>
      <c r="AD49" s="44">
        <f>Displacement_Number!AD49*'Temporary Relocation Numbers'!$I$2</f>
        <v>140.40433364391234</v>
      </c>
      <c r="AE49" s="44">
        <f>Displacement_Number!AE49*'Temporary Relocation Numbers'!$I$2</f>
        <v>168.28338268641954</v>
      </c>
      <c r="AF49" s="44">
        <f>Displacement_Number!AF49*'Temporary Relocation Numbers'!$I$2</f>
        <v>135.90247288587938</v>
      </c>
      <c r="AG49" s="44">
        <f>Displacement_Number!AG49*'Temporary Relocation Numbers'!$I$2</f>
        <v>51.963593084815088</v>
      </c>
      <c r="AH49" s="45">
        <f>Displacement_Number!AH49*'Temporary Relocation Numbers'!$O$2</f>
        <v>14147.921527148617</v>
      </c>
      <c r="AI49" s="45">
        <f>Displacement_Number!AI49*'Temporary Relocation Numbers'!$O$2</f>
        <v>28427.453478661719</v>
      </c>
      <c r="AJ49" s="45">
        <f>Displacement_Number!AJ49*'Temporary Relocation Numbers'!$O$2</f>
        <v>21323.501013555353</v>
      </c>
      <c r="AK49" s="45">
        <f>Displacement_Number!AK49*'Temporary Relocation Numbers'!$O$2</f>
        <v>11577.352044803196</v>
      </c>
      <c r="AL49" s="45">
        <f>Displacement_Number!AL49*'Temporary Relocation Numbers'!$O$2</f>
        <v>7292.7272012768535</v>
      </c>
      <c r="AM49" s="45">
        <f>Displacement_Number!AM49*'Temporary Relocation Numbers'!$O$2</f>
        <v>3717.9240938358462</v>
      </c>
    </row>
    <row r="50" spans="1:39" x14ac:dyDescent="0.35">
      <c r="A50">
        <v>2069</v>
      </c>
      <c r="B50" s="43">
        <f>Displacement_Number!B50*'Temporary Relocation Numbers'!$C$2</f>
        <v>0</v>
      </c>
      <c r="C50" s="43">
        <f>Displacement_Number!C50*'Temporary Relocation Numbers'!$C$2</f>
        <v>0</v>
      </c>
      <c r="D50" s="43">
        <f>Displacement_Number!D50*'Temporary Relocation Numbers'!$C$2</f>
        <v>0</v>
      </c>
      <c r="E50" s="43">
        <f>Displacement_Number!E50*'Temporary Relocation Numbers'!$C$2</f>
        <v>0</v>
      </c>
      <c r="F50" s="43">
        <f>Displacement_Number!F50*'Temporary Relocation Numbers'!$C$2</f>
        <v>0</v>
      </c>
      <c r="G50" s="43">
        <f>Displacement_Number!G50*'Temporary Relocation Numbers'!$C$2</f>
        <v>0</v>
      </c>
      <c r="H50" s="44">
        <f>Displacement_Number!H50*'Temporary Relocation Numbers'!$I$2</f>
        <v>197.33968645490563</v>
      </c>
      <c r="I50" s="44">
        <f>Displacement_Number!I50*'Temporary Relocation Numbers'!$I$2</f>
        <v>241.11940800986167</v>
      </c>
      <c r="J50" s="44">
        <f>Displacement_Number!J50*'Temporary Relocation Numbers'!$I$2</f>
        <v>157.61477839088877</v>
      </c>
      <c r="K50" s="44">
        <f>Displacement_Number!K50*'Temporary Relocation Numbers'!$I$2</f>
        <v>171.14084583263292</v>
      </c>
      <c r="L50" s="44">
        <f>Displacement_Number!L50*'Temporary Relocation Numbers'!$I$2</f>
        <v>140.72913770316387</v>
      </c>
      <c r="M50" s="44">
        <f>Displacement_Number!M50*'Temporary Relocation Numbers'!$I$2</f>
        <v>57.629560717550902</v>
      </c>
      <c r="N50" s="45">
        <f>Displacement_Number!N50*'Temporary Relocation Numbers'!$O$2</f>
        <v>15407.98841772286</v>
      </c>
      <c r="O50" s="45">
        <f>Displacement_Number!O50*'Temporary Relocation Numbers'!$O$2</f>
        <v>31562.217196529891</v>
      </c>
      <c r="P50" s="45">
        <f>Displacement_Number!P50*'Temporary Relocation Numbers'!$O$2</f>
        <v>23926.164568907214</v>
      </c>
      <c r="Q50" s="45">
        <f>Displacement_Number!Q50*'Temporary Relocation Numbers'!$O$2</f>
        <v>11768.465318316634</v>
      </c>
      <c r="R50" s="45">
        <f>Displacement_Number!R50*'Temporary Relocation Numbers'!$O$2</f>
        <v>7548.2241264930435</v>
      </c>
      <c r="S50" s="45">
        <f>Displacement_Number!S50*'Temporary Relocation Numbers'!$O$2</f>
        <v>4121.4003743365847</v>
      </c>
      <c r="U50">
        <v>2069</v>
      </c>
      <c r="V50" s="43">
        <f>Displacement_Number!V50*'Temporary Relocation Numbers'!$C$2</f>
        <v>0</v>
      </c>
      <c r="W50" s="43">
        <f>Displacement_Number!W50*'Temporary Relocation Numbers'!$C$2</f>
        <v>0</v>
      </c>
      <c r="X50" s="43">
        <f>Displacement_Number!X50*'Temporary Relocation Numbers'!$C$2</f>
        <v>0</v>
      </c>
      <c r="Y50" s="43">
        <f>Displacement_Number!Y50*'Temporary Relocation Numbers'!$C$2</f>
        <v>0</v>
      </c>
      <c r="Z50" s="43">
        <f>Displacement_Number!Z50*'Temporary Relocation Numbers'!$C$2</f>
        <v>0</v>
      </c>
      <c r="AA50" s="43">
        <f>Displacement_Number!AA50*'Temporary Relocation Numbers'!$C$2</f>
        <v>0</v>
      </c>
      <c r="AB50" s="44">
        <f>Displacement_Number!AB50*'Temporary Relocation Numbers'!$I$2</f>
        <v>183.71844707986716</v>
      </c>
      <c r="AC50" s="44">
        <f>Displacement_Number!AC50*'Temporary Relocation Numbers'!$I$2</f>
        <v>220.18830842889594</v>
      </c>
      <c r="AD50" s="44">
        <f>Displacement_Number!AD50*'Temporary Relocation Numbers'!$I$2</f>
        <v>142.4209880100087</v>
      </c>
      <c r="AE50" s="44">
        <f>Displacement_Number!AE50*'Temporary Relocation Numbers'!$I$2</f>
        <v>170.70046917960946</v>
      </c>
      <c r="AF50" s="44">
        <f>Displacement_Number!AF50*'Temporary Relocation Numbers'!$I$2</f>
        <v>137.85446616269434</v>
      </c>
      <c r="AG50" s="44">
        <f>Displacement_Number!AG50*'Temporary Relocation Numbers'!$I$2</f>
        <v>52.709956136103216</v>
      </c>
      <c r="AH50" s="45">
        <f>Displacement_Number!AH50*'Temporary Relocation Numbers'!$O$2</f>
        <v>14344.462361226451</v>
      </c>
      <c r="AI50" s="45">
        <f>Displacement_Number!AI50*'Temporary Relocation Numbers'!$O$2</f>
        <v>28822.363459373999</v>
      </c>
      <c r="AJ50" s="45">
        <f>Displacement_Number!AJ50*'Temporary Relocation Numbers'!$O$2</f>
        <v>21619.72393694532</v>
      </c>
      <c r="AK50" s="45">
        <f>Displacement_Number!AK50*'Temporary Relocation Numbers'!$O$2</f>
        <v>11738.18290769228</v>
      </c>
      <c r="AL50" s="45">
        <f>Displacement_Number!AL50*'Temporary Relocation Numbers'!$O$2</f>
        <v>7394.0366893236096</v>
      </c>
      <c r="AM50" s="45">
        <f>Displacement_Number!AM50*'Temporary Relocation Numbers'!$O$2</f>
        <v>3769.5729456504669</v>
      </c>
    </row>
    <row r="51" spans="1:39" x14ac:dyDescent="0.35">
      <c r="A51">
        <v>2070</v>
      </c>
      <c r="B51" s="43">
        <f>Displacement_Number!B51*'Temporary Relocation Numbers'!$C$2</f>
        <v>0</v>
      </c>
      <c r="C51" s="43">
        <f>Displacement_Number!C51*'Temporary Relocation Numbers'!$C$2</f>
        <v>0</v>
      </c>
      <c r="D51" s="43">
        <f>Displacement_Number!D51*'Temporary Relocation Numbers'!$C$2</f>
        <v>0</v>
      </c>
      <c r="E51" s="43">
        <f>Displacement_Number!E51*'Temporary Relocation Numbers'!$C$2</f>
        <v>0</v>
      </c>
      <c r="F51" s="43">
        <f>Displacement_Number!F51*'Temporary Relocation Numbers'!$C$2</f>
        <v>0</v>
      </c>
      <c r="G51" s="43">
        <f>Displacement_Number!G51*'Temporary Relocation Numbers'!$C$2</f>
        <v>0</v>
      </c>
      <c r="H51" s="44">
        <f>Displacement_Number!H51*'Temporary Relocation Numbers'!$I$2</f>
        <v>223.33412370464012</v>
      </c>
      <c r="I51" s="44">
        <f>Displacement_Number!I51*'Temporary Relocation Numbers'!$I$2</f>
        <v>272.88069958684883</v>
      </c>
      <c r="J51" s="44">
        <f>Displacement_Number!J51*'Temporary Relocation Numbers'!$I$2</f>
        <v>178.37647888872038</v>
      </c>
      <c r="K51" s="44">
        <f>Displacement_Number!K51*'Temporary Relocation Numbers'!$I$2</f>
        <v>193.68425845166246</v>
      </c>
      <c r="L51" s="44">
        <f>Displacement_Number!L51*'Temporary Relocation Numbers'!$I$2</f>
        <v>159.26658855732887</v>
      </c>
      <c r="M51" s="44">
        <f>Displacement_Number!M51*'Temporary Relocation Numbers'!$I$2</f>
        <v>65.220775777804192</v>
      </c>
      <c r="N51" s="45">
        <f>Displacement_Number!N51*'Temporary Relocation Numbers'!$O$2</f>
        <v>17429.49266239033</v>
      </c>
      <c r="O51" s="45">
        <f>Displacement_Number!O51*'Temporary Relocation Numbers'!$O$2</f>
        <v>35703.131266825592</v>
      </c>
      <c r="P51" s="45">
        <f>Displacement_Number!P51*'Temporary Relocation Numbers'!$O$2</f>
        <v>27065.240347223928</v>
      </c>
      <c r="Q51" s="45">
        <f>Displacement_Number!Q51*'Temporary Relocation Numbers'!$O$2</f>
        <v>13312.469762584959</v>
      </c>
      <c r="R51" s="45">
        <f>Displacement_Number!R51*'Temporary Relocation Numbers'!$O$2</f>
        <v>8538.5394549921111</v>
      </c>
      <c r="S51" s="45">
        <f>Displacement_Number!S51*'Temporary Relocation Numbers'!$O$2</f>
        <v>4662.1217277555934</v>
      </c>
      <c r="U51">
        <v>2070</v>
      </c>
      <c r="V51" s="43">
        <f>Displacement_Number!V51*'Temporary Relocation Numbers'!$C$2</f>
        <v>0</v>
      </c>
      <c r="W51" s="43">
        <f>Displacement_Number!W51*'Temporary Relocation Numbers'!$C$2</f>
        <v>0</v>
      </c>
      <c r="X51" s="43">
        <f>Displacement_Number!X51*'Temporary Relocation Numbers'!$C$2</f>
        <v>0</v>
      </c>
      <c r="Y51" s="43">
        <f>Displacement_Number!Y51*'Temporary Relocation Numbers'!$C$2</f>
        <v>0</v>
      </c>
      <c r="Z51" s="43">
        <f>Displacement_Number!Z51*'Temporary Relocation Numbers'!$C$2</f>
        <v>0</v>
      </c>
      <c r="AA51" s="43">
        <f>Displacement_Number!AA51*'Temporary Relocation Numbers'!$C$2</f>
        <v>0</v>
      </c>
      <c r="AB51" s="44">
        <f>Displacement_Number!AB51*'Temporary Relocation Numbers'!$I$2</f>
        <v>207.91863574960826</v>
      </c>
      <c r="AC51" s="44">
        <f>Displacement_Number!AC51*'Temporary Relocation Numbers'!$I$2</f>
        <v>249.19246501494609</v>
      </c>
      <c r="AD51" s="44">
        <f>Displacement_Number!AD51*'Temporary Relocation Numbers'!$I$2</f>
        <v>161.18129670603645</v>
      </c>
      <c r="AE51" s="44">
        <f>Displacement_Number!AE51*'Temporary Relocation Numbers'!$I$2</f>
        <v>193.18587348070304</v>
      </c>
      <c r="AF51" s="44">
        <f>Displacement_Number!AF51*'Temporary Relocation Numbers'!$I$2</f>
        <v>156.0132528448687</v>
      </c>
      <c r="AG51" s="44">
        <f>Displacement_Number!AG51*'Temporary Relocation Numbers'!$I$2</f>
        <v>59.653139597222633</v>
      </c>
      <c r="AH51" s="45">
        <f>Displacement_Number!AH51*'Temporary Relocation Numbers'!$O$2</f>
        <v>16226.433632527389</v>
      </c>
      <c r="AI51" s="45">
        <f>Displacement_Number!AI51*'Temporary Relocation Numbers'!$O$2</f>
        <v>32603.812957833834</v>
      </c>
      <c r="AJ51" s="45">
        <f>Displacement_Number!AJ51*'Temporary Relocation Numbers'!$O$2</f>
        <v>24456.198272349378</v>
      </c>
      <c r="AK51" s="45">
        <f>Displacement_Number!AK51*'Temporary Relocation Numbers'!$O$2</f>
        <v>13278.214346532754</v>
      </c>
      <c r="AL51" s="45">
        <f>Displacement_Number!AL51*'Temporary Relocation Numbers'!$O$2</f>
        <v>8364.1228645898045</v>
      </c>
      <c r="AM51" s="45">
        <f>Displacement_Number!AM51*'Temporary Relocation Numbers'!$O$2</f>
        <v>4264.135084693291</v>
      </c>
    </row>
    <row r="52" spans="1:39" x14ac:dyDescent="0.35">
      <c r="A52">
        <v>2071</v>
      </c>
      <c r="B52" s="43">
        <f>Displacement_Number!B52*'Temporary Relocation Numbers'!$C$2</f>
        <v>0</v>
      </c>
      <c r="C52" s="43">
        <f>Displacement_Number!C52*'Temporary Relocation Numbers'!$C$2</f>
        <v>0</v>
      </c>
      <c r="D52" s="43">
        <f>Displacement_Number!D52*'Temporary Relocation Numbers'!$C$2</f>
        <v>0</v>
      </c>
      <c r="E52" s="43">
        <f>Displacement_Number!E52*'Temporary Relocation Numbers'!$C$2</f>
        <v>0</v>
      </c>
      <c r="F52" s="43">
        <f>Displacement_Number!F52*'Temporary Relocation Numbers'!$C$2</f>
        <v>0</v>
      </c>
      <c r="G52" s="43">
        <f>Displacement_Number!G52*'Temporary Relocation Numbers'!$C$2</f>
        <v>0</v>
      </c>
      <c r="H52" s="44">
        <f>Displacement_Number!H52*'Temporary Relocation Numbers'!$I$2</f>
        <v>226.54191454683391</v>
      </c>
      <c r="I52" s="44">
        <f>Displacement_Number!I52*'Temporary Relocation Numbers'!$I$2</f>
        <v>276.80013739879632</v>
      </c>
      <c r="J52" s="44">
        <f>Displacement_Number!J52*'Temporary Relocation Numbers'!$I$2</f>
        <v>180.9385344579747</v>
      </c>
      <c r="K52" s="44">
        <f>Displacement_Number!K52*'Temporary Relocation Numbers'!$I$2</f>
        <v>196.46618259398474</v>
      </c>
      <c r="L52" s="44">
        <f>Displacement_Number!L52*'Temporary Relocation Numbers'!$I$2</f>
        <v>161.55416510750845</v>
      </c>
      <c r="M52" s="44">
        <f>Displacement_Number!M52*'Temporary Relocation Numbers'!$I$2</f>
        <v>66.157554286123428</v>
      </c>
      <c r="N52" s="45">
        <f>Displacement_Number!N52*'Temporary Relocation Numbers'!$O$2</f>
        <v>17671.620597497003</v>
      </c>
      <c r="O52" s="45">
        <f>Displacement_Number!O52*'Temporary Relocation Numbers'!$O$2</f>
        <v>36199.113887658415</v>
      </c>
      <c r="P52" s="45">
        <f>Displacement_Number!P52*'Temporary Relocation Numbers'!$O$2</f>
        <v>27441.226664518166</v>
      </c>
      <c r="Q52" s="45">
        <f>Displacement_Number!Q52*'Temporary Relocation Numbers'!$O$2</f>
        <v>13497.404624271439</v>
      </c>
      <c r="R52" s="45">
        <f>Displacement_Number!R52*'Temporary Relocation Numbers'!$O$2</f>
        <v>8657.1555826735093</v>
      </c>
      <c r="S52" s="45">
        <f>Displacement_Number!S52*'Temporary Relocation Numbers'!$O$2</f>
        <v>4726.8872335005317</v>
      </c>
      <c r="U52">
        <v>2071</v>
      </c>
      <c r="V52" s="43">
        <f>Displacement_Number!V52*'Temporary Relocation Numbers'!$C$2</f>
        <v>0</v>
      </c>
      <c r="W52" s="43">
        <f>Displacement_Number!W52*'Temporary Relocation Numbers'!$C$2</f>
        <v>0</v>
      </c>
      <c r="X52" s="43">
        <f>Displacement_Number!X52*'Temporary Relocation Numbers'!$C$2</f>
        <v>0</v>
      </c>
      <c r="Y52" s="43">
        <f>Displacement_Number!Y52*'Temporary Relocation Numbers'!$C$2</f>
        <v>0</v>
      </c>
      <c r="Z52" s="43">
        <f>Displacement_Number!Z52*'Temporary Relocation Numbers'!$C$2</f>
        <v>0</v>
      </c>
      <c r="AA52" s="43">
        <f>Displacement_Number!AA52*'Temporary Relocation Numbers'!$C$2</f>
        <v>0</v>
      </c>
      <c r="AB52" s="44">
        <f>Displacement_Number!AB52*'Temporary Relocation Numbers'!$I$2</f>
        <v>210.90501098244584</v>
      </c>
      <c r="AC52" s="44">
        <f>Displacement_Number!AC52*'Temporary Relocation Numbers'!$I$2</f>
        <v>252.77166417161311</v>
      </c>
      <c r="AD52" s="44">
        <f>Displacement_Number!AD52*'Temporary Relocation Numbers'!$I$2</f>
        <v>163.49637457649357</v>
      </c>
      <c r="AE52" s="44">
        <f>Displacement_Number!AE52*'Temporary Relocation Numbers'!$I$2</f>
        <v>195.96063922412415</v>
      </c>
      <c r="AF52" s="44">
        <f>Displacement_Number!AF52*'Temporary Relocation Numbers'!$I$2</f>
        <v>158.25410111039611</v>
      </c>
      <c r="AG52" s="44">
        <f>Displacement_Number!AG52*'Temporary Relocation Numbers'!$I$2</f>
        <v>60.509949079508232</v>
      </c>
      <c r="AH52" s="45">
        <f>Displacement_Number!AH52*'Temporary Relocation Numbers'!$O$2</f>
        <v>16451.848849464091</v>
      </c>
      <c r="AI52" s="45">
        <f>Displacement_Number!AI52*'Temporary Relocation Numbers'!$O$2</f>
        <v>33056.740306953914</v>
      </c>
      <c r="AJ52" s="45">
        <f>Displacement_Number!AJ52*'Temporary Relocation Numbers'!$O$2</f>
        <v>24795.940162887644</v>
      </c>
      <c r="AK52" s="45">
        <f>Displacement_Number!AK52*'Temporary Relocation Numbers'!$O$2</f>
        <v>13462.673337044122</v>
      </c>
      <c r="AL52" s="45">
        <f>Displacement_Number!AL52*'Temporary Relocation Numbers'!$O$2</f>
        <v>8480.3160227849148</v>
      </c>
      <c r="AM52" s="45">
        <f>Displacement_Number!AM52*'Temporary Relocation Numbers'!$O$2</f>
        <v>4323.3718188353341</v>
      </c>
    </row>
    <row r="53" spans="1:39" x14ac:dyDescent="0.35">
      <c r="A53">
        <v>2072</v>
      </c>
      <c r="B53" s="43">
        <f>Displacement_Number!B53*'Temporary Relocation Numbers'!$C$2</f>
        <v>0</v>
      </c>
      <c r="C53" s="43">
        <f>Displacement_Number!C53*'Temporary Relocation Numbers'!$C$2</f>
        <v>0</v>
      </c>
      <c r="D53" s="43">
        <f>Displacement_Number!D53*'Temporary Relocation Numbers'!$C$2</f>
        <v>0</v>
      </c>
      <c r="E53" s="43">
        <f>Displacement_Number!E53*'Temporary Relocation Numbers'!$C$2</f>
        <v>0</v>
      </c>
      <c r="F53" s="43">
        <f>Displacement_Number!F53*'Temporary Relocation Numbers'!$C$2</f>
        <v>0</v>
      </c>
      <c r="G53" s="43">
        <f>Displacement_Number!G53*'Temporary Relocation Numbers'!$C$2</f>
        <v>0</v>
      </c>
      <c r="H53" s="44">
        <f>Displacement_Number!H53*'Temporary Relocation Numbers'!$I$2</f>
        <v>229.79577950397515</v>
      </c>
      <c r="I53" s="44">
        <f>Displacement_Number!I53*'Temporary Relocation Numbers'!$I$2</f>
        <v>280.77587084757329</v>
      </c>
      <c r="J53" s="44">
        <f>Displacement_Number!J53*'Temporary Relocation Numbers'!$I$2</f>
        <v>183.53738932263417</v>
      </c>
      <c r="K53" s="44">
        <f>Displacement_Number!K53*'Temporary Relocation Numbers'!$I$2</f>
        <v>199.28806404618604</v>
      </c>
      <c r="L53" s="44">
        <f>Displacement_Number!L53*'Temporary Relocation Numbers'!$I$2</f>
        <v>163.8745985583119</v>
      </c>
      <c r="M53" s="44">
        <f>Displacement_Number!M53*'Temporary Relocation Numbers'!$I$2</f>
        <v>67.10778792378116</v>
      </c>
      <c r="N53" s="45">
        <f>Displacement_Number!N53*'Temporary Relocation Numbers'!$O$2</f>
        <v>17917.112138079436</v>
      </c>
      <c r="O53" s="45">
        <f>Displacement_Number!O53*'Temporary Relocation Numbers'!$O$2</f>
        <v>36701.986625728576</v>
      </c>
      <c r="P53" s="45">
        <f>Displacement_Number!P53*'Temporary Relocation Numbers'!$O$2</f>
        <v>27822.436128142494</v>
      </c>
      <c r="Q53" s="45">
        <f>Displacement_Number!Q53*'Temporary Relocation Numbers'!$O$2</f>
        <v>13684.908573713758</v>
      </c>
      <c r="R53" s="45">
        <f>Displacement_Number!R53*'Temporary Relocation Numbers'!$O$2</f>
        <v>8777.4195080632053</v>
      </c>
      <c r="S53" s="45">
        <f>Displacement_Number!S53*'Temporary Relocation Numbers'!$O$2</f>
        <v>4792.552452075668</v>
      </c>
      <c r="U53">
        <v>2072</v>
      </c>
      <c r="V53" s="43">
        <f>Displacement_Number!V53*'Temporary Relocation Numbers'!$C$2</f>
        <v>0</v>
      </c>
      <c r="W53" s="43">
        <f>Displacement_Number!W53*'Temporary Relocation Numbers'!$C$2</f>
        <v>0</v>
      </c>
      <c r="X53" s="43">
        <f>Displacement_Number!X53*'Temporary Relocation Numbers'!$C$2</f>
        <v>0</v>
      </c>
      <c r="Y53" s="43">
        <f>Displacement_Number!Y53*'Temporary Relocation Numbers'!$C$2</f>
        <v>0</v>
      </c>
      <c r="Z53" s="43">
        <f>Displacement_Number!Z53*'Temporary Relocation Numbers'!$C$2</f>
        <v>0</v>
      </c>
      <c r="AA53" s="43">
        <f>Displacement_Number!AA53*'Temporary Relocation Numbers'!$C$2</f>
        <v>0</v>
      </c>
      <c r="AB53" s="44">
        <f>Displacement_Number!AB53*'Temporary Relocation Numbers'!$I$2</f>
        <v>213.93428009537814</v>
      </c>
      <c r="AC53" s="44">
        <f>Displacement_Number!AC53*'Temporary Relocation Numbers'!$I$2</f>
        <v>256.40227205206452</v>
      </c>
      <c r="AD53" s="44">
        <f>Displacement_Number!AD53*'Temporary Relocation Numbers'!$I$2</f>
        <v>165.84470435431098</v>
      </c>
      <c r="AE53" s="44">
        <f>Displacement_Number!AE53*'Temporary Relocation Numbers'!$I$2</f>
        <v>198.7752594599682</v>
      </c>
      <c r="AF53" s="44">
        <f>Displacement_Number!AF53*'Temporary Relocation Numbers'!$I$2</f>
        <v>160.52713510923496</v>
      </c>
      <c r="AG53" s="44">
        <f>Displacement_Number!AG53*'Temporary Relocation Numbers'!$I$2</f>
        <v>61.379065080677677</v>
      </c>
      <c r="AH53" s="45">
        <f>Displacement_Number!AH53*'Temporary Relocation Numbers'!$O$2</f>
        <v>16680.395501266717</v>
      </c>
      <c r="AI53" s="45">
        <f>Displacement_Number!AI53*'Temporary Relocation Numbers'!$O$2</f>
        <v>33515.959655842438</v>
      </c>
      <c r="AJ53" s="45">
        <f>Displacement_Number!AJ53*'Temporary Relocation Numbers'!$O$2</f>
        <v>25140.401697538255</v>
      </c>
      <c r="AK53" s="45">
        <f>Displacement_Number!AK53*'Temporary Relocation Numbers'!$O$2</f>
        <v>13649.694804579311</v>
      </c>
      <c r="AL53" s="45">
        <f>Displacement_Number!AL53*'Temporary Relocation Numbers'!$O$2</f>
        <v>8598.1233191544561</v>
      </c>
      <c r="AM53" s="45">
        <f>Displacement_Number!AM53*'Temporary Relocation Numbers'!$O$2</f>
        <v>4383.4314609298972</v>
      </c>
    </row>
    <row r="54" spans="1:39" x14ac:dyDescent="0.35">
      <c r="A54">
        <v>2073</v>
      </c>
      <c r="B54" s="43">
        <f>Displacement_Number!B54*'Temporary Relocation Numbers'!$C$2</f>
        <v>0</v>
      </c>
      <c r="C54" s="43">
        <f>Displacement_Number!C54*'Temporary Relocation Numbers'!$C$2</f>
        <v>0</v>
      </c>
      <c r="D54" s="43">
        <f>Displacement_Number!D54*'Temporary Relocation Numbers'!$C$2</f>
        <v>0</v>
      </c>
      <c r="E54" s="43">
        <f>Displacement_Number!E54*'Temporary Relocation Numbers'!$C$2</f>
        <v>0</v>
      </c>
      <c r="F54" s="43">
        <f>Displacement_Number!F54*'Temporary Relocation Numbers'!$C$2</f>
        <v>0</v>
      </c>
      <c r="G54" s="43">
        <f>Displacement_Number!G54*'Temporary Relocation Numbers'!$C$2</f>
        <v>0</v>
      </c>
      <c r="H54" s="44">
        <f>Displacement_Number!H54*'Temporary Relocation Numbers'!$I$2</f>
        <v>233.09638034741138</v>
      </c>
      <c r="I54" s="44">
        <f>Displacement_Number!I54*'Temporary Relocation Numbers'!$I$2</f>
        <v>284.80870851820606</v>
      </c>
      <c r="J54" s="44">
        <f>Displacement_Number!J54*'Temporary Relocation Numbers'!$I$2</f>
        <v>186.17357203803468</v>
      </c>
      <c r="K54" s="44">
        <f>Displacement_Number!K54*'Temporary Relocation Numbers'!$I$2</f>
        <v>202.15047672276978</v>
      </c>
      <c r="L54" s="44">
        <f>Displacement_Number!L54*'Temporary Relocation Numbers'!$I$2</f>
        <v>166.2283608397031</v>
      </c>
      <c r="M54" s="44">
        <f>Displacement_Number!M54*'Temporary Relocation Numbers'!$I$2</f>
        <v>68.071669949380052</v>
      </c>
      <c r="N54" s="45">
        <f>Displacement_Number!N54*'Temporary Relocation Numbers'!$O$2</f>
        <v>18166.014010847597</v>
      </c>
      <c r="O54" s="45">
        <f>Displacement_Number!O54*'Temporary Relocation Numbers'!$O$2</f>
        <v>37211.845197526018</v>
      </c>
      <c r="P54" s="45">
        <f>Displacement_Number!P54*'Temporary Relocation Numbers'!$O$2</f>
        <v>28208.941297273472</v>
      </c>
      <c r="Q54" s="45">
        <f>Displacement_Number!Q54*'Temporary Relocation Numbers'!$O$2</f>
        <v>13875.017300299172</v>
      </c>
      <c r="R54" s="45">
        <f>Displacement_Number!R54*'Temporary Relocation Numbers'!$O$2</f>
        <v>8899.3541221233299</v>
      </c>
      <c r="S54" s="45">
        <f>Displacement_Number!S54*'Temporary Relocation Numbers'!$O$2</f>
        <v>4859.1298821586124</v>
      </c>
      <c r="U54">
        <v>2073</v>
      </c>
      <c r="V54" s="43">
        <f>Displacement_Number!V54*'Temporary Relocation Numbers'!$C$2</f>
        <v>0</v>
      </c>
      <c r="W54" s="43">
        <f>Displacement_Number!W54*'Temporary Relocation Numbers'!$C$2</f>
        <v>0</v>
      </c>
      <c r="X54" s="43">
        <f>Displacement_Number!X54*'Temporary Relocation Numbers'!$C$2</f>
        <v>0</v>
      </c>
      <c r="Y54" s="43">
        <f>Displacement_Number!Y54*'Temporary Relocation Numbers'!$C$2</f>
        <v>0</v>
      </c>
      <c r="Z54" s="43">
        <f>Displacement_Number!Z54*'Temporary Relocation Numbers'!$C$2</f>
        <v>0</v>
      </c>
      <c r="AA54" s="43">
        <f>Displacement_Number!AA54*'Temporary Relocation Numbers'!$C$2</f>
        <v>0</v>
      </c>
      <c r="AB54" s="44">
        <f>Displacement_Number!AB54*'Temporary Relocation Numbers'!$I$2</f>
        <v>217.00705918142967</v>
      </c>
      <c r="AC54" s="44">
        <f>Displacement_Number!AC54*'Temporary Relocation Numbers'!$I$2</f>
        <v>260.08502704965741</v>
      </c>
      <c r="AD54" s="44">
        <f>Displacement_Number!AD54*'Temporary Relocation Numbers'!$I$2</f>
        <v>168.22676364300995</v>
      </c>
      <c r="AE54" s="44">
        <f>Displacement_Number!AE54*'Temporary Relocation Numbers'!$I$2</f>
        <v>201.63030662595185</v>
      </c>
      <c r="AF54" s="44">
        <f>Displacement_Number!AF54*'Temporary Relocation Numbers'!$I$2</f>
        <v>162.83281713124433</v>
      </c>
      <c r="AG54" s="44">
        <f>Displacement_Number!AG54*'Temporary Relocation Numbers'!$I$2</f>
        <v>62.260664361621409</v>
      </c>
      <c r="AH54" s="45">
        <f>Displacement_Number!AH54*'Temporary Relocation Numbers'!$O$2</f>
        <v>16912.117089365449</v>
      </c>
      <c r="AI54" s="45">
        <f>Displacement_Number!AI54*'Temporary Relocation Numbers'!$O$2</f>
        <v>33981.558412029903</v>
      </c>
      <c r="AJ54" s="45">
        <f>Displacement_Number!AJ54*'Temporary Relocation Numbers'!$O$2</f>
        <v>25489.648440899422</v>
      </c>
      <c r="AK54" s="45">
        <f>Displacement_Number!AK54*'Temporary Relocation Numbers'!$O$2</f>
        <v>13839.314346690286</v>
      </c>
      <c r="AL54" s="45">
        <f>Displacement_Number!AL54*'Temporary Relocation Numbers'!$O$2</f>
        <v>8717.5671770672925</v>
      </c>
      <c r="AM54" s="45">
        <f>Displacement_Number!AM54*'Temporary Relocation Numbers'!$O$2</f>
        <v>4444.3254426925896</v>
      </c>
    </row>
    <row r="55" spans="1:39" x14ac:dyDescent="0.35">
      <c r="A55">
        <v>2074</v>
      </c>
      <c r="B55" s="43">
        <f>Displacement_Number!B55*'Temporary Relocation Numbers'!$C$2</f>
        <v>0</v>
      </c>
      <c r="C55" s="43">
        <f>Displacement_Number!C55*'Temporary Relocation Numbers'!$C$2</f>
        <v>0</v>
      </c>
      <c r="D55" s="43">
        <f>Displacement_Number!D55*'Temporary Relocation Numbers'!$C$2</f>
        <v>0</v>
      </c>
      <c r="E55" s="43">
        <f>Displacement_Number!E55*'Temporary Relocation Numbers'!$C$2</f>
        <v>0</v>
      </c>
      <c r="F55" s="43">
        <f>Displacement_Number!F55*'Temporary Relocation Numbers'!$C$2</f>
        <v>0</v>
      </c>
      <c r="G55" s="43">
        <f>Displacement_Number!G55*'Temporary Relocation Numbers'!$C$2</f>
        <v>0</v>
      </c>
      <c r="H55" s="44">
        <f>Displacement_Number!H55*'Temporary Relocation Numbers'!$I$2</f>
        <v>236.44438835363894</v>
      </c>
      <c r="I55" s="44">
        <f>Displacement_Number!I55*'Temporary Relocation Numbers'!$I$2</f>
        <v>288.89947060958258</v>
      </c>
      <c r="J55" s="44">
        <f>Displacement_Number!J55*'Temporary Relocation Numbers'!$I$2</f>
        <v>188.847618751254</v>
      </c>
      <c r="K55" s="44">
        <f>Displacement_Number!K55*'Temporary Relocation Numbers'!$I$2</f>
        <v>205.05400278148346</v>
      </c>
      <c r="L55" s="44">
        <f>Displacement_Number!L55*'Temporary Relocation Numbers'!$I$2</f>
        <v>168.61593066006634</v>
      </c>
      <c r="M55" s="44">
        <f>Displacement_Number!M55*'Temporary Relocation Numbers'!$I$2</f>
        <v>69.049396397333197</v>
      </c>
      <c r="N55" s="45">
        <f>Displacement_Number!N55*'Temporary Relocation Numbers'!$O$2</f>
        <v>18418.373591631986</v>
      </c>
      <c r="O55" s="45">
        <f>Displacement_Number!O55*'Temporary Relocation Numbers'!$O$2</f>
        <v>37728.786649220034</v>
      </c>
      <c r="P55" s="45">
        <f>Displacement_Number!P55*'Temporary Relocation Numbers'!$O$2</f>
        <v>28600.815739069039</v>
      </c>
      <c r="Q55" s="45">
        <f>Displacement_Number!Q55*'Temporary Relocation Numbers'!$O$2</f>
        <v>14067.766989206641</v>
      </c>
      <c r="R55" s="45">
        <f>Displacement_Number!R55*'Temporary Relocation Numbers'!$O$2</f>
        <v>9022.9826338138846</v>
      </c>
      <c r="S55" s="45">
        <f>Displacement_Number!S55*'Temporary Relocation Numbers'!$O$2</f>
        <v>4926.6321960567639</v>
      </c>
      <c r="U55">
        <v>2074</v>
      </c>
      <c r="V55" s="43">
        <f>Displacement_Number!V55*'Temporary Relocation Numbers'!$C$2</f>
        <v>0</v>
      </c>
      <c r="W55" s="43">
        <f>Displacement_Number!W55*'Temporary Relocation Numbers'!$C$2</f>
        <v>0</v>
      </c>
      <c r="X55" s="43">
        <f>Displacement_Number!X55*'Temporary Relocation Numbers'!$C$2</f>
        <v>0</v>
      </c>
      <c r="Y55" s="43">
        <f>Displacement_Number!Y55*'Temporary Relocation Numbers'!$C$2</f>
        <v>0</v>
      </c>
      <c r="Z55" s="43">
        <f>Displacement_Number!Z55*'Temporary Relocation Numbers'!$C$2</f>
        <v>0</v>
      </c>
      <c r="AA55" s="43">
        <f>Displacement_Number!AA55*'Temporary Relocation Numbers'!$C$2</f>
        <v>0</v>
      </c>
      <c r="AB55" s="44">
        <f>Displacement_Number!AB55*'Temporary Relocation Numbers'!$I$2</f>
        <v>220.12397318268731</v>
      </c>
      <c r="AC55" s="44">
        <f>Displacement_Number!AC55*'Temporary Relocation Numbers'!$I$2</f>
        <v>263.8206781634342</v>
      </c>
      <c r="AD55" s="44">
        <f>Displacement_Number!AD55*'Temporary Relocation Numbers'!$I$2</f>
        <v>170.64303690602287</v>
      </c>
      <c r="AE55" s="44">
        <f>Displacement_Number!AE55*'Temporary Relocation Numbers'!$I$2</f>
        <v>204.52636138182442</v>
      </c>
      <c r="AF55" s="44">
        <f>Displacement_Number!AF55*'Temporary Relocation Numbers'!$I$2</f>
        <v>165.17161610624112</v>
      </c>
      <c r="AG55" s="44">
        <f>Displacement_Number!AG55*'Temporary Relocation Numbers'!$I$2</f>
        <v>63.154926222080512</v>
      </c>
      <c r="AH55" s="45">
        <f>Displacement_Number!AH55*'Temporary Relocation Numbers'!$O$2</f>
        <v>17147.057719505898</v>
      </c>
      <c r="AI55" s="45">
        <f>Displacement_Number!AI55*'Temporary Relocation Numbers'!$O$2</f>
        <v>34453.625197299334</v>
      </c>
      <c r="AJ55" s="45">
        <f>Displacement_Number!AJ55*'Temporary Relocation Numbers'!$O$2</f>
        <v>25843.746868383052</v>
      </c>
      <c r="AK55" s="45">
        <f>Displacement_Number!AK55*'Temporary Relocation Numbers'!$O$2</f>
        <v>14031.568055444925</v>
      </c>
      <c r="AL55" s="45">
        <f>Displacement_Number!AL55*'Temporary Relocation Numbers'!$O$2</f>
        <v>8838.6703313944199</v>
      </c>
      <c r="AM55" s="45">
        <f>Displacement_Number!AM55*'Temporary Relocation Numbers'!$O$2</f>
        <v>4506.0653546467238</v>
      </c>
    </row>
    <row r="56" spans="1:39" x14ac:dyDescent="0.35">
      <c r="A56">
        <v>2075</v>
      </c>
      <c r="B56" s="43">
        <f>Displacement_Number!B56*'Temporary Relocation Numbers'!$C$2</f>
        <v>0</v>
      </c>
      <c r="C56" s="43">
        <f>Displacement_Number!C56*'Temporary Relocation Numbers'!$C$2</f>
        <v>0</v>
      </c>
      <c r="D56" s="43">
        <f>Displacement_Number!D56*'Temporary Relocation Numbers'!$C$2</f>
        <v>0</v>
      </c>
      <c r="E56" s="43">
        <f>Displacement_Number!E56*'Temporary Relocation Numbers'!$C$2</f>
        <v>0</v>
      </c>
      <c r="F56" s="43">
        <f>Displacement_Number!F56*'Temporary Relocation Numbers'!$C$2</f>
        <v>0</v>
      </c>
      <c r="G56" s="43">
        <f>Displacement_Number!G56*'Temporary Relocation Numbers'!$C$2</f>
        <v>0</v>
      </c>
      <c r="H56" s="44">
        <f>Displacement_Number!H56*'Temporary Relocation Numbers'!$I$2</f>
        <v>239.84048444082703</v>
      </c>
      <c r="I56" s="44">
        <f>Displacement_Number!I56*'Temporary Relocation Numbers'!$I$2</f>
        <v>293.04898910126485</v>
      </c>
      <c r="J56" s="44">
        <f>Displacement_Number!J56*'Temporary Relocation Numbers'!$I$2</f>
        <v>191.56007331015309</v>
      </c>
      <c r="K56" s="44">
        <f>Displacement_Number!K56*'Temporary Relocation Numbers'!$I$2</f>
        <v>207.999232741718</v>
      </c>
      <c r="L56" s="44">
        <f>Displacement_Number!L56*'Temporary Relocation Numbers'!$I$2</f>
        <v>171.03779360356651</v>
      </c>
      <c r="M56" s="44">
        <f>Displacement_Number!M56*'Temporary Relocation Numbers'!$I$2</f>
        <v>70.041166117733383</v>
      </c>
      <c r="N56" s="45">
        <f>Displacement_Number!N56*'Temporary Relocation Numbers'!$O$2</f>
        <v>18674.238914401139</v>
      </c>
      <c r="O56" s="45">
        <f>Displacement_Number!O56*'Temporary Relocation Numbers'!$O$2</f>
        <v>38252.909375130919</v>
      </c>
      <c r="P56" s="45">
        <f>Displacement_Number!P56*'Temporary Relocation Numbers'!$O$2</f>
        <v>28998.134042671198</v>
      </c>
      <c r="Q56" s="45">
        <f>Displacement_Number!Q56*'Temporary Relocation Numbers'!$O$2</f>
        <v>14263.194328294278</v>
      </c>
      <c r="R56" s="45">
        <f>Displacement_Number!R56*'Temporary Relocation Numbers'!$O$2</f>
        <v>9148.3285745103076</v>
      </c>
      <c r="S56" s="45">
        <f>Displacement_Number!S56*'Temporary Relocation Numbers'!$O$2</f>
        <v>4995.0722421193359</v>
      </c>
      <c r="U56">
        <v>2075</v>
      </c>
      <c r="V56" s="43">
        <f>Displacement_Number!V56*'Temporary Relocation Numbers'!$C$2</f>
        <v>0</v>
      </c>
      <c r="W56" s="43">
        <f>Displacement_Number!W56*'Temporary Relocation Numbers'!$C$2</f>
        <v>0</v>
      </c>
      <c r="X56" s="43">
        <f>Displacement_Number!X56*'Temporary Relocation Numbers'!$C$2</f>
        <v>0</v>
      </c>
      <c r="Y56" s="43">
        <f>Displacement_Number!Y56*'Temporary Relocation Numbers'!$C$2</f>
        <v>0</v>
      </c>
      <c r="Z56" s="43">
        <f>Displacement_Number!Z56*'Temporary Relocation Numbers'!$C$2</f>
        <v>0</v>
      </c>
      <c r="AA56" s="43">
        <f>Displacement_Number!AA56*'Temporary Relocation Numbers'!$C$2</f>
        <v>0</v>
      </c>
      <c r="AB56" s="44">
        <f>Displacement_Number!AB56*'Temporary Relocation Numbers'!$I$2</f>
        <v>223.28565601740075</v>
      </c>
      <c r="AC56" s="44">
        <f>Displacement_Number!AC56*'Temporary Relocation Numbers'!$I$2</f>
        <v>267.60998515045441</v>
      </c>
      <c r="AD56" s="44">
        <f>Displacement_Number!AD56*'Temporary Relocation Numbers'!$I$2</f>
        <v>173.09401556522323</v>
      </c>
      <c r="AE56" s="44">
        <f>Displacement_Number!AE56*'Temporary Relocation Numbers'!$I$2</f>
        <v>207.46401272746255</v>
      </c>
      <c r="AF56" s="44">
        <f>Displacement_Number!AF56*'Temporary Relocation Numbers'!$I$2</f>
        <v>167.54400769937115</v>
      </c>
      <c r="AG56" s="44">
        <f>Displacement_Number!AG56*'Temporary Relocation Numbers'!$I$2</f>
        <v>64.062032537112501</v>
      </c>
      <c r="AH56" s="45">
        <f>Displacement_Number!AH56*'Temporary Relocation Numbers'!$O$2</f>
        <v>17385.262110144169</v>
      </c>
      <c r="AI56" s="45">
        <f>Displacement_Number!AI56*'Temporary Relocation Numbers'!$O$2</f>
        <v>34932.249864554396</v>
      </c>
      <c r="AJ56" s="45">
        <f>Displacement_Number!AJ56*'Temporary Relocation Numbers'!$O$2</f>
        <v>26202.764378867669</v>
      </c>
      <c r="AK56" s="45">
        <f>Displacement_Number!AK56*'Temporary Relocation Numbers'!$O$2</f>
        <v>14226.492524296773</v>
      </c>
      <c r="AL56" s="45">
        <f>Displacement_Number!AL56*'Temporary Relocation Numbers'!$O$2</f>
        <v>8961.4558328363</v>
      </c>
      <c r="AM56" s="45">
        <f>Displacement_Number!AM56*'Temporary Relocation Numbers'!$O$2</f>
        <v>4568.6629483294464</v>
      </c>
    </row>
    <row r="57" spans="1:39" x14ac:dyDescent="0.35">
      <c r="A57">
        <v>2076</v>
      </c>
      <c r="B57" s="43">
        <f>Displacement_Number!B57*'Temporary Relocation Numbers'!$C$2</f>
        <v>0</v>
      </c>
      <c r="C57" s="43">
        <f>Displacement_Number!C57*'Temporary Relocation Numbers'!$C$2</f>
        <v>0</v>
      </c>
      <c r="D57" s="43">
        <f>Displacement_Number!D57*'Temporary Relocation Numbers'!$C$2</f>
        <v>0</v>
      </c>
      <c r="E57" s="43">
        <f>Displacement_Number!E57*'Temporary Relocation Numbers'!$C$2</f>
        <v>0</v>
      </c>
      <c r="F57" s="43">
        <f>Displacement_Number!F57*'Temporary Relocation Numbers'!$C$2</f>
        <v>0</v>
      </c>
      <c r="G57" s="43">
        <f>Displacement_Number!G57*'Temporary Relocation Numbers'!$C$2</f>
        <v>0</v>
      </c>
      <c r="H57" s="44">
        <f>Displacement_Number!H57*'Temporary Relocation Numbers'!$I$2</f>
        <v>243.28535930730322</v>
      </c>
      <c r="I57" s="44">
        <f>Displacement_Number!I57*'Temporary Relocation Numbers'!$I$2</f>
        <v>297.25810792269658</v>
      </c>
      <c r="J57" s="44">
        <f>Displacement_Number!J57*'Temporary Relocation Numbers'!$I$2</f>
        <v>194.31148737398388</v>
      </c>
      <c r="K57" s="44">
        <f>Displacement_Number!K57*'Temporary Relocation Numbers'!$I$2</f>
        <v>210.98676560460734</v>
      </c>
      <c r="L57" s="44">
        <f>Displacement_Number!L57*'Temporary Relocation Numbers'!$I$2</f>
        <v>173.49444222890659</v>
      </c>
      <c r="M57" s="44">
        <f>Displacement_Number!M57*'Temporary Relocation Numbers'!$I$2</f>
        <v>71.04718081679556</v>
      </c>
      <c r="N57" s="45">
        <f>Displacement_Number!N57*'Temporary Relocation Numbers'!$O$2</f>
        <v>18933.658680404387</v>
      </c>
      <c r="O57" s="45">
        <f>Displacement_Number!O57*'Temporary Relocation Numbers'!$O$2</f>
        <v>38784.313136458346</v>
      </c>
      <c r="P57" s="45">
        <f>Displacement_Number!P57*'Temporary Relocation Numbers'!$O$2</f>
        <v>29400.971833403288</v>
      </c>
      <c r="Q57" s="45">
        <f>Displacement_Number!Q57*'Temporary Relocation Numbers'!$O$2</f>
        <v>14461.336515082492</v>
      </c>
      <c r="R57" s="45">
        <f>Displacement_Number!R57*'Temporary Relocation Numbers'!$O$2</f>
        <v>9275.4158024824228</v>
      </c>
      <c r="S57" s="45">
        <f>Displacement_Number!S57*'Temporary Relocation Numbers'!$O$2</f>
        <v>5064.463047182915</v>
      </c>
      <c r="U57">
        <v>2076</v>
      </c>
      <c r="V57" s="43">
        <f>Displacement_Number!V57*'Temporary Relocation Numbers'!$C$2</f>
        <v>0</v>
      </c>
      <c r="W57" s="43">
        <f>Displacement_Number!W57*'Temporary Relocation Numbers'!$C$2</f>
        <v>0</v>
      </c>
      <c r="X57" s="43">
        <f>Displacement_Number!X57*'Temporary Relocation Numbers'!$C$2</f>
        <v>0</v>
      </c>
      <c r="Y57" s="43">
        <f>Displacement_Number!Y57*'Temporary Relocation Numbers'!$C$2</f>
        <v>0</v>
      </c>
      <c r="Z57" s="43">
        <f>Displacement_Number!Z57*'Temporary Relocation Numbers'!$C$2</f>
        <v>0</v>
      </c>
      <c r="AA57" s="43">
        <f>Displacement_Number!AA57*'Temporary Relocation Numbers'!$C$2</f>
        <v>0</v>
      </c>
      <c r="AB57" s="44">
        <f>Displacement_Number!AB57*'Temporary Relocation Numbers'!$I$2</f>
        <v>226.49275070890917</v>
      </c>
      <c r="AC57" s="44">
        <f>Displacement_Number!AC57*'Temporary Relocation Numbers'!$I$2</f>
        <v>271.45371868031356</v>
      </c>
      <c r="AD57" s="44">
        <f>Displacement_Number!AD57*'Temporary Relocation Numbers'!$I$2</f>
        <v>175.58019810087097</v>
      </c>
      <c r="AE57" s="44">
        <f>Displacement_Number!AE57*'Temporary Relocation Numbers'!$I$2</f>
        <v>210.44385812266086</v>
      </c>
      <c r="AF57" s="44">
        <f>Displacement_Number!AF57*'Temporary Relocation Numbers'!$I$2</f>
        <v>169.95047440784984</v>
      </c>
      <c r="AG57" s="44">
        <f>Displacement_Number!AG57*'Temporary Relocation Numbers'!$I$2</f>
        <v>64.982167794081292</v>
      </c>
      <c r="AH57" s="45">
        <f>Displacement_Number!AH57*'Temporary Relocation Numbers'!$O$2</f>
        <v>17626.775600958546</v>
      </c>
      <c r="AI57" s="45">
        <f>Displacement_Number!AI57*'Temporary Relocation Numbers'!$O$2</f>
        <v>35417.52351492209</v>
      </c>
      <c r="AJ57" s="45">
        <f>Displacement_Number!AJ57*'Temporary Relocation Numbers'!$O$2</f>
        <v>26566.769307527007</v>
      </c>
      <c r="AK57" s="45">
        <f>Displacement_Number!AK57*'Temporary Relocation Numbers'!$O$2</f>
        <v>14424.124855050235</v>
      </c>
      <c r="AL57" s="45">
        <f>Displacement_Number!AL57*'Temporary Relocation Numbers'!$O$2</f>
        <v>9085.9470523103082</v>
      </c>
      <c r="AM57" s="45">
        <f>Displacement_Number!AM57*'Temporary Relocation Numbers'!$O$2</f>
        <v>4632.130138528526</v>
      </c>
    </row>
    <row r="58" spans="1:39" x14ac:dyDescent="0.35">
      <c r="A58">
        <v>2077</v>
      </c>
      <c r="B58" s="43">
        <f>Displacement_Number!B58*'Temporary Relocation Numbers'!$C$2</f>
        <v>0</v>
      </c>
      <c r="C58" s="43">
        <f>Displacement_Number!C58*'Temporary Relocation Numbers'!$C$2</f>
        <v>0</v>
      </c>
      <c r="D58" s="43">
        <f>Displacement_Number!D58*'Temporary Relocation Numbers'!$C$2</f>
        <v>0</v>
      </c>
      <c r="E58" s="43">
        <f>Displacement_Number!E58*'Temporary Relocation Numbers'!$C$2</f>
        <v>0</v>
      </c>
      <c r="F58" s="43">
        <f>Displacement_Number!F58*'Temporary Relocation Numbers'!$C$2</f>
        <v>0</v>
      </c>
      <c r="G58" s="43">
        <f>Displacement_Number!G58*'Temporary Relocation Numbers'!$C$2</f>
        <v>0</v>
      </c>
      <c r="H58" s="44">
        <f>Displacement_Number!H58*'Temporary Relocation Numbers'!$I$2</f>
        <v>246.77971357202762</v>
      </c>
      <c r="I58" s="44">
        <f>Displacement_Number!I58*'Temporary Relocation Numbers'!$I$2</f>
        <v>301.52768312484238</v>
      </c>
      <c r="J58" s="44">
        <f>Displacement_Number!J58*'Temporary Relocation Numbers'!$I$2</f>
        <v>197.10242052558613</v>
      </c>
      <c r="K58" s="44">
        <f>Displacement_Number!K58*'Temporary Relocation Numbers'!$I$2</f>
        <v>214.01720897485384</v>
      </c>
      <c r="L58" s="44">
        <f>Displacement_Number!L58*'Temporary Relocation Numbers'!$I$2</f>
        <v>175.98637616950506</v>
      </c>
      <c r="M58" s="44">
        <f>Displacement_Number!M58*'Temporary Relocation Numbers'!$I$2</f>
        <v>72.067645097879648</v>
      </c>
      <c r="N58" s="45">
        <f>Displacement_Number!N58*'Temporary Relocation Numbers'!$O$2</f>
        <v>19196.682267441603</v>
      </c>
      <c r="O58" s="45">
        <f>Displacement_Number!O58*'Temporary Relocation Numbers'!$O$2</f>
        <v>39323.099080269829</v>
      </c>
      <c r="P58" s="45">
        <f>Displacement_Number!P58*'Temporary Relocation Numbers'!$O$2</f>
        <v>29809.405787164455</v>
      </c>
      <c r="Q58" s="45">
        <f>Displacement_Number!Q58*'Temporary Relocation Numbers'!$O$2</f>
        <v>14662.231263834139</v>
      </c>
      <c r="R58" s="45">
        <f>Displacement_Number!R58*'Temporary Relocation Numbers'!$O$2</f>
        <v>9404.2685074356195</v>
      </c>
      <c r="S58" s="45">
        <f>Displacement_Number!S58*'Temporary Relocation Numbers'!$O$2</f>
        <v>5134.8178190509734</v>
      </c>
      <c r="U58">
        <v>2077</v>
      </c>
      <c r="V58" s="43">
        <f>Displacement_Number!V58*'Temporary Relocation Numbers'!$C$2</f>
        <v>0</v>
      </c>
      <c r="W58" s="43">
        <f>Displacement_Number!W58*'Temporary Relocation Numbers'!$C$2</f>
        <v>0</v>
      </c>
      <c r="X58" s="43">
        <f>Displacement_Number!X58*'Temporary Relocation Numbers'!$C$2</f>
        <v>0</v>
      </c>
      <c r="Y58" s="43">
        <f>Displacement_Number!Y58*'Temporary Relocation Numbers'!$C$2</f>
        <v>0</v>
      </c>
      <c r="Z58" s="43">
        <f>Displacement_Number!Z58*'Temporary Relocation Numbers'!$C$2</f>
        <v>0</v>
      </c>
      <c r="AA58" s="43">
        <f>Displacement_Number!AA58*'Temporary Relocation Numbers'!$C$2</f>
        <v>0</v>
      </c>
      <c r="AB58" s="44">
        <f>Displacement_Number!AB58*'Temporary Relocation Numbers'!$I$2</f>
        <v>229.74590951641937</v>
      </c>
      <c r="AC58" s="44">
        <f>Displacement_Number!AC58*'Temporary Relocation Numbers'!$I$2</f>
        <v>275.35266049188272</v>
      </c>
      <c r="AD58" s="44">
        <f>Displacement_Number!AD58*'Temporary Relocation Numbers'!$I$2</f>
        <v>178.10209015299375</v>
      </c>
      <c r="AE58" s="44">
        <f>Displacement_Number!AE58*'Temporary Relocation Numbers'!$I$2</f>
        <v>213.46650360864385</v>
      </c>
      <c r="AF58" s="44">
        <f>Displacement_Number!AF58*'Temporary Relocation Numbers'!$I$2</f>
        <v>172.39150565909281</v>
      </c>
      <c r="AG58" s="44">
        <f>Displacement_Number!AG58*'Temporary Relocation Numbers'!$I$2</f>
        <v>65.915519130178168</v>
      </c>
      <c r="AH58" s="45">
        <f>Displacement_Number!AH58*'Temporary Relocation Numbers'!$O$2</f>
        <v>17871.644161479424</v>
      </c>
      <c r="AI58" s="45">
        <f>Displacement_Number!AI58*'Temporary Relocation Numbers'!$O$2</f>
        <v>35909.538515092732</v>
      </c>
      <c r="AJ58" s="45">
        <f>Displacement_Number!AJ58*'Temporary Relocation Numbers'!$O$2</f>
        <v>26935.830938836971</v>
      </c>
      <c r="AK58" s="45">
        <f>Displacement_Number!AK58*'Temporary Relocation Numbers'!$O$2</f>
        <v>14624.502664922478</v>
      </c>
      <c r="AL58" s="45">
        <f>Displacement_Number!AL58*'Temporary Relocation Numbers'!$O$2</f>
        <v>9212.1676853991648</v>
      </c>
      <c r="AM58" s="45">
        <f>Displacement_Number!AM58*'Temporary Relocation Numbers'!$O$2</f>
        <v>4696.4790055501935</v>
      </c>
    </row>
    <row r="59" spans="1:39" x14ac:dyDescent="0.35">
      <c r="A59">
        <v>2078</v>
      </c>
      <c r="B59" s="43">
        <f>Displacement_Number!B59*'Temporary Relocation Numbers'!$C$2</f>
        <v>0</v>
      </c>
      <c r="C59" s="43">
        <f>Displacement_Number!C59*'Temporary Relocation Numbers'!$C$2</f>
        <v>0</v>
      </c>
      <c r="D59" s="43">
        <f>Displacement_Number!D59*'Temporary Relocation Numbers'!$C$2</f>
        <v>0</v>
      </c>
      <c r="E59" s="43">
        <f>Displacement_Number!E59*'Temporary Relocation Numbers'!$C$2</f>
        <v>0</v>
      </c>
      <c r="F59" s="43">
        <f>Displacement_Number!F59*'Temporary Relocation Numbers'!$C$2</f>
        <v>0</v>
      </c>
      <c r="G59" s="43">
        <f>Displacement_Number!G59*'Temporary Relocation Numbers'!$C$2</f>
        <v>0</v>
      </c>
      <c r="H59" s="44">
        <f>Displacement_Number!H59*'Temporary Relocation Numbers'!$I$2</f>
        <v>250.32425791708465</v>
      </c>
      <c r="I59" s="44">
        <f>Displacement_Number!I59*'Temporary Relocation Numbers'!$I$2</f>
        <v>305.85858305429042</v>
      </c>
      <c r="J59" s="44">
        <f>Displacement_Number!J59*'Temporary Relocation Numbers'!$I$2</f>
        <v>199.93344038519507</v>
      </c>
      <c r="K59" s="44">
        <f>Displacement_Number!K59*'Temporary Relocation Numbers'!$I$2</f>
        <v>217.09117918430258</v>
      </c>
      <c r="L59" s="44">
        <f>Displacement_Number!L59*'Temporary Relocation Numbers'!$I$2</f>
        <v>178.51410223511067</v>
      </c>
      <c r="M59" s="44">
        <f>Displacement_Number!M59*'Temporary Relocation Numbers'!$I$2</f>
        <v>73.102766503102899</v>
      </c>
      <c r="N59" s="45">
        <f>Displacement_Number!N59*'Temporary Relocation Numbers'!$O$2</f>
        <v>19463.359739261774</v>
      </c>
      <c r="O59" s="45">
        <f>Displacement_Number!O59*'Temporary Relocation Numbers'!$O$2</f>
        <v>39869.369758752975</v>
      </c>
      <c r="P59" s="45">
        <f>Displacement_Number!P59*'Temporary Relocation Numbers'!$O$2</f>
        <v>30223.513645024112</v>
      </c>
      <c r="Q59" s="45">
        <f>Displacement_Number!Q59*'Temporary Relocation Numbers'!$O$2</f>
        <v>14865.916812733056</v>
      </c>
      <c r="R59" s="45">
        <f>Displacement_Number!R59*'Temporary Relocation Numbers'!$O$2</f>
        <v>9534.9112151150875</v>
      </c>
      <c r="S59" s="45">
        <f>Displacement_Number!S59*'Temporary Relocation Numbers'!$O$2</f>
        <v>5206.1499490078322</v>
      </c>
      <c r="U59">
        <v>2078</v>
      </c>
      <c r="V59" s="43">
        <f>Displacement_Number!V59*'Temporary Relocation Numbers'!$C$2</f>
        <v>0</v>
      </c>
      <c r="W59" s="43">
        <f>Displacement_Number!W59*'Temporary Relocation Numbers'!$C$2</f>
        <v>0</v>
      </c>
      <c r="X59" s="43">
        <f>Displacement_Number!X59*'Temporary Relocation Numbers'!$C$2</f>
        <v>0</v>
      </c>
      <c r="Y59" s="43">
        <f>Displacement_Number!Y59*'Temporary Relocation Numbers'!$C$2</f>
        <v>0</v>
      </c>
      <c r="Z59" s="43">
        <f>Displacement_Number!Z59*'Temporary Relocation Numbers'!$C$2</f>
        <v>0</v>
      </c>
      <c r="AA59" s="43">
        <f>Displacement_Number!AA59*'Temporary Relocation Numbers'!$C$2</f>
        <v>0</v>
      </c>
      <c r="AB59" s="44">
        <f>Displacement_Number!AB59*'Temporary Relocation Numbers'!$I$2</f>
        <v>233.04579406766194</v>
      </c>
      <c r="AC59" s="44">
        <f>Displacement_Number!AC59*'Temporary Relocation Numbers'!$I$2</f>
        <v>279.30760355229773</v>
      </c>
      <c r="AD59" s="44">
        <f>Displacement_Number!AD59*'Temporary Relocation Numbers'!$I$2</f>
        <v>180.66020462422392</v>
      </c>
      <c r="AE59" s="44">
        <f>Displacement_Number!AE59*'Temporary Relocation Numbers'!$I$2</f>
        <v>216.53256393132216</v>
      </c>
      <c r="AF59" s="44">
        <f>Displacement_Number!AF59*'Temporary Relocation Numbers'!$I$2</f>
        <v>174.86759791025537</v>
      </c>
      <c r="AG59" s="44">
        <f>Displacement_Number!AG59*'Temporary Relocation Numbers'!$I$2</f>
        <v>66.862276370481794</v>
      </c>
      <c r="AH59" s="45">
        <f>Displacement_Number!AH59*'Temporary Relocation Numbers'!$O$2</f>
        <v>18119.914399839116</v>
      </c>
      <c r="AI59" s="45">
        <f>Displacement_Number!AI59*'Temporary Relocation Numbers'!$O$2</f>
        <v>36408.388514901068</v>
      </c>
      <c r="AJ59" s="45">
        <f>Displacement_Number!AJ59*'Temporary Relocation Numbers'!$O$2</f>
        <v>27310.019519763147</v>
      </c>
      <c r="AK59" s="45">
        <f>Displacement_Number!AK59*'Temporary Relocation Numbers'!$O$2</f>
        <v>14827.664093703506</v>
      </c>
      <c r="AL59" s="45">
        <f>Displacement_Number!AL59*'Temporary Relocation Numbers'!$O$2</f>
        <v>9340.1417568611068</v>
      </c>
      <c r="AM59" s="45">
        <f>Displacement_Number!AM59*'Temporary Relocation Numbers'!$O$2</f>
        <v>4761.7217975185149</v>
      </c>
    </row>
    <row r="60" spans="1:39" x14ac:dyDescent="0.35">
      <c r="A60">
        <v>2079</v>
      </c>
      <c r="B60" s="43">
        <f>Displacement_Number!B60*'Temporary Relocation Numbers'!$C$2</f>
        <v>0</v>
      </c>
      <c r="C60" s="43">
        <f>Displacement_Number!C60*'Temporary Relocation Numbers'!$C$2</f>
        <v>0</v>
      </c>
      <c r="D60" s="43">
        <f>Displacement_Number!D60*'Temporary Relocation Numbers'!$C$2</f>
        <v>0</v>
      </c>
      <c r="E60" s="43">
        <f>Displacement_Number!E60*'Temporary Relocation Numbers'!$C$2</f>
        <v>0</v>
      </c>
      <c r="F60" s="43">
        <f>Displacement_Number!F60*'Temporary Relocation Numbers'!$C$2</f>
        <v>0</v>
      </c>
      <c r="G60" s="43">
        <f>Displacement_Number!G60*'Temporary Relocation Numbers'!$C$2</f>
        <v>0</v>
      </c>
      <c r="H60" s="44">
        <f>Displacement_Number!H60*'Temporary Relocation Numbers'!$I$2</f>
        <v>253.91971323222191</v>
      </c>
      <c r="I60" s="44">
        <f>Displacement_Number!I60*'Temporary Relocation Numbers'!$I$2</f>
        <v>310.25168852985792</v>
      </c>
      <c r="J60" s="44">
        <f>Displacement_Number!J60*'Temporary Relocation Numbers'!$I$2</f>
        <v>202.80512272588436</v>
      </c>
      <c r="K60" s="44">
        <f>Displacement_Number!K60*'Temporary Relocation Numbers'!$I$2</f>
        <v>220.2093014172911</v>
      </c>
      <c r="L60" s="44">
        <f>Displacement_Number!L60*'Temporary Relocation Numbers'!$I$2</f>
        <v>181.07813451487795</v>
      </c>
      <c r="M60" s="44">
        <f>Displacement_Number!M60*'Temporary Relocation Numbers'!$I$2</f>
        <v>74.152755555549746</v>
      </c>
      <c r="N60" s="45">
        <f>Displacement_Number!N60*'Temporary Relocation Numbers'!$O$2</f>
        <v>19733.741855092077</v>
      </c>
      <c r="O60" s="45">
        <f>Displacement_Number!O60*'Temporary Relocation Numbers'!$O$2</f>
        <v>40423.229148735198</v>
      </c>
      <c r="P60" s="45">
        <f>Displacement_Number!P60*'Temporary Relocation Numbers'!$O$2</f>
        <v>30643.374228019093</v>
      </c>
      <c r="Q60" s="45">
        <f>Displacement_Number!Q60*'Temporary Relocation Numbers'!$O$2</f>
        <v>15072.431931162264</v>
      </c>
      <c r="R60" s="45">
        <f>Displacement_Number!R60*'Temporary Relocation Numbers'!$O$2</f>
        <v>9667.3687919740478</v>
      </c>
      <c r="S60" s="45">
        <f>Displacement_Number!S60*'Temporary Relocation Numbers'!$O$2</f>
        <v>5278.4730143675615</v>
      </c>
      <c r="U60">
        <v>2079</v>
      </c>
      <c r="V60" s="43">
        <f>Displacement_Number!V60*'Temporary Relocation Numbers'!$C$2</f>
        <v>0</v>
      </c>
      <c r="W60" s="43">
        <f>Displacement_Number!W60*'Temporary Relocation Numbers'!$C$2</f>
        <v>0</v>
      </c>
      <c r="X60" s="43">
        <f>Displacement_Number!X60*'Temporary Relocation Numbers'!$C$2</f>
        <v>0</v>
      </c>
      <c r="Y60" s="43">
        <f>Displacement_Number!Y60*'Temporary Relocation Numbers'!$C$2</f>
        <v>0</v>
      </c>
      <c r="Z60" s="43">
        <f>Displacement_Number!Z60*'Temporary Relocation Numbers'!$C$2</f>
        <v>0</v>
      </c>
      <c r="AA60" s="43">
        <f>Displacement_Number!AA60*'Temporary Relocation Numbers'!$C$2</f>
        <v>0</v>
      </c>
      <c r="AB60" s="44">
        <f>Displacement_Number!AB60*'Temporary Relocation Numbers'!$I$2</f>
        <v>236.39307549345375</v>
      </c>
      <c r="AC60" s="44">
        <f>Displacement_Number!AC60*'Temporary Relocation Numbers'!$I$2</f>
        <v>283.31935221823409</v>
      </c>
      <c r="AD60" s="44">
        <f>Displacement_Number!AD60*'Temporary Relocation Numbers'!$I$2</f>
        <v>183.25506178411257</v>
      </c>
      <c r="AE60" s="44">
        <f>Displacement_Number!AE60*'Temporary Relocation Numbers'!$I$2</f>
        <v>219.64266266631989</v>
      </c>
      <c r="AF60" s="44">
        <f>Displacement_Number!AF60*'Temporary Relocation Numbers'!$I$2</f>
        <v>177.37925474920212</v>
      </c>
      <c r="AG60" s="44">
        <f>Displacement_Number!AG60*'Temporary Relocation Numbers'!$I$2</f>
        <v>67.822632066564807</v>
      </c>
      <c r="AH60" s="45">
        <f>Displacement_Number!AH60*'Temporary Relocation Numbers'!$O$2</f>
        <v>18371.63357164323</v>
      </c>
      <c r="AI60" s="45">
        <f>Displacement_Number!AI60*'Temporary Relocation Numbers'!$O$2</f>
        <v>36914.168465151524</v>
      </c>
      <c r="AJ60" s="45">
        <f>Displacement_Number!AJ60*'Temporary Relocation Numbers'!$O$2</f>
        <v>27689.406273131579</v>
      </c>
      <c r="AK60" s="45">
        <f>Displacement_Number!AK60*'Temporary Relocation Numbers'!$O$2</f>
        <v>15033.647811015639</v>
      </c>
      <c r="AL60" s="45">
        <f>Displacement_Number!AL60*'Temporary Relocation Numbers'!$O$2</f>
        <v>9469.8936252027634</v>
      </c>
      <c r="AM60" s="45">
        <f>Displacement_Number!AM60*'Temporary Relocation Numbers'!$O$2</f>
        <v>4827.8709327066799</v>
      </c>
    </row>
    <row r="61" spans="1:39" x14ac:dyDescent="0.35">
      <c r="A61">
        <v>2080</v>
      </c>
      <c r="B61" s="43">
        <f>Displacement_Number!B61*'Temporary Relocation Numbers'!$C$2</f>
        <v>0</v>
      </c>
      <c r="C61" s="43">
        <f>Displacement_Number!C61*'Temporary Relocation Numbers'!$C$2</f>
        <v>0</v>
      </c>
      <c r="D61" s="43">
        <f>Displacement_Number!D61*'Temporary Relocation Numbers'!$C$2</f>
        <v>0</v>
      </c>
      <c r="E61" s="43">
        <f>Displacement_Number!E61*'Temporary Relocation Numbers'!$C$2</f>
        <v>0</v>
      </c>
      <c r="F61" s="43">
        <f>Displacement_Number!F61*'Temporary Relocation Numbers'!$C$2</f>
        <v>0</v>
      </c>
      <c r="G61" s="43">
        <f>Displacement_Number!G61*'Temporary Relocation Numbers'!$C$2</f>
        <v>0</v>
      </c>
      <c r="H61" s="44">
        <f>Displacement_Number!H61*'Temporary Relocation Numbers'!$I$2</f>
        <v>281.86340467720424</v>
      </c>
      <c r="I61" s="44">
        <f>Displacement_Number!I61*'Temporary Relocation Numbers'!$I$2</f>
        <v>344.39467547720989</v>
      </c>
      <c r="J61" s="44">
        <f>Displacement_Number!J61*'Temporary Relocation Numbers'!$I$2</f>
        <v>225.12368831016028</v>
      </c>
      <c r="K61" s="44">
        <f>Displacement_Number!K61*'Temporary Relocation Numbers'!$I$2</f>
        <v>244.44318500903992</v>
      </c>
      <c r="L61" s="44">
        <f>Displacement_Number!L61*'Temporary Relocation Numbers'!$I$2</f>
        <v>201.00565984919155</v>
      </c>
      <c r="M61" s="44">
        <f>Displacement_Number!M61*'Temporary Relocation Numbers'!$I$2</f>
        <v>82.31321578395449</v>
      </c>
      <c r="N61" s="45">
        <f>Displacement_Number!N61*'Temporary Relocation Numbers'!$O$2</f>
        <v>21895.248005176094</v>
      </c>
      <c r="O61" s="45">
        <f>Displacement_Number!O61*'Temporary Relocation Numbers'!$O$2</f>
        <v>44850.927608198966</v>
      </c>
      <c r="P61" s="45">
        <f>Displacement_Number!P61*'Temporary Relocation Numbers'!$O$2</f>
        <v>33999.850781709181</v>
      </c>
      <c r="Q61" s="45">
        <f>Displacement_Number!Q61*'Temporary Relocation Numbers'!$O$2</f>
        <v>16723.368411185354</v>
      </c>
      <c r="R61" s="45">
        <f>Displacement_Number!R61*'Temporary Relocation Numbers'!$O$2</f>
        <v>10726.269696446467</v>
      </c>
      <c r="S61" s="45">
        <f>Displacement_Number!S61*'Temporary Relocation Numbers'!$O$2</f>
        <v>5856.6427283219346</v>
      </c>
      <c r="U61">
        <v>2080</v>
      </c>
      <c r="V61" s="43">
        <f>Displacement_Number!V61*'Temporary Relocation Numbers'!$C$2</f>
        <v>0</v>
      </c>
      <c r="W61" s="43">
        <f>Displacement_Number!W61*'Temporary Relocation Numbers'!$C$2</f>
        <v>0</v>
      </c>
      <c r="X61" s="43">
        <f>Displacement_Number!X61*'Temporary Relocation Numbers'!$C$2</f>
        <v>0</v>
      </c>
      <c r="Y61" s="43">
        <f>Displacement_Number!Y61*'Temporary Relocation Numbers'!$C$2</f>
        <v>0</v>
      </c>
      <c r="Z61" s="43">
        <f>Displacement_Number!Z61*'Temporary Relocation Numbers'!$C$2</f>
        <v>0</v>
      </c>
      <c r="AA61" s="43">
        <f>Displacement_Number!AA61*'Temporary Relocation Numbers'!$C$2</f>
        <v>0</v>
      </c>
      <c r="AB61" s="44">
        <f>Displacement_Number!AB61*'Temporary Relocation Numbers'!$I$2</f>
        <v>262.40797239623288</v>
      </c>
      <c r="AC61" s="44">
        <f>Displacement_Number!AC61*'Temporary Relocation Numbers'!$I$2</f>
        <v>314.49845390356927</v>
      </c>
      <c r="AD61" s="44">
        <f>Displacement_Number!AD61*'Temporary Relocation Numbers'!$I$2</f>
        <v>203.4221564812587</v>
      </c>
      <c r="AE61" s="44">
        <f>Displacement_Number!AE61*'Temporary Relocation Numbers'!$I$2</f>
        <v>243.8141880495769</v>
      </c>
      <c r="AF61" s="44">
        <f>Displacement_Number!AF61*'Temporary Relocation Numbers'!$I$2</f>
        <v>196.89972088536044</v>
      </c>
      <c r="AG61" s="44">
        <f>Displacement_Number!AG61*'Temporary Relocation Numbers'!$I$2</f>
        <v>75.286466517737921</v>
      </c>
      <c r="AH61" s="45">
        <f>Displacement_Number!AH61*'Temporary Relocation Numbers'!$O$2</f>
        <v>20383.943210828562</v>
      </c>
      <c r="AI61" s="45">
        <f>Displacement_Number!AI61*'Temporary Relocation Numbers'!$O$2</f>
        <v>40957.507166375784</v>
      </c>
      <c r="AJ61" s="45">
        <f>Displacement_Number!AJ61*'Temporary Relocation Numbers'!$O$2</f>
        <v>30722.324327449038</v>
      </c>
      <c r="AK61" s="45">
        <f>Displacement_Number!AK61*'Temporary Relocation Numbers'!$O$2</f>
        <v>16680.336129953106</v>
      </c>
      <c r="AL61" s="45">
        <f>Displacement_Number!AL61*'Temporary Relocation Numbers'!$O$2</f>
        <v>10507.164380127297</v>
      </c>
      <c r="AM61" s="45">
        <f>Displacement_Number!AM61*'Temporary Relocation Numbers'!$O$2</f>
        <v>5356.6846158635126</v>
      </c>
    </row>
    <row r="62" spans="1:39" x14ac:dyDescent="0.35">
      <c r="A62">
        <v>2081</v>
      </c>
      <c r="B62" s="43">
        <f>Displacement_Number!B62*'Temporary Relocation Numbers'!$C$2</f>
        <v>0</v>
      </c>
      <c r="C62" s="43">
        <f>Displacement_Number!C62*'Temporary Relocation Numbers'!$C$2</f>
        <v>0</v>
      </c>
      <c r="D62" s="43">
        <f>Displacement_Number!D62*'Temporary Relocation Numbers'!$C$2</f>
        <v>0</v>
      </c>
      <c r="E62" s="43">
        <f>Displacement_Number!E62*'Temporary Relocation Numbers'!$C$2</f>
        <v>0</v>
      </c>
      <c r="F62" s="43">
        <f>Displacement_Number!F62*'Temporary Relocation Numbers'!$C$2</f>
        <v>0</v>
      </c>
      <c r="G62" s="43">
        <f>Displacement_Number!G62*'Temporary Relocation Numbers'!$C$2</f>
        <v>0</v>
      </c>
      <c r="H62" s="44">
        <f>Displacement_Number!H62*'Temporary Relocation Numbers'!$I$2</f>
        <v>285.91186280476234</v>
      </c>
      <c r="I62" s="44">
        <f>Displacement_Number!I62*'Temporary Relocation Numbers'!$I$2</f>
        <v>349.34128223738924</v>
      </c>
      <c r="J62" s="44">
        <f>Displacement_Number!J62*'Temporary Relocation Numbers'!$I$2</f>
        <v>228.35718301192497</v>
      </c>
      <c r="K62" s="44">
        <f>Displacement_Number!K62*'Temporary Relocation Numbers'!$I$2</f>
        <v>247.95416934632675</v>
      </c>
      <c r="L62" s="44">
        <f>Displacement_Number!L62*'Temporary Relocation Numbers'!$I$2</f>
        <v>203.89274268363602</v>
      </c>
      <c r="M62" s="44">
        <f>Displacement_Number!M62*'Temporary Relocation Numbers'!$I$2</f>
        <v>83.495496285488969</v>
      </c>
      <c r="N62" s="45">
        <f>Displacement_Number!N62*'Temporary Relocation Numbers'!$O$2</f>
        <v>22199.413553240571</v>
      </c>
      <c r="O62" s="45">
        <f>Displacement_Number!O62*'Temporary Relocation Numbers'!$O$2</f>
        <v>45473.990063299862</v>
      </c>
      <c r="P62" s="45">
        <f>Displacement_Number!P62*'Temporary Relocation Numbers'!$O$2</f>
        <v>34472.171681873653</v>
      </c>
      <c r="Q62" s="45">
        <f>Displacement_Number!Q62*'Temporary Relocation Numbers'!$O$2</f>
        <v>16955.686972595111</v>
      </c>
      <c r="R62" s="45">
        <f>Displacement_Number!R62*'Temporary Relocation Numbers'!$O$2</f>
        <v>10875.277449185131</v>
      </c>
      <c r="S62" s="45">
        <f>Displacement_Number!S62*'Temporary Relocation Numbers'!$O$2</f>
        <v>5938.0023431962109</v>
      </c>
      <c r="U62">
        <v>2081</v>
      </c>
      <c r="V62" s="43">
        <f>Displacement_Number!V62*'Temporary Relocation Numbers'!$C$2</f>
        <v>0</v>
      </c>
      <c r="W62" s="43">
        <f>Displacement_Number!W62*'Temporary Relocation Numbers'!$C$2</f>
        <v>0</v>
      </c>
      <c r="X62" s="43">
        <f>Displacement_Number!X62*'Temporary Relocation Numbers'!$C$2</f>
        <v>0</v>
      </c>
      <c r="Y62" s="43">
        <f>Displacement_Number!Y62*'Temporary Relocation Numbers'!$C$2</f>
        <v>0</v>
      </c>
      <c r="Z62" s="43">
        <f>Displacement_Number!Z62*'Temporary Relocation Numbers'!$C$2</f>
        <v>0</v>
      </c>
      <c r="AA62" s="43">
        <f>Displacement_Number!AA62*'Temporary Relocation Numbers'!$C$2</f>
        <v>0</v>
      </c>
      <c r="AB62" s="44">
        <f>Displacement_Number!AB62*'Temporary Relocation Numbers'!$I$2</f>
        <v>266.17698841943809</v>
      </c>
      <c r="AC62" s="44">
        <f>Displacement_Number!AC62*'Temporary Relocation Numbers'!$I$2</f>
        <v>319.01565550080556</v>
      </c>
      <c r="AD62" s="44">
        <f>Displacement_Number!AD62*'Temporary Relocation Numbers'!$I$2</f>
        <v>206.34394792018304</v>
      </c>
      <c r="AE62" s="44">
        <f>Displacement_Number!AE62*'Temporary Relocation Numbers'!$I$2</f>
        <v>247.31613798292733</v>
      </c>
      <c r="AF62" s="44">
        <f>Displacement_Number!AF62*'Temporary Relocation Numbers'!$I$2</f>
        <v>199.72782933117003</v>
      </c>
      <c r="AG62" s="44">
        <f>Displacement_Number!AG62*'Temporary Relocation Numbers'!$I$2</f>
        <v>76.36782047221071</v>
      </c>
      <c r="AH62" s="45">
        <f>Displacement_Number!AH62*'Temporary Relocation Numbers'!$O$2</f>
        <v>20667.113936137139</v>
      </c>
      <c r="AI62" s="45">
        <f>Displacement_Number!AI62*'Temporary Relocation Numbers'!$O$2</f>
        <v>41526.48280034303</v>
      </c>
      <c r="AJ62" s="45">
        <f>Displacement_Number!AJ62*'Temporary Relocation Numbers'!$O$2</f>
        <v>31149.114314694856</v>
      </c>
      <c r="AK62" s="45">
        <f>Displacement_Number!AK62*'Temporary Relocation Numbers'!$O$2</f>
        <v>16912.05689327433</v>
      </c>
      <c r="AL62" s="45">
        <f>Displacement_Number!AL62*'Temporary Relocation Numbers'!$O$2</f>
        <v>10653.128354206487</v>
      </c>
      <c r="AM62" s="45">
        <f>Displacement_Number!AM62*'Temporary Relocation Numbers'!$O$2</f>
        <v>5431.0988865585732</v>
      </c>
    </row>
    <row r="63" spans="1:39" x14ac:dyDescent="0.35">
      <c r="A63">
        <v>2082</v>
      </c>
      <c r="B63" s="43">
        <f>Displacement_Number!B63*'Temporary Relocation Numbers'!$C$2</f>
        <v>0</v>
      </c>
      <c r="C63" s="43">
        <f>Displacement_Number!C63*'Temporary Relocation Numbers'!$C$2</f>
        <v>0</v>
      </c>
      <c r="D63" s="43">
        <f>Displacement_Number!D63*'Temporary Relocation Numbers'!$C$2</f>
        <v>0</v>
      </c>
      <c r="E63" s="43">
        <f>Displacement_Number!E63*'Temporary Relocation Numbers'!$C$2</f>
        <v>0</v>
      </c>
      <c r="F63" s="43">
        <f>Displacement_Number!F63*'Temporary Relocation Numbers'!$C$2</f>
        <v>0</v>
      </c>
      <c r="G63" s="43">
        <f>Displacement_Number!G63*'Temporary Relocation Numbers'!$C$2</f>
        <v>0</v>
      </c>
      <c r="H63" s="44">
        <f>Displacement_Number!H63*'Temporary Relocation Numbers'!$I$2</f>
        <v>290.01846971268208</v>
      </c>
      <c r="I63" s="44">
        <f>Displacement_Number!I63*'Temporary Relocation Numbers'!$I$2</f>
        <v>354.35893805895705</v>
      </c>
      <c r="J63" s="44">
        <f>Displacement_Number!J63*'Temporary Relocation Numbers'!$I$2</f>
        <v>231.6371210181008</v>
      </c>
      <c r="K63" s="44">
        <f>Displacement_Number!K63*'Temporary Relocation Numbers'!$I$2</f>
        <v>251.51558262486731</v>
      </c>
      <c r="L63" s="44">
        <f>Displacement_Number!L63*'Temporary Relocation Numbers'!$I$2</f>
        <v>206.82129324241811</v>
      </c>
      <c r="M63" s="44">
        <f>Displacement_Number!M63*'Temporary Relocation Numbers'!$I$2</f>
        <v>84.694758108564557</v>
      </c>
      <c r="N63" s="45">
        <f>Displacement_Number!N63*'Temporary Relocation Numbers'!$O$2</f>
        <v>22507.80452412774</v>
      </c>
      <c r="O63" s="45">
        <f>Displacement_Number!O63*'Temporary Relocation Numbers'!$O$2</f>
        <v>46105.708009906935</v>
      </c>
      <c r="P63" s="45">
        <f>Displacement_Number!P63*'Temporary Relocation Numbers'!$O$2</f>
        <v>34951.053994150323</v>
      </c>
      <c r="Q63" s="45">
        <f>Displacement_Number!Q63*'Temporary Relocation Numbers'!$O$2</f>
        <v>17191.232869111558</v>
      </c>
      <c r="R63" s="45">
        <f>Displacement_Number!R63*'Temporary Relocation Numbers'!$O$2</f>
        <v>11026.355195593973</v>
      </c>
      <c r="S63" s="45">
        <f>Displacement_Number!S63*'Temporary Relocation Numbers'!$O$2</f>
        <v>6020.4921938112584</v>
      </c>
      <c r="U63">
        <v>2082</v>
      </c>
      <c r="V63" s="43">
        <f>Displacement_Number!V63*'Temporary Relocation Numbers'!$C$2</f>
        <v>0</v>
      </c>
      <c r="W63" s="43">
        <f>Displacement_Number!W63*'Temporary Relocation Numbers'!$C$2</f>
        <v>0</v>
      </c>
      <c r="X63" s="43">
        <f>Displacement_Number!X63*'Temporary Relocation Numbers'!$C$2</f>
        <v>0</v>
      </c>
      <c r="Y63" s="43">
        <f>Displacement_Number!Y63*'Temporary Relocation Numbers'!$C$2</f>
        <v>0</v>
      </c>
      <c r="Z63" s="43">
        <f>Displacement_Number!Z63*'Temporary Relocation Numbers'!$C$2</f>
        <v>0</v>
      </c>
      <c r="AA63" s="43">
        <f>Displacement_Number!AA63*'Temporary Relocation Numbers'!$C$2</f>
        <v>0</v>
      </c>
      <c r="AB63" s="44">
        <f>Displacement_Number!AB63*'Temporary Relocation Numbers'!$I$2</f>
        <v>270.00013954247828</v>
      </c>
      <c r="AC63" s="44">
        <f>Displacement_Number!AC63*'Temporary Relocation Numbers'!$I$2</f>
        <v>323.5977385307383</v>
      </c>
      <c r="AD63" s="44">
        <f>Displacement_Number!AD63*'Temporary Relocation Numbers'!$I$2</f>
        <v>209.30770560978647</v>
      </c>
      <c r="AE63" s="44">
        <f>Displacement_Number!AE63*'Temporary Relocation Numbers'!$I$2</f>
        <v>250.86838709465542</v>
      </c>
      <c r="AF63" s="44">
        <f>Displacement_Number!AF63*'Temporary Relocation Numbers'!$I$2</f>
        <v>202.59655844086518</v>
      </c>
      <c r="AG63" s="44">
        <f>Displacement_Number!AG63*'Temporary Relocation Numbers'!$I$2</f>
        <v>77.464706120876883</v>
      </c>
      <c r="AH63" s="45">
        <f>Displacement_Number!AH63*'Temporary Relocation Numbers'!$O$2</f>
        <v>20954.218427294771</v>
      </c>
      <c r="AI63" s="45">
        <f>Displacement_Number!AI63*'Temporary Relocation Numbers'!$O$2</f>
        <v>42103.36255969404</v>
      </c>
      <c r="AJ63" s="45">
        <f>Displacement_Number!AJ63*'Temporary Relocation Numbers'!$O$2</f>
        <v>31581.83320534238</v>
      </c>
      <c r="AK63" s="45">
        <f>Displacement_Number!AK63*'Temporary Relocation Numbers'!$O$2</f>
        <v>17146.99668717958</v>
      </c>
      <c r="AL63" s="45">
        <f>Displacement_Number!AL63*'Temporary Relocation Numbers'!$O$2</f>
        <v>10801.120038232739</v>
      </c>
      <c r="AM63" s="45">
        <f>Displacement_Number!AM63*'Temporary Relocation Numbers'!$O$2</f>
        <v>5506.5469092999447</v>
      </c>
    </row>
    <row r="64" spans="1:39" x14ac:dyDescent="0.35">
      <c r="A64">
        <v>2083</v>
      </c>
      <c r="B64" s="43">
        <f>Displacement_Number!B64*'Temporary Relocation Numbers'!$C$2</f>
        <v>0</v>
      </c>
      <c r="C64" s="43">
        <f>Displacement_Number!C64*'Temporary Relocation Numbers'!$C$2</f>
        <v>0</v>
      </c>
      <c r="D64" s="43">
        <f>Displacement_Number!D64*'Temporary Relocation Numbers'!$C$2</f>
        <v>0</v>
      </c>
      <c r="E64" s="43">
        <f>Displacement_Number!E64*'Temporary Relocation Numbers'!$C$2</f>
        <v>0</v>
      </c>
      <c r="F64" s="43">
        <f>Displacement_Number!F64*'Temporary Relocation Numbers'!$C$2</f>
        <v>0</v>
      </c>
      <c r="G64" s="43">
        <f>Displacement_Number!G64*'Temporary Relocation Numbers'!$C$2</f>
        <v>0</v>
      </c>
      <c r="H64" s="44">
        <f>Displacement_Number!H64*'Temporary Relocation Numbers'!$I$2</f>
        <v>294.18406060304562</v>
      </c>
      <c r="I64" s="44">
        <f>Displacement_Number!I64*'Temporary Relocation Numbers'!$I$2</f>
        <v>359.44866343320541</v>
      </c>
      <c r="J64" s="44">
        <f>Displacement_Number!J64*'Temporary Relocation Numbers'!$I$2</f>
        <v>234.9641694027743</v>
      </c>
      <c r="K64" s="44">
        <f>Displacement_Number!K64*'Temporary Relocation Numbers'!$I$2</f>
        <v>255.12814916521418</v>
      </c>
      <c r="L64" s="44">
        <f>Displacement_Number!L64*'Temporary Relocation Numbers'!$I$2</f>
        <v>209.79190713441386</v>
      </c>
      <c r="M64" s="44">
        <f>Displacement_Number!M64*'Temporary Relocation Numbers'!$I$2</f>
        <v>85.911245159158625</v>
      </c>
      <c r="N64" s="45">
        <f>Displacement_Number!N64*'Temporary Relocation Numbers'!$O$2</f>
        <v>22820.479616786699</v>
      </c>
      <c r="O64" s="45">
        <f>Displacement_Number!O64*'Temporary Relocation Numbers'!$O$2</f>
        <v>46746.201688828442</v>
      </c>
      <c r="P64" s="45">
        <f>Displacement_Number!P64*'Temporary Relocation Numbers'!$O$2</f>
        <v>35436.588868706152</v>
      </c>
      <c r="Q64" s="45">
        <f>Displacement_Number!Q64*'Temporary Relocation Numbers'!$O$2</f>
        <v>17430.050934396833</v>
      </c>
      <c r="R64" s="45">
        <f>Displacement_Number!R64*'Temporary Relocation Numbers'!$O$2</f>
        <v>11179.531691719003</v>
      </c>
      <c r="S64" s="45">
        <f>Displacement_Number!S64*'Temporary Relocation Numbers'!$O$2</f>
        <v>6104.1279812348857</v>
      </c>
      <c r="U64">
        <v>2083</v>
      </c>
      <c r="V64" s="43">
        <f>Displacement_Number!V64*'Temporary Relocation Numbers'!$C$2</f>
        <v>0</v>
      </c>
      <c r="W64" s="43">
        <f>Displacement_Number!W64*'Temporary Relocation Numbers'!$C$2</f>
        <v>0</v>
      </c>
      <c r="X64" s="43">
        <f>Displacement_Number!X64*'Temporary Relocation Numbers'!$C$2</f>
        <v>0</v>
      </c>
      <c r="Y64" s="43">
        <f>Displacement_Number!Y64*'Temporary Relocation Numbers'!$C$2</f>
        <v>0</v>
      </c>
      <c r="Z64" s="43">
        <f>Displacement_Number!Z64*'Temporary Relocation Numbers'!$C$2</f>
        <v>0</v>
      </c>
      <c r="AA64" s="43">
        <f>Displacement_Number!AA64*'Temporary Relocation Numbers'!$C$2</f>
        <v>0</v>
      </c>
      <c r="AB64" s="44">
        <f>Displacement_Number!AB64*'Temporary Relocation Numbers'!$I$2</f>
        <v>273.8782033181725</v>
      </c>
      <c r="AC64" s="44">
        <f>Displacement_Number!AC64*'Temporary Relocation Numbers'!$I$2</f>
        <v>328.24563489782599</v>
      </c>
      <c r="AD64" s="44">
        <f>Displacement_Number!AD64*'Temporary Relocation Numbers'!$I$2</f>
        <v>212.31403231937435</v>
      </c>
      <c r="AE64" s="44">
        <f>Displacement_Number!AE64*'Temporary Relocation Numbers'!$I$2</f>
        <v>254.47165784150471</v>
      </c>
      <c r="AF64" s="44">
        <f>Displacement_Number!AF64*'Temporary Relocation Numbers'!$I$2</f>
        <v>205.50649165683026</v>
      </c>
      <c r="AG64" s="44">
        <f>Displacement_Number!AG64*'Temporary Relocation Numbers'!$I$2</f>
        <v>78.577346548438271</v>
      </c>
      <c r="AH64" s="45">
        <f>Displacement_Number!AH64*'Temporary Relocation Numbers'!$O$2</f>
        <v>21245.311331595018</v>
      </c>
      <c r="AI64" s="45">
        <f>Displacement_Number!AI64*'Temporary Relocation Numbers'!$O$2</f>
        <v>42688.256247369973</v>
      </c>
      <c r="AJ64" s="45">
        <f>Displacement_Number!AJ64*'Temporary Relocation Numbers'!$O$2</f>
        <v>32020.563362841076</v>
      </c>
      <c r="AK64" s="45">
        <f>Displacement_Number!AK64*'Temporary Relocation Numbers'!$O$2</f>
        <v>17385.200229965798</v>
      </c>
      <c r="AL64" s="45">
        <f>Displacement_Number!AL64*'Temporary Relocation Numbers'!$O$2</f>
        <v>10951.167600852837</v>
      </c>
      <c r="AM64" s="45">
        <f>Displacement_Number!AM64*'Temporary Relocation Numbers'!$O$2</f>
        <v>5583.0430448182078</v>
      </c>
    </row>
    <row r="65" spans="1:39" x14ac:dyDescent="0.35">
      <c r="A65">
        <v>2084</v>
      </c>
      <c r="B65" s="43">
        <f>Displacement_Number!B65*'Temporary Relocation Numbers'!$C$2</f>
        <v>0</v>
      </c>
      <c r="C65" s="43">
        <f>Displacement_Number!C65*'Temporary Relocation Numbers'!$C$2</f>
        <v>0</v>
      </c>
      <c r="D65" s="43">
        <f>Displacement_Number!D65*'Temporary Relocation Numbers'!$C$2</f>
        <v>0</v>
      </c>
      <c r="E65" s="43">
        <f>Displacement_Number!E65*'Temporary Relocation Numbers'!$C$2</f>
        <v>0</v>
      </c>
      <c r="F65" s="43">
        <f>Displacement_Number!F65*'Temporary Relocation Numbers'!$C$2</f>
        <v>0</v>
      </c>
      <c r="G65" s="43">
        <f>Displacement_Number!G65*'Temporary Relocation Numbers'!$C$2</f>
        <v>0</v>
      </c>
      <c r="H65" s="44">
        <f>Displacement_Number!H65*'Temporary Relocation Numbers'!$I$2</f>
        <v>298.40948267410295</v>
      </c>
      <c r="I65" s="44">
        <f>Displacement_Number!I65*'Temporary Relocation Numbers'!$I$2</f>
        <v>364.61149350893857</v>
      </c>
      <c r="J65" s="44">
        <f>Displacement_Number!J65*'Temporary Relocation Numbers'!$I$2</f>
        <v>238.33900482134504</v>
      </c>
      <c r="K65" s="44">
        <f>Displacement_Number!K65*'Temporary Relocation Numbers'!$I$2</f>
        <v>258.79260369147528</v>
      </c>
      <c r="L65" s="44">
        <f>Displacement_Number!L65*'Temporary Relocation Numbers'!$I$2</f>
        <v>212.80518852334367</v>
      </c>
      <c r="M65" s="44">
        <f>Displacement_Number!M65*'Temporary Relocation Numbers'!$I$2</f>
        <v>87.14520484651689</v>
      </c>
      <c r="N65" s="45">
        <f>Displacement_Number!N65*'Temporary Relocation Numbers'!$O$2</f>
        <v>23137.498345603712</v>
      </c>
      <c r="O65" s="45">
        <f>Displacement_Number!O65*'Temporary Relocation Numbers'!$O$2</f>
        <v>47395.593011240213</v>
      </c>
      <c r="P65" s="45">
        <f>Displacement_Number!P65*'Temporary Relocation Numbers'!$O$2</f>
        <v>35928.868721952727</v>
      </c>
      <c r="Q65" s="45">
        <f>Displacement_Number!Q65*'Temporary Relocation Numbers'!$O$2</f>
        <v>17672.186624935672</v>
      </c>
      <c r="R65" s="45">
        <f>Displacement_Number!R65*'Temporary Relocation Numbers'!$O$2</f>
        <v>11334.836093080979</v>
      </c>
      <c r="S65" s="45">
        <f>Displacement_Number!S65*'Temporary Relocation Numbers'!$O$2</f>
        <v>6188.9256246518098</v>
      </c>
      <c r="U65">
        <v>2084</v>
      </c>
      <c r="V65" s="43">
        <f>Displacement_Number!V65*'Temporary Relocation Numbers'!$C$2</f>
        <v>0</v>
      </c>
      <c r="W65" s="43">
        <f>Displacement_Number!W65*'Temporary Relocation Numbers'!$C$2</f>
        <v>0</v>
      </c>
      <c r="X65" s="43">
        <f>Displacement_Number!X65*'Temporary Relocation Numbers'!$C$2</f>
        <v>0</v>
      </c>
      <c r="Y65" s="43">
        <f>Displacement_Number!Y65*'Temporary Relocation Numbers'!$C$2</f>
        <v>0</v>
      </c>
      <c r="Z65" s="43">
        <f>Displacement_Number!Z65*'Temporary Relocation Numbers'!$C$2</f>
        <v>0</v>
      </c>
      <c r="AA65" s="43">
        <f>Displacement_Number!AA65*'Temporary Relocation Numbers'!$C$2</f>
        <v>0</v>
      </c>
      <c r="AB65" s="44">
        <f>Displacement_Number!AB65*'Temporary Relocation Numbers'!$I$2</f>
        <v>277.81196846748037</v>
      </c>
      <c r="AC65" s="44">
        <f>Displacement_Number!AC65*'Temporary Relocation Numbers'!$I$2</f>
        <v>332.96028989164972</v>
      </c>
      <c r="AD65" s="44">
        <f>Displacement_Number!AD65*'Temporary Relocation Numbers'!$I$2</f>
        <v>215.36353947594313</v>
      </c>
      <c r="AE65" s="44">
        <f>Displacement_Number!AE65*'Temporary Relocation Numbers'!$I$2</f>
        <v>258.12668305700367</v>
      </c>
      <c r="AF65" s="44">
        <f>Displacement_Number!AF65*'Temporary Relocation Numbers'!$I$2</f>
        <v>208.45822080154426</v>
      </c>
      <c r="AG65" s="44">
        <f>Displacement_Number!AG65*'Temporary Relocation Numbers'!$I$2</f>
        <v>79.705968043805086</v>
      </c>
      <c r="AH65" s="45">
        <f>Displacement_Number!AH65*'Temporary Relocation Numbers'!$O$2</f>
        <v>21540.448055483568</v>
      </c>
      <c r="AI65" s="45">
        <f>Displacement_Number!AI65*'Temporary Relocation Numbers'!$O$2</f>
        <v>43281.275191678287</v>
      </c>
      <c r="AJ65" s="45">
        <f>Displacement_Number!AJ65*'Temporary Relocation Numbers'!$O$2</f>
        <v>32465.388294821263</v>
      </c>
      <c r="AK65" s="45">
        <f>Displacement_Number!AK65*'Temporary Relocation Numbers'!$O$2</f>
        <v>17626.712861149877</v>
      </c>
      <c r="AL65" s="45">
        <f>Displacement_Number!AL65*'Temporary Relocation Numbers'!$O$2</f>
        <v>11103.29960202825</v>
      </c>
      <c r="AM65" s="45">
        <f>Displacement_Number!AM65*'Temporary Relocation Numbers'!$O$2</f>
        <v>5660.6018533411016</v>
      </c>
    </row>
    <row r="66" spans="1:39" x14ac:dyDescent="0.35">
      <c r="A66">
        <v>2085</v>
      </c>
      <c r="B66" s="43">
        <f>Displacement_Number!B66*'Temporary Relocation Numbers'!$C$2</f>
        <v>0</v>
      </c>
      <c r="C66" s="43">
        <f>Displacement_Number!C66*'Temporary Relocation Numbers'!$C$2</f>
        <v>0</v>
      </c>
      <c r="D66" s="43">
        <f>Displacement_Number!D66*'Temporary Relocation Numbers'!$C$2</f>
        <v>0</v>
      </c>
      <c r="E66" s="43">
        <f>Displacement_Number!E66*'Temporary Relocation Numbers'!$C$2</f>
        <v>0</v>
      </c>
      <c r="F66" s="43">
        <f>Displacement_Number!F66*'Temporary Relocation Numbers'!$C$2</f>
        <v>0</v>
      </c>
      <c r="G66" s="43">
        <f>Displacement_Number!G66*'Temporary Relocation Numbers'!$C$2</f>
        <v>0</v>
      </c>
      <c r="H66" s="44">
        <f>Displacement_Number!H66*'Temporary Relocation Numbers'!$I$2</f>
        <v>302.69559529257458</v>
      </c>
      <c r="I66" s="44">
        <f>Displacement_Number!I66*'Temporary Relocation Numbers'!$I$2</f>
        <v>369.84847830300134</v>
      </c>
      <c r="J66" s="44">
        <f>Displacement_Number!J66*'Temporary Relocation Numbers'!$I$2</f>
        <v>241.7623136481439</v>
      </c>
      <c r="K66" s="44">
        <f>Displacement_Number!K66*'Temporary Relocation Numbers'!$I$2</f>
        <v>262.50969148074148</v>
      </c>
      <c r="L66" s="44">
        <f>Displacement_Number!L66*'Temporary Relocation Numbers'!$I$2</f>
        <v>215.8617502506473</v>
      </c>
      <c r="M66" s="44">
        <f>Displacement_Number!M66*'Temporary Relocation Numbers'!$I$2</f>
        <v>88.396888133471549</v>
      </c>
      <c r="N66" s="45">
        <f>Displacement_Number!N66*'Temporary Relocation Numbers'!$O$2</f>
        <v>23458.921051730074</v>
      </c>
      <c r="O66" s="45">
        <f>Displacement_Number!O66*'Temporary Relocation Numbers'!$O$2</f>
        <v>48054.005581890102</v>
      </c>
      <c r="P66" s="45">
        <f>Displacement_Number!P66*'Temporary Relocation Numbers'!$O$2</f>
        <v>36427.987254136795</v>
      </c>
      <c r="Q66" s="45">
        <f>Displacement_Number!Q66*'Temporary Relocation Numbers'!$O$2</f>
        <v>17917.686028687607</v>
      </c>
      <c r="R66" s="45">
        <f>Displacement_Number!R66*'Temporary Relocation Numbers'!$O$2</f>
        <v>11492.297960224847</v>
      </c>
      <c r="S66" s="45">
        <f>Displacement_Number!S66*'Temporary Relocation Numbers'!$O$2</f>
        <v>6274.9012643937076</v>
      </c>
      <c r="U66">
        <v>2085</v>
      </c>
      <c r="V66" s="43">
        <f>Displacement_Number!V66*'Temporary Relocation Numbers'!$C$2</f>
        <v>0</v>
      </c>
      <c r="W66" s="43">
        <f>Displacement_Number!W66*'Temporary Relocation Numbers'!$C$2</f>
        <v>0</v>
      </c>
      <c r="X66" s="43">
        <f>Displacement_Number!X66*'Temporary Relocation Numbers'!$C$2</f>
        <v>0</v>
      </c>
      <c r="Y66" s="43">
        <f>Displacement_Number!Y66*'Temporary Relocation Numbers'!$C$2</f>
        <v>0</v>
      </c>
      <c r="Z66" s="43">
        <f>Displacement_Number!Z66*'Temporary Relocation Numbers'!$C$2</f>
        <v>0</v>
      </c>
      <c r="AA66" s="43">
        <f>Displacement_Number!AA66*'Temporary Relocation Numbers'!$C$2</f>
        <v>0</v>
      </c>
      <c r="AB66" s="44">
        <f>Displacement_Number!AB66*'Temporary Relocation Numbers'!$I$2</f>
        <v>281.80223503991141</v>
      </c>
      <c r="AC66" s="44">
        <f>Displacement_Number!AC66*'Temporary Relocation Numbers'!$I$2</f>
        <v>337.74266237916595</v>
      </c>
      <c r="AD66" s="44">
        <f>Displacement_Number!AD66*'Temporary Relocation Numbers'!$I$2</f>
        <v>218.45684728853246</v>
      </c>
      <c r="AE66" s="44">
        <f>Displacement_Number!AE66*'Temporary Relocation Numbers'!$I$2</f>
        <v>261.83420610050945</v>
      </c>
      <c r="AF66" s="44">
        <f>Displacement_Number!AF66*'Temporary Relocation Numbers'!$I$2</f>
        <v>211.45234619794604</v>
      </c>
      <c r="AG66" s="44">
        <f>Displacement_Number!AG66*'Temporary Relocation Numbers'!$I$2</f>
        <v>80.850800146118516</v>
      </c>
      <c r="AH66" s="45">
        <f>Displacement_Number!AH66*'Temporary Relocation Numbers'!$O$2</f>
        <v>21839.68477510427</v>
      </c>
      <c r="AI66" s="45">
        <f>Displacement_Number!AI66*'Temporary Relocation Numbers'!$O$2</f>
        <v>43882.532267482791</v>
      </c>
      <c r="AJ66" s="45">
        <f>Displacement_Number!AJ66*'Temporary Relocation Numbers'!$O$2</f>
        <v>32916.392668988941</v>
      </c>
      <c r="AK66" s="45">
        <f>Displacement_Number!AK66*'Temporary Relocation Numbers'!$O$2</f>
        <v>17871.580550098617</v>
      </c>
      <c r="AL66" s="45">
        <f>Displacement_Number!AL66*'Temporary Relocation Numbers'!$O$2</f>
        <v>11257.544998471198</v>
      </c>
      <c r="AM66" s="45">
        <f>Displacement_Number!AM66*'Temporary Relocation Numbers'!$O$2</f>
        <v>5739.2380973648869</v>
      </c>
    </row>
    <row r="67" spans="1:39" x14ac:dyDescent="0.35">
      <c r="A67">
        <v>2086</v>
      </c>
      <c r="B67" s="43">
        <f>Displacement_Number!B67*'Temporary Relocation Numbers'!$C$2</f>
        <v>0</v>
      </c>
      <c r="C67" s="43">
        <f>Displacement_Number!C67*'Temporary Relocation Numbers'!$C$2</f>
        <v>0</v>
      </c>
      <c r="D67" s="43">
        <f>Displacement_Number!D67*'Temporary Relocation Numbers'!$C$2</f>
        <v>0</v>
      </c>
      <c r="E67" s="43">
        <f>Displacement_Number!E67*'Temporary Relocation Numbers'!$C$2</f>
        <v>0</v>
      </c>
      <c r="F67" s="43">
        <f>Displacement_Number!F67*'Temporary Relocation Numbers'!$C$2</f>
        <v>0</v>
      </c>
      <c r="G67" s="43">
        <f>Displacement_Number!G67*'Temporary Relocation Numbers'!$C$2</f>
        <v>0</v>
      </c>
      <c r="H67" s="44">
        <f>Displacement_Number!H67*'Temporary Relocation Numbers'!$I$2</f>
        <v>307.04327016843024</v>
      </c>
      <c r="I67" s="44">
        <f>Displacement_Number!I67*'Temporary Relocation Numbers'!$I$2</f>
        <v>375.16068291383232</v>
      </c>
      <c r="J67" s="44">
        <f>Displacement_Number!J67*'Temporary Relocation Numbers'!$I$2</f>
        <v>245.23479211602788</v>
      </c>
      <c r="K67" s="44">
        <f>Displacement_Number!K67*'Temporary Relocation Numbers'!$I$2</f>
        <v>266.28016851466168</v>
      </c>
      <c r="L67" s="44">
        <f>Displacement_Number!L67*'Temporary Relocation Numbers'!$I$2</f>
        <v>218.96221396012368</v>
      </c>
      <c r="M67" s="44">
        <f>Displacement_Number!M67*'Temporary Relocation Numbers'!$I$2</f>
        <v>89.666549587481953</v>
      </c>
      <c r="N67" s="45">
        <f>Displacement_Number!N67*'Temporary Relocation Numbers'!$O$2</f>
        <v>23784.808914567438</v>
      </c>
      <c r="O67" s="45">
        <f>Displacement_Number!O67*'Temporary Relocation Numbers'!$O$2</f>
        <v>48721.564722624833</v>
      </c>
      <c r="P67" s="45">
        <f>Displacement_Number!P67*'Temporary Relocation Numbers'!$O$2</f>
        <v>36934.039467175033</v>
      </c>
      <c r="Q67" s="45">
        <f>Displacement_Number!Q67*'Temporary Relocation Numbers'!$O$2</f>
        <v>18166.595873859245</v>
      </c>
      <c r="R67" s="45">
        <f>Displacement_Number!R67*'Temporary Relocation Numbers'!$O$2</f>
        <v>11651.947264346258</v>
      </c>
      <c r="S67" s="45">
        <f>Displacement_Number!S67*'Temporary Relocation Numbers'!$O$2</f>
        <v>6362.0712650113574</v>
      </c>
      <c r="U67">
        <v>2086</v>
      </c>
      <c r="V67" s="43">
        <f>Displacement_Number!V67*'Temporary Relocation Numbers'!$C$2</f>
        <v>0</v>
      </c>
      <c r="W67" s="43">
        <f>Displacement_Number!W67*'Temporary Relocation Numbers'!$C$2</f>
        <v>0</v>
      </c>
      <c r="X67" s="43">
        <f>Displacement_Number!X67*'Temporary Relocation Numbers'!$C$2</f>
        <v>0</v>
      </c>
      <c r="Y67" s="43">
        <f>Displacement_Number!Y67*'Temporary Relocation Numbers'!$C$2</f>
        <v>0</v>
      </c>
      <c r="Z67" s="43">
        <f>Displacement_Number!Z67*'Temporary Relocation Numbers'!$C$2</f>
        <v>0</v>
      </c>
      <c r="AA67" s="43">
        <f>Displacement_Number!AA67*'Temporary Relocation Numbers'!$C$2</f>
        <v>0</v>
      </c>
      <c r="AB67" s="44">
        <f>Displacement_Number!AB67*'Temporary Relocation Numbers'!$I$2</f>
        <v>285.84981457623996</v>
      </c>
      <c r="AC67" s="44">
        <f>Displacement_Number!AC67*'Temporary Relocation Numbers'!$I$2</f>
        <v>342.59372499972113</v>
      </c>
      <c r="AD67" s="44">
        <f>Displacement_Number!AD67*'Temporary Relocation Numbers'!$I$2</f>
        <v>221.59458487436348</v>
      </c>
      <c r="AE67" s="44">
        <f>Displacement_Number!AE67*'Temporary Relocation Numbers'!$I$2</f>
        <v>265.59498100839164</v>
      </c>
      <c r="AF67" s="44">
        <f>Displacement_Number!AF67*'Temporary Relocation Numbers'!$I$2</f>
        <v>214.48947679152792</v>
      </c>
      <c r="AG67" s="44">
        <f>Displacement_Number!AG67*'Temporary Relocation Numbers'!$I$2</f>
        <v>82.012075691434404</v>
      </c>
      <c r="AH67" s="45">
        <f>Displacement_Number!AH67*'Temporary Relocation Numbers'!$O$2</f>
        <v>22143.078446991643</v>
      </c>
      <c r="AI67" s="45">
        <f>Displacement_Number!AI67*'Temporary Relocation Numbers'!$O$2</f>
        <v>44492.14191768819</v>
      </c>
      <c r="AJ67" s="45">
        <f>Displacement_Number!AJ67*'Temporary Relocation Numbers'!$O$2</f>
        <v>33373.662329241328</v>
      </c>
      <c r="AK67" s="45">
        <f>Displacement_Number!AK67*'Temporary Relocation Numbers'!$O$2</f>
        <v>18119.849904778413</v>
      </c>
      <c r="AL67" s="45">
        <f>Displacement_Number!AL67*'Temporary Relocation Numbers'!$O$2</f>
        <v>11413.933149156273</v>
      </c>
      <c r="AM67" s="45">
        <f>Displacement_Number!AM67*'Temporary Relocation Numbers'!$O$2</f>
        <v>5818.9667444642409</v>
      </c>
    </row>
    <row r="68" spans="1:39" x14ac:dyDescent="0.35">
      <c r="A68">
        <v>2087</v>
      </c>
      <c r="B68" s="43">
        <f>Displacement_Number!B68*'Temporary Relocation Numbers'!$C$2</f>
        <v>0</v>
      </c>
      <c r="C68" s="43">
        <f>Displacement_Number!C68*'Temporary Relocation Numbers'!$C$2</f>
        <v>0</v>
      </c>
      <c r="D68" s="43">
        <f>Displacement_Number!D68*'Temporary Relocation Numbers'!$C$2</f>
        <v>0</v>
      </c>
      <c r="E68" s="43">
        <f>Displacement_Number!E68*'Temporary Relocation Numbers'!$C$2</f>
        <v>0</v>
      </c>
      <c r="F68" s="43">
        <f>Displacement_Number!F68*'Temporary Relocation Numbers'!$C$2</f>
        <v>0</v>
      </c>
      <c r="G68" s="43">
        <f>Displacement_Number!G68*'Temporary Relocation Numbers'!$C$2</f>
        <v>0</v>
      </c>
      <c r="H68" s="44">
        <f>Displacement_Number!H68*'Temporary Relocation Numbers'!$I$2</f>
        <v>311.45339153217719</v>
      </c>
      <c r="I68" s="44">
        <f>Displacement_Number!I68*'Temporary Relocation Numbers'!$I$2</f>
        <v>380.54918773808254</v>
      </c>
      <c r="J68" s="44">
        <f>Displacement_Number!J68*'Temporary Relocation Numbers'!$I$2</f>
        <v>248.7571464579799</v>
      </c>
      <c r="K68" s="44">
        <f>Displacement_Number!K68*'Temporary Relocation Numbers'!$I$2</f>
        <v>270.10480163319392</v>
      </c>
      <c r="L68" s="44">
        <f>Displacement_Number!L68*'Temporary Relocation Numbers'!$I$2</f>
        <v>222.10721022436076</v>
      </c>
      <c r="M68" s="44">
        <f>Displacement_Number!M68*'Temporary Relocation Numbers'!$I$2</f>
        <v>90.954447432408841</v>
      </c>
      <c r="N68" s="45">
        <f>Displacement_Number!N68*'Temporary Relocation Numbers'!$O$2</f>
        <v>24115.223963412653</v>
      </c>
      <c r="O68" s="45">
        <f>Displacement_Number!O68*'Temporary Relocation Numbers'!$O$2</f>
        <v>49398.397496243691</v>
      </c>
      <c r="P68" s="45">
        <f>Displacement_Number!P68*'Temporary Relocation Numbers'!$O$2</f>
        <v>37447.121682736717</v>
      </c>
      <c r="Q68" s="45">
        <f>Displacement_Number!Q68*'Temporary Relocation Numbers'!$O$2</f>
        <v>18418.963537798561</v>
      </c>
      <c r="R68" s="45">
        <f>Displacement_Number!R68*'Temporary Relocation Numbers'!$O$2</f>
        <v>11813.814392996293</v>
      </c>
      <c r="S68" s="45">
        <f>Displacement_Number!S68*'Temporary Relocation Numbers'!$O$2</f>
        <v>6450.4522183894587</v>
      </c>
      <c r="U68">
        <v>2087</v>
      </c>
      <c r="V68" s="43">
        <f>Displacement_Number!V68*'Temporary Relocation Numbers'!$C$2</f>
        <v>0</v>
      </c>
      <c r="W68" s="43">
        <f>Displacement_Number!W68*'Temporary Relocation Numbers'!$C$2</f>
        <v>0</v>
      </c>
      <c r="X68" s="43">
        <f>Displacement_Number!X68*'Temporary Relocation Numbers'!$C$2</f>
        <v>0</v>
      </c>
      <c r="Y68" s="43">
        <f>Displacement_Number!Y68*'Temporary Relocation Numbers'!$C$2</f>
        <v>0</v>
      </c>
      <c r="Z68" s="43">
        <f>Displacement_Number!Z68*'Temporary Relocation Numbers'!$C$2</f>
        <v>0</v>
      </c>
      <c r="AA68" s="43">
        <f>Displacement_Number!AA68*'Temporary Relocation Numbers'!$C$2</f>
        <v>0</v>
      </c>
      <c r="AB68" s="44">
        <f>Displacement_Number!AB68*'Temporary Relocation Numbers'!$I$2</f>
        <v>289.95553027355601</v>
      </c>
      <c r="AC68" s="44">
        <f>Displacement_Number!AC68*'Temporary Relocation Numbers'!$I$2</f>
        <v>347.51446436286722</v>
      </c>
      <c r="AD68" s="44">
        <f>Displacement_Number!AD68*'Temporary Relocation Numbers'!$I$2</f>
        <v>224.7773903867884</v>
      </c>
      <c r="AE68" s="44">
        <f>Displacement_Number!AE68*'Temporary Relocation Numbers'!$I$2</f>
        <v>269.40977264738945</v>
      </c>
      <c r="AF68" s="44">
        <f>Displacement_Number!AF68*'Temporary Relocation Numbers'!$I$2</f>
        <v>217.57023027418302</v>
      </c>
      <c r="AG68" s="44">
        <f>Displacement_Number!AG68*'Temporary Relocation Numbers'!$I$2</f>
        <v>83.190030860077641</v>
      </c>
      <c r="AH68" s="45">
        <f>Displacement_Number!AH68*'Temporary Relocation Numbers'!$O$2</f>
        <v>22450.68681891197</v>
      </c>
      <c r="AI68" s="45">
        <f>Displacement_Number!AI68*'Temporary Relocation Numbers'!$O$2</f>
        <v>45110.220175023162</v>
      </c>
      <c r="AJ68" s="45">
        <f>Displacement_Number!AJ68*'Temporary Relocation Numbers'!$O$2</f>
        <v>33837.284312006392</v>
      </c>
      <c r="AK68" s="45">
        <f>Displacement_Number!AK68*'Temporary Relocation Numbers'!$O$2</f>
        <v>18371.568180626677</v>
      </c>
      <c r="AL68" s="45">
        <f>Displacement_Number!AL68*'Temporary Relocation Numbers'!$O$2</f>
        <v>11572.493820908596</v>
      </c>
      <c r="AM68" s="45">
        <f>Displacement_Number!AM68*'Temporary Relocation Numbers'!$O$2</f>
        <v>5899.8029701411797</v>
      </c>
    </row>
    <row r="69" spans="1:39" x14ac:dyDescent="0.35">
      <c r="A69">
        <v>2088</v>
      </c>
      <c r="B69" s="43">
        <f>Displacement_Number!B69*'Temporary Relocation Numbers'!$C$2</f>
        <v>0</v>
      </c>
      <c r="C69" s="43">
        <f>Displacement_Number!C69*'Temporary Relocation Numbers'!$C$2</f>
        <v>0</v>
      </c>
      <c r="D69" s="43">
        <f>Displacement_Number!D69*'Temporary Relocation Numbers'!$C$2</f>
        <v>0</v>
      </c>
      <c r="E69" s="43">
        <f>Displacement_Number!E69*'Temporary Relocation Numbers'!$C$2</f>
        <v>0</v>
      </c>
      <c r="F69" s="43">
        <f>Displacement_Number!F69*'Temporary Relocation Numbers'!$C$2</f>
        <v>0</v>
      </c>
      <c r="G69" s="43">
        <f>Displacement_Number!G69*'Temporary Relocation Numbers'!$C$2</f>
        <v>0</v>
      </c>
      <c r="H69" s="44">
        <f>Displacement_Number!H69*'Temporary Relocation Numbers'!$I$2</f>
        <v>315.9268563146947</v>
      </c>
      <c r="I69" s="44">
        <f>Displacement_Number!I69*'Temporary Relocation Numbers'!$I$2</f>
        <v>386.01508869034774</v>
      </c>
      <c r="J69" s="44">
        <f>Displacement_Number!J69*'Temporary Relocation Numbers'!$I$2</f>
        <v>252.3300930507427</v>
      </c>
      <c r="K69" s="44">
        <f>Displacement_Number!K69*'Temporary Relocation Numbers'!$I$2</f>
        <v>273.98436869056582</v>
      </c>
      <c r="L69" s="44">
        <f>Displacement_Number!L69*'Temporary Relocation Numbers'!$I$2</f>
        <v>225.29737867298158</v>
      </c>
      <c r="M69" s="44">
        <f>Displacement_Number!M69*'Temporary Relocation Numbers'!$I$2</f>
        <v>92.260843601031667</v>
      </c>
      <c r="N69" s="45">
        <f>Displacement_Number!N69*'Temporary Relocation Numbers'!$O$2</f>
        <v>24450.22908926439</v>
      </c>
      <c r="O69" s="45">
        <f>Displacement_Number!O69*'Temporary Relocation Numbers'!$O$2</f>
        <v>50084.632730683617</v>
      </c>
      <c r="P69" s="45">
        <f>Displacement_Number!P69*'Temporary Relocation Numbers'!$O$2</f>
        <v>37967.331560577528</v>
      </c>
      <c r="Q69" s="45">
        <f>Displacement_Number!Q69*'Temporary Relocation Numbers'!$O$2</f>
        <v>18674.837056012639</v>
      </c>
      <c r="R69" s="45">
        <f>Displacement_Number!R69*'Temporary Relocation Numbers'!$O$2</f>
        <v>11977.930155865401</v>
      </c>
      <c r="S69" s="45">
        <f>Displacement_Number!S69*'Temporary Relocation Numbers'!$O$2</f>
        <v>6540.0609469047231</v>
      </c>
      <c r="U69">
        <v>2088</v>
      </c>
      <c r="V69" s="43">
        <f>Displacement_Number!V69*'Temporary Relocation Numbers'!$C$2</f>
        <v>0</v>
      </c>
      <c r="W69" s="43">
        <f>Displacement_Number!W69*'Temporary Relocation Numbers'!$C$2</f>
        <v>0</v>
      </c>
      <c r="X69" s="43">
        <f>Displacement_Number!X69*'Temporary Relocation Numbers'!$C$2</f>
        <v>0</v>
      </c>
      <c r="Y69" s="43">
        <f>Displacement_Number!Y69*'Temporary Relocation Numbers'!$C$2</f>
        <v>0</v>
      </c>
      <c r="Z69" s="43">
        <f>Displacement_Number!Z69*'Temporary Relocation Numbers'!$C$2</f>
        <v>0</v>
      </c>
      <c r="AA69" s="43">
        <f>Displacement_Number!AA69*'Temporary Relocation Numbers'!$C$2</f>
        <v>0</v>
      </c>
      <c r="AB69" s="44">
        <f>Displacement_Number!AB69*'Temporary Relocation Numbers'!$I$2</f>
        <v>294.12021715268713</v>
      </c>
      <c r="AC69" s="44">
        <f>Displacement_Number!AC69*'Temporary Relocation Numbers'!$I$2</f>
        <v>352.50588124901822</v>
      </c>
      <c r="AD69" s="44">
        <f>Displacement_Number!AD69*'Temporary Relocation Numbers'!$I$2</f>
        <v>228.00591114507847</v>
      </c>
      <c r="AE69" s="44">
        <f>Displacement_Number!AE69*'Temporary Relocation Numbers'!$I$2</f>
        <v>273.27935687016907</v>
      </c>
      <c r="AF69" s="44">
        <f>Displacement_Number!AF69*'Temporary Relocation Numbers'!$I$2</f>
        <v>220.69523320983168</v>
      </c>
      <c r="AG69" s="44">
        <f>Displacement_Number!AG69*'Temporary Relocation Numbers'!$I$2</f>
        <v>84.384905224676316</v>
      </c>
      <c r="AH69" s="45">
        <f>Displacement_Number!AH69*'Temporary Relocation Numbers'!$O$2</f>
        <v>22762.568440854964</v>
      </c>
      <c r="AI69" s="45">
        <f>Displacement_Number!AI69*'Temporary Relocation Numbers'!$O$2</f>
        <v>45736.884684125849</v>
      </c>
      <c r="AJ69" s="45">
        <f>Displacement_Number!AJ69*'Temporary Relocation Numbers'!$O$2</f>
        <v>34307.346862809281</v>
      </c>
      <c r="AK69" s="45">
        <f>Displacement_Number!AK69*'Temporary Relocation Numbers'!$O$2</f>
        <v>18626.783289546343</v>
      </c>
      <c r="AL69" s="45">
        <f>Displacement_Number!AL69*'Temporary Relocation Numbers'!$O$2</f>
        <v>11733.257194069627</v>
      </c>
      <c r="AM69" s="45">
        <f>Displacement_Number!AM69*'Temporary Relocation Numbers'!$O$2</f>
        <v>5981.7621607135461</v>
      </c>
    </row>
    <row r="70" spans="1:39" x14ac:dyDescent="0.35">
      <c r="A70">
        <v>2089</v>
      </c>
      <c r="B70" s="43">
        <f>Displacement_Number!B70*'Temporary Relocation Numbers'!$C$2</f>
        <v>0</v>
      </c>
      <c r="C70" s="43">
        <f>Displacement_Number!C70*'Temporary Relocation Numbers'!$C$2</f>
        <v>0</v>
      </c>
      <c r="D70" s="43">
        <f>Displacement_Number!D70*'Temporary Relocation Numbers'!$C$2</f>
        <v>0</v>
      </c>
      <c r="E70" s="43">
        <f>Displacement_Number!E70*'Temporary Relocation Numbers'!$C$2</f>
        <v>0</v>
      </c>
      <c r="F70" s="43">
        <f>Displacement_Number!F70*'Temporary Relocation Numbers'!$C$2</f>
        <v>0</v>
      </c>
      <c r="G70" s="43">
        <f>Displacement_Number!G70*'Temporary Relocation Numbers'!$C$2</f>
        <v>0</v>
      </c>
      <c r="H70" s="44">
        <f>Displacement_Number!H70*'Temporary Relocation Numbers'!$I$2</f>
        <v>320.46457432965246</v>
      </c>
      <c r="I70" s="44">
        <f>Displacement_Number!I70*'Temporary Relocation Numbers'!$I$2</f>
        <v>391.55949742605503</v>
      </c>
      <c r="J70" s="44">
        <f>Displacement_Number!J70*'Temporary Relocation Numbers'!$I$2</f>
        <v>255.95435856051557</v>
      </c>
      <c r="K70" s="44">
        <f>Displacement_Number!K70*'Temporary Relocation Numbers'!$I$2</f>
        <v>277.91965871347406</v>
      </c>
      <c r="L70" s="44">
        <f>Displacement_Number!L70*'Temporary Relocation Numbers'!$I$2</f>
        <v>228.53336812273193</v>
      </c>
      <c r="M70" s="44">
        <f>Displacement_Number!M70*'Temporary Relocation Numbers'!$I$2</f>
        <v>93.586003788320653</v>
      </c>
      <c r="N70" s="45">
        <f>Displacement_Number!N70*'Temporary Relocation Numbers'!$O$2</f>
        <v>24789.888056793785</v>
      </c>
      <c r="O70" s="45">
        <f>Displacement_Number!O70*'Temporary Relocation Numbers'!$O$2</f>
        <v>50780.401043540129</v>
      </c>
      <c r="P70" s="45">
        <f>Displacement_Number!P70*'Temporary Relocation Numbers'!$O$2</f>
        <v>38494.768117127998</v>
      </c>
      <c r="Q70" s="45">
        <f>Displacement_Number!Q70*'Temporary Relocation Numbers'!$O$2</f>
        <v>18934.265131310716</v>
      </c>
      <c r="R70" s="45">
        <f>Displacement_Number!R70*'Temporary Relocation Numbers'!$O$2</f>
        <v>12144.325790647685</v>
      </c>
      <c r="S70" s="45">
        <f>Displacement_Number!S70*'Temporary Relocation Numbers'!$O$2</f>
        <v>6630.9145066278215</v>
      </c>
      <c r="U70">
        <v>2089</v>
      </c>
      <c r="V70" s="43">
        <f>Displacement_Number!V70*'Temporary Relocation Numbers'!$C$2</f>
        <v>0</v>
      </c>
      <c r="W70" s="43">
        <f>Displacement_Number!W70*'Temporary Relocation Numbers'!$C$2</f>
        <v>0</v>
      </c>
      <c r="X70" s="43">
        <f>Displacement_Number!X70*'Temporary Relocation Numbers'!$C$2</f>
        <v>0</v>
      </c>
      <c r="Y70" s="43">
        <f>Displacement_Number!Y70*'Temporary Relocation Numbers'!$C$2</f>
        <v>0</v>
      </c>
      <c r="Z70" s="43">
        <f>Displacement_Number!Z70*'Temporary Relocation Numbers'!$C$2</f>
        <v>0</v>
      </c>
      <c r="AA70" s="43">
        <f>Displacement_Number!AA70*'Temporary Relocation Numbers'!$C$2</f>
        <v>0</v>
      </c>
      <c r="AB70" s="44">
        <f>Displacement_Number!AB70*'Temporary Relocation Numbers'!$I$2</f>
        <v>298.3447222280252</v>
      </c>
      <c r="AC70" s="44">
        <f>Displacement_Number!AC70*'Temporary Relocation Numbers'!$I$2</f>
        <v>357.56899081298928</v>
      </c>
      <c r="AD70" s="44">
        <f>Displacement_Number!AD70*'Temporary Relocation Numbers'!$I$2</f>
        <v>231.28080376607573</v>
      </c>
      <c r="AE70" s="44">
        <f>Displacement_Number!AE70*'Temporary Relocation Numbers'!$I$2</f>
        <v>277.20452067311777</v>
      </c>
      <c r="AF70" s="44">
        <f>Displacement_Number!AF70*'Temporary Relocation Numbers'!$I$2</f>
        <v>223.86512116185179</v>
      </c>
      <c r="AG70" s="44">
        <f>Displacement_Number!AG70*'Temporary Relocation Numbers'!$I$2</f>
        <v>85.596941798886036</v>
      </c>
      <c r="AH70" s="45">
        <f>Displacement_Number!AH70*'Temporary Relocation Numbers'!$O$2</f>
        <v>23078.782676178133</v>
      </c>
      <c r="AI70" s="45">
        <f>Displacement_Number!AI70*'Temporary Relocation Numbers'!$O$2</f>
        <v>46372.254723936327</v>
      </c>
      <c r="AJ70" s="45">
        <f>Displacement_Number!AJ70*'Temporary Relocation Numbers'!$O$2</f>
        <v>34783.939453068931</v>
      </c>
      <c r="AK70" s="45">
        <f>Displacement_Number!AK70*'Temporary Relocation Numbers'!$O$2</f>
        <v>18885.543809025447</v>
      </c>
      <c r="AL70" s="45">
        <f>Displacement_Number!AL70*'Temporary Relocation Numbers'!$O$2</f>
        <v>11896.253868241663</v>
      </c>
      <c r="AM70" s="45">
        <f>Displacement_Number!AM70*'Temporary Relocation Numbers'!$O$2</f>
        <v>6064.8599162436349</v>
      </c>
    </row>
    <row r="71" spans="1:39" x14ac:dyDescent="0.35">
      <c r="A71">
        <v>2090</v>
      </c>
      <c r="B71" s="43">
        <f>Displacement_Number!B71*'Temporary Relocation Numbers'!$C$2</f>
        <v>0</v>
      </c>
      <c r="C71" s="43">
        <f>Displacement_Number!C71*'Temporary Relocation Numbers'!$C$2</f>
        <v>0</v>
      </c>
      <c r="D71" s="43">
        <f>Displacement_Number!D71*'Temporary Relocation Numbers'!$C$2</f>
        <v>0</v>
      </c>
      <c r="E71" s="43">
        <f>Displacement_Number!E71*'Temporary Relocation Numbers'!$C$2</f>
        <v>0</v>
      </c>
      <c r="F71" s="43">
        <f>Displacement_Number!F71*'Temporary Relocation Numbers'!$C$2</f>
        <v>0</v>
      </c>
      <c r="G71" s="43">
        <f>Displacement_Number!G71*'Temporary Relocation Numbers'!$C$2</f>
        <v>0</v>
      </c>
      <c r="H71" s="44">
        <f>Displacement_Number!H71*'Temporary Relocation Numbers'!$I$2</f>
        <v>350.68338702481844</v>
      </c>
      <c r="I71" s="44">
        <f>Displacement_Number!I71*'Temporary Relocation Numbers'!$I$2</f>
        <v>428.48234025972044</v>
      </c>
      <c r="J71" s="44">
        <f>Displacement_Number!J71*'Temporary Relocation Numbers'!$I$2</f>
        <v>280.09005853930699</v>
      </c>
      <c r="K71" s="44">
        <f>Displacement_Number!K71*'Temporary Relocation Numbers'!$I$2</f>
        <v>304.12661818328343</v>
      </c>
      <c r="L71" s="44">
        <f>Displacement_Number!L71*'Temporary Relocation Numbers'!$I$2</f>
        <v>250.08335398417148</v>
      </c>
      <c r="M71" s="44">
        <f>Displacement_Number!M71*'Temporary Relocation Numbers'!$I$2</f>
        <v>102.410872887453</v>
      </c>
      <c r="N71" s="45">
        <f>Displacement_Number!N71*'Temporary Relocation Numbers'!$O$2</f>
        <v>27114.892189910832</v>
      </c>
      <c r="O71" s="45">
        <f>Displacement_Number!O71*'Temporary Relocation Numbers'!$O$2</f>
        <v>55543.014010451676</v>
      </c>
      <c r="P71" s="45">
        <f>Displacement_Number!P71*'Temporary Relocation Numbers'!$O$2</f>
        <v>42105.131131703085</v>
      </c>
      <c r="Q71" s="45">
        <f>Displacement_Number!Q71*'Temporary Relocation Numbers'!$O$2</f>
        <v>20710.079712924646</v>
      </c>
      <c r="R71" s="45">
        <f>Displacement_Number!R71*'Temporary Relocation Numbers'!$O$2</f>
        <v>13283.322771694468</v>
      </c>
      <c r="S71" s="45">
        <f>Displacement_Number!S71*'Temporary Relocation Numbers'!$O$2</f>
        <v>7252.8174211926325</v>
      </c>
      <c r="U71">
        <v>2090</v>
      </c>
      <c r="V71" s="43">
        <f>Displacement_Number!V71*'Temporary Relocation Numbers'!$C$2</f>
        <v>0</v>
      </c>
      <c r="W71" s="43">
        <f>Displacement_Number!W71*'Temporary Relocation Numbers'!$C$2</f>
        <v>0</v>
      </c>
      <c r="X71" s="43">
        <f>Displacement_Number!X71*'Temporary Relocation Numbers'!$C$2</f>
        <v>0</v>
      </c>
      <c r="Y71" s="43">
        <f>Displacement_Number!Y71*'Temporary Relocation Numbers'!$C$2</f>
        <v>0</v>
      </c>
      <c r="Z71" s="43">
        <f>Displacement_Number!Z71*'Temporary Relocation Numbers'!$C$2</f>
        <v>0</v>
      </c>
      <c r="AA71" s="43">
        <f>Displacement_Number!AA71*'Temporary Relocation Numbers'!$C$2</f>
        <v>0</v>
      </c>
      <c r="AB71" s="44">
        <f>Displacement_Number!AB71*'Temporary Relocation Numbers'!$I$2</f>
        <v>326.47770166407952</v>
      </c>
      <c r="AC71" s="44">
        <f>Displacement_Number!AC71*'Temporary Relocation Numbers'!$I$2</f>
        <v>391.28663458556468</v>
      </c>
      <c r="AD71" s="44">
        <f>Displacement_Number!AD71*'Temporary Relocation Numbers'!$I$2</f>
        <v>253.08986426399241</v>
      </c>
      <c r="AE71" s="44">
        <f>Displacement_Number!AE71*'Temporary Relocation Numbers'!$I$2</f>
        <v>303.3440448498439</v>
      </c>
      <c r="AF71" s="44">
        <f>Displacement_Number!AF71*'Temporary Relocation Numbers'!$I$2</f>
        <v>244.97490585340952</v>
      </c>
      <c r="AG71" s="44">
        <f>Displacement_Number!AG71*'Temporary Relocation Numbers'!$I$2</f>
        <v>93.668467198878503</v>
      </c>
      <c r="AH71" s="45">
        <f>Displacement_Number!AH71*'Temporary Relocation Numbers'!$O$2</f>
        <v>25243.30495988077</v>
      </c>
      <c r="AI71" s="45">
        <f>Displacement_Number!AI71*'Temporary Relocation Numbers'!$O$2</f>
        <v>50721.434665697336</v>
      </c>
      <c r="AJ71" s="45">
        <f>Displacement_Number!AJ71*'Temporary Relocation Numbers'!$O$2</f>
        <v>38046.269755214649</v>
      </c>
      <c r="AK71" s="45">
        <f>Displacement_Number!AK71*'Temporary Relocation Numbers'!$O$2</f>
        <v>20656.788895390961</v>
      </c>
      <c r="AL71" s="45">
        <f>Displacement_Number!AL71*'Temporary Relocation Numbers'!$O$2</f>
        <v>13011.984578638781</v>
      </c>
      <c r="AM71" s="45">
        <f>Displacement_Number!AM71*'Temporary Relocation Numbers'!$O$2</f>
        <v>6633.6734719860906</v>
      </c>
    </row>
    <row r="72" spans="1:39" x14ac:dyDescent="0.35">
      <c r="A72">
        <v>2091</v>
      </c>
      <c r="B72" s="43">
        <f>Displacement_Number!B72*'Temporary Relocation Numbers'!$C$2</f>
        <v>0</v>
      </c>
      <c r="C72" s="43">
        <f>Displacement_Number!C72*'Temporary Relocation Numbers'!$C$2</f>
        <v>0</v>
      </c>
      <c r="D72" s="43">
        <f>Displacement_Number!D72*'Temporary Relocation Numbers'!$C$2</f>
        <v>0</v>
      </c>
      <c r="E72" s="43">
        <f>Displacement_Number!E72*'Temporary Relocation Numbers'!$C$2</f>
        <v>0</v>
      </c>
      <c r="F72" s="43">
        <f>Displacement_Number!F72*'Temporary Relocation Numbers'!$C$2</f>
        <v>0</v>
      </c>
      <c r="G72" s="43">
        <f>Displacement_Number!G72*'Temporary Relocation Numbers'!$C$2</f>
        <v>0</v>
      </c>
      <c r="H72" s="44">
        <f>Displacement_Number!H72*'Temporary Relocation Numbers'!$I$2</f>
        <v>355.72031975479126</v>
      </c>
      <c r="I72" s="44">
        <f>Displacement_Number!I72*'Temporary Relocation Numbers'!$I$2</f>
        <v>434.6367142726441</v>
      </c>
      <c r="J72" s="44">
        <f>Displacement_Number!J72*'Temporary Relocation Numbers'!$I$2</f>
        <v>284.11304575625434</v>
      </c>
      <c r="K72" s="44">
        <f>Displacement_Number!K72*'Temporary Relocation Numbers'!$I$2</f>
        <v>308.49484711531136</v>
      </c>
      <c r="L72" s="44">
        <f>Displacement_Number!L72*'Temporary Relocation Numbers'!$I$2</f>
        <v>253.67534914992802</v>
      </c>
      <c r="M72" s="44">
        <f>Displacement_Number!M72*'Temporary Relocation Numbers'!$I$2</f>
        <v>103.88181989161033</v>
      </c>
      <c r="N72" s="45">
        <f>Displacement_Number!N72*'Temporary Relocation Numbers'!$O$2</f>
        <v>27491.568263262627</v>
      </c>
      <c r="O72" s="45">
        <f>Displacement_Number!O72*'Temporary Relocation Numbers'!$O$2</f>
        <v>56314.609349022328</v>
      </c>
      <c r="P72" s="45">
        <f>Displacement_Number!P72*'Temporary Relocation Numbers'!$O$2</f>
        <v>42690.049388119893</v>
      </c>
      <c r="Q72" s="45">
        <f>Displacement_Number!Q72*'Temporary Relocation Numbers'!$O$2</f>
        <v>20997.78107830089</v>
      </c>
      <c r="R72" s="45">
        <f>Displacement_Number!R72*'Temporary Relocation Numbers'!$O$2</f>
        <v>13467.852727692894</v>
      </c>
      <c r="S72" s="45">
        <f>Displacement_Number!S72*'Temporary Relocation Numbers'!$O$2</f>
        <v>7353.5724884751389</v>
      </c>
      <c r="U72">
        <v>2091</v>
      </c>
      <c r="V72" s="43">
        <f>Displacement_Number!V72*'Temporary Relocation Numbers'!$C$2</f>
        <v>0</v>
      </c>
      <c r="W72" s="43">
        <f>Displacement_Number!W72*'Temporary Relocation Numbers'!$C$2</f>
        <v>0</v>
      </c>
      <c r="X72" s="43">
        <f>Displacement_Number!X72*'Temporary Relocation Numbers'!$C$2</f>
        <v>0</v>
      </c>
      <c r="Y72" s="43">
        <f>Displacement_Number!Y72*'Temporary Relocation Numbers'!$C$2</f>
        <v>0</v>
      </c>
      <c r="Z72" s="43">
        <f>Displacement_Number!Z72*'Temporary Relocation Numbers'!$C$2</f>
        <v>0</v>
      </c>
      <c r="AA72" s="43">
        <f>Displacement_Number!AA72*'Temporary Relocation Numbers'!$C$2</f>
        <v>0</v>
      </c>
      <c r="AB72" s="44">
        <f>Displacement_Number!AB72*'Temporary Relocation Numbers'!$I$2</f>
        <v>331.16696349387274</v>
      </c>
      <c r="AC72" s="44">
        <f>Displacement_Number!AC72*'Temporary Relocation Numbers'!$I$2</f>
        <v>396.90675954576272</v>
      </c>
      <c r="AD72" s="44">
        <f>Displacement_Number!AD72*'Temporary Relocation Numbers'!$I$2</f>
        <v>256.72504251338427</v>
      </c>
      <c r="AE72" s="44">
        <f>Displacement_Number!AE72*'Temporary Relocation Numbers'!$I$2</f>
        <v>307.70103353102832</v>
      </c>
      <c r="AF72" s="44">
        <f>Displacement_Number!AF72*'Temporary Relocation Numbers'!$I$2</f>
        <v>248.4935273991394</v>
      </c>
      <c r="AG72" s="44">
        <f>Displacement_Number!AG72*'Temporary Relocation Numbers'!$I$2</f>
        <v>95.013845353809543</v>
      </c>
      <c r="AH72" s="45">
        <f>Displacement_Number!AH72*'Temporary Relocation Numbers'!$O$2</f>
        <v>25593.981220148104</v>
      </c>
      <c r="AI72" s="45">
        <f>Displacement_Number!AI72*'Temporary Relocation Numbers'!$O$2</f>
        <v>51426.049336883574</v>
      </c>
      <c r="AJ72" s="45">
        <f>Displacement_Number!AJ72*'Temporary Relocation Numbers'!$O$2</f>
        <v>38574.80290949397</v>
      </c>
      <c r="AK72" s="45">
        <f>Displacement_Number!AK72*'Temporary Relocation Numbers'!$O$2</f>
        <v>20943.749952609105</v>
      </c>
      <c r="AL72" s="45">
        <f>Displacement_Number!AL72*'Temporary Relocation Numbers'!$O$2</f>
        <v>13192.745144576769</v>
      </c>
      <c r="AM72" s="45">
        <f>Displacement_Number!AM72*'Temporary Relocation Numbers'!$O$2</f>
        <v>6725.8274830669634</v>
      </c>
    </row>
    <row r="73" spans="1:39" x14ac:dyDescent="0.35">
      <c r="A73">
        <v>2092</v>
      </c>
      <c r="B73" s="43">
        <f>Displacement_Number!B73*'Temporary Relocation Numbers'!$C$2</f>
        <v>0</v>
      </c>
      <c r="C73" s="43">
        <f>Displacement_Number!C73*'Temporary Relocation Numbers'!$C$2</f>
        <v>0</v>
      </c>
      <c r="D73" s="43">
        <f>Displacement_Number!D73*'Temporary Relocation Numbers'!$C$2</f>
        <v>0</v>
      </c>
      <c r="E73" s="43">
        <f>Displacement_Number!E73*'Temporary Relocation Numbers'!$C$2</f>
        <v>0</v>
      </c>
      <c r="F73" s="43">
        <f>Displacement_Number!F73*'Temporary Relocation Numbers'!$C$2</f>
        <v>0</v>
      </c>
      <c r="G73" s="43">
        <f>Displacement_Number!G73*'Temporary Relocation Numbers'!$C$2</f>
        <v>0</v>
      </c>
      <c r="H73" s="44">
        <f>Displacement_Number!H73*'Temporary Relocation Numbers'!$I$2</f>
        <v>360.82959891537644</v>
      </c>
      <c r="I73" s="44">
        <f>Displacement_Number!I73*'Temporary Relocation Numbers'!$I$2</f>
        <v>440.8794847395917</v>
      </c>
      <c r="J73" s="44">
        <f>Displacement_Number!J73*'Temporary Relocation Numbers'!$I$2</f>
        <v>288.19381590999041</v>
      </c>
      <c r="K73" s="44">
        <f>Displacement_Number!K73*'Temporary Relocation Numbers'!$I$2</f>
        <v>312.92581775708032</v>
      </c>
      <c r="L73" s="44">
        <f>Displacement_Number!L73*'Temporary Relocation Numbers'!$I$2</f>
        <v>257.31893683100094</v>
      </c>
      <c r="M73" s="44">
        <f>Displacement_Number!M73*'Temporary Relocation Numbers'!$I$2</f>
        <v>105.37389438963658</v>
      </c>
      <c r="N73" s="45">
        <f>Displacement_Number!N73*'Temporary Relocation Numbers'!$O$2</f>
        <v>27873.477064933675</v>
      </c>
      <c r="O73" s="45">
        <f>Displacement_Number!O73*'Temporary Relocation Numbers'!$O$2</f>
        <v>57096.923575955625</v>
      </c>
      <c r="P73" s="45">
        <f>Displacement_Number!P73*'Temporary Relocation Numbers'!$O$2</f>
        <v>43283.093242474381</v>
      </c>
      <c r="Q73" s="45">
        <f>Displacement_Number!Q73*'Temporary Relocation Numbers'!$O$2</f>
        <v>21289.479148508159</v>
      </c>
      <c r="R73" s="45">
        <f>Displacement_Number!R73*'Temporary Relocation Numbers'!$O$2</f>
        <v>13654.946146557209</v>
      </c>
      <c r="S73" s="45">
        <f>Displacement_Number!S73*'Temporary Relocation Numbers'!$O$2</f>
        <v>7455.7272302556448</v>
      </c>
      <c r="U73">
        <v>2092</v>
      </c>
      <c r="V73" s="43">
        <f>Displacement_Number!V73*'Temporary Relocation Numbers'!$C$2</f>
        <v>0</v>
      </c>
      <c r="W73" s="43">
        <f>Displacement_Number!W73*'Temporary Relocation Numbers'!$C$2</f>
        <v>0</v>
      </c>
      <c r="X73" s="43">
        <f>Displacement_Number!X73*'Temporary Relocation Numbers'!$C$2</f>
        <v>0</v>
      </c>
      <c r="Y73" s="43">
        <f>Displacement_Number!Y73*'Temporary Relocation Numbers'!$C$2</f>
        <v>0</v>
      </c>
      <c r="Z73" s="43">
        <f>Displacement_Number!Z73*'Temporary Relocation Numbers'!$C$2</f>
        <v>0</v>
      </c>
      <c r="AA73" s="43">
        <f>Displacement_Number!AA73*'Temporary Relocation Numbers'!$C$2</f>
        <v>0</v>
      </c>
      <c r="AB73" s="44">
        <f>Displacement_Number!AB73*'Temporary Relocation Numbers'!$I$2</f>
        <v>335.92357809047462</v>
      </c>
      <c r="AC73" s="44">
        <f>Displacement_Number!AC73*'Temporary Relocation Numbers'!$I$2</f>
        <v>402.60760743840046</v>
      </c>
      <c r="AD73" s="44">
        <f>Displacement_Number!AD73*'Temporary Relocation Numbers'!$I$2</f>
        <v>260.41243352500305</v>
      </c>
      <c r="AE73" s="44">
        <f>Displacement_Number!AE73*'Temporary Relocation Numbers'!$I$2</f>
        <v>312.12060247607565</v>
      </c>
      <c r="AF73" s="44">
        <f>Displacement_Number!AF73*'Temporary Relocation Numbers'!$I$2</f>
        <v>252.06268758081222</v>
      </c>
      <c r="AG73" s="44">
        <f>Displacement_Number!AG73*'Temporary Relocation Numbers'!$I$2</f>
        <v>96.378547433150729</v>
      </c>
      <c r="AH73" s="45">
        <f>Displacement_Number!AH73*'Temporary Relocation Numbers'!$O$2</f>
        <v>25949.529023175408</v>
      </c>
      <c r="AI73" s="45">
        <f>Displacement_Number!AI73*'Temporary Relocation Numbers'!$O$2</f>
        <v>52140.452410904298</v>
      </c>
      <c r="AJ73" s="45">
        <f>Displacement_Number!AJ73*'Temporary Relocation Numbers'!$O$2</f>
        <v>39110.678368208653</v>
      </c>
      <c r="AK73" s="45">
        <f>Displacement_Number!AK73*'Temporary Relocation Numbers'!$O$2</f>
        <v>21234.697430406788</v>
      </c>
      <c r="AL73" s="45">
        <f>Displacement_Number!AL73*'Temporary Relocation Numbers'!$O$2</f>
        <v>13376.016809571227</v>
      </c>
      <c r="AM73" s="45">
        <f>Displacement_Number!AM73*'Temporary Relocation Numbers'!$O$2</f>
        <v>6819.2616840447536</v>
      </c>
    </row>
    <row r="74" spans="1:39" x14ac:dyDescent="0.35">
      <c r="A74">
        <v>2093</v>
      </c>
      <c r="B74" s="43">
        <f>Displacement_Number!B74*'Temporary Relocation Numbers'!$C$2</f>
        <v>0</v>
      </c>
      <c r="C74" s="43">
        <f>Displacement_Number!C74*'Temporary Relocation Numbers'!$C$2</f>
        <v>0</v>
      </c>
      <c r="D74" s="43">
        <f>Displacement_Number!D74*'Temporary Relocation Numbers'!$C$2</f>
        <v>0</v>
      </c>
      <c r="E74" s="43">
        <f>Displacement_Number!E74*'Temporary Relocation Numbers'!$C$2</f>
        <v>0</v>
      </c>
      <c r="F74" s="43">
        <f>Displacement_Number!F74*'Temporary Relocation Numbers'!$C$2</f>
        <v>0</v>
      </c>
      <c r="G74" s="43">
        <f>Displacement_Number!G74*'Temporary Relocation Numbers'!$C$2</f>
        <v>0</v>
      </c>
      <c r="H74" s="44">
        <f>Displacement_Number!H74*'Temporary Relocation Numbers'!$I$2</f>
        <v>366.01226363222884</v>
      </c>
      <c r="I74" s="44">
        <f>Displacement_Number!I74*'Temporary Relocation Numbers'!$I$2</f>
        <v>447.21192131578243</v>
      </c>
      <c r="J74" s="44">
        <f>Displacement_Number!J74*'Temporary Relocation Numbers'!$I$2</f>
        <v>292.33319894791595</v>
      </c>
      <c r="K74" s="44">
        <f>Displacement_Number!K74*'Temporary Relocation Numbers'!$I$2</f>
        <v>317.42043127979792</v>
      </c>
      <c r="L74" s="44">
        <f>Displacement_Number!L74*'Temporary Relocation Numbers'!$I$2</f>
        <v>261.01485806058048</v>
      </c>
      <c r="M74" s="44">
        <f>Displacement_Number!M74*'Temporary Relocation Numbers'!$I$2</f>
        <v>106.88739983977726</v>
      </c>
      <c r="N74" s="45">
        <f>Displacement_Number!N74*'Temporary Relocation Numbers'!$O$2</f>
        <v>28260.691287212143</v>
      </c>
      <c r="O74" s="45">
        <f>Displacement_Number!O74*'Temporary Relocation Numbers'!$O$2</f>
        <v>57890.105596463938</v>
      </c>
      <c r="P74" s="45">
        <f>Displacement_Number!P74*'Temporary Relocation Numbers'!$O$2</f>
        <v>43884.375574371748</v>
      </c>
      <c r="Q74" s="45">
        <f>Displacement_Number!Q74*'Temporary Relocation Numbers'!$O$2</f>
        <v>21585.22944517904</v>
      </c>
      <c r="R74" s="45">
        <f>Displacement_Number!R74*'Temporary Relocation Numbers'!$O$2</f>
        <v>13844.638639534529</v>
      </c>
      <c r="S74" s="45">
        <f>Displacement_Number!S74*'Temporary Relocation Numbers'!$O$2</f>
        <v>7559.301090605336</v>
      </c>
      <c r="U74">
        <v>2093</v>
      </c>
      <c r="V74" s="43">
        <f>Displacement_Number!V74*'Temporary Relocation Numbers'!$C$2</f>
        <v>0</v>
      </c>
      <c r="W74" s="43">
        <f>Displacement_Number!W74*'Temporary Relocation Numbers'!$C$2</f>
        <v>0</v>
      </c>
      <c r="X74" s="43">
        <f>Displacement_Number!X74*'Temporary Relocation Numbers'!$C$2</f>
        <v>0</v>
      </c>
      <c r="Y74" s="43">
        <f>Displacement_Number!Y74*'Temporary Relocation Numbers'!$C$2</f>
        <v>0</v>
      </c>
      <c r="Z74" s="43">
        <f>Displacement_Number!Z74*'Temporary Relocation Numbers'!$C$2</f>
        <v>0</v>
      </c>
      <c r="AA74" s="43">
        <f>Displacement_Number!AA74*'Temporary Relocation Numbers'!$C$2</f>
        <v>0</v>
      </c>
      <c r="AB74" s="44">
        <f>Displacement_Number!AB74*'Temporary Relocation Numbers'!$I$2</f>
        <v>340.74851285458914</v>
      </c>
      <c r="AC74" s="44">
        <f>Displacement_Number!AC74*'Temporary Relocation Numbers'!$I$2</f>
        <v>408.39033770243492</v>
      </c>
      <c r="AD74" s="44">
        <f>Displacement_Number!AD74*'Temporary Relocation Numbers'!$I$2</f>
        <v>264.15278724076416</v>
      </c>
      <c r="AE74" s="44">
        <f>Displacement_Number!AE74*'Temporary Relocation Numbers'!$I$2</f>
        <v>316.60365053731539</v>
      </c>
      <c r="AF74" s="44">
        <f>Displacement_Number!AF74*'Temporary Relocation Numbers'!$I$2</f>
        <v>255.68311229454656</v>
      </c>
      <c r="AG74" s="44">
        <f>Displacement_Number!AG74*'Temporary Relocation Numbers'!$I$2</f>
        <v>97.762850990133657</v>
      </c>
      <c r="AH74" s="45">
        <f>Displacement_Number!AH74*'Temporary Relocation Numbers'!$O$2</f>
        <v>26310.016043714444</v>
      </c>
      <c r="AI74" s="45">
        <f>Displacement_Number!AI74*'Temporary Relocation Numbers'!$O$2</f>
        <v>52864.779866804485</v>
      </c>
      <c r="AJ74" s="45">
        <f>Displacement_Number!AJ74*'Temporary Relocation Numbers'!$O$2</f>
        <v>39653.99812956636</v>
      </c>
      <c r="AK74" s="45">
        <f>Displacement_Number!AK74*'Temporary Relocation Numbers'!$O$2</f>
        <v>21529.686707549314</v>
      </c>
      <c r="AL74" s="45">
        <f>Displacement_Number!AL74*'Temporary Relocation Numbers'!$O$2</f>
        <v>13561.834457438981</v>
      </c>
      <c r="AM74" s="45">
        <f>Displacement_Number!AM74*'Temporary Relocation Numbers'!$O$2</f>
        <v>6913.9938591282344</v>
      </c>
    </row>
    <row r="75" spans="1:39" x14ac:dyDescent="0.35">
      <c r="A75">
        <v>2094</v>
      </c>
      <c r="B75" s="43">
        <f>Displacement_Number!B75*'Temporary Relocation Numbers'!$C$2</f>
        <v>0</v>
      </c>
      <c r="C75" s="43">
        <f>Displacement_Number!C75*'Temporary Relocation Numbers'!$C$2</f>
        <v>0</v>
      </c>
      <c r="D75" s="43">
        <f>Displacement_Number!D75*'Temporary Relocation Numbers'!$C$2</f>
        <v>0</v>
      </c>
      <c r="E75" s="43">
        <f>Displacement_Number!E75*'Temporary Relocation Numbers'!$C$2</f>
        <v>0</v>
      </c>
      <c r="F75" s="43">
        <f>Displacement_Number!F75*'Temporary Relocation Numbers'!$C$2</f>
        <v>0</v>
      </c>
      <c r="G75" s="43">
        <f>Displacement_Number!G75*'Temporary Relocation Numbers'!$C$2</f>
        <v>0</v>
      </c>
      <c r="H75" s="44">
        <f>Displacement_Number!H75*'Temporary Relocation Numbers'!$I$2</f>
        <v>371.26936795616461</v>
      </c>
      <c r="I75" s="44">
        <f>Displacement_Number!I75*'Temporary Relocation Numbers'!$I$2</f>
        <v>453.63531189273635</v>
      </c>
      <c r="J75" s="44">
        <f>Displacement_Number!J75*'Temporary Relocation Numbers'!$I$2</f>
        <v>296.53203673812527</v>
      </c>
      <c r="K75" s="44">
        <f>Displacement_Number!K75*'Temporary Relocation Numbers'!$I$2</f>
        <v>321.9796017983665</v>
      </c>
      <c r="L75" s="44">
        <f>Displacement_Number!L75*'Temporary Relocation Numbers'!$I$2</f>
        <v>264.76386451545864</v>
      </c>
      <c r="M75" s="44">
        <f>Displacement_Number!M75*'Temporary Relocation Numbers'!$I$2</f>
        <v>108.42264405890694</v>
      </c>
      <c r="N75" s="45">
        <f>Displacement_Number!N75*'Temporary Relocation Numbers'!$O$2</f>
        <v>28653.284632216673</v>
      </c>
      <c r="O75" s="45">
        <f>Displacement_Number!O75*'Temporary Relocation Numbers'!$O$2</f>
        <v>58694.306384328804</v>
      </c>
      <c r="P75" s="45">
        <f>Displacement_Number!P75*'Temporary Relocation Numbers'!$O$2</f>
        <v>44494.010831523919</v>
      </c>
      <c r="Q75" s="45">
        <f>Displacement_Number!Q75*'Temporary Relocation Numbers'!$O$2</f>
        <v>21885.08826124444</v>
      </c>
      <c r="R75" s="45">
        <f>Displacement_Number!R75*'Temporary Relocation Numbers'!$O$2</f>
        <v>14036.966312578159</v>
      </c>
      <c r="S75" s="45">
        <f>Displacement_Number!S75*'Temporary Relocation Numbers'!$O$2</f>
        <v>7664.3137837095601</v>
      </c>
      <c r="U75">
        <v>2094</v>
      </c>
      <c r="V75" s="43">
        <f>Displacement_Number!V75*'Temporary Relocation Numbers'!$C$2</f>
        <v>0</v>
      </c>
      <c r="W75" s="43">
        <f>Displacement_Number!W75*'Temporary Relocation Numbers'!$C$2</f>
        <v>0</v>
      </c>
      <c r="X75" s="43">
        <f>Displacement_Number!X75*'Temporary Relocation Numbers'!$C$2</f>
        <v>0</v>
      </c>
      <c r="Y75" s="43">
        <f>Displacement_Number!Y75*'Temporary Relocation Numbers'!$C$2</f>
        <v>0</v>
      </c>
      <c r="Z75" s="43">
        <f>Displacement_Number!Z75*'Temporary Relocation Numbers'!$C$2</f>
        <v>0</v>
      </c>
      <c r="AA75" s="43">
        <f>Displacement_Number!AA75*'Temporary Relocation Numbers'!$C$2</f>
        <v>0</v>
      </c>
      <c r="AB75" s="44">
        <f>Displacement_Number!AB75*'Temporary Relocation Numbers'!$I$2</f>
        <v>345.6427490818827</v>
      </c>
      <c r="AC75" s="44">
        <f>Displacement_Number!AC75*'Temporary Relocation Numbers'!$I$2</f>
        <v>414.25612643006718</v>
      </c>
      <c r="AD75" s="44">
        <f>Displacement_Number!AD75*'Temporary Relocation Numbers'!$I$2</f>
        <v>267.94686437414265</v>
      </c>
      <c r="AE75" s="44">
        <f>Displacement_Number!AE75*'Temporary Relocation Numbers'!$I$2</f>
        <v>321.15108947746523</v>
      </c>
      <c r="AF75" s="44">
        <f>Displacement_Number!AF75*'Temporary Relocation Numbers'!$I$2</f>
        <v>259.3555378626462</v>
      </c>
      <c r="AG75" s="44">
        <f>Displacement_Number!AG75*'Temporary Relocation Numbers'!$I$2</f>
        <v>99.167037564540195</v>
      </c>
      <c r="AH75" s="45">
        <f>Displacement_Number!AH75*'Temporary Relocation Numbers'!$O$2</f>
        <v>26675.510896644628</v>
      </c>
      <c r="AI75" s="45">
        <f>Displacement_Number!AI75*'Temporary Relocation Numbers'!$O$2</f>
        <v>53599.169572629849</v>
      </c>
      <c r="AJ75" s="45">
        <f>Displacement_Number!AJ75*'Temporary Relocation Numbers'!$O$2</f>
        <v>40204.865608718734</v>
      </c>
      <c r="AK75" s="45">
        <f>Displacement_Number!AK75*'Temporary Relocation Numbers'!$O$2</f>
        <v>21828.773932115579</v>
      </c>
      <c r="AL75" s="45">
        <f>Displacement_Number!AL75*'Temporary Relocation Numbers'!$O$2</f>
        <v>13750.233456597678</v>
      </c>
      <c r="AM75" s="45">
        <f>Displacement_Number!AM75*'Temporary Relocation Numbers'!$O$2</f>
        <v>7010.0420395817764</v>
      </c>
    </row>
    <row r="76" spans="1:39" x14ac:dyDescent="0.35">
      <c r="A76">
        <v>2095</v>
      </c>
      <c r="B76" s="43">
        <f>Displacement_Number!B76*'Temporary Relocation Numbers'!$C$2</f>
        <v>0</v>
      </c>
      <c r="C76" s="43">
        <f>Displacement_Number!C76*'Temporary Relocation Numbers'!$C$2</f>
        <v>0</v>
      </c>
      <c r="D76" s="43">
        <f>Displacement_Number!D76*'Temporary Relocation Numbers'!$C$2</f>
        <v>0</v>
      </c>
      <c r="E76" s="43">
        <f>Displacement_Number!E76*'Temporary Relocation Numbers'!$C$2</f>
        <v>0</v>
      </c>
      <c r="F76" s="43">
        <f>Displacement_Number!F76*'Temporary Relocation Numbers'!$C$2</f>
        <v>0</v>
      </c>
      <c r="G76" s="43">
        <f>Displacement_Number!G76*'Temporary Relocation Numbers'!$C$2</f>
        <v>0</v>
      </c>
      <c r="H76" s="44">
        <f>Displacement_Number!H76*'Temporary Relocation Numbers'!$I$2</f>
        <v>376.60198107753382</v>
      </c>
      <c r="I76" s="44">
        <f>Displacement_Number!I76*'Temporary Relocation Numbers'!$I$2</f>
        <v>460.15096286020656</v>
      </c>
      <c r="J76" s="44">
        <f>Displacement_Number!J76*'Temporary Relocation Numbers'!$I$2</f>
        <v>300.79118324062574</v>
      </c>
      <c r="K76" s="44">
        <f>Displacement_Number!K76*'Temporary Relocation Numbers'!$I$2</f>
        <v>326.60425655729591</v>
      </c>
      <c r="L76" s="44">
        <f>Displacement_Number!L76*'Temporary Relocation Numbers'!$I$2</f>
        <v>268.56671866890503</v>
      </c>
      <c r="M76" s="44">
        <f>Displacement_Number!M76*'Temporary Relocation Numbers'!$I$2</f>
        <v>109.97993928513293</v>
      </c>
      <c r="N76" s="45">
        <f>Displacement_Number!N76*'Temporary Relocation Numbers'!$O$2</f>
        <v>29051.331825924892</v>
      </c>
      <c r="O76" s="45">
        <f>Displacement_Number!O76*'Temporary Relocation Numbers'!$O$2</f>
        <v>59509.679010637185</v>
      </c>
      <c r="P76" s="45">
        <f>Displacement_Number!P76*'Temporary Relocation Numbers'!$O$2</f>
        <v>45112.115051533583</v>
      </c>
      <c r="Q76" s="45">
        <f>Displacement_Number!Q76*'Temporary Relocation Numbers'!$O$2</f>
        <v>22189.112671648341</v>
      </c>
      <c r="R76" s="45">
        <f>Displacement_Number!R76*'Temporary Relocation Numbers'!$O$2</f>
        <v>14231.965773219968</v>
      </c>
      <c r="S76" s="45">
        <f>Displacement_Number!S76*'Temporary Relocation Numbers'!$O$2</f>
        <v>7770.7852976202048</v>
      </c>
      <c r="U76">
        <v>2095</v>
      </c>
      <c r="V76" s="43">
        <f>Displacement_Number!V76*'Temporary Relocation Numbers'!$C$2</f>
        <v>0</v>
      </c>
      <c r="W76" s="43">
        <f>Displacement_Number!W76*'Temporary Relocation Numbers'!$C$2</f>
        <v>0</v>
      </c>
      <c r="X76" s="43">
        <f>Displacement_Number!X76*'Temporary Relocation Numbers'!$C$2</f>
        <v>0</v>
      </c>
      <c r="Y76" s="43">
        <f>Displacement_Number!Y76*'Temporary Relocation Numbers'!$C$2</f>
        <v>0</v>
      </c>
      <c r="Z76" s="43">
        <f>Displacement_Number!Z76*'Temporary Relocation Numbers'!$C$2</f>
        <v>0</v>
      </c>
      <c r="AA76" s="43">
        <f>Displacement_Number!AA76*'Temporary Relocation Numbers'!$C$2</f>
        <v>0</v>
      </c>
      <c r="AB76" s="44">
        <f>Displacement_Number!AB76*'Temporary Relocation Numbers'!$I$2</f>
        <v>350.60728216255893</v>
      </c>
      <c r="AC76" s="44">
        <f>Displacement_Number!AC76*'Temporary Relocation Numbers'!$I$2</f>
        <v>420.20616660593578</v>
      </c>
      <c r="AD76" s="44">
        <f>Displacement_Number!AD76*'Temporary Relocation Numbers'!$I$2</f>
        <v>271.79543656488681</v>
      </c>
      <c r="AE76" s="44">
        <f>Displacement_Number!AE76*'Temporary Relocation Numbers'!$I$2</f>
        <v>325.76384415506561</v>
      </c>
      <c r="AF76" s="44">
        <f>Displacement_Number!AF76*'Temporary Relocation Numbers'!$I$2</f>
        <v>263.08071118335329</v>
      </c>
      <c r="AG76" s="44">
        <f>Displacement_Number!AG76*'Temporary Relocation Numbers'!$I$2</f>
        <v>100.5913927399621</v>
      </c>
      <c r="AH76" s="45">
        <f>Displacement_Number!AH76*'Temporary Relocation Numbers'!$O$2</f>
        <v>27046.083150033111</v>
      </c>
      <c r="AI76" s="45">
        <f>Displacement_Number!AI76*'Temporary Relocation Numbers'!$O$2</f>
        <v>54343.761311668648</v>
      </c>
      <c r="AJ76" s="45">
        <f>Displacement_Number!AJ76*'Temporary Relocation Numbers'!$O$2</f>
        <v>40763.385657445455</v>
      </c>
      <c r="AK76" s="45">
        <f>Displacement_Number!AK76*'Temporary Relocation Numbers'!$O$2</f>
        <v>22132.016032185325</v>
      </c>
      <c r="AL76" s="45">
        <f>Displacement_Number!AL76*'Temporary Relocation Numbers'!$O$2</f>
        <v>13941.249666797807</v>
      </c>
      <c r="AM76" s="45">
        <f>Displacement_Number!AM76*'Temporary Relocation Numbers'!$O$2</f>
        <v>7107.4245071574051</v>
      </c>
    </row>
    <row r="77" spans="1:39" x14ac:dyDescent="0.35">
      <c r="A77">
        <v>2096</v>
      </c>
      <c r="B77" s="43">
        <f>Displacement_Number!B77*'Temporary Relocation Numbers'!$C$2</f>
        <v>0</v>
      </c>
      <c r="C77" s="43">
        <f>Displacement_Number!C77*'Temporary Relocation Numbers'!$C$2</f>
        <v>0</v>
      </c>
      <c r="D77" s="43">
        <f>Displacement_Number!D77*'Temporary Relocation Numbers'!$C$2</f>
        <v>0</v>
      </c>
      <c r="E77" s="43">
        <f>Displacement_Number!E77*'Temporary Relocation Numbers'!$C$2</f>
        <v>0</v>
      </c>
      <c r="F77" s="43">
        <f>Displacement_Number!F77*'Temporary Relocation Numbers'!$C$2</f>
        <v>0</v>
      </c>
      <c r="G77" s="43">
        <f>Displacement_Number!G77*'Temporary Relocation Numbers'!$C$2</f>
        <v>0</v>
      </c>
      <c r="H77" s="44">
        <f>Displacement_Number!H77*'Temporary Relocation Numbers'!$I$2</f>
        <v>382.01118754367235</v>
      </c>
      <c r="I77" s="44">
        <f>Displacement_Number!I77*'Temporary Relocation Numbers'!$I$2</f>
        <v>466.76019937187243</v>
      </c>
      <c r="J77" s="44">
        <f>Displacement_Number!J77*'Temporary Relocation Numbers'!$I$2</f>
        <v>305.11150468101596</v>
      </c>
      <c r="K77" s="44">
        <f>Displacement_Number!K77*'Temporary Relocation Numbers'!$I$2</f>
        <v>331.29533611928684</v>
      </c>
      <c r="L77" s="44">
        <f>Displacement_Number!L77*'Temporary Relocation Numbers'!$I$2</f>
        <v>272.42419394573955</v>
      </c>
      <c r="M77" s="44">
        <f>Displacement_Number!M77*'Temporary Relocation Numbers'!$I$2</f>
        <v>111.55960224129831</v>
      </c>
      <c r="N77" s="45">
        <f>Displacement_Number!N77*'Temporary Relocation Numbers'!$O$2</f>
        <v>29454.908632396611</v>
      </c>
      <c r="O77" s="45">
        <f>Displacement_Number!O77*'Temporary Relocation Numbers'!$O$2</f>
        <v>60336.378672916995</v>
      </c>
      <c r="P77" s="45">
        <f>Displacement_Number!P77*'Temporary Relocation Numbers'!$O$2</f>
        <v>45738.805883980596</v>
      </c>
      <c r="Q77" s="45">
        <f>Displacement_Number!Q77*'Temporary Relocation Numbers'!$O$2</f>
        <v>22497.360544211413</v>
      </c>
      <c r="R77" s="45">
        <f>Displacement_Number!R77*'Temporary Relocation Numbers'!$O$2</f>
        <v>14429.674137538241</v>
      </c>
      <c r="S77" s="45">
        <f>Displacement_Number!S77*'Temporary Relocation Numbers'!$O$2</f>
        <v>7878.735898060233</v>
      </c>
      <c r="U77">
        <v>2096</v>
      </c>
      <c r="V77" s="43">
        <f>Displacement_Number!V77*'Temporary Relocation Numbers'!$C$2</f>
        <v>0</v>
      </c>
      <c r="W77" s="43">
        <f>Displacement_Number!W77*'Temporary Relocation Numbers'!$C$2</f>
        <v>0</v>
      </c>
      <c r="X77" s="43">
        <f>Displacement_Number!X77*'Temporary Relocation Numbers'!$C$2</f>
        <v>0</v>
      </c>
      <c r="Y77" s="43">
        <f>Displacement_Number!Y77*'Temporary Relocation Numbers'!$C$2</f>
        <v>0</v>
      </c>
      <c r="Z77" s="43">
        <f>Displacement_Number!Z77*'Temporary Relocation Numbers'!$C$2</f>
        <v>0</v>
      </c>
      <c r="AA77" s="43">
        <f>Displacement_Number!AA77*'Temporary Relocation Numbers'!$C$2</f>
        <v>0</v>
      </c>
      <c r="AB77" s="44">
        <f>Displacement_Number!AB77*'Temporary Relocation Numbers'!$I$2</f>
        <v>355.64312178380237</v>
      </c>
      <c r="AC77" s="44">
        <f>Displacement_Number!AC77*'Temporary Relocation Numbers'!$I$2</f>
        <v>426.24166834974687</v>
      </c>
      <c r="AD77" s="44">
        <f>Displacement_Number!AD77*'Temporary Relocation Numbers'!$I$2</f>
        <v>275.69928653595503</v>
      </c>
      <c r="AE77" s="44">
        <f>Displacement_Number!AE77*'Temporary Relocation Numbers'!$I$2</f>
        <v>330.44285271257763</v>
      </c>
      <c r="AF77" s="44">
        <f>Displacement_Number!AF77*'Temporary Relocation Numbers'!$I$2</f>
        <v>266.85938988275291</v>
      </c>
      <c r="AG77" s="44">
        <f>Displacement_Number!AG77*'Temporary Relocation Numbers'!$I$2</f>
        <v>102.03620620188298</v>
      </c>
      <c r="AH77" s="45">
        <f>Displacement_Number!AH77*'Temporary Relocation Numbers'!$O$2</f>
        <v>27421.80333837638</v>
      </c>
      <c r="AI77" s="45">
        <f>Displacement_Number!AI77*'Temporary Relocation Numbers'!$O$2</f>
        <v>55098.696809057918</v>
      </c>
      <c r="AJ77" s="45">
        <f>Displacement_Number!AJ77*'Temporary Relocation Numbers'!$O$2</f>
        <v>41329.664584111626</v>
      </c>
      <c r="AK77" s="45">
        <f>Displacement_Number!AK77*'Temporary Relocation Numbers'!$O$2</f>
        <v>22439.470726674743</v>
      </c>
      <c r="AL77" s="45">
        <f>Displacement_Number!AL77*'Temporary Relocation Numbers'!$O$2</f>
        <v>14134.919445948184</v>
      </c>
      <c r="AM77" s="45">
        <f>Displacement_Number!AM77*'Temporary Relocation Numbers'!$O$2</f>
        <v>7206.1597975745499</v>
      </c>
    </row>
    <row r="78" spans="1:39" x14ac:dyDescent="0.35">
      <c r="A78">
        <v>2097</v>
      </c>
      <c r="B78" s="43">
        <f>Displacement_Number!B78*'Temporary Relocation Numbers'!$C$2</f>
        <v>0</v>
      </c>
      <c r="C78" s="43">
        <f>Displacement_Number!C78*'Temporary Relocation Numbers'!$C$2</f>
        <v>0</v>
      </c>
      <c r="D78" s="43">
        <f>Displacement_Number!D78*'Temporary Relocation Numbers'!$C$2</f>
        <v>0</v>
      </c>
      <c r="E78" s="43">
        <f>Displacement_Number!E78*'Temporary Relocation Numbers'!$C$2</f>
        <v>0</v>
      </c>
      <c r="F78" s="43">
        <f>Displacement_Number!F78*'Temporary Relocation Numbers'!$C$2</f>
        <v>0</v>
      </c>
      <c r="G78" s="43">
        <f>Displacement_Number!G78*'Temporary Relocation Numbers'!$C$2</f>
        <v>0</v>
      </c>
      <c r="H78" s="44">
        <f>Displacement_Number!H78*'Temporary Relocation Numbers'!$I$2</f>
        <v>387.49808747947782</v>
      </c>
      <c r="I78" s="44">
        <f>Displacement_Number!I78*'Temporary Relocation Numbers'!$I$2</f>
        <v>473.46436561485007</v>
      </c>
      <c r="J78" s="44">
        <f>Displacement_Number!J78*'Temporary Relocation Numbers'!$I$2</f>
        <v>309.4938797266588</v>
      </c>
      <c r="K78" s="44">
        <f>Displacement_Number!K78*'Temporary Relocation Numbers'!$I$2</f>
        <v>336.05379455652246</v>
      </c>
      <c r="L78" s="44">
        <f>Displacement_Number!L78*'Temporary Relocation Numbers'!$I$2</f>
        <v>276.33707487963062</v>
      </c>
      <c r="M78" s="44">
        <f>Displacement_Number!M78*'Temporary Relocation Numbers'!$I$2</f>
        <v>113.16195419939714</v>
      </c>
      <c r="N78" s="45">
        <f>Displacement_Number!N78*'Temporary Relocation Numbers'!$O$2</f>
        <v>29864.091868194817</v>
      </c>
      <c r="O78" s="45">
        <f>Displacement_Number!O78*'Temporary Relocation Numbers'!$O$2</f>
        <v>61174.562724677235</v>
      </c>
      <c r="P78" s="45">
        <f>Displacement_Number!P78*'Temporary Relocation Numbers'!$O$2</f>
        <v>46374.202612815403</v>
      </c>
      <c r="Q78" s="45">
        <f>Displacement_Number!Q78*'Temporary Relocation Numbers'!$O$2</f>
        <v>22809.890550645534</v>
      </c>
      <c r="R78" s="45">
        <f>Displacement_Number!R78*'Temporary Relocation Numbers'!$O$2</f>
        <v>14630.129037222345</v>
      </c>
      <c r="S78" s="45">
        <f>Displacement_Number!S78*'Temporary Relocation Numbers'!$O$2</f>
        <v>7988.18613228102</v>
      </c>
      <c r="U78">
        <v>2097</v>
      </c>
      <c r="V78" s="43">
        <f>Displacement_Number!V78*'Temporary Relocation Numbers'!$C$2</f>
        <v>0</v>
      </c>
      <c r="W78" s="43">
        <f>Displacement_Number!W78*'Temporary Relocation Numbers'!$C$2</f>
        <v>0</v>
      </c>
      <c r="X78" s="43">
        <f>Displacement_Number!X78*'Temporary Relocation Numbers'!$C$2</f>
        <v>0</v>
      </c>
      <c r="Y78" s="43">
        <f>Displacement_Number!Y78*'Temporary Relocation Numbers'!$C$2</f>
        <v>0</v>
      </c>
      <c r="Z78" s="43">
        <f>Displacement_Number!Z78*'Temporary Relocation Numbers'!$C$2</f>
        <v>0</v>
      </c>
      <c r="AA78" s="43">
        <f>Displacement_Number!AA78*'Temporary Relocation Numbers'!$C$2</f>
        <v>0</v>
      </c>
      <c r="AB78" s="44">
        <f>Displacement_Number!AB78*'Temporary Relocation Numbers'!$I$2</f>
        <v>360.75129213512781</v>
      </c>
      <c r="AC78" s="44">
        <f>Displacement_Number!AC78*'Temporary Relocation Numbers'!$I$2</f>
        <v>432.36385916238748</v>
      </c>
      <c r="AD78" s="44">
        <f>Displacement_Number!AD78*'Temporary Relocation Numbers'!$I$2</f>
        <v>279.6592082527053</v>
      </c>
      <c r="AE78" s="44">
        <f>Displacement_Number!AE78*'Temporary Relocation Numbers'!$I$2</f>
        <v>335.18906676718234</v>
      </c>
      <c r="AF78" s="44">
        <f>Displacement_Number!AF78*'Temporary Relocation Numbers'!$I$2</f>
        <v>270.69234246885839</v>
      </c>
      <c r="AG78" s="44">
        <f>Displacement_Number!AG78*'Temporary Relocation Numbers'!$I$2</f>
        <v>103.50177179659462</v>
      </c>
      <c r="AH78" s="45">
        <f>Displacement_Number!AH78*'Temporary Relocation Numbers'!$O$2</f>
        <v>27802.742976025693</v>
      </c>
      <c r="AI78" s="45">
        <f>Displacement_Number!AI78*'Temporary Relocation Numbers'!$O$2</f>
        <v>55864.11975875932</v>
      </c>
      <c r="AJ78" s="45">
        <f>Displacement_Number!AJ78*'Temporary Relocation Numbers'!$O$2</f>
        <v>41903.810173902413</v>
      </c>
      <c r="AK78" s="45">
        <f>Displacement_Number!AK78*'Temporary Relocation Numbers'!$O$2</f>
        <v>22751.196536322681</v>
      </c>
      <c r="AL78" s="45">
        <f>Displacement_Number!AL78*'Temporary Relocation Numbers'!$O$2</f>
        <v>14331.27965703635</v>
      </c>
      <c r="AM78" s="45">
        <f>Displacement_Number!AM78*'Temporary Relocation Numbers'!$O$2</f>
        <v>7306.2667040481065</v>
      </c>
    </row>
    <row r="79" spans="1:39" x14ac:dyDescent="0.35">
      <c r="A79">
        <v>2098</v>
      </c>
      <c r="B79" s="43">
        <f>Displacement_Number!B79*'Temporary Relocation Numbers'!$C$2</f>
        <v>0</v>
      </c>
      <c r="C79" s="43">
        <f>Displacement_Number!C79*'Temporary Relocation Numbers'!$C$2</f>
        <v>0</v>
      </c>
      <c r="D79" s="43">
        <f>Displacement_Number!D79*'Temporary Relocation Numbers'!$C$2</f>
        <v>0</v>
      </c>
      <c r="E79" s="43">
        <f>Displacement_Number!E79*'Temporary Relocation Numbers'!$C$2</f>
        <v>0</v>
      </c>
      <c r="F79" s="43">
        <f>Displacement_Number!F79*'Temporary Relocation Numbers'!$C$2</f>
        <v>0</v>
      </c>
      <c r="G79" s="43">
        <f>Displacement_Number!G79*'Temporary Relocation Numbers'!$C$2</f>
        <v>0</v>
      </c>
      <c r="H79" s="44">
        <f>Displacement_Number!H79*'Temporary Relocation Numbers'!$I$2</f>
        <v>393.06379681115243</v>
      </c>
      <c r="I79" s="44">
        <f>Displacement_Number!I79*'Temporary Relocation Numbers'!$I$2</f>
        <v>480.26482508307254</v>
      </c>
      <c r="J79" s="44">
        <f>Displacement_Number!J79*'Temporary Relocation Numbers'!$I$2</f>
        <v>313.93919966538505</v>
      </c>
      <c r="K79" s="44">
        <f>Displacement_Number!K79*'Temporary Relocation Numbers'!$I$2</f>
        <v>340.88059964470733</v>
      </c>
      <c r="L79" s="44">
        <f>Displacement_Number!L79*'Temporary Relocation Numbers'!$I$2</f>
        <v>280.3061572726545</v>
      </c>
      <c r="M79" s="44">
        <f>Displacement_Number!M79*'Temporary Relocation Numbers'!$I$2</f>
        <v>114.78732104591472</v>
      </c>
      <c r="N79" s="45">
        <f>Displacement_Number!N79*'Temporary Relocation Numbers'!$O$2</f>
        <v>30278.95941700679</v>
      </c>
      <c r="O79" s="45">
        <f>Displacement_Number!O79*'Temporary Relocation Numbers'!$O$2</f>
        <v>62024.390705358594</v>
      </c>
      <c r="P79" s="45">
        <f>Displacement_Number!P79*'Temporary Relocation Numbers'!$O$2</f>
        <v>47018.426179063463</v>
      </c>
      <c r="Q79" s="45">
        <f>Displacement_Number!Q79*'Temporary Relocation Numbers'!$O$2</f>
        <v>23126.762177721317</v>
      </c>
      <c r="R79" s="45">
        <f>Displacement_Number!R79*'Temporary Relocation Numbers'!$O$2</f>
        <v>14833.368626735508</v>
      </c>
      <c r="S79" s="45">
        <f>Displacement_Number!S79*'Temporary Relocation Numbers'!$O$2</f>
        <v>8099.1568329733327</v>
      </c>
      <c r="U79">
        <v>2098</v>
      </c>
      <c r="V79" s="43">
        <f>Displacement_Number!V79*'Temporary Relocation Numbers'!$C$2</f>
        <v>0</v>
      </c>
      <c r="W79" s="43">
        <f>Displacement_Number!W79*'Temporary Relocation Numbers'!$C$2</f>
        <v>0</v>
      </c>
      <c r="X79" s="43">
        <f>Displacement_Number!X79*'Temporary Relocation Numbers'!$C$2</f>
        <v>0</v>
      </c>
      <c r="Y79" s="43">
        <f>Displacement_Number!Y79*'Temporary Relocation Numbers'!$C$2</f>
        <v>0</v>
      </c>
      <c r="Z79" s="43">
        <f>Displacement_Number!Z79*'Temporary Relocation Numbers'!$C$2</f>
        <v>0</v>
      </c>
      <c r="AA79" s="43">
        <f>Displacement_Number!AA79*'Temporary Relocation Numbers'!$C$2</f>
        <v>0</v>
      </c>
      <c r="AB79" s="44">
        <f>Displacement_Number!AB79*'Temporary Relocation Numbers'!$I$2</f>
        <v>365.93283211668057</v>
      </c>
      <c r="AC79" s="44">
        <f>Displacement_Number!AC79*'Temporary Relocation Numbers'!$I$2</f>
        <v>438.57398417557573</v>
      </c>
      <c r="AD79" s="44">
        <f>Displacement_Number!AD79*'Temporary Relocation Numbers'!$I$2</f>
        <v>283.67600708437243</v>
      </c>
      <c r="AE79" s="44">
        <f>Displacement_Number!AE79*'Temporary Relocation Numbers'!$I$2</f>
        <v>340.00345160432084</v>
      </c>
      <c r="AF79" s="44">
        <f>Displacement_Number!AF79*'Temporary Relocation Numbers'!$I$2</f>
        <v>274.58034848791146</v>
      </c>
      <c r="AG79" s="44">
        <f>Displacement_Number!AG79*'Temporary Relocation Numbers'!$I$2</f>
        <v>104.98838759095946</v>
      </c>
      <c r="AH79" s="45">
        <f>Displacement_Number!AH79*'Temporary Relocation Numbers'!$O$2</f>
        <v>28188.974570799124</v>
      </c>
      <c r="AI79" s="45">
        <f>Displacement_Number!AI79*'Temporary Relocation Numbers'!$O$2</f>
        <v>56640.1758509098</v>
      </c>
      <c r="AJ79" s="45">
        <f>Displacement_Number!AJ79*'Temporary Relocation Numbers'!$O$2</f>
        <v>42485.931709338867</v>
      </c>
      <c r="AK79" s="45">
        <f>Displacement_Number!AK79*'Temporary Relocation Numbers'!$O$2</f>
        <v>23067.25279482943</v>
      </c>
      <c r="AL79" s="45">
        <f>Displacement_Number!AL79*'Temporary Relocation Numbers'!$O$2</f>
        <v>14530.367675145</v>
      </c>
      <c r="AM79" s="45">
        <f>Displacement_Number!AM79*'Temporary Relocation Numbers'!$O$2</f>
        <v>7407.7642808655364</v>
      </c>
    </row>
    <row r="80" spans="1:39" x14ac:dyDescent="0.35">
      <c r="A80">
        <v>2099</v>
      </c>
      <c r="B80" s="43">
        <f>Displacement_Number!B80*'Temporary Relocation Numbers'!$C$2</f>
        <v>0</v>
      </c>
      <c r="C80" s="43">
        <f>Displacement_Number!C80*'Temporary Relocation Numbers'!$C$2</f>
        <v>0</v>
      </c>
      <c r="D80" s="43">
        <f>Displacement_Number!D80*'Temporary Relocation Numbers'!$C$2</f>
        <v>0</v>
      </c>
      <c r="E80" s="43">
        <f>Displacement_Number!E80*'Temporary Relocation Numbers'!$C$2</f>
        <v>0</v>
      </c>
      <c r="F80" s="43">
        <f>Displacement_Number!F80*'Temporary Relocation Numbers'!$C$2</f>
        <v>0</v>
      </c>
      <c r="G80" s="43">
        <f>Displacement_Number!G80*'Temporary Relocation Numbers'!$C$2</f>
        <v>0</v>
      </c>
      <c r="H80" s="44">
        <f>Displacement_Number!H80*'Temporary Relocation Numbers'!$I$2</f>
        <v>398.70944749316033</v>
      </c>
      <c r="I80" s="44">
        <f>Displacement_Number!I80*'Temporary Relocation Numbers'!$I$2</f>
        <v>487.16296085459805</v>
      </c>
      <c r="J80" s="44">
        <f>Displacement_Number!J80*'Temporary Relocation Numbers'!$I$2</f>
        <v>318.44836858676359</v>
      </c>
      <c r="K80" s="44">
        <f>Displacement_Number!K80*'Temporary Relocation Numbers'!$I$2</f>
        <v>345.77673305989447</v>
      </c>
      <c r="L80" s="44">
        <f>Displacement_Number!L80*'Temporary Relocation Numbers'!$I$2</f>
        <v>284.33224835714498</v>
      </c>
      <c r="M80" s="44">
        <f>Displacement_Number!M80*'Temporary Relocation Numbers'!$I$2</f>
        <v>116.43603334810639</v>
      </c>
      <c r="N80" s="45">
        <f>Displacement_Number!N80*'Temporary Relocation Numbers'!$O$2</f>
        <v>30699.590244468465</v>
      </c>
      <c r="O80" s="45">
        <f>Displacement_Number!O80*'Temporary Relocation Numbers'!$O$2</f>
        <v>62886.024370700077</v>
      </c>
      <c r="P80" s="45">
        <f>Displacement_Number!P80*'Temporary Relocation Numbers'!$O$2</f>
        <v>47671.599203845057</v>
      </c>
      <c r="Q80" s="45">
        <f>Displacement_Number!Q80*'Temporary Relocation Numbers'!$O$2</f>
        <v>23448.035738590803</v>
      </c>
      <c r="R80" s="45">
        <f>Displacement_Number!R80*'Temporary Relocation Numbers'!$O$2</f>
        <v>15039.431590577104</v>
      </c>
      <c r="S80" s="45">
        <f>Displacement_Number!S80*'Temporary Relocation Numbers'!$O$2</f>
        <v>8211.6691222325862</v>
      </c>
      <c r="U80">
        <v>2099</v>
      </c>
      <c r="V80" s="43">
        <f>Displacement_Number!V80*'Temporary Relocation Numbers'!$C$2</f>
        <v>0</v>
      </c>
      <c r="W80" s="43">
        <f>Displacement_Number!W80*'Temporary Relocation Numbers'!$C$2</f>
        <v>0</v>
      </c>
      <c r="X80" s="43">
        <f>Displacement_Number!X80*'Temporary Relocation Numbers'!$C$2</f>
        <v>0</v>
      </c>
      <c r="Y80" s="43">
        <f>Displacement_Number!Y80*'Temporary Relocation Numbers'!$C$2</f>
        <v>0</v>
      </c>
      <c r="Z80" s="43">
        <f>Displacement_Number!Z80*'Temporary Relocation Numbers'!$C$2</f>
        <v>0</v>
      </c>
      <c r="AA80" s="43">
        <f>Displacement_Number!AA80*'Temporary Relocation Numbers'!$C$2</f>
        <v>0</v>
      </c>
      <c r="AB80" s="44">
        <f>Displacement_Number!AB80*'Temporary Relocation Numbers'!$I$2</f>
        <v>371.18879555052786</v>
      </c>
      <c r="AC80" s="44">
        <f>Displacement_Number!AC80*'Temporary Relocation Numbers'!$I$2</f>
        <v>444.87330640509504</v>
      </c>
      <c r="AD80" s="44">
        <f>Displacement_Number!AD80*'Temporary Relocation Numbers'!$I$2</f>
        <v>287.75049996786385</v>
      </c>
      <c r="AE80" s="44">
        <f>Displacement_Number!AE80*'Temporary Relocation Numbers'!$I$2</f>
        <v>344.88698637401427</v>
      </c>
      <c r="AF80" s="44">
        <f>Displacement_Number!AF80*'Temporary Relocation Numbers'!$I$2</f>
        <v>278.52419868292577</v>
      </c>
      <c r="AG80" s="44">
        <f>Displacement_Number!AG80*'Temporary Relocation Numbers'!$I$2</f>
        <v>106.49635593303135</v>
      </c>
      <c r="AH80" s="45">
        <f>Displacement_Number!AH80*'Temporary Relocation Numbers'!$O$2</f>
        <v>28580.571637782592</v>
      </c>
      <c r="AI80" s="45">
        <f>Displacement_Number!AI80*'Temporary Relocation Numbers'!$O$2</f>
        <v>57427.012799552154</v>
      </c>
      <c r="AJ80" s="45">
        <f>Displacement_Number!AJ80*'Temporary Relocation Numbers'!$O$2</f>
        <v>43076.139991078628</v>
      </c>
      <c r="AK80" s="45">
        <f>Displacement_Number!AK80*'Temporary Relocation Numbers'!$O$2</f>
        <v>23387.699660150276</v>
      </c>
      <c r="AL80" s="45">
        <f>Displacement_Number!AL80*'Temporary Relocation Numbers'!$O$2</f>
        <v>14732.221394565942</v>
      </c>
      <c r="AM80" s="45">
        <f>Displacement_Number!AM80*'Temporary Relocation Numbers'!$O$2</f>
        <v>7510.6718470136448</v>
      </c>
    </row>
    <row r="81" spans="1:39" x14ac:dyDescent="0.35">
      <c r="A81">
        <v>2100</v>
      </c>
      <c r="B81" s="43">
        <f>Displacement_Number!B81*'Temporary Relocation Numbers'!$C$2</f>
        <v>0</v>
      </c>
      <c r="C81" s="43">
        <f>Displacement_Number!C81*'Temporary Relocation Numbers'!$C$2</f>
        <v>0</v>
      </c>
      <c r="D81" s="43">
        <f>Displacement_Number!D81*'Temporary Relocation Numbers'!$C$2</f>
        <v>0</v>
      </c>
      <c r="E81" s="43">
        <f>Displacement_Number!E81*'Temporary Relocation Numbers'!$C$2</f>
        <v>0</v>
      </c>
      <c r="F81" s="43">
        <f>Displacement_Number!F81*'Temporary Relocation Numbers'!$C$2</f>
        <v>0</v>
      </c>
      <c r="G81" s="43">
        <f>Displacement_Number!G81*'Temporary Relocation Numbers'!$C$2</f>
        <v>0</v>
      </c>
      <c r="H81" s="44">
        <f>Displacement_Number!H81*'Temporary Relocation Numbers'!$I$2</f>
        <v>433.40399639533246</v>
      </c>
      <c r="I81" s="44">
        <f>Displacement_Number!I81*'Temporary Relocation Numbers'!$I$2</f>
        <v>529.55447997952876</v>
      </c>
      <c r="J81" s="44">
        <f>Displacement_Number!J81*'Temporary Relocation Numbers'!$I$2</f>
        <v>346.15882934011688</v>
      </c>
      <c r="K81" s="44">
        <f>Displacement_Number!K81*'Temporary Relocation Numbers'!$I$2</f>
        <v>375.86522945697482</v>
      </c>
      <c r="L81" s="44">
        <f>Displacement_Number!L81*'Temporary Relocation Numbers'!$I$2</f>
        <v>309.07402249145548</v>
      </c>
      <c r="M81" s="44">
        <f>Displacement_Number!M81*'Temporary Relocation Numbers'!$I$2</f>
        <v>126.56796194515857</v>
      </c>
      <c r="N81" s="45">
        <f>Displacement_Number!N81*'Temporary Relocation Numbers'!$O$2</f>
        <v>33355.473910908913</v>
      </c>
      <c r="O81" s="45">
        <f>Displacement_Number!O81*'Temporary Relocation Numbers'!$O$2</f>
        <v>68326.421576119188</v>
      </c>
      <c r="P81" s="45">
        <f>Displacement_Number!P81*'Temporary Relocation Numbers'!$O$2</f>
        <v>51795.765704777434</v>
      </c>
      <c r="Q81" s="45">
        <f>Displacement_Number!Q81*'Temporary Relocation Numbers'!$O$2</f>
        <v>25476.572752678665</v>
      </c>
      <c r="R81" s="45">
        <f>Displacement_Number!R81*'Temporary Relocation Numbers'!$O$2</f>
        <v>16340.523246716035</v>
      </c>
      <c r="S81" s="45">
        <f>Displacement_Number!S81*'Temporary Relocation Numbers'!$O$2</f>
        <v>8922.0772326431324</v>
      </c>
      <c r="U81">
        <v>2100</v>
      </c>
      <c r="V81" s="43">
        <f>Displacement_Number!V81*'Temporary Relocation Numbers'!$C$2</f>
        <v>0</v>
      </c>
      <c r="W81" s="43">
        <f>Displacement_Number!W81*'Temporary Relocation Numbers'!$C$2</f>
        <v>0</v>
      </c>
      <c r="X81" s="43">
        <f>Displacement_Number!X81*'Temporary Relocation Numbers'!$C$2</f>
        <v>0</v>
      </c>
      <c r="Y81" s="43">
        <f>Displacement_Number!Y81*'Temporary Relocation Numbers'!$C$2</f>
        <v>0</v>
      </c>
      <c r="Z81" s="43">
        <f>Displacement_Number!Z81*'Temporary Relocation Numbers'!$C$2</f>
        <v>0</v>
      </c>
      <c r="AA81" s="43">
        <f>Displacement_Number!AA81*'Temporary Relocation Numbers'!$C$2</f>
        <v>0</v>
      </c>
      <c r="AB81" s="44">
        <f>Displacement_Number!AB81*'Temporary Relocation Numbers'!$I$2</f>
        <v>403.48857650665155</v>
      </c>
      <c r="AC81" s="44">
        <f>Displacement_Number!AC81*'Temporary Relocation Numbers'!$I$2</f>
        <v>483.58490148112446</v>
      </c>
      <c r="AD81" s="44">
        <f>Displacement_Number!AD81*'Temporary Relocation Numbers'!$I$2</f>
        <v>312.78972052190102</v>
      </c>
      <c r="AE81" s="44">
        <f>Displacement_Number!AE81*'Temporary Relocation Numbers'!$I$2</f>
        <v>374.89805957458429</v>
      </c>
      <c r="AF81" s="44">
        <f>Displacement_Number!AF81*'Temporary Relocation Numbers'!$I$2</f>
        <v>302.76057304626175</v>
      </c>
      <c r="AG81" s="44">
        <f>Displacement_Number!AG81*'Temporary Relocation Numbers'!$I$2</f>
        <v>115.76336240115643</v>
      </c>
      <c r="AH81" s="45">
        <f>Displacement_Number!AH81*'Temporary Relocation Numbers'!$O$2</f>
        <v>31053.134717154469</v>
      </c>
      <c r="AI81" s="45">
        <f>Displacement_Number!AI81*'Temporary Relocation Numbers'!$O$2</f>
        <v>62395.139868749073</v>
      </c>
      <c r="AJ81" s="45">
        <f>Displacement_Number!AJ81*'Temporary Relocation Numbers'!$O$2</f>
        <v>46802.744017535362</v>
      </c>
      <c r="AK81" s="45">
        <f>Displacement_Number!AK81*'Temporary Relocation Numbers'!$O$2</f>
        <v>25411.016878014441</v>
      </c>
      <c r="AL81" s="45">
        <f>Displacement_Number!AL81*'Temporary Relocation Numbers'!$O$2</f>
        <v>16006.735675070457</v>
      </c>
      <c r="AM81" s="45">
        <f>Displacement_Number!AM81*'Temporary Relocation Numbers'!$O$2</f>
        <v>8160.4352648192562</v>
      </c>
    </row>
    <row r="82" spans="1:39" x14ac:dyDescent="0.35">
      <c r="A82">
        <v>2101</v>
      </c>
      <c r="B82" s="43">
        <f>Displacement_Number!B82*'Temporary Relocation Numbers'!$C$2</f>
        <v>0</v>
      </c>
      <c r="C82" s="43">
        <f>Displacement_Number!C82*'Temporary Relocation Numbers'!$C$2</f>
        <v>0</v>
      </c>
      <c r="D82" s="43">
        <f>Displacement_Number!D82*'Temporary Relocation Numbers'!$C$2</f>
        <v>0</v>
      </c>
      <c r="E82" s="43">
        <f>Displacement_Number!E82*'Temporary Relocation Numbers'!$C$2</f>
        <v>0</v>
      </c>
      <c r="F82" s="43">
        <f>Displacement_Number!F82*'Temporary Relocation Numbers'!$C$2</f>
        <v>0</v>
      </c>
      <c r="G82" s="43">
        <f>Displacement_Number!G82*'Temporary Relocation Numbers'!$C$2</f>
        <v>0</v>
      </c>
      <c r="H82" s="44">
        <f>Displacement_Number!H82*'Temporary Relocation Numbers'!$I$2</f>
        <v>439.62906109903963</v>
      </c>
      <c r="I82" s="44">
        <f>Displacement_Number!I82*'Temporary Relocation Numbers'!$I$2</f>
        <v>537.16057251542611</v>
      </c>
      <c r="J82" s="44">
        <f>Displacement_Number!J82*'Temporary Relocation Numbers'!$I$2</f>
        <v>351.13077498049859</v>
      </c>
      <c r="K82" s="44">
        <f>Displacement_Number!K82*'Temporary Relocation Numbers'!$I$2</f>
        <v>381.26385381831824</v>
      </c>
      <c r="L82" s="44">
        <f>Displacement_Number!L82*'Temporary Relocation Numbers'!$I$2</f>
        <v>313.51331194020656</v>
      </c>
      <c r="M82" s="44">
        <f>Displacement_Number!M82*'Temporary Relocation Numbers'!$I$2</f>
        <v>128.38588185147682</v>
      </c>
      <c r="N82" s="45">
        <f>Displacement_Number!N82*'Temporary Relocation Numbers'!$O$2</f>
        <v>33818.84322285567</v>
      </c>
      <c r="O82" s="45">
        <f>Displacement_Number!O82*'Temporary Relocation Numbers'!$O$2</f>
        <v>69275.602122558834</v>
      </c>
      <c r="P82" s="45">
        <f>Displacement_Number!P82*'Temporary Relocation Numbers'!$O$2</f>
        <v>52515.304823918195</v>
      </c>
      <c r="Q82" s="45">
        <f>Displacement_Number!Q82*'Temporary Relocation Numbers'!$O$2</f>
        <v>25830.489534634791</v>
      </c>
      <c r="R82" s="45">
        <f>Displacement_Number!R82*'Temporary Relocation Numbers'!$O$2</f>
        <v>16567.523379704839</v>
      </c>
      <c r="S82" s="45">
        <f>Displacement_Number!S82*'Temporary Relocation Numbers'!$O$2</f>
        <v>9046.0214104254046</v>
      </c>
      <c r="U82">
        <v>2101</v>
      </c>
      <c r="V82" s="43">
        <f>Displacement_Number!V82*'Temporary Relocation Numbers'!$C$2</f>
        <v>0</v>
      </c>
      <c r="W82" s="43">
        <f>Displacement_Number!W82*'Temporary Relocation Numbers'!$C$2</f>
        <v>0</v>
      </c>
      <c r="X82" s="43">
        <f>Displacement_Number!X82*'Temporary Relocation Numbers'!$C$2</f>
        <v>0</v>
      </c>
      <c r="Y82" s="43">
        <f>Displacement_Number!Y82*'Temporary Relocation Numbers'!$C$2</f>
        <v>0</v>
      </c>
      <c r="Z82" s="43">
        <f>Displacement_Number!Z82*'Temporary Relocation Numbers'!$C$2</f>
        <v>0</v>
      </c>
      <c r="AA82" s="43">
        <f>Displacement_Number!AA82*'Temporary Relocation Numbers'!$C$2</f>
        <v>0</v>
      </c>
      <c r="AB82" s="44">
        <f>Displacement_Number!AB82*'Temporary Relocation Numbers'!$I$2</f>
        <v>409.28396029833573</v>
      </c>
      <c r="AC82" s="44">
        <f>Displacement_Number!AC82*'Temporary Relocation Numbers'!$I$2</f>
        <v>490.53072414656651</v>
      </c>
      <c r="AD82" s="44">
        <f>Displacement_Number!AD82*'Temporary Relocation Numbers'!$I$2</f>
        <v>317.2823792539337</v>
      </c>
      <c r="AE82" s="44">
        <f>Displacement_Number!AE82*'Temporary Relocation Numbers'!$I$2</f>
        <v>380.28279228945593</v>
      </c>
      <c r="AF82" s="44">
        <f>Displacement_Number!AF82*'Temporary Relocation Numbers'!$I$2</f>
        <v>307.10918121005284</v>
      </c>
      <c r="AG82" s="44">
        <f>Displacement_Number!AG82*'Temporary Relocation Numbers'!$I$2</f>
        <v>117.4260937724855</v>
      </c>
      <c r="AH82" s="45">
        <f>Displacement_Number!AH82*'Temporary Relocation Numbers'!$O$2</f>
        <v>31484.520273423597</v>
      </c>
      <c r="AI82" s="45">
        <f>Displacement_Number!AI82*'Temporary Relocation Numbers'!$O$2</f>
        <v>63261.923926652918</v>
      </c>
      <c r="AJ82" s="45">
        <f>Displacement_Number!AJ82*'Temporary Relocation Numbers'!$O$2</f>
        <v>47452.92081761772</v>
      </c>
      <c r="AK82" s="45">
        <f>Displacement_Number!AK82*'Temporary Relocation Numbers'!$O$2</f>
        <v>25764.022967452191</v>
      </c>
      <c r="AL82" s="45">
        <f>Displacement_Number!AL82*'Temporary Relocation Numbers'!$O$2</f>
        <v>16229.098880464615</v>
      </c>
      <c r="AM82" s="45">
        <f>Displacement_Number!AM82*'Temporary Relocation Numbers'!$O$2</f>
        <v>8273.7988249936698</v>
      </c>
    </row>
    <row r="83" spans="1:39" x14ac:dyDescent="0.35">
      <c r="A83">
        <v>2102</v>
      </c>
      <c r="B83" s="43">
        <f>Displacement_Number!B83*'Temporary Relocation Numbers'!$C$2</f>
        <v>0</v>
      </c>
      <c r="C83" s="43">
        <f>Displacement_Number!C83*'Temporary Relocation Numbers'!$C$2</f>
        <v>0</v>
      </c>
      <c r="D83" s="43">
        <f>Displacement_Number!D83*'Temporary Relocation Numbers'!$C$2</f>
        <v>0</v>
      </c>
      <c r="E83" s="43">
        <f>Displacement_Number!E83*'Temporary Relocation Numbers'!$C$2</f>
        <v>0</v>
      </c>
      <c r="F83" s="43">
        <f>Displacement_Number!F83*'Temporary Relocation Numbers'!$C$2</f>
        <v>0</v>
      </c>
      <c r="G83" s="43">
        <f>Displacement_Number!G83*'Temporary Relocation Numbers'!$C$2</f>
        <v>0</v>
      </c>
      <c r="H83" s="44">
        <f>Displacement_Number!H83*'Temporary Relocation Numbers'!$I$2</f>
        <v>445.94353760071738</v>
      </c>
      <c r="I83" s="44">
        <f>Displacement_Number!I83*'Temporary Relocation Numbers'!$I$2</f>
        <v>544.87591281685422</v>
      </c>
      <c r="J83" s="44">
        <f>Displacement_Number!J83*'Temporary Relocation Numbers'!$I$2</f>
        <v>356.17413362946365</v>
      </c>
      <c r="K83" s="44">
        <f>Displacement_Number!K83*'Temporary Relocation Numbers'!$I$2</f>
        <v>386.74001965652815</v>
      </c>
      <c r="L83" s="44">
        <f>Displacement_Number!L83*'Temporary Relocation Numbers'!$I$2</f>
        <v>318.01636375452603</v>
      </c>
      <c r="M83" s="44">
        <f>Displacement_Number!M83*'Temporary Relocation Numbers'!$I$2</f>
        <v>130.22991288998838</v>
      </c>
      <c r="N83" s="45">
        <f>Displacement_Number!N83*'Temporary Relocation Numbers'!$O$2</f>
        <v>34288.6495927746</v>
      </c>
      <c r="O83" s="45">
        <f>Displacement_Number!O83*'Temporary Relocation Numbers'!$O$2</f>
        <v>70237.968544812829</v>
      </c>
      <c r="P83" s="45">
        <f>Displacement_Number!P83*'Temporary Relocation Numbers'!$O$2</f>
        <v>53244.839674117844</v>
      </c>
      <c r="Q83" s="45">
        <f>Displacement_Number!Q83*'Temporary Relocation Numbers'!$O$2</f>
        <v>26189.322876199065</v>
      </c>
      <c r="R83" s="45">
        <f>Displacement_Number!R83*'Temporary Relocation Numbers'!$O$2</f>
        <v>16797.676964979037</v>
      </c>
      <c r="S83" s="45">
        <f>Displacement_Number!S83*'Temporary Relocation Numbers'!$O$2</f>
        <v>9171.6874024002191</v>
      </c>
      <c r="U83">
        <v>2102</v>
      </c>
      <c r="V83" s="43">
        <f>Displacement_Number!V83*'Temporary Relocation Numbers'!$C$2</f>
        <v>0</v>
      </c>
      <c r="W83" s="43">
        <f>Displacement_Number!W83*'Temporary Relocation Numbers'!$C$2</f>
        <v>0</v>
      </c>
      <c r="X83" s="43">
        <f>Displacement_Number!X83*'Temporary Relocation Numbers'!$C$2</f>
        <v>0</v>
      </c>
      <c r="Y83" s="43">
        <f>Displacement_Number!Y83*'Temporary Relocation Numbers'!$C$2</f>
        <v>0</v>
      </c>
      <c r="Z83" s="43">
        <f>Displacement_Number!Z83*'Temporary Relocation Numbers'!$C$2</f>
        <v>0</v>
      </c>
      <c r="AA83" s="43">
        <f>Displacement_Number!AA83*'Temporary Relocation Numbers'!$C$2</f>
        <v>0</v>
      </c>
      <c r="AB83" s="44">
        <f>Displacement_Number!AB83*'Temporary Relocation Numbers'!$I$2</f>
        <v>415.16258429866133</v>
      </c>
      <c r="AC83" s="44">
        <f>Displacement_Number!AC83*'Temporary Relocation Numbers'!$I$2</f>
        <v>497.5763109947859</v>
      </c>
      <c r="AD83" s="44">
        <f>Displacement_Number!AD83*'Temporary Relocation Numbers'!$I$2</f>
        <v>321.83956690478379</v>
      </c>
      <c r="AE83" s="44">
        <f>Displacement_Number!AE83*'Temporary Relocation Numbers'!$I$2</f>
        <v>385.74486695281212</v>
      </c>
      <c r="AF83" s="44">
        <f>Displacement_Number!AF83*'Temporary Relocation Numbers'!$I$2</f>
        <v>311.52024926672874</v>
      </c>
      <c r="AG83" s="44">
        <f>Displacement_Number!AG83*'Temporary Relocation Numbers'!$I$2</f>
        <v>119.11270727332302</v>
      </c>
      <c r="AH83" s="45">
        <f>Displacement_Number!AH83*'Temporary Relocation Numbers'!$O$2</f>
        <v>31921.898574059844</v>
      </c>
      <c r="AI83" s="45">
        <f>Displacement_Number!AI83*'Temporary Relocation Numbers'!$O$2</f>
        <v>64140.749220534715</v>
      </c>
      <c r="AJ83" s="45">
        <f>Displacement_Number!AJ83*'Temporary Relocation Numbers'!$O$2</f>
        <v>48112.129777677874</v>
      </c>
      <c r="AK83" s="45">
        <f>Displacement_Number!AK83*'Temporary Relocation Numbers'!$O$2</f>
        <v>26121.932965292279</v>
      </c>
      <c r="AL83" s="45">
        <f>Displacement_Number!AL83*'Temporary Relocation Numbers'!$O$2</f>
        <v>16454.551122631601</v>
      </c>
      <c r="AM83" s="45">
        <f>Displacement_Number!AM83*'Temporary Relocation Numbers'!$O$2</f>
        <v>8388.7372149851635</v>
      </c>
    </row>
    <row r="84" spans="1:39" x14ac:dyDescent="0.35">
      <c r="A84">
        <v>2103</v>
      </c>
      <c r="B84" s="43">
        <f>Displacement_Number!B84*'Temporary Relocation Numbers'!$C$2</f>
        <v>0</v>
      </c>
      <c r="C84" s="43">
        <f>Displacement_Number!C84*'Temporary Relocation Numbers'!$C$2</f>
        <v>0</v>
      </c>
      <c r="D84" s="43">
        <f>Displacement_Number!D84*'Temporary Relocation Numbers'!$C$2</f>
        <v>0</v>
      </c>
      <c r="E84" s="43">
        <f>Displacement_Number!E84*'Temporary Relocation Numbers'!$C$2</f>
        <v>0</v>
      </c>
      <c r="F84" s="43">
        <f>Displacement_Number!F84*'Temporary Relocation Numbers'!$C$2</f>
        <v>0</v>
      </c>
      <c r="G84" s="43">
        <f>Displacement_Number!G84*'Temporary Relocation Numbers'!$C$2</f>
        <v>0</v>
      </c>
      <c r="H84" s="44">
        <f>Displacement_Number!H84*'Temporary Relocation Numbers'!$I$2</f>
        <v>452.34871013916438</v>
      </c>
      <c r="I84" s="44">
        <f>Displacement_Number!I84*'Temporary Relocation Numbers'!$I$2</f>
        <v>552.70207003041742</v>
      </c>
      <c r="J84" s="44">
        <f>Displacement_Number!J84*'Temporary Relocation Numbers'!$I$2</f>
        <v>361.28993100574769</v>
      </c>
      <c r="K84" s="44">
        <f>Displacement_Number!K84*'Temporary Relocation Numbers'!$I$2</f>
        <v>392.29484071470512</v>
      </c>
      <c r="L84" s="44">
        <f>Displacement_Number!L84*'Temporary Relocation Numbers'!$I$2</f>
        <v>322.58409376549673</v>
      </c>
      <c r="M84" s="44">
        <f>Displacement_Number!M84*'Temporary Relocation Numbers'!$I$2</f>
        <v>132.10043009989167</v>
      </c>
      <c r="N84" s="45">
        <f>Displacement_Number!N84*'Temporary Relocation Numbers'!$O$2</f>
        <v>34764.982443323337</v>
      </c>
      <c r="O84" s="45">
        <f>Displacement_Number!O84*'Temporary Relocation Numbers'!$O$2</f>
        <v>71213.704019118391</v>
      </c>
      <c r="P84" s="45">
        <f>Displacement_Number!P84*'Temporary Relocation Numbers'!$O$2</f>
        <v>53984.509114594366</v>
      </c>
      <c r="Q84" s="45">
        <f>Displacement_Number!Q84*'Temporary Relocation Numbers'!$O$2</f>
        <v>26553.141077490662</v>
      </c>
      <c r="R84" s="45">
        <f>Displacement_Number!R84*'Temporary Relocation Numbers'!$O$2</f>
        <v>17031.027809831532</v>
      </c>
      <c r="S84" s="45">
        <f>Displacement_Number!S84*'Temporary Relocation Numbers'!$O$2</f>
        <v>9299.0991277557678</v>
      </c>
      <c r="U84">
        <v>2103</v>
      </c>
      <c r="V84" s="43">
        <f>Displacement_Number!V84*'Temporary Relocation Numbers'!$C$2</f>
        <v>0</v>
      </c>
      <c r="W84" s="43">
        <f>Displacement_Number!W84*'Temporary Relocation Numbers'!$C$2</f>
        <v>0</v>
      </c>
      <c r="X84" s="43">
        <f>Displacement_Number!X84*'Temporary Relocation Numbers'!$C$2</f>
        <v>0</v>
      </c>
      <c r="Y84" s="43">
        <f>Displacement_Number!Y84*'Temporary Relocation Numbers'!$C$2</f>
        <v>0</v>
      </c>
      <c r="Z84" s="43">
        <f>Displacement_Number!Z84*'Temporary Relocation Numbers'!$C$2</f>
        <v>0</v>
      </c>
      <c r="AA84" s="43">
        <f>Displacement_Number!AA84*'Temporary Relocation Numbers'!$C$2</f>
        <v>0</v>
      </c>
      <c r="AB84" s="44">
        <f>Displacement_Number!AB84*'Temporary Relocation Numbers'!$I$2</f>
        <v>421.12564410270636</v>
      </c>
      <c r="AC84" s="44">
        <f>Displacement_Number!AC84*'Temporary Relocation Numbers'!$I$2</f>
        <v>504.72309495786953</v>
      </c>
      <c r="AD84" s="44">
        <f>Displacement_Number!AD84*'Temporary Relocation Numbers'!$I$2</f>
        <v>326.46221031568552</v>
      </c>
      <c r="AE84" s="44">
        <f>Displacement_Number!AE84*'Temporary Relocation Numbers'!$I$2</f>
        <v>391.28539444188903</v>
      </c>
      <c r="AF84" s="44">
        <f>Displacement_Number!AF84*'Temporary Relocation Numbers'!$I$2</f>
        <v>315.99467433970727</v>
      </c>
      <c r="AG84" s="44">
        <f>Displacement_Number!AG84*'Temporary Relocation Numbers'!$I$2</f>
        <v>120.82354592727447</v>
      </c>
      <c r="AH84" s="45">
        <f>Displacement_Number!AH84*'Temporary Relocation Numbers'!$O$2</f>
        <v>32365.352869381932</v>
      </c>
      <c r="AI84" s="45">
        <f>Displacement_Number!AI84*'Temporary Relocation Numbers'!$O$2</f>
        <v>65031.783025464349</v>
      </c>
      <c r="AJ84" s="45">
        <f>Displacement_Number!AJ84*'Temporary Relocation Numbers'!$O$2</f>
        <v>48780.496371146786</v>
      </c>
      <c r="AK84" s="45">
        <f>Displacement_Number!AK84*'Temporary Relocation Numbers'!$O$2</f>
        <v>26484.814995905192</v>
      </c>
      <c r="AL84" s="45">
        <f>Displacement_Number!AL84*'Temporary Relocation Numbers'!$O$2</f>
        <v>16683.13531401354</v>
      </c>
      <c r="AM84" s="45">
        <f>Displacement_Number!AM84*'Temporary Relocation Numbers'!$O$2</f>
        <v>8505.2723120967221</v>
      </c>
    </row>
    <row r="85" spans="1:39" x14ac:dyDescent="0.35">
      <c r="A85">
        <v>2104</v>
      </c>
      <c r="B85" s="43">
        <f>Displacement_Number!B85*'Temporary Relocation Numbers'!$C$2</f>
        <v>0</v>
      </c>
      <c r="C85" s="43">
        <f>Displacement_Number!C85*'Temporary Relocation Numbers'!$C$2</f>
        <v>0</v>
      </c>
      <c r="D85" s="43">
        <f>Displacement_Number!D85*'Temporary Relocation Numbers'!$C$2</f>
        <v>0</v>
      </c>
      <c r="E85" s="43">
        <f>Displacement_Number!E85*'Temporary Relocation Numbers'!$C$2</f>
        <v>0</v>
      </c>
      <c r="F85" s="43">
        <f>Displacement_Number!F85*'Temporary Relocation Numbers'!$C$2</f>
        <v>0</v>
      </c>
      <c r="G85" s="43">
        <f>Displacement_Number!G85*'Temporary Relocation Numbers'!$C$2</f>
        <v>0</v>
      </c>
      <c r="H85" s="44">
        <f>Displacement_Number!H85*'Temporary Relocation Numbers'!$I$2</f>
        <v>458.8458813989472</v>
      </c>
      <c r="I85" s="44">
        <f>Displacement_Number!I85*'Temporary Relocation Numbers'!$I$2</f>
        <v>560.64063584067321</v>
      </c>
      <c r="J85" s="44">
        <f>Displacement_Number!J85*'Temporary Relocation Numbers'!$I$2</f>
        <v>366.479207560681</v>
      </c>
      <c r="K85" s="44">
        <f>Displacement_Number!K85*'Temporary Relocation Numbers'!$I$2</f>
        <v>397.92944673285535</v>
      </c>
      <c r="L85" s="44">
        <f>Displacement_Number!L85*'Temporary Relocation Numbers'!$I$2</f>
        <v>327.21743095845892</v>
      </c>
      <c r="M85" s="44">
        <f>Displacement_Number!M85*'Temporary Relocation Numbers'!$I$2</f>
        <v>133.99781390714497</v>
      </c>
      <c r="N85" s="45">
        <f>Displacement_Number!N85*'Temporary Relocation Numbers'!$O$2</f>
        <v>35247.932439405849</v>
      </c>
      <c r="O85" s="45">
        <f>Displacement_Number!O85*'Temporary Relocation Numbers'!$O$2</f>
        <v>72202.994266370035</v>
      </c>
      <c r="P85" s="45">
        <f>Displacement_Number!P85*'Temporary Relocation Numbers'!$O$2</f>
        <v>54734.453933577497</v>
      </c>
      <c r="Q85" s="45">
        <f>Displacement_Number!Q85*'Temporary Relocation Numbers'!$O$2</f>
        <v>26922.013387443898</v>
      </c>
      <c r="R85" s="45">
        <f>Displacement_Number!R85*'Temporary Relocation Numbers'!$O$2</f>
        <v>17267.620330119687</v>
      </c>
      <c r="S85" s="45">
        <f>Displacement_Number!S85*'Temporary Relocation Numbers'!$O$2</f>
        <v>9428.2808379620674</v>
      </c>
      <c r="U85">
        <v>2104</v>
      </c>
      <c r="V85" s="43">
        <f>Displacement_Number!V85*'Temporary Relocation Numbers'!$C$2</f>
        <v>0</v>
      </c>
      <c r="W85" s="43">
        <f>Displacement_Number!W85*'Temporary Relocation Numbers'!$C$2</f>
        <v>0</v>
      </c>
      <c r="X85" s="43">
        <f>Displacement_Number!X85*'Temporary Relocation Numbers'!$C$2</f>
        <v>0</v>
      </c>
      <c r="Y85" s="43">
        <f>Displacement_Number!Y85*'Temporary Relocation Numbers'!$C$2</f>
        <v>0</v>
      </c>
      <c r="Z85" s="43">
        <f>Displacement_Number!Z85*'Temporary Relocation Numbers'!$C$2</f>
        <v>0</v>
      </c>
      <c r="AA85" s="43">
        <f>Displacement_Number!AA85*'Temporary Relocation Numbers'!$C$2</f>
        <v>0</v>
      </c>
      <c r="AB85" s="44">
        <f>Displacement_Number!AB85*'Temporary Relocation Numbers'!$I$2</f>
        <v>427.1743524781096</v>
      </c>
      <c r="AC85" s="44">
        <f>Displacement_Number!AC85*'Temporary Relocation Numbers'!$I$2</f>
        <v>511.97252954938187</v>
      </c>
      <c r="AD85" s="44">
        <f>Displacement_Number!AD85*'Temporary Relocation Numbers'!$I$2</f>
        <v>331.15124964027143</v>
      </c>
      <c r="AE85" s="44">
        <f>Displacement_Number!AE85*'Temporary Relocation Numbers'!$I$2</f>
        <v>396.9055015896655</v>
      </c>
      <c r="AF85" s="44">
        <f>Displacement_Number!AF85*'Temporary Relocation Numbers'!$I$2</f>
        <v>320.533366437962</v>
      </c>
      <c r="AG85" s="44">
        <f>Displacement_Number!AG85*'Temporary Relocation Numbers'!$I$2</f>
        <v>122.55895768485911</v>
      </c>
      <c r="AH85" s="45">
        <f>Displacement_Number!AH85*'Temporary Relocation Numbers'!$O$2</f>
        <v>32814.967566209671</v>
      </c>
      <c r="AI85" s="45">
        <f>Displacement_Number!AI85*'Temporary Relocation Numbers'!$O$2</f>
        <v>65935.194940272282</v>
      </c>
      <c r="AJ85" s="45">
        <f>Displacement_Number!AJ85*'Temporary Relocation Numbers'!$O$2</f>
        <v>49458.147814513839</v>
      </c>
      <c r="AK85" s="45">
        <f>Displacement_Number!AK85*'Temporary Relocation Numbers'!$O$2</f>
        <v>26852.73813003509</v>
      </c>
      <c r="AL85" s="45">
        <f>Displacement_Number!AL85*'Temporary Relocation Numbers'!$O$2</f>
        <v>16914.894963185867</v>
      </c>
      <c r="AM85" s="45">
        <f>Displacement_Number!AM85*'Temporary Relocation Numbers'!$O$2</f>
        <v>8623.4262975475813</v>
      </c>
    </row>
    <row r="86" spans="1:39" x14ac:dyDescent="0.35">
      <c r="A86">
        <v>2105</v>
      </c>
      <c r="B86" s="43">
        <f>Displacement_Number!B86*'Temporary Relocation Numbers'!$C$2</f>
        <v>0</v>
      </c>
      <c r="C86" s="43">
        <f>Displacement_Number!C86*'Temporary Relocation Numbers'!$C$2</f>
        <v>0</v>
      </c>
      <c r="D86" s="43">
        <f>Displacement_Number!D86*'Temporary Relocation Numbers'!$C$2</f>
        <v>0</v>
      </c>
      <c r="E86" s="43">
        <f>Displacement_Number!E86*'Temporary Relocation Numbers'!$C$2</f>
        <v>0</v>
      </c>
      <c r="F86" s="43">
        <f>Displacement_Number!F86*'Temporary Relocation Numbers'!$C$2</f>
        <v>0</v>
      </c>
      <c r="G86" s="43">
        <f>Displacement_Number!G86*'Temporary Relocation Numbers'!$C$2</f>
        <v>0</v>
      </c>
      <c r="H86" s="44">
        <f>Displacement_Number!H86*'Temporary Relocation Numbers'!$I$2</f>
        <v>465.43637277534094</v>
      </c>
      <c r="I86" s="44">
        <f>Displacement_Number!I86*'Temporary Relocation Numbers'!$I$2</f>
        <v>568.69322479385005</v>
      </c>
      <c r="J86" s="44">
        <f>Displacement_Number!J86*'Temporary Relocation Numbers'!$I$2</f>
        <v>371.7430186897958</v>
      </c>
      <c r="K86" s="44">
        <f>Displacement_Number!K86*'Temporary Relocation Numbers'!$I$2</f>
        <v>403.64498367765759</v>
      </c>
      <c r="L86" s="44">
        <f>Displacement_Number!L86*'Temporary Relocation Numbers'!$I$2</f>
        <v>331.91731766194766</v>
      </c>
      <c r="M86" s="44">
        <f>Displacement_Number!M86*'Temporary Relocation Numbers'!$I$2</f>
        <v>135.92245020183759</v>
      </c>
      <c r="N86" s="45">
        <f>Displacement_Number!N86*'Temporary Relocation Numbers'!$O$2</f>
        <v>35737.59150542954</v>
      </c>
      <c r="O86" s="45">
        <f>Displacement_Number!O86*'Temporary Relocation Numbers'!$O$2</f>
        <v>73206.027587469449</v>
      </c>
      <c r="P86" s="45">
        <f>Displacement_Number!P86*'Temporary Relocation Numbers'!$O$2</f>
        <v>55494.816875106233</v>
      </c>
      <c r="Q86" s="45">
        <f>Displacement_Number!Q86*'Temporary Relocation Numbers'!$O$2</f>
        <v>27296.010016989054</v>
      </c>
      <c r="R86" s="45">
        <f>Displacement_Number!R86*'Temporary Relocation Numbers'!$O$2</f>
        <v>17507.499558719363</v>
      </c>
      <c r="S86" s="45">
        <f>Displacement_Number!S86*'Temporary Relocation Numbers'!$O$2</f>
        <v>9559.2571213869742</v>
      </c>
      <c r="U86">
        <v>2105</v>
      </c>
      <c r="V86" s="43">
        <f>Displacement_Number!V86*'Temporary Relocation Numbers'!$C$2</f>
        <v>0</v>
      </c>
      <c r="W86" s="43">
        <f>Displacement_Number!W86*'Temporary Relocation Numbers'!$C$2</f>
        <v>0</v>
      </c>
      <c r="X86" s="43">
        <f>Displacement_Number!X86*'Temporary Relocation Numbers'!$C$2</f>
        <v>0</v>
      </c>
      <c r="Y86" s="43">
        <f>Displacement_Number!Y86*'Temporary Relocation Numbers'!$C$2</f>
        <v>0</v>
      </c>
      <c r="Z86" s="43">
        <f>Displacement_Number!Z86*'Temporary Relocation Numbers'!$C$2</f>
        <v>0</v>
      </c>
      <c r="AA86" s="43">
        <f>Displacement_Number!AA86*'Temporary Relocation Numbers'!$C$2</f>
        <v>0</v>
      </c>
      <c r="AB86" s="44">
        <f>Displacement_Number!AB86*'Temporary Relocation Numbers'!$I$2</f>
        <v>433.30993961172442</v>
      </c>
      <c r="AC86" s="44">
        <f>Displacement_Number!AC86*'Temporary Relocation Numbers'!$I$2</f>
        <v>519.32608915998242</v>
      </c>
      <c r="AD86" s="44">
        <f>Displacement_Number!AD86*'Temporary Relocation Numbers'!$I$2</f>
        <v>335.9076385357809</v>
      </c>
      <c r="AE86" s="44">
        <f>Displacement_Number!AE86*'Temporary Relocation Numbers'!$I$2</f>
        <v>402.60633141403866</v>
      </c>
      <c r="AF86" s="44">
        <f>Displacement_Number!AF86*'Temporary Relocation Numbers'!$I$2</f>
        <v>325.1372486411002</v>
      </c>
      <c r="AG86" s="44">
        <f>Displacement_Number!AG86*'Temporary Relocation Numbers'!$I$2</f>
        <v>124.31929549427616</v>
      </c>
      <c r="AH86" s="45">
        <f>Displacement_Number!AH86*'Temporary Relocation Numbers'!$O$2</f>
        <v>33270.828243930009</v>
      </c>
      <c r="AI86" s="45">
        <f>Displacement_Number!AI86*'Temporary Relocation Numbers'!$O$2</f>
        <v>66851.156919830813</v>
      </c>
      <c r="AJ86" s="45">
        <f>Displacement_Number!AJ86*'Temporary Relocation Numbers'!$O$2</f>
        <v>50145.213091541045</v>
      </c>
      <c r="AK86" s="45">
        <f>Displacement_Number!AK86*'Temporary Relocation Numbers'!$O$2</f>
        <v>27225.772397946697</v>
      </c>
      <c r="AL86" s="45">
        <f>Displacement_Number!AL86*'Temporary Relocation Numbers'!$O$2</f>
        <v>17149.874183138723</v>
      </c>
      <c r="AM86" s="45">
        <f>Displacement_Number!AM86*'Temporary Relocation Numbers'!$O$2</f>
        <v>8743.221660695197</v>
      </c>
    </row>
    <row r="87" spans="1:39" x14ac:dyDescent="0.35">
      <c r="A87">
        <v>2106</v>
      </c>
      <c r="B87" s="43">
        <f>Displacement_Number!B87*'Temporary Relocation Numbers'!$C$2</f>
        <v>0</v>
      </c>
      <c r="C87" s="43">
        <f>Displacement_Number!C87*'Temporary Relocation Numbers'!$C$2</f>
        <v>0</v>
      </c>
      <c r="D87" s="43">
        <f>Displacement_Number!D87*'Temporary Relocation Numbers'!$C$2</f>
        <v>0</v>
      </c>
      <c r="E87" s="43">
        <f>Displacement_Number!E87*'Temporary Relocation Numbers'!$C$2</f>
        <v>0</v>
      </c>
      <c r="F87" s="43">
        <f>Displacement_Number!F87*'Temporary Relocation Numbers'!$C$2</f>
        <v>0</v>
      </c>
      <c r="G87" s="43">
        <f>Displacement_Number!G87*'Temporary Relocation Numbers'!$C$2</f>
        <v>0</v>
      </c>
      <c r="H87" s="44">
        <f>Displacement_Number!H87*'Temporary Relocation Numbers'!$I$2</f>
        <v>472.12152464307411</v>
      </c>
      <c r="I87" s="44">
        <f>Displacement_Number!I87*'Temporary Relocation Numbers'!$I$2</f>
        <v>576.86147462621307</v>
      </c>
      <c r="J87" s="44">
        <f>Displacement_Number!J87*'Temporary Relocation Numbers'!$I$2</f>
        <v>377.08243494747285</v>
      </c>
      <c r="K87" s="44">
        <f>Displacement_Number!K87*'Temporary Relocation Numbers'!$I$2</f>
        <v>409.4426139755293</v>
      </c>
      <c r="L87" s="44">
        <f>Displacement_Number!L87*'Temporary Relocation Numbers'!$I$2</f>
        <v>336.68470973934291</v>
      </c>
      <c r="M87" s="44">
        <f>Displacement_Number!M87*'Temporary Relocation Numbers'!$I$2</f>
        <v>137.87473041667221</v>
      </c>
      <c r="N87" s="45">
        <f>Displacement_Number!N87*'Temporary Relocation Numbers'!$O$2</f>
        <v>36234.052842802092</v>
      </c>
      <c r="O87" s="45">
        <f>Displacement_Number!O87*'Temporary Relocation Numbers'!$O$2</f>
        <v>74222.994899166573</v>
      </c>
      <c r="P87" s="45">
        <f>Displacement_Number!P87*'Temporary Relocation Numbers'!$O$2</f>
        <v>56265.74266619861</v>
      </c>
      <c r="Q87" s="45">
        <f>Displacement_Number!Q87*'Temporary Relocation Numbers'!$O$2</f>
        <v>27675.202152416252</v>
      </c>
      <c r="R87" s="45">
        <f>Displacement_Number!R87*'Temporary Relocation Numbers'!$O$2</f>
        <v>17750.711154096476</v>
      </c>
      <c r="S87" s="45">
        <f>Displacement_Number!S87*'Temporary Relocation Numbers'!$O$2</f>
        <v>9692.0529079763091</v>
      </c>
      <c r="U87">
        <v>2106</v>
      </c>
      <c r="V87" s="43">
        <f>Displacement_Number!V87*'Temporary Relocation Numbers'!$C$2</f>
        <v>0</v>
      </c>
      <c r="W87" s="43">
        <f>Displacement_Number!W87*'Temporary Relocation Numbers'!$C$2</f>
        <v>0</v>
      </c>
      <c r="X87" s="43">
        <f>Displacement_Number!X87*'Temporary Relocation Numbers'!$C$2</f>
        <v>0</v>
      </c>
      <c r="Y87" s="43">
        <f>Displacement_Number!Y87*'Temporary Relocation Numbers'!$C$2</f>
        <v>0</v>
      </c>
      <c r="Z87" s="43">
        <f>Displacement_Number!Z87*'Temporary Relocation Numbers'!$C$2</f>
        <v>0</v>
      </c>
      <c r="AA87" s="43">
        <f>Displacement_Number!AA87*'Temporary Relocation Numbers'!$C$2</f>
        <v>0</v>
      </c>
      <c r="AB87" s="44">
        <f>Displacement_Number!AB87*'Temporary Relocation Numbers'!$I$2</f>
        <v>439.53365335981368</v>
      </c>
      <c r="AC87" s="44">
        <f>Displacement_Number!AC87*'Temporary Relocation Numbers'!$I$2</f>
        <v>526.78526935728553</v>
      </c>
      <c r="AD87" s="44">
        <f>Displacement_Number!AD87*'Temporary Relocation Numbers'!$I$2</f>
        <v>340.73234435701511</v>
      </c>
      <c r="AE87" s="44">
        <f>Displacement_Number!AE87*'Temporary Relocation Numbers'!$I$2</f>
        <v>408.38904335029065</v>
      </c>
      <c r="AF87" s="44">
        <f>Displacement_Number!AF87*'Temporary Relocation Numbers'!$I$2</f>
        <v>329.80725728709797</v>
      </c>
      <c r="AG87" s="44">
        <f>Displacement_Number!AG87*'Temporary Relocation Numbers'!$I$2</f>
        <v>126.10491737318762</v>
      </c>
      <c r="AH87" s="45">
        <f>Displacement_Number!AH87*'Temporary Relocation Numbers'!$O$2</f>
        <v>33733.021670785995</v>
      </c>
      <c r="AI87" s="45">
        <f>Displacement_Number!AI87*'Temporary Relocation Numbers'!$O$2</f>
        <v>67779.843307783929</v>
      </c>
      <c r="AJ87" s="45">
        <f>Displacement_Number!AJ87*'Temporary Relocation Numbers'!$O$2</f>
        <v>50841.822977813747</v>
      </c>
      <c r="AK87" s="45">
        <f>Displacement_Number!AK87*'Temporary Relocation Numbers'!$O$2</f>
        <v>27603.988802754833</v>
      </c>
      <c r="AL87" s="45">
        <f>Displacement_Number!AL87*'Temporary Relocation Numbers'!$O$2</f>
        <v>17388.117699673363</v>
      </c>
      <c r="AM87" s="45">
        <f>Displacement_Number!AM87*'Temporary Relocation Numbers'!$O$2</f>
        <v>8864.6812033158567</v>
      </c>
    </row>
    <row r="88" spans="1:39" x14ac:dyDescent="0.35">
      <c r="A88">
        <v>2107</v>
      </c>
      <c r="B88" s="43">
        <f>Displacement_Number!B88*'Temporary Relocation Numbers'!$C$2</f>
        <v>0</v>
      </c>
      <c r="C88" s="43">
        <f>Displacement_Number!C88*'Temporary Relocation Numbers'!$C$2</f>
        <v>0</v>
      </c>
      <c r="D88" s="43">
        <f>Displacement_Number!D88*'Temporary Relocation Numbers'!$C$2</f>
        <v>0</v>
      </c>
      <c r="E88" s="43">
        <f>Displacement_Number!E88*'Temporary Relocation Numbers'!$C$2</f>
        <v>0</v>
      </c>
      <c r="F88" s="43">
        <f>Displacement_Number!F88*'Temporary Relocation Numbers'!$C$2</f>
        <v>0</v>
      </c>
      <c r="G88" s="43">
        <f>Displacement_Number!G88*'Temporary Relocation Numbers'!$C$2</f>
        <v>0</v>
      </c>
      <c r="H88" s="44">
        <f>Displacement_Number!H88*'Temporary Relocation Numbers'!$I$2</f>
        <v>478.90269662893479</v>
      </c>
      <c r="I88" s="44">
        <f>Displacement_Number!I88*'Temporary Relocation Numbers'!$I$2</f>
        <v>585.14704659714744</v>
      </c>
      <c r="J88" s="44">
        <f>Displacement_Number!J88*'Temporary Relocation Numbers'!$I$2</f>
        <v>382.49854226467056</v>
      </c>
      <c r="K88" s="44">
        <f>Displacement_Number!K88*'Temporary Relocation Numbers'!$I$2</f>
        <v>415.3235167490418</v>
      </c>
      <c r="L88" s="44">
        <f>Displacement_Number!L88*'Temporary Relocation Numbers'!$I$2</f>
        <v>341.52057678327412</v>
      </c>
      <c r="M88" s="44">
        <f>Displacement_Number!M88*'Temporary Relocation Numbers'!$I$2</f>
        <v>139.85505160657436</v>
      </c>
      <c r="N88" s="45">
        <f>Displacement_Number!N88*'Temporary Relocation Numbers'!$O$2</f>
        <v>36737.410947671364</v>
      </c>
      <c r="O88" s="45">
        <f>Displacement_Number!O88*'Temporary Relocation Numbers'!$O$2</f>
        <v>75254.08977039867</v>
      </c>
      <c r="P88" s="45">
        <f>Displacement_Number!P88*'Temporary Relocation Numbers'!$O$2</f>
        <v>57047.378044399098</v>
      </c>
      <c r="Q88" s="45">
        <f>Displacement_Number!Q88*'Temporary Relocation Numbers'!$O$2</f>
        <v>28059.661968925069</v>
      </c>
      <c r="R88" s="45">
        <f>Displacement_Number!R88*'Temporary Relocation Numbers'!$O$2</f>
        <v>17997.30140899761</v>
      </c>
      <c r="S88" s="45">
        <f>Displacement_Number!S88*'Temporary Relocation Numbers'!$O$2</f>
        <v>9826.6934739990174</v>
      </c>
      <c r="U88">
        <v>2107</v>
      </c>
      <c r="V88" s="43">
        <f>Displacement_Number!V88*'Temporary Relocation Numbers'!$C$2</f>
        <v>0</v>
      </c>
      <c r="W88" s="43">
        <f>Displacement_Number!W88*'Temporary Relocation Numbers'!$C$2</f>
        <v>0</v>
      </c>
      <c r="X88" s="43">
        <f>Displacement_Number!X88*'Temporary Relocation Numbers'!$C$2</f>
        <v>0</v>
      </c>
      <c r="Y88" s="43">
        <f>Displacement_Number!Y88*'Temporary Relocation Numbers'!$C$2</f>
        <v>0</v>
      </c>
      <c r="Z88" s="43">
        <f>Displacement_Number!Z88*'Temporary Relocation Numbers'!$C$2</f>
        <v>0</v>
      </c>
      <c r="AA88" s="43">
        <f>Displacement_Number!AA88*'Temporary Relocation Numbers'!$C$2</f>
        <v>0</v>
      </c>
      <c r="AB88" s="44">
        <f>Displacement_Number!AB88*'Temporary Relocation Numbers'!$I$2</f>
        <v>445.84675950183885</v>
      </c>
      <c r="AC88" s="44">
        <f>Displacement_Number!AC88*'Temporary Relocation Numbers'!$I$2</f>
        <v>534.3515871900305</v>
      </c>
      <c r="AD88" s="44">
        <f>Displacement_Number!AD88*'Temporary Relocation Numbers'!$I$2</f>
        <v>345.62634835307779</v>
      </c>
      <c r="AE88" s="44">
        <f>Displacement_Number!AE88*'Temporary Relocation Numbers'!$I$2</f>
        <v>414.25481348689493</v>
      </c>
      <c r="AF88" s="44">
        <f>Displacement_Number!AF88*'Temporary Relocation Numbers'!$I$2</f>
        <v>334.54434216273364</v>
      </c>
      <c r="AG88" s="44">
        <f>Displacement_Number!AG88*'Temporary Relocation Numbers'!$I$2</f>
        <v>127.9161864815317</v>
      </c>
      <c r="AH88" s="45">
        <f>Displacement_Number!AH88*'Temporary Relocation Numbers'!$O$2</f>
        <v>34201.63582039233</v>
      </c>
      <c r="AI88" s="45">
        <f>Displacement_Number!AI88*'Temporary Relocation Numbers'!$O$2</f>
        <v>68721.430869731746</v>
      </c>
      <c r="AJ88" s="45">
        <f>Displacement_Number!AJ88*'Temporary Relocation Numbers'!$O$2</f>
        <v>51548.110065632442</v>
      </c>
      <c r="AK88" s="45">
        <f>Displacement_Number!AK88*'Temporary Relocation Numbers'!$O$2</f>
        <v>27987.459333939078</v>
      </c>
      <c r="AL88" s="45">
        <f>Displacement_Number!AL88*'Temporary Relocation Numbers'!$O$2</f>
        <v>17629.670859915277</v>
      </c>
      <c r="AM88" s="45">
        <f>Displacement_Number!AM88*'Temporary Relocation Numbers'!$O$2</f>
        <v>8987.8280439447481</v>
      </c>
    </row>
    <row r="89" spans="1:39" x14ac:dyDescent="0.35">
      <c r="A89">
        <v>2108</v>
      </c>
      <c r="B89" s="43">
        <f>Displacement_Number!B89*'Temporary Relocation Numbers'!$C$2</f>
        <v>0</v>
      </c>
      <c r="C89" s="43">
        <f>Displacement_Number!C89*'Temporary Relocation Numbers'!$C$2</f>
        <v>0</v>
      </c>
      <c r="D89" s="43">
        <f>Displacement_Number!D89*'Temporary Relocation Numbers'!$C$2</f>
        <v>0</v>
      </c>
      <c r="E89" s="43">
        <f>Displacement_Number!E89*'Temporary Relocation Numbers'!$C$2</f>
        <v>0</v>
      </c>
      <c r="F89" s="43">
        <f>Displacement_Number!F89*'Temporary Relocation Numbers'!$C$2</f>
        <v>0</v>
      </c>
      <c r="G89" s="43">
        <f>Displacement_Number!G89*'Temporary Relocation Numbers'!$C$2</f>
        <v>0</v>
      </c>
      <c r="H89" s="44">
        <f>Displacement_Number!H89*'Temporary Relocation Numbers'!$I$2</f>
        <v>485.7812678882907</v>
      </c>
      <c r="I89" s="44">
        <f>Displacement_Number!I89*'Temporary Relocation Numbers'!$I$2</f>
        <v>593.55162582702576</v>
      </c>
      <c r="J89" s="44">
        <f>Displacement_Number!J89*'Temporary Relocation Numbers'!$I$2</f>
        <v>387.99244216978195</v>
      </c>
      <c r="K89" s="44">
        <f>Displacement_Number!K89*'Temporary Relocation Numbers'!$I$2</f>
        <v>421.28888805672972</v>
      </c>
      <c r="L89" s="44">
        <f>Displacement_Number!L89*'Temporary Relocation Numbers'!$I$2</f>
        <v>346.42590231281554</v>
      </c>
      <c r="M89" s="44">
        <f>Displacement_Number!M89*'Temporary Relocation Numbers'!$I$2</f>
        <v>141.86381652944581</v>
      </c>
      <c r="N89" s="45">
        <f>Displacement_Number!N89*'Temporary Relocation Numbers'!$O$2</f>
        <v>37247.761628911736</v>
      </c>
      <c r="O89" s="45">
        <f>Displacement_Number!O89*'Temporary Relocation Numbers'!$O$2</f>
        <v>76299.508459134056</v>
      </c>
      <c r="P89" s="45">
        <f>Displacement_Number!P89*'Temporary Relocation Numbers'!$O$2</f>
        <v>57839.871785708368</v>
      </c>
      <c r="Q89" s="45">
        <f>Displacement_Number!Q89*'Temporary Relocation Numbers'!$O$2</f>
        <v>28449.462644362247</v>
      </c>
      <c r="R89" s="45">
        <f>Displacement_Number!R89*'Temporary Relocation Numbers'!$O$2</f>
        <v>18247.317259261348</v>
      </c>
      <c r="S89" s="45">
        <f>Displacement_Number!S89*'Temporary Relocation Numbers'!$O$2</f>
        <v>9963.2044468582426</v>
      </c>
      <c r="U89">
        <v>2108</v>
      </c>
      <c r="V89" s="43">
        <f>Displacement_Number!V89*'Temporary Relocation Numbers'!$C$2</f>
        <v>0</v>
      </c>
      <c r="W89" s="43">
        <f>Displacement_Number!W89*'Temporary Relocation Numbers'!$C$2</f>
        <v>0</v>
      </c>
      <c r="X89" s="43">
        <f>Displacement_Number!X89*'Temporary Relocation Numbers'!$C$2</f>
        <v>0</v>
      </c>
      <c r="Y89" s="43">
        <f>Displacement_Number!Y89*'Temporary Relocation Numbers'!$C$2</f>
        <v>0</v>
      </c>
      <c r="Z89" s="43">
        <f>Displacement_Number!Z89*'Temporary Relocation Numbers'!$C$2</f>
        <v>0</v>
      </c>
      <c r="AA89" s="43">
        <f>Displacement_Number!AA89*'Temporary Relocation Numbers'!$C$2</f>
        <v>0</v>
      </c>
      <c r="AB89" s="44">
        <f>Displacement_Number!AB89*'Temporary Relocation Numbers'!$I$2</f>
        <v>452.2505419978948</v>
      </c>
      <c r="AC89" s="44">
        <f>Displacement_Number!AC89*'Temporary Relocation Numbers'!$I$2</f>
        <v>542.02658149661841</v>
      </c>
      <c r="AD89" s="44">
        <f>Displacement_Number!AD89*'Temporary Relocation Numbers'!$I$2</f>
        <v>350.59064586694154</v>
      </c>
      <c r="AE89" s="44">
        <f>Displacement_Number!AE89*'Temporary Relocation Numbers'!$I$2</f>
        <v>420.20483480470898</v>
      </c>
      <c r="AF89" s="44">
        <f>Displacement_Number!AF89*'Temporary Relocation Numbers'!$I$2</f>
        <v>339.34946669675514</v>
      </c>
      <c r="AG89" s="44">
        <f>Displacement_Number!AG89*'Temporary Relocation Numbers'!$I$2</f>
        <v>129.75347119538253</v>
      </c>
      <c r="AH89" s="45">
        <f>Displacement_Number!AH89*'Temporary Relocation Numbers'!$O$2</f>
        <v>34676.759888480177</v>
      </c>
      <c r="AI89" s="45">
        <f>Displacement_Number!AI89*'Temporary Relocation Numbers'!$O$2</f>
        <v>69676.098826875954</v>
      </c>
      <c r="AJ89" s="45">
        <f>Displacement_Number!AJ89*'Temporary Relocation Numbers'!$O$2</f>
        <v>52264.208789250231</v>
      </c>
      <c r="AK89" s="45">
        <f>Displacement_Number!AK89*'Temporary Relocation Numbers'!$O$2</f>
        <v>28376.256981046226</v>
      </c>
      <c r="AL89" s="45">
        <f>Displacement_Number!AL89*'Temporary Relocation Numbers'!$O$2</f>
        <v>17874.579640945518</v>
      </c>
      <c r="AM89" s="45">
        <f>Displacement_Number!AM89*'Temporary Relocation Numbers'!$O$2</f>
        <v>9112.6856222763308</v>
      </c>
    </row>
    <row r="90" spans="1:39" x14ac:dyDescent="0.35">
      <c r="A90">
        <v>2109</v>
      </c>
      <c r="B90" s="43">
        <f>Displacement_Number!B90*'Temporary Relocation Numbers'!$C$2</f>
        <v>0</v>
      </c>
      <c r="C90" s="43">
        <f>Displacement_Number!C90*'Temporary Relocation Numbers'!$C$2</f>
        <v>0</v>
      </c>
      <c r="D90" s="43">
        <f>Displacement_Number!D90*'Temporary Relocation Numbers'!$C$2</f>
        <v>0</v>
      </c>
      <c r="E90" s="43">
        <f>Displacement_Number!E90*'Temporary Relocation Numbers'!$C$2</f>
        <v>0</v>
      </c>
      <c r="F90" s="43">
        <f>Displacement_Number!F90*'Temporary Relocation Numbers'!$C$2</f>
        <v>0</v>
      </c>
      <c r="G90" s="43">
        <f>Displacement_Number!G90*'Temporary Relocation Numbers'!$C$2</f>
        <v>0</v>
      </c>
      <c r="H90" s="44">
        <f>Displacement_Number!H90*'Temporary Relocation Numbers'!$I$2</f>
        <v>492.75863738558343</v>
      </c>
      <c r="I90" s="44">
        <f>Displacement_Number!I90*'Temporary Relocation Numbers'!$I$2</f>
        <v>602.07692163992715</v>
      </c>
      <c r="J90" s="44">
        <f>Displacement_Number!J90*'Temporary Relocation Numbers'!$I$2</f>
        <v>393.56525201266396</v>
      </c>
      <c r="K90" s="44">
        <f>Displacement_Number!K90*'Temporary Relocation Numbers'!$I$2</f>
        <v>427.33994113634594</v>
      </c>
      <c r="L90" s="44">
        <f>Displacement_Number!L90*'Temporary Relocation Numbers'!$I$2</f>
        <v>351.4016839735142</v>
      </c>
      <c r="M90" s="44">
        <f>Displacement_Number!M90*'Temporary Relocation Numbers'!$I$2</f>
        <v>143.90143372807705</v>
      </c>
      <c r="N90" s="45">
        <f>Displacement_Number!N90*'Temporary Relocation Numbers'!$O$2</f>
        <v>37765.20202636029</v>
      </c>
      <c r="O90" s="45">
        <f>Displacement_Number!O90*'Temporary Relocation Numbers'!$O$2</f>
        <v>77359.449949727656</v>
      </c>
      <c r="P90" s="45">
        <f>Displacement_Number!P90*'Temporary Relocation Numbers'!$O$2</f>
        <v>58643.374732901299</v>
      </c>
      <c r="Q90" s="45">
        <f>Displacement_Number!Q90*'Temporary Relocation Numbers'!$O$2</f>
        <v>28844.678373150375</v>
      </c>
      <c r="R90" s="45">
        <f>Displacement_Number!R90*'Temporary Relocation Numbers'!$O$2</f>
        <v>18500.806292751975</v>
      </c>
      <c r="S90" s="45">
        <f>Displacement_Number!S90*'Temporary Relocation Numbers'!$O$2</f>
        <v>10101.611809969208</v>
      </c>
      <c r="U90">
        <v>2109</v>
      </c>
      <c r="V90" s="43">
        <f>Displacement_Number!V90*'Temporary Relocation Numbers'!$C$2</f>
        <v>0</v>
      </c>
      <c r="W90" s="43">
        <f>Displacement_Number!W90*'Temporary Relocation Numbers'!$C$2</f>
        <v>0</v>
      </c>
      <c r="X90" s="43">
        <f>Displacement_Number!X90*'Temporary Relocation Numbers'!$C$2</f>
        <v>0</v>
      </c>
      <c r="Y90" s="43">
        <f>Displacement_Number!Y90*'Temporary Relocation Numbers'!$C$2</f>
        <v>0</v>
      </c>
      <c r="Z90" s="43">
        <f>Displacement_Number!Z90*'Temporary Relocation Numbers'!$C$2</f>
        <v>0</v>
      </c>
      <c r="AA90" s="43">
        <f>Displacement_Number!AA90*'Temporary Relocation Numbers'!$C$2</f>
        <v>0</v>
      </c>
      <c r="AB90" s="44">
        <f>Displacement_Number!AB90*'Temporary Relocation Numbers'!$I$2</f>
        <v>458.74630324984133</v>
      </c>
      <c r="AC90" s="44">
        <f>Displacement_Number!AC90*'Temporary Relocation Numbers'!$I$2</f>
        <v>549.81181321808117</v>
      </c>
      <c r="AD90" s="44">
        <f>Displacement_Number!AD90*'Temporary Relocation Numbers'!$I$2</f>
        <v>355.626246537881</v>
      </c>
      <c r="AE90" s="44">
        <f>Displacement_Number!AE90*'Temporary Relocation Numbers'!$I$2</f>
        <v>426.24031741960368</v>
      </c>
      <c r="AF90" s="44">
        <f>Displacement_Number!AF90*'Temporary Relocation Numbers'!$I$2</f>
        <v>344.22360815582215</v>
      </c>
      <c r="AG90" s="44">
        <f>Displacement_Number!AG90*'Temporary Relocation Numbers'!$I$2</f>
        <v>131.61714518187046</v>
      </c>
      <c r="AH90" s="45">
        <f>Displacement_Number!AH90*'Temporary Relocation Numbers'!$O$2</f>
        <v>35158.484309874562</v>
      </c>
      <c r="AI90" s="45">
        <f>Displacement_Number!AI90*'Temporary Relocation Numbers'!$O$2</f>
        <v>70644.028890132671</v>
      </c>
      <c r="AJ90" s="45">
        <f>Displacement_Number!AJ90*'Temporary Relocation Numbers'!$O$2</f>
        <v>52990.255450460943</v>
      </c>
      <c r="AK90" s="45">
        <f>Displacement_Number!AK90*'Temporary Relocation Numbers'!$O$2</f>
        <v>28770.455747583062</v>
      </c>
      <c r="AL90" s="45">
        <f>Displacement_Number!AL90*'Temporary Relocation Numbers'!$O$2</f>
        <v>18122.890658551951</v>
      </c>
      <c r="AM90" s="45">
        <f>Displacement_Number!AM90*'Temporary Relocation Numbers'!$O$2</f>
        <v>9239.2777036258431</v>
      </c>
    </row>
    <row r="91" spans="1:39" x14ac:dyDescent="0.35">
      <c r="A91">
        <v>2110</v>
      </c>
      <c r="B91" s="43">
        <f>Displacement_Number!B91*'Temporary Relocation Numbers'!$C$2</f>
        <v>0</v>
      </c>
      <c r="C91" s="43">
        <f>Displacement_Number!C91*'Temporary Relocation Numbers'!$C$2</f>
        <v>0</v>
      </c>
      <c r="D91" s="43">
        <f>Displacement_Number!D91*'Temporary Relocation Numbers'!$C$2</f>
        <v>0</v>
      </c>
      <c r="E91" s="43">
        <f>Displacement_Number!E91*'Temporary Relocation Numbers'!$C$2</f>
        <v>0</v>
      </c>
      <c r="F91" s="43">
        <f>Displacement_Number!F91*'Temporary Relocation Numbers'!$C$2</f>
        <v>0</v>
      </c>
      <c r="G91" s="43">
        <f>Displacement_Number!G91*'Temporary Relocation Numbers'!$C$2</f>
        <v>0</v>
      </c>
      <c r="H91" s="44">
        <f>Displacement_Number!H91*'Temporary Relocation Numbers'!$I$2</f>
        <v>534.39962915286753</v>
      </c>
      <c r="I91" s="44">
        <f>Displacement_Number!I91*'Temporary Relocation Numbers'!$I$2</f>
        <v>652.95594888600215</v>
      </c>
      <c r="J91" s="44">
        <f>Displacement_Number!J91*'Temporary Relocation Numbers'!$I$2</f>
        <v>426.82382157503662</v>
      </c>
      <c r="K91" s="44">
        <f>Displacement_Number!K91*'Temporary Relocation Numbers'!$I$2</f>
        <v>463.45266980428767</v>
      </c>
      <c r="L91" s="44">
        <f>Displacement_Number!L91*'Temporary Relocation Numbers'!$I$2</f>
        <v>381.09718501432258</v>
      </c>
      <c r="M91" s="44">
        <f>Displacement_Number!M91*'Temporary Relocation Numbers'!$I$2</f>
        <v>156.06194794851544</v>
      </c>
      <c r="N91" s="45">
        <f>Displacement_Number!N91*'Temporary Relocation Numbers'!$O$2</f>
        <v>40937.551739559043</v>
      </c>
      <c r="O91" s="45">
        <f>Displacement_Number!O91*'Temporary Relocation Numbers'!$O$2</f>
        <v>83857.792754565104</v>
      </c>
      <c r="P91" s="45">
        <f>Displacement_Number!P91*'Temporary Relocation Numbers'!$O$2</f>
        <v>63569.531168793561</v>
      </c>
      <c r="Q91" s="45">
        <f>Displacement_Number!Q91*'Temporary Relocation Numbers'!$O$2</f>
        <v>31267.686916848943</v>
      </c>
      <c r="R91" s="45">
        <f>Displacement_Number!R91*'Temporary Relocation Numbers'!$O$2</f>
        <v>20054.909657425909</v>
      </c>
      <c r="S91" s="45">
        <f>Displacement_Number!S91*'Temporary Relocation Numbers'!$O$2</f>
        <v>10950.166659638297</v>
      </c>
      <c r="U91">
        <v>2110</v>
      </c>
      <c r="V91" s="43">
        <f>Displacement_Number!V91*'Temporary Relocation Numbers'!$C$2</f>
        <v>0</v>
      </c>
      <c r="W91" s="43">
        <f>Displacement_Number!W91*'Temporary Relocation Numbers'!$C$2</f>
        <v>0</v>
      </c>
      <c r="X91" s="43">
        <f>Displacement_Number!X91*'Temporary Relocation Numbers'!$C$2</f>
        <v>0</v>
      </c>
      <c r="Y91" s="43">
        <f>Displacement_Number!Y91*'Temporary Relocation Numbers'!$C$2</f>
        <v>0</v>
      </c>
      <c r="Z91" s="43">
        <f>Displacement_Number!Z91*'Temporary Relocation Numbers'!$C$2</f>
        <v>0</v>
      </c>
      <c r="AA91" s="43">
        <f>Displacement_Number!AA91*'Temporary Relocation Numbers'!$C$2</f>
        <v>0</v>
      </c>
      <c r="AB91" s="44">
        <f>Displacement_Number!AB91*'Temporary Relocation Numbers'!$I$2</f>
        <v>497.51305351575468</v>
      </c>
      <c r="AC91" s="44">
        <f>Displacement_Number!AC91*'Temporary Relocation Numbers'!$I$2</f>
        <v>596.27413259870423</v>
      </c>
      <c r="AD91" s="44">
        <f>Displacement_Number!AD91*'Temporary Relocation Numbers'!$I$2</f>
        <v>385.6787478656787</v>
      </c>
      <c r="AE91" s="44">
        <f>Displacement_Number!AE91*'Temporary Relocation Numbers'!$I$2</f>
        <v>462.26012144115271</v>
      </c>
      <c r="AF91" s="44">
        <f>Displacement_Number!AF91*'Temporary Relocation Numbers'!$I$2</f>
        <v>373.31251973608784</v>
      </c>
      <c r="AG91" s="44">
        <f>Displacement_Number!AG91*'Temporary Relocation Numbers'!$I$2</f>
        <v>142.7395650506125</v>
      </c>
      <c r="AH91" s="45">
        <f>Displacement_Number!AH91*'Temporary Relocation Numbers'!$O$2</f>
        <v>38111.864713852832</v>
      </c>
      <c r="AI91" s="45">
        <f>Displacement_Number!AI91*'Temporary Relocation Numbers'!$O$2</f>
        <v>76578.263390781911</v>
      </c>
      <c r="AJ91" s="45">
        <f>Displacement_Number!AJ91*'Temporary Relocation Numbers'!$O$2</f>
        <v>57441.538977641896</v>
      </c>
      <c r="AK91" s="45">
        <f>Displacement_Number!AK91*'Temporary Relocation Numbers'!$O$2</f>
        <v>31187.229447767044</v>
      </c>
      <c r="AL91" s="45">
        <f>Displacement_Number!AL91*'Temporary Relocation Numbers'!$O$2</f>
        <v>19645.248382015459</v>
      </c>
      <c r="AM91" s="45">
        <f>Displacement_Number!AM91*'Temporary Relocation Numbers'!$O$2</f>
        <v>10015.394827342072</v>
      </c>
    </row>
    <row r="92" spans="1:39" x14ac:dyDescent="0.35">
      <c r="A92">
        <v>2111</v>
      </c>
      <c r="B92" s="43">
        <f>Displacement_Number!B92*'Temporary Relocation Numbers'!$C$2</f>
        <v>0</v>
      </c>
      <c r="C92" s="43">
        <f>Displacement_Number!C92*'Temporary Relocation Numbers'!$C$2</f>
        <v>0</v>
      </c>
      <c r="D92" s="43">
        <f>Displacement_Number!D92*'Temporary Relocation Numbers'!$C$2</f>
        <v>0</v>
      </c>
      <c r="E92" s="43">
        <f>Displacement_Number!E92*'Temporary Relocation Numbers'!$C$2</f>
        <v>0</v>
      </c>
      <c r="F92" s="43">
        <f>Displacement_Number!F92*'Temporary Relocation Numbers'!$C$2</f>
        <v>0</v>
      </c>
      <c r="G92" s="43">
        <f>Displacement_Number!G92*'Temporary Relocation Numbers'!$C$2</f>
        <v>0</v>
      </c>
      <c r="H92" s="44">
        <f>Displacement_Number!H92*'Temporary Relocation Numbers'!$I$2</f>
        <v>542.07531349537931</v>
      </c>
      <c r="I92" s="44">
        <f>Displacement_Number!I92*'Temporary Relocation Numbers'!$I$2</f>
        <v>662.33448038154074</v>
      </c>
      <c r="J92" s="44">
        <f>Displacement_Number!J92*'Temporary Relocation Numbers'!$I$2</f>
        <v>432.9543739660777</v>
      </c>
      <c r="K92" s="44">
        <f>Displacement_Number!K92*'Temporary Relocation Numbers'!$I$2</f>
        <v>470.10932936588046</v>
      </c>
      <c r="L92" s="44">
        <f>Displacement_Number!L92*'Temporary Relocation Numbers'!$I$2</f>
        <v>386.5709569565426</v>
      </c>
      <c r="M92" s="44">
        <f>Displacement_Number!M92*'Temporary Relocation Numbers'!$I$2</f>
        <v>158.30349563115365</v>
      </c>
      <c r="N92" s="45">
        <f>Displacement_Number!N92*'Temporary Relocation Numbers'!$O$2</f>
        <v>41506.250155687383</v>
      </c>
      <c r="O92" s="45">
        <f>Displacement_Number!O92*'Temporary Relocation Numbers'!$O$2</f>
        <v>85022.732813094699</v>
      </c>
      <c r="P92" s="45">
        <f>Displacement_Number!P92*'Temporary Relocation Numbers'!$O$2</f>
        <v>64452.629697003278</v>
      </c>
      <c r="Q92" s="45">
        <f>Displacement_Number!Q92*'Temporary Relocation Numbers'!$O$2</f>
        <v>31702.053000554581</v>
      </c>
      <c r="R92" s="45">
        <f>Displacement_Number!R92*'Temporary Relocation Numbers'!$O$2</f>
        <v>20333.50949725839</v>
      </c>
      <c r="S92" s="45">
        <f>Displacement_Number!S92*'Temporary Relocation Numbers'!$O$2</f>
        <v>11102.284755886345</v>
      </c>
      <c r="U92">
        <v>2111</v>
      </c>
      <c r="V92" s="43">
        <f>Displacement_Number!V92*'Temporary Relocation Numbers'!$C$2</f>
        <v>0</v>
      </c>
      <c r="W92" s="43">
        <f>Displacement_Number!W92*'Temporary Relocation Numbers'!$C$2</f>
        <v>0</v>
      </c>
      <c r="X92" s="43">
        <f>Displacement_Number!X92*'Temporary Relocation Numbers'!$C$2</f>
        <v>0</v>
      </c>
      <c r="Y92" s="43">
        <f>Displacement_Number!Y92*'Temporary Relocation Numbers'!$C$2</f>
        <v>0</v>
      </c>
      <c r="Z92" s="43">
        <f>Displacement_Number!Z92*'Temporary Relocation Numbers'!$C$2</f>
        <v>0</v>
      </c>
      <c r="AA92" s="43">
        <f>Displacement_Number!AA92*'Temporary Relocation Numbers'!$C$2</f>
        <v>0</v>
      </c>
      <c r="AB92" s="44">
        <f>Displacement_Number!AB92*'Temporary Relocation Numbers'!$I$2</f>
        <v>504.6589288995375</v>
      </c>
      <c r="AC92" s="44">
        <f>Displacement_Number!AC92*'Temporary Relocation Numbers'!$I$2</f>
        <v>604.83853229839701</v>
      </c>
      <c r="AD92" s="44">
        <f>Displacement_Number!AD92*'Temporary Relocation Numbers'!$I$2</f>
        <v>391.21832567362912</v>
      </c>
      <c r="AE92" s="44">
        <f>Displacement_Number!AE92*'Temporary Relocation Numbers'!$I$2</f>
        <v>468.89965220193938</v>
      </c>
      <c r="AF92" s="44">
        <f>Displacement_Number!AF92*'Temporary Relocation Numbers'!$I$2</f>
        <v>378.67447903823819</v>
      </c>
      <c r="AG92" s="44">
        <f>Displacement_Number!AG92*'Temporary Relocation Numbers'!$I$2</f>
        <v>144.78976079317457</v>
      </c>
      <c r="AH92" s="45">
        <f>Displacement_Number!AH92*'Temporary Relocation Numbers'!$O$2</f>
        <v>38641.309103599327</v>
      </c>
      <c r="AI92" s="45">
        <f>Displacement_Number!AI92*'Temporary Relocation Numbers'!$O$2</f>
        <v>77642.077303671918</v>
      </c>
      <c r="AJ92" s="45">
        <f>Displacement_Number!AJ92*'Temporary Relocation Numbers'!$O$2</f>
        <v>58239.508344358852</v>
      </c>
      <c r="AK92" s="45">
        <f>Displacement_Number!AK92*'Temporary Relocation Numbers'!$O$2</f>
        <v>31620.47782820787</v>
      </c>
      <c r="AL92" s="45">
        <f>Displacement_Number!AL92*'Temporary Relocation Numbers'!$O$2</f>
        <v>19918.157267978568</v>
      </c>
      <c r="AM92" s="45">
        <f>Displacement_Number!AM92*'Temporary Relocation Numbers'!$O$2</f>
        <v>10154.527211502345</v>
      </c>
    </row>
    <row r="93" spans="1:39" x14ac:dyDescent="0.35">
      <c r="A93">
        <v>2112</v>
      </c>
      <c r="B93" s="43">
        <f>Displacement_Number!B93*'Temporary Relocation Numbers'!$C$2</f>
        <v>0</v>
      </c>
      <c r="C93" s="43">
        <f>Displacement_Number!C93*'Temporary Relocation Numbers'!$C$2</f>
        <v>0</v>
      </c>
      <c r="D93" s="43">
        <f>Displacement_Number!D93*'Temporary Relocation Numbers'!$C$2</f>
        <v>0</v>
      </c>
      <c r="E93" s="43">
        <f>Displacement_Number!E93*'Temporary Relocation Numbers'!$C$2</f>
        <v>0</v>
      </c>
      <c r="F93" s="43">
        <f>Displacement_Number!F93*'Temporary Relocation Numbers'!$C$2</f>
        <v>0</v>
      </c>
      <c r="G93" s="43">
        <f>Displacement_Number!G93*'Temporary Relocation Numbers'!$C$2</f>
        <v>0</v>
      </c>
      <c r="H93" s="44">
        <f>Displacement_Number!H93*'Temporary Relocation Numbers'!$I$2</f>
        <v>549.86124516388463</v>
      </c>
      <c r="I93" s="44">
        <f>Displacement_Number!I93*'Temporary Relocation Numbers'!$I$2</f>
        <v>671.84771752324548</v>
      </c>
      <c r="J93" s="44">
        <f>Displacement_Number!J93*'Temporary Relocation Numbers'!$I$2</f>
        <v>439.17298065662021</v>
      </c>
      <c r="K93" s="44">
        <f>Displacement_Number!K93*'Temporary Relocation Numbers'!$I$2</f>
        <v>476.86159980514429</v>
      </c>
      <c r="L93" s="44">
        <f>Displacement_Number!L93*'Temporary Relocation Numbers'!$I$2</f>
        <v>392.12334973474276</v>
      </c>
      <c r="M93" s="44">
        <f>Displacement_Number!M93*'Temporary Relocation Numbers'!$I$2</f>
        <v>160.57723909296536</v>
      </c>
      <c r="N93" s="45">
        <f>Displacement_Number!N93*'Temporary Relocation Numbers'!$O$2</f>
        <v>42082.848846130233</v>
      </c>
      <c r="O93" s="45">
        <f>Displacement_Number!O93*'Temporary Relocation Numbers'!$O$2</f>
        <v>86203.85604668039</v>
      </c>
      <c r="P93" s="45">
        <f>Displacement_Number!P93*'Temporary Relocation Numbers'!$O$2</f>
        <v>65347.996099400334</v>
      </c>
      <c r="Q93" s="45">
        <f>Displacement_Number!Q93*'Temporary Relocation Numbers'!$O$2</f>
        <v>32142.453233673801</v>
      </c>
      <c r="R93" s="45">
        <f>Displacement_Number!R93*'Temporary Relocation Numbers'!$O$2</f>
        <v>20615.979604874701</v>
      </c>
      <c r="S93" s="45">
        <f>Displacement_Number!S93*'Temporary Relocation Numbers'!$O$2</f>
        <v>11256.516054236734</v>
      </c>
      <c r="U93">
        <v>2112</v>
      </c>
      <c r="V93" s="43">
        <f>Displacement_Number!V93*'Temporary Relocation Numbers'!$C$2</f>
        <v>0</v>
      </c>
      <c r="W93" s="43">
        <f>Displacement_Number!W93*'Temporary Relocation Numbers'!$C$2</f>
        <v>0</v>
      </c>
      <c r="X93" s="43">
        <f>Displacement_Number!X93*'Temporary Relocation Numbers'!$C$2</f>
        <v>0</v>
      </c>
      <c r="Y93" s="43">
        <f>Displacement_Number!Y93*'Temporary Relocation Numbers'!$C$2</f>
        <v>0</v>
      </c>
      <c r="Z93" s="43">
        <f>Displacement_Number!Z93*'Temporary Relocation Numbers'!$C$2</f>
        <v>0</v>
      </c>
      <c r="AA93" s="43">
        <f>Displacement_Number!AA93*'Temporary Relocation Numbers'!$C$2</f>
        <v>0</v>
      </c>
      <c r="AB93" s="44">
        <f>Displacement_Number!AB93*'Temporary Relocation Numbers'!$I$2</f>
        <v>511.90744186165063</v>
      </c>
      <c r="AC93" s="44">
        <f>Displacement_Number!AC93*'Temporary Relocation Numbers'!$I$2</f>
        <v>613.52594411316579</v>
      </c>
      <c r="AD93" s="44">
        <f>Displacement_Number!AD93*'Temporary Relocation Numbers'!$I$2</f>
        <v>396.83746949982708</v>
      </c>
      <c r="AE93" s="44">
        <f>Displacement_Number!AE93*'Temporary Relocation Numbers'!$I$2</f>
        <v>475.63454781614678</v>
      </c>
      <c r="AF93" s="44">
        <f>Displacement_Number!AF93*'Temporary Relocation Numbers'!$I$2</f>
        <v>384.11345318997974</v>
      </c>
      <c r="AG93" s="44">
        <f>Displacement_Number!AG93*'Temporary Relocation Numbers'!$I$2</f>
        <v>146.86940389030386</v>
      </c>
      <c r="AH93" s="45">
        <f>Displacement_Number!AH93*'Temporary Relocation Numbers'!$O$2</f>
        <v>39178.108456529531</v>
      </c>
      <c r="AI93" s="45">
        <f>Displacement_Number!AI93*'Temporary Relocation Numbers'!$O$2</f>
        <v>78720.669562154348</v>
      </c>
      <c r="AJ93" s="45">
        <f>Displacement_Number!AJ93*'Temporary Relocation Numbers'!$O$2</f>
        <v>59048.562983538104</v>
      </c>
      <c r="AK93" s="45">
        <f>Displacement_Number!AK93*'Temporary Relocation Numbers'!$O$2</f>
        <v>32059.744831093776</v>
      </c>
      <c r="AL93" s="45">
        <f>Displacement_Number!AL93*'Temporary Relocation Numbers'!$O$2</f>
        <v>20194.857363835763</v>
      </c>
      <c r="AM93" s="45">
        <f>Displacement_Number!AM93*'Temporary Relocation Numbers'!$O$2</f>
        <v>10295.592402172582</v>
      </c>
    </row>
    <row r="94" spans="1:39" x14ac:dyDescent="0.35">
      <c r="A94">
        <v>2113</v>
      </c>
      <c r="B94" s="43">
        <f>Displacement_Number!B94*'Temporary Relocation Numbers'!$C$2</f>
        <v>0</v>
      </c>
      <c r="C94" s="43">
        <f>Displacement_Number!C94*'Temporary Relocation Numbers'!$C$2</f>
        <v>0</v>
      </c>
      <c r="D94" s="43">
        <f>Displacement_Number!D94*'Temporary Relocation Numbers'!$C$2</f>
        <v>0</v>
      </c>
      <c r="E94" s="43">
        <f>Displacement_Number!E94*'Temporary Relocation Numbers'!$C$2</f>
        <v>0</v>
      </c>
      <c r="F94" s="43">
        <f>Displacement_Number!F94*'Temporary Relocation Numbers'!$C$2</f>
        <v>0</v>
      </c>
      <c r="G94" s="43">
        <f>Displacement_Number!G94*'Temporary Relocation Numbers'!$C$2</f>
        <v>0</v>
      </c>
      <c r="H94" s="44">
        <f>Displacement_Number!H94*'Temporary Relocation Numbers'!$I$2</f>
        <v>557.75900766186555</v>
      </c>
      <c r="I94" s="44">
        <f>Displacement_Number!I94*'Temporary Relocation Numbers'!$I$2</f>
        <v>681.49759511414163</v>
      </c>
      <c r="J94" s="44">
        <f>Displacement_Number!J94*'Temporary Relocation Numbers'!$I$2</f>
        <v>445.48090638745185</v>
      </c>
      <c r="K94" s="44">
        <f>Displacement_Number!K94*'Temporary Relocation Numbers'!$I$2</f>
        <v>483.71085439944812</v>
      </c>
      <c r="L94" s="44">
        <f>Displacement_Number!L94*'Temporary Relocation Numbers'!$I$2</f>
        <v>397.75549259506511</v>
      </c>
      <c r="M94" s="44">
        <f>Displacement_Number!M94*'Temporary Relocation Numbers'!$I$2</f>
        <v>162.88364076810026</v>
      </c>
      <c r="N94" s="45">
        <f>Displacement_Number!N94*'Temporary Relocation Numbers'!$O$2</f>
        <v>42667.457560330309</v>
      </c>
      <c r="O94" s="45">
        <f>Displacement_Number!O94*'Temporary Relocation Numbers'!$O$2</f>
        <v>87401.387269597428</v>
      </c>
      <c r="P94" s="45">
        <f>Displacement_Number!P94*'Temporary Relocation Numbers'!$O$2</f>
        <v>66255.800799479126</v>
      </c>
      <c r="Q94" s="45">
        <f>Displacement_Number!Q94*'Temporary Relocation Numbers'!$O$2</f>
        <v>32588.971441718128</v>
      </c>
      <c r="R94" s="45">
        <f>Displacement_Number!R94*'Temporary Relocation Numbers'!$O$2</f>
        <v>20902.373745462672</v>
      </c>
      <c r="S94" s="45">
        <f>Displacement_Number!S94*'Temporary Relocation Numbers'!$O$2</f>
        <v>11412.88991098063</v>
      </c>
      <c r="U94">
        <v>2113</v>
      </c>
      <c r="V94" s="43">
        <f>Displacement_Number!V94*'Temporary Relocation Numbers'!$C$2</f>
        <v>0</v>
      </c>
      <c r="W94" s="43">
        <f>Displacement_Number!W94*'Temporary Relocation Numbers'!$C$2</f>
        <v>0</v>
      </c>
      <c r="X94" s="43">
        <f>Displacement_Number!X94*'Temporary Relocation Numbers'!$C$2</f>
        <v>0</v>
      </c>
      <c r="Y94" s="43">
        <f>Displacement_Number!Y94*'Temporary Relocation Numbers'!$C$2</f>
        <v>0</v>
      </c>
      <c r="Z94" s="43">
        <f>Displacement_Number!Z94*'Temporary Relocation Numbers'!$C$2</f>
        <v>0</v>
      </c>
      <c r="AA94" s="43">
        <f>Displacement_Number!AA94*'Temporary Relocation Numbers'!$C$2</f>
        <v>0</v>
      </c>
      <c r="AB94" s="44">
        <f>Displacement_Number!AB94*'Temporary Relocation Numbers'!$I$2</f>
        <v>519.26006660531186</v>
      </c>
      <c r="AC94" s="44">
        <f>Displacement_Number!AC94*'Temporary Relocation Numbers'!$I$2</f>
        <v>622.33813488960641</v>
      </c>
      <c r="AD94" s="44">
        <f>Displacement_Number!AD94*'Temporary Relocation Numbers'!$I$2</f>
        <v>402.53732216624894</v>
      </c>
      <c r="AE94" s="44">
        <f>Displacement_Number!AE94*'Temporary Relocation Numbers'!$I$2</f>
        <v>482.46617802745038</v>
      </c>
      <c r="AF94" s="44">
        <f>Displacement_Number!AF94*'Temporary Relocation Numbers'!$I$2</f>
        <v>389.63054837036395</v>
      </c>
      <c r="AG94" s="44">
        <f>Displacement_Number!AG94*'Temporary Relocation Numbers'!$I$2</f>
        <v>148.97891730000043</v>
      </c>
      <c r="AH94" s="45">
        <f>Displacement_Number!AH94*'Temporary Relocation Numbers'!$O$2</f>
        <v>39722.364946704605</v>
      </c>
      <c r="AI94" s="45">
        <f>Displacement_Number!AI94*'Temporary Relocation Numbers'!$O$2</f>
        <v>79814.24546482123</v>
      </c>
      <c r="AJ94" s="45">
        <f>Displacement_Number!AJ94*'Temporary Relocation Numbers'!$O$2</f>
        <v>59868.856890145697</v>
      </c>
      <c r="AK94" s="45">
        <f>Displacement_Number!AK94*'Temporary Relocation Numbers'!$O$2</f>
        <v>32505.11406623794</v>
      </c>
      <c r="AL94" s="45">
        <f>Displacement_Number!AL94*'Temporary Relocation Numbers'!$O$2</f>
        <v>20475.401336514347</v>
      </c>
      <c r="AM94" s="45">
        <f>Displacement_Number!AM94*'Temporary Relocation Numbers'!$O$2</f>
        <v>10438.617249615048</v>
      </c>
    </row>
    <row r="95" spans="1:39" x14ac:dyDescent="0.35">
      <c r="A95">
        <v>2114</v>
      </c>
      <c r="B95" s="43">
        <f>Displacement_Number!B95*'Temporary Relocation Numbers'!$C$2</f>
        <v>0</v>
      </c>
      <c r="C95" s="43">
        <f>Displacement_Number!C95*'Temporary Relocation Numbers'!$C$2</f>
        <v>0</v>
      </c>
      <c r="D95" s="43">
        <f>Displacement_Number!D95*'Temporary Relocation Numbers'!$C$2</f>
        <v>0</v>
      </c>
      <c r="E95" s="43">
        <f>Displacement_Number!E95*'Temporary Relocation Numbers'!$C$2</f>
        <v>0</v>
      </c>
      <c r="F95" s="43">
        <f>Displacement_Number!F95*'Temporary Relocation Numbers'!$C$2</f>
        <v>0</v>
      </c>
      <c r="G95" s="43">
        <f>Displacement_Number!G95*'Temporary Relocation Numbers'!$C$2</f>
        <v>0</v>
      </c>
      <c r="H95" s="44">
        <f>Displacement_Number!H95*'Temporary Relocation Numbers'!$I$2</f>
        <v>565.77020723696944</v>
      </c>
      <c r="I95" s="44">
        <f>Displacement_Number!I95*'Temporary Relocation Numbers'!$I$2</f>
        <v>691.28607574720127</v>
      </c>
      <c r="J95" s="44">
        <f>Displacement_Number!J95*'Temporary Relocation Numbers'!$I$2</f>
        <v>451.87943406507509</v>
      </c>
      <c r="K95" s="44">
        <f>Displacement_Number!K95*'Temporary Relocation Numbers'!$I$2</f>
        <v>490.65848615080699</v>
      </c>
      <c r="L95" s="44">
        <f>Displacement_Number!L95*'Temporary Relocation Numbers'!$I$2</f>
        <v>403.46853100323119</v>
      </c>
      <c r="M95" s="44">
        <f>Displacement_Number!M95*'Temporary Relocation Numbers'!$I$2</f>
        <v>165.22316973273843</v>
      </c>
      <c r="N95" s="45">
        <f>Displacement_Number!N95*'Temporary Relocation Numbers'!$O$2</f>
        <v>43260.187572353367</v>
      </c>
      <c r="O95" s="45">
        <f>Displacement_Number!O95*'Temporary Relocation Numbers'!$O$2</f>
        <v>88615.554419207605</v>
      </c>
      <c r="P95" s="45">
        <f>Displacement_Number!P95*'Temporary Relocation Numbers'!$O$2</f>
        <v>67176.216588232011</v>
      </c>
      <c r="Q95" s="45">
        <f>Displacement_Number!Q95*'Temporary Relocation Numbers'!$O$2</f>
        <v>33041.692614690663</v>
      </c>
      <c r="R95" s="45">
        <f>Displacement_Number!R95*'Temporary Relocation Numbers'!$O$2</f>
        <v>21192.746431108168</v>
      </c>
      <c r="S95" s="45">
        <f>Displacement_Number!S95*'Temporary Relocation Numbers'!$O$2</f>
        <v>11571.43609022246</v>
      </c>
      <c r="U95">
        <v>2114</v>
      </c>
      <c r="V95" s="43">
        <f>Displacement_Number!V95*'Temporary Relocation Numbers'!$C$2</f>
        <v>0</v>
      </c>
      <c r="W95" s="43">
        <f>Displacement_Number!W95*'Temporary Relocation Numbers'!$C$2</f>
        <v>0</v>
      </c>
      <c r="X95" s="43">
        <f>Displacement_Number!X95*'Temporary Relocation Numbers'!$C$2</f>
        <v>0</v>
      </c>
      <c r="Y95" s="43">
        <f>Displacement_Number!Y95*'Temporary Relocation Numbers'!$C$2</f>
        <v>0</v>
      </c>
      <c r="Z95" s="43">
        <f>Displacement_Number!Z95*'Temporary Relocation Numbers'!$C$2</f>
        <v>0</v>
      </c>
      <c r="AA95" s="43">
        <f>Displacement_Number!AA95*'Temporary Relocation Numbers'!$C$2</f>
        <v>0</v>
      </c>
      <c r="AB95" s="44">
        <f>Displacement_Number!AB95*'Temporary Relocation Numbers'!$I$2</f>
        <v>526.7182985080027</v>
      </c>
      <c r="AC95" s="44">
        <f>Displacement_Number!AC95*'Temporary Relocation Numbers'!$I$2</f>
        <v>631.27689685187147</v>
      </c>
      <c r="AD95" s="44">
        <f>Displacement_Number!AD95*'Temporary Relocation Numbers'!$I$2</f>
        <v>408.31904290944271</v>
      </c>
      <c r="AE95" s="44">
        <f>Displacement_Number!AE95*'Temporary Relocation Numbers'!$I$2</f>
        <v>489.3959322534165</v>
      </c>
      <c r="AF95" s="44">
        <f>Displacement_Number!AF95*'Temporary Relocation Numbers'!$I$2</f>
        <v>395.22688664670522</v>
      </c>
      <c r="AG95" s="44">
        <f>Displacement_Number!AG95*'Temporary Relocation Numbers'!$I$2</f>
        <v>151.11873005529122</v>
      </c>
      <c r="AH95" s="45">
        <f>Displacement_Number!AH95*'Temporary Relocation Numbers'!$O$2</f>
        <v>40274.182167572602</v>
      </c>
      <c r="AI95" s="45">
        <f>Displacement_Number!AI95*'Temporary Relocation Numbers'!$O$2</f>
        <v>80923.01316224219</v>
      </c>
      <c r="AJ95" s="45">
        <f>Displacement_Number!AJ95*'Temporary Relocation Numbers'!$O$2</f>
        <v>60700.546198422991</v>
      </c>
      <c r="AK95" s="45">
        <f>Displacement_Number!AK95*'Temporary Relocation Numbers'!$O$2</f>
        <v>32956.670304948653</v>
      </c>
      <c r="AL95" s="45">
        <f>Displacement_Number!AL95*'Temporary Relocation Numbers'!$O$2</f>
        <v>20759.842584582824</v>
      </c>
      <c r="AM95" s="45">
        <f>Displacement_Number!AM95*'Temporary Relocation Numbers'!$O$2</f>
        <v>10583.628977091892</v>
      </c>
    </row>
    <row r="96" spans="1:39" x14ac:dyDescent="0.35">
      <c r="A96">
        <v>2115</v>
      </c>
      <c r="B96" s="43">
        <f>Displacement_Number!B96*'Temporary Relocation Numbers'!$C$2</f>
        <v>0</v>
      </c>
      <c r="C96" s="43">
        <f>Displacement_Number!C96*'Temporary Relocation Numbers'!$C$2</f>
        <v>0</v>
      </c>
      <c r="D96" s="43">
        <f>Displacement_Number!D96*'Temporary Relocation Numbers'!$C$2</f>
        <v>0</v>
      </c>
      <c r="E96" s="43">
        <f>Displacement_Number!E96*'Temporary Relocation Numbers'!$C$2</f>
        <v>0</v>
      </c>
      <c r="F96" s="43">
        <f>Displacement_Number!F96*'Temporary Relocation Numbers'!$C$2</f>
        <v>0</v>
      </c>
      <c r="G96" s="43">
        <f>Displacement_Number!G96*'Temporary Relocation Numbers'!$C$2</f>
        <v>0</v>
      </c>
      <c r="H96" s="44">
        <f>Displacement_Number!H96*'Temporary Relocation Numbers'!$I$2</f>
        <v>573.89647320768609</v>
      </c>
      <c r="I96" s="44">
        <f>Displacement_Number!I96*'Temporary Relocation Numbers'!$I$2</f>
        <v>701.21515020449567</v>
      </c>
      <c r="J96" s="44">
        <f>Displacement_Number!J96*'Temporary Relocation Numbers'!$I$2</f>
        <v>458.36986502262397</v>
      </c>
      <c r="K96" s="44">
        <f>Displacement_Number!K96*'Temporary Relocation Numbers'!$I$2</f>
        <v>497.70590806919131</v>
      </c>
      <c r="L96" s="44">
        <f>Displacement_Number!L96*'Temporary Relocation Numbers'!$I$2</f>
        <v>409.263626877506</v>
      </c>
      <c r="M96" s="44">
        <f>Displacement_Number!M96*'Temporary Relocation Numbers'!$I$2</f>
        <v>167.59630180049109</v>
      </c>
      <c r="N96" s="45">
        <f>Displacement_Number!N96*'Temporary Relocation Numbers'!$O$2</f>
        <v>43861.151702068011</v>
      </c>
      <c r="O96" s="45">
        <f>Displacement_Number!O96*'Temporary Relocation Numbers'!$O$2</f>
        <v>89846.588599344977</v>
      </c>
      <c r="P96" s="45">
        <f>Displacement_Number!P96*'Temporary Relocation Numbers'!$O$2</f>
        <v>68109.418657038346</v>
      </c>
      <c r="Q96" s="45">
        <f>Displacement_Number!Q96*'Temporary Relocation Numbers'!$O$2</f>
        <v>33500.702923263088</v>
      </c>
      <c r="R96" s="45">
        <f>Displacement_Number!R96*'Temporary Relocation Numbers'!$O$2</f>
        <v>21487.152931170909</v>
      </c>
      <c r="S96" s="45">
        <f>Displacement_Number!S96*'Temporary Relocation Numbers'!$O$2</f>
        <v>11732.184769545189</v>
      </c>
      <c r="U96">
        <v>2115</v>
      </c>
      <c r="V96" s="43">
        <f>Displacement_Number!V96*'Temporary Relocation Numbers'!$C$2</f>
        <v>0</v>
      </c>
      <c r="W96" s="43">
        <f>Displacement_Number!W96*'Temporary Relocation Numbers'!$C$2</f>
        <v>0</v>
      </c>
      <c r="X96" s="43">
        <f>Displacement_Number!X96*'Temporary Relocation Numbers'!$C$2</f>
        <v>0</v>
      </c>
      <c r="Y96" s="43">
        <f>Displacement_Number!Y96*'Temporary Relocation Numbers'!$C$2</f>
        <v>0</v>
      </c>
      <c r="Z96" s="43">
        <f>Displacement_Number!Z96*'Temporary Relocation Numbers'!$C$2</f>
        <v>0</v>
      </c>
      <c r="AA96" s="43">
        <f>Displacement_Number!AA96*'Temporary Relocation Numbers'!$C$2</f>
        <v>0</v>
      </c>
      <c r="AB96" s="44">
        <f>Displacement_Number!AB96*'Temporary Relocation Numbers'!$I$2</f>
        <v>534.28365442559812</v>
      </c>
      <c r="AC96" s="44">
        <f>Displacement_Number!AC96*'Temporary Relocation Numbers'!$I$2</f>
        <v>640.3440479661723</v>
      </c>
      <c r="AD96" s="44">
        <f>Displacement_Number!AD96*'Temporary Relocation Numbers'!$I$2</f>
        <v>414.18380761629271</v>
      </c>
      <c r="AE96" s="44">
        <f>Displacement_Number!AE96*'Temporary Relocation Numbers'!$I$2</f>
        <v>496.42521986808288</v>
      </c>
      <c r="AF96" s="44">
        <f>Displacement_Number!AF96*'Temporary Relocation Numbers'!$I$2</f>
        <v>400.90360620278494</v>
      </c>
      <c r="AG96" s="44">
        <f>Displacement_Number!AG96*'Temporary Relocation Numbers'!$I$2</f>
        <v>153.28927735148685</v>
      </c>
      <c r="AH96" s="45">
        <f>Displacement_Number!AH96*'Temporary Relocation Numbers'!$O$2</f>
        <v>40833.665151686437</v>
      </c>
      <c r="AI96" s="45">
        <f>Displacement_Number!AI96*'Temporary Relocation Numbers'!$O$2</f>
        <v>82047.183696583874</v>
      </c>
      <c r="AJ96" s="45">
        <f>Displacement_Number!AJ96*'Temporary Relocation Numbers'!$O$2</f>
        <v>61543.78921160521</v>
      </c>
      <c r="AK96" s="45">
        <f>Displacement_Number!AK96*'Temporary Relocation Numbers'!$O$2</f>
        <v>33414.499496164732</v>
      </c>
      <c r="AL96" s="45">
        <f>Displacement_Number!AL96*'Temporary Relocation Numbers'!$O$2</f>
        <v>21048.235248414687</v>
      </c>
      <c r="AM96" s="45">
        <f>Displacement_Number!AM96*'Temporary Relocation Numbers'!$O$2</f>
        <v>10730.655186046788</v>
      </c>
    </row>
    <row r="97" spans="1:39" x14ac:dyDescent="0.35">
      <c r="A97">
        <v>2116</v>
      </c>
      <c r="B97" s="43">
        <f>Displacement_Number!B97*'Temporary Relocation Numbers'!$C$2</f>
        <v>0</v>
      </c>
      <c r="C97" s="43">
        <f>Displacement_Number!C97*'Temporary Relocation Numbers'!$C$2</f>
        <v>0</v>
      </c>
      <c r="D97" s="43">
        <f>Displacement_Number!D97*'Temporary Relocation Numbers'!$C$2</f>
        <v>0</v>
      </c>
      <c r="E97" s="43">
        <f>Displacement_Number!E97*'Temporary Relocation Numbers'!$C$2</f>
        <v>0</v>
      </c>
      <c r="F97" s="43">
        <f>Displacement_Number!F97*'Temporary Relocation Numbers'!$C$2</f>
        <v>0</v>
      </c>
      <c r="G97" s="43">
        <f>Displacement_Number!G97*'Temporary Relocation Numbers'!$C$2</f>
        <v>0</v>
      </c>
      <c r="H97" s="44">
        <f>Displacement_Number!H97*'Temporary Relocation Numbers'!$I$2</f>
        <v>582.13945829471902</v>
      </c>
      <c r="I97" s="44">
        <f>Displacement_Number!I97*'Temporary Relocation Numbers'!$I$2</f>
        <v>711.28683786208035</v>
      </c>
      <c r="J97" s="44">
        <f>Displacement_Number!J97*'Temporary Relocation Numbers'!$I$2</f>
        <v>464.95351928453027</v>
      </c>
      <c r="K97" s="44">
        <f>Displacement_Number!K97*'Temporary Relocation Numbers'!$I$2</f>
        <v>504.85455345990425</v>
      </c>
      <c r="L97" s="44">
        <f>Displacement_Number!L97*'Temporary Relocation Numbers'!$I$2</f>
        <v>415.14195882500951</v>
      </c>
      <c r="M97" s="44">
        <f>Displacement_Number!M97*'Temporary Relocation Numbers'!$I$2</f>
        <v>170.00351961917141</v>
      </c>
      <c r="N97" s="45">
        <f>Displacement_Number!N97*'Temporary Relocation Numbers'!$O$2</f>
        <v>44470.464336619807</v>
      </c>
      <c r="O97" s="45">
        <f>Displacement_Number!O97*'Temporary Relocation Numbers'!$O$2</f>
        <v>91094.724124303757</v>
      </c>
      <c r="P97" s="45">
        <f>Displacement_Number!P97*'Temporary Relocation Numbers'!$O$2</f>
        <v>69055.584631010119</v>
      </c>
      <c r="Q97" s="45">
        <f>Displacement_Number!Q97*'Temporary Relocation Numbers'!$O$2</f>
        <v>33966.089735177273</v>
      </c>
      <c r="R97" s="45">
        <f>Displacement_Number!R97*'Temporary Relocation Numbers'!$O$2</f>
        <v>21785.649282804363</v>
      </c>
      <c r="S97" s="45">
        <f>Displacement_Number!S97*'Temporary Relocation Numbers'!$O$2</f>
        <v>11895.166545754291</v>
      </c>
      <c r="U97">
        <v>2116</v>
      </c>
      <c r="V97" s="43">
        <f>Displacement_Number!V97*'Temporary Relocation Numbers'!$C$2</f>
        <v>0</v>
      </c>
      <c r="W97" s="43">
        <f>Displacement_Number!W97*'Temporary Relocation Numbers'!$C$2</f>
        <v>0</v>
      </c>
      <c r="X97" s="43">
        <f>Displacement_Number!X97*'Temporary Relocation Numbers'!$C$2</f>
        <v>0</v>
      </c>
      <c r="Y97" s="43">
        <f>Displacement_Number!Y97*'Temporary Relocation Numbers'!$C$2</f>
        <v>0</v>
      </c>
      <c r="Z97" s="43">
        <f>Displacement_Number!Z97*'Temporary Relocation Numbers'!$C$2</f>
        <v>0</v>
      </c>
      <c r="AA97" s="43">
        <f>Displacement_Number!AA97*'Temporary Relocation Numbers'!$C$2</f>
        <v>0</v>
      </c>
      <c r="AB97" s="44">
        <f>Displacement_Number!AB97*'Temporary Relocation Numbers'!$I$2</f>
        <v>541.95767300086436</v>
      </c>
      <c r="AC97" s="44">
        <f>Displacement_Number!AC97*'Temporary Relocation Numbers'!$I$2</f>
        <v>649.54143231051796</v>
      </c>
      <c r="AD97" s="44">
        <f>Displacement_Number!AD97*'Temporary Relocation Numbers'!$I$2</f>
        <v>420.13280906317232</v>
      </c>
      <c r="AE97" s="44">
        <f>Displacement_Number!AE97*'Temporary Relocation Numbers'!$I$2</f>
        <v>503.55547048859654</v>
      </c>
      <c r="AF97" s="44">
        <f>Displacement_Number!AF97*'Temporary Relocation Numbers'!$I$2</f>
        <v>406.6618615703369</v>
      </c>
      <c r="AG97" s="44">
        <f>Displacement_Number!AG97*'Temporary Relocation Numbers'!$I$2</f>
        <v>155.49100063469149</v>
      </c>
      <c r="AH97" s="45">
        <f>Displacement_Number!AH97*'Temporary Relocation Numbers'!$O$2</f>
        <v>41400.920390695734</v>
      </c>
      <c r="AI97" s="45">
        <f>Displacement_Number!AI97*'Temporary Relocation Numbers'!$O$2</f>
        <v>83186.971041779441</v>
      </c>
      <c r="AJ97" s="45">
        <f>Displacement_Number!AJ97*'Temporary Relocation Numbers'!$O$2</f>
        <v>62398.746432052649</v>
      </c>
      <c r="AK97" s="45">
        <f>Displacement_Number!AK97*'Temporary Relocation Numbers'!$O$2</f>
        <v>33878.688782814897</v>
      </c>
      <c r="AL97" s="45">
        <f>Displacement_Number!AL97*'Temporary Relocation Numbers'!$O$2</f>
        <v>21340.634220493492</v>
      </c>
      <c r="AM97" s="45">
        <f>Displacement_Number!AM97*'Temporary Relocation Numbers'!$O$2</f>
        <v>10879.723861358583</v>
      </c>
    </row>
    <row r="98" spans="1:39" x14ac:dyDescent="0.35">
      <c r="A98">
        <v>2117</v>
      </c>
      <c r="B98" s="43">
        <f>Displacement_Number!B98*'Temporary Relocation Numbers'!$C$2</f>
        <v>0</v>
      </c>
      <c r="C98" s="43">
        <f>Displacement_Number!C98*'Temporary Relocation Numbers'!$C$2</f>
        <v>0</v>
      </c>
      <c r="D98" s="43">
        <f>Displacement_Number!D98*'Temporary Relocation Numbers'!$C$2</f>
        <v>0</v>
      </c>
      <c r="E98" s="43">
        <f>Displacement_Number!E98*'Temporary Relocation Numbers'!$C$2</f>
        <v>0</v>
      </c>
      <c r="F98" s="43">
        <f>Displacement_Number!F98*'Temporary Relocation Numbers'!$C$2</f>
        <v>0</v>
      </c>
      <c r="G98" s="43">
        <f>Displacement_Number!G98*'Temporary Relocation Numbers'!$C$2</f>
        <v>0</v>
      </c>
      <c r="H98" s="44">
        <f>Displacement_Number!H98*'Temporary Relocation Numbers'!$I$2</f>
        <v>590.50083895711646</v>
      </c>
      <c r="I98" s="44">
        <f>Displacement_Number!I98*'Temporary Relocation Numbers'!$I$2</f>
        <v>721.50318710069655</v>
      </c>
      <c r="J98" s="44">
        <f>Displacement_Number!J98*'Temporary Relocation Numbers'!$I$2</f>
        <v>471.6317358349898</v>
      </c>
      <c r="K98" s="44">
        <f>Displacement_Number!K98*'Temporary Relocation Numbers'!$I$2</f>
        <v>512.10587621508807</v>
      </c>
      <c r="L98" s="44">
        <f>Displacement_Number!L98*'Temporary Relocation Numbers'!$I$2</f>
        <v>421.10472238142154</v>
      </c>
      <c r="M98" s="44">
        <f>Displacement_Number!M98*'Temporary Relocation Numbers'!$I$2</f>
        <v>172.4453127689558</v>
      </c>
      <c r="N98" s="45">
        <f>Displacement_Number!N98*'Temporary Relocation Numbers'!$O$2</f>
        <v>45088.241452203612</v>
      </c>
      <c r="O98" s="45">
        <f>Displacement_Number!O98*'Temporary Relocation Numbers'!$O$2</f>
        <v>92360.198563437792</v>
      </c>
      <c r="P98" s="45">
        <f>Displacement_Number!P98*'Temporary Relocation Numbers'!$O$2</f>
        <v>70014.894602801214</v>
      </c>
      <c r="Q98" s="45">
        <f>Displacement_Number!Q98*'Temporary Relocation Numbers'!$O$2</f>
        <v>34437.941631874906</v>
      </c>
      <c r="R98" s="45">
        <f>Displacement_Number!R98*'Temporary Relocation Numbers'!$O$2</f>
        <v>22088.292301621885</v>
      </c>
      <c r="S98" s="45">
        <f>Displacement_Number!S98*'Temporary Relocation Numbers'!$O$2</f>
        <v>12060.412440701557</v>
      </c>
      <c r="U98">
        <v>2117</v>
      </c>
      <c r="V98" s="43">
        <f>Displacement_Number!V98*'Temporary Relocation Numbers'!$C$2</f>
        <v>0</v>
      </c>
      <c r="W98" s="43">
        <f>Displacement_Number!W98*'Temporary Relocation Numbers'!$C$2</f>
        <v>0</v>
      </c>
      <c r="X98" s="43">
        <f>Displacement_Number!X98*'Temporary Relocation Numbers'!$C$2</f>
        <v>0</v>
      </c>
      <c r="Y98" s="43">
        <f>Displacement_Number!Y98*'Temporary Relocation Numbers'!$C$2</f>
        <v>0</v>
      </c>
      <c r="Z98" s="43">
        <f>Displacement_Number!Z98*'Temporary Relocation Numbers'!$C$2</f>
        <v>0</v>
      </c>
      <c r="AA98" s="43">
        <f>Displacement_Number!AA98*'Temporary Relocation Numbers'!$C$2</f>
        <v>0</v>
      </c>
      <c r="AB98" s="44">
        <f>Displacement_Number!AB98*'Temporary Relocation Numbers'!$I$2</f>
        <v>549.74191497638981</v>
      </c>
      <c r="AC98" s="44">
        <f>Displacement_Number!AC98*'Temporary Relocation Numbers'!$I$2</f>
        <v>658.87092044976282</v>
      </c>
      <c r="AD98" s="44">
        <f>Displacement_Number!AD98*'Temporary Relocation Numbers'!$I$2</f>
        <v>426.16725715853056</v>
      </c>
      <c r="AE98" s="44">
        <f>Displacement_Number!AE98*'Temporary Relocation Numbers'!$I$2</f>
        <v>510.78813426596946</v>
      </c>
      <c r="AF98" s="44">
        <f>Displacement_Number!AF98*'Temporary Relocation Numbers'!$I$2</f>
        <v>412.5028238638555</v>
      </c>
      <c r="AG98" s="44">
        <f>Displacement_Number!AG98*'Temporary Relocation Numbers'!$I$2</f>
        <v>157.72434769158437</v>
      </c>
      <c r="AH98" s="45">
        <f>Displacement_Number!AH98*'Temporary Relocation Numbers'!$O$2</f>
        <v>41976.055855616381</v>
      </c>
      <c r="AI98" s="45">
        <f>Displacement_Number!AI98*'Temporary Relocation Numbers'!$O$2</f>
        <v>84342.592144256341</v>
      </c>
      <c r="AJ98" s="45">
        <f>Displacement_Number!AJ98*'Temporary Relocation Numbers'!$O$2</f>
        <v>63265.580591800681</v>
      </c>
      <c r="AK98" s="45">
        <f>Displacement_Number!AK98*'Temporary Relocation Numbers'!$O$2</f>
        <v>34349.326518404589</v>
      </c>
      <c r="AL98" s="45">
        <f>Displacement_Number!AL98*'Temporary Relocation Numbers'!$O$2</f>
        <v>21637.09515586109</v>
      </c>
      <c r="AM98" s="45">
        <f>Displacement_Number!AM98*'Temporary Relocation Numbers'!$O$2</f>
        <v>11030.863376667934</v>
      </c>
    </row>
    <row r="99" spans="1:39" x14ac:dyDescent="0.35">
      <c r="A99">
        <v>2118</v>
      </c>
      <c r="B99" s="43">
        <f>Displacement_Number!B99*'Temporary Relocation Numbers'!$C$2</f>
        <v>0</v>
      </c>
      <c r="C99" s="43">
        <f>Displacement_Number!C99*'Temporary Relocation Numbers'!$C$2</f>
        <v>0</v>
      </c>
      <c r="D99" s="43">
        <f>Displacement_Number!D99*'Temporary Relocation Numbers'!$C$2</f>
        <v>0</v>
      </c>
      <c r="E99" s="43">
        <f>Displacement_Number!E99*'Temporary Relocation Numbers'!$C$2</f>
        <v>0</v>
      </c>
      <c r="F99" s="43">
        <f>Displacement_Number!F99*'Temporary Relocation Numbers'!$C$2</f>
        <v>0</v>
      </c>
      <c r="G99" s="43">
        <f>Displacement_Number!G99*'Temporary Relocation Numbers'!$C$2</f>
        <v>0</v>
      </c>
      <c r="H99" s="44">
        <f>Displacement_Number!H99*'Temporary Relocation Numbers'!$I$2</f>
        <v>598.98231573322914</v>
      </c>
      <c r="I99" s="44">
        <f>Displacement_Number!I99*'Temporary Relocation Numbers'!$I$2</f>
        <v>731.86627572237137</v>
      </c>
      <c r="J99" s="44">
        <f>Displacement_Number!J99*'Temporary Relocation Numbers'!$I$2</f>
        <v>478.40587289028468</v>
      </c>
      <c r="K99" s="44">
        <f>Displacement_Number!K99*'Temporary Relocation Numbers'!$I$2</f>
        <v>519.4613511094168</v>
      </c>
      <c r="L99" s="44">
        <f>Displacement_Number!L99*'Temporary Relocation Numbers'!$I$2</f>
        <v>427.15313025413042</v>
      </c>
      <c r="M99" s="44">
        <f>Displacement_Number!M99*'Temporary Relocation Numbers'!$I$2</f>
        <v>174.92217786195459</v>
      </c>
      <c r="N99" s="45">
        <f>Displacement_Number!N99*'Temporary Relocation Numbers'!$O$2</f>
        <v>45714.600636138464</v>
      </c>
      <c r="O99" s="45">
        <f>Displacement_Number!O99*'Temporary Relocation Numbers'!$O$2</f>
        <v>93643.252786379293</v>
      </c>
      <c r="P99" s="45">
        <f>Displacement_Number!P99*'Temporary Relocation Numbers'!$O$2</f>
        <v>70987.531166885936</v>
      </c>
      <c r="Q99" s="45">
        <f>Displacement_Number!Q99*'Temporary Relocation Numbers'!$O$2</f>
        <v>34916.34842535793</v>
      </c>
      <c r="R99" s="45">
        <f>Displacement_Number!R99*'Temporary Relocation Numbers'!$O$2</f>
        <v>22395.139592510895</v>
      </c>
      <c r="S99" s="45">
        <f>Displacement_Number!S99*'Temporary Relocation Numbers'!$O$2</f>
        <v>12227.953907189738</v>
      </c>
      <c r="U99">
        <v>2118</v>
      </c>
      <c r="V99" s="43">
        <f>Displacement_Number!V99*'Temporary Relocation Numbers'!$C$2</f>
        <v>0</v>
      </c>
      <c r="W99" s="43">
        <f>Displacement_Number!W99*'Temporary Relocation Numbers'!$C$2</f>
        <v>0</v>
      </c>
      <c r="X99" s="43">
        <f>Displacement_Number!X99*'Temporary Relocation Numbers'!$C$2</f>
        <v>0</v>
      </c>
      <c r="Y99" s="43">
        <f>Displacement_Number!Y99*'Temporary Relocation Numbers'!$C$2</f>
        <v>0</v>
      </c>
      <c r="Z99" s="43">
        <f>Displacement_Number!Z99*'Temporary Relocation Numbers'!$C$2</f>
        <v>0</v>
      </c>
      <c r="AA99" s="43">
        <f>Displacement_Number!AA99*'Temporary Relocation Numbers'!$C$2</f>
        <v>0</v>
      </c>
      <c r="AB99" s="44">
        <f>Displacement_Number!AB99*'Temporary Relocation Numbers'!$I$2</f>
        <v>557.63796351200676</v>
      </c>
      <c r="AC99" s="44">
        <f>Displacement_Number!AC99*'Temporary Relocation Numbers'!$I$2</f>
        <v>668.33440981604372</v>
      </c>
      <c r="AD99" s="44">
        <f>Displacement_Number!AD99*'Temporary Relocation Numbers'!$I$2</f>
        <v>432.28837918896375</v>
      </c>
      <c r="AE99" s="44">
        <f>Displacement_Number!AE99*'Temporary Relocation Numbers'!$I$2</f>
        <v>518.12468218001129</v>
      </c>
      <c r="AF99" s="44">
        <f>Displacement_Number!AF99*'Temporary Relocation Numbers'!$I$2</f>
        <v>418.42768101877687</v>
      </c>
      <c r="AG99" s="44">
        <f>Displacement_Number!AG99*'Temporary Relocation Numbers'!$I$2</f>
        <v>159.98977274049076</v>
      </c>
      <c r="AH99" s="45">
        <f>Displacement_Number!AH99*'Temporary Relocation Numbers'!$O$2</f>
        <v>42559.181017381648</v>
      </c>
      <c r="AI99" s="45">
        <f>Displacement_Number!AI99*'Temporary Relocation Numbers'!$O$2</f>
        <v>85514.266964229697</v>
      </c>
      <c r="AJ99" s="45">
        <f>Displacement_Number!AJ99*'Temporary Relocation Numbers'!$O$2</f>
        <v>64144.456683534067</v>
      </c>
      <c r="AK99" s="45">
        <f>Displacement_Number!AK99*'Temporary Relocation Numbers'!$O$2</f>
        <v>34826.502283833062</v>
      </c>
      <c r="AL99" s="45">
        <f>Displacement_Number!AL99*'Temporary Relocation Numbers'!$O$2</f>
        <v>21937.674482710918</v>
      </c>
      <c r="AM99" s="45">
        <f>Displacement_Number!AM99*'Temporary Relocation Numbers'!$O$2</f>
        <v>11184.10249977791</v>
      </c>
    </row>
    <row r="100" spans="1:39" x14ac:dyDescent="0.35">
      <c r="A100">
        <v>2119</v>
      </c>
      <c r="B100" s="43">
        <f>Displacement_Number!B100*'Temporary Relocation Numbers'!$C$2</f>
        <v>0</v>
      </c>
      <c r="C100" s="43">
        <f>Displacement_Number!C100*'Temporary Relocation Numbers'!$C$2</f>
        <v>0</v>
      </c>
      <c r="D100" s="43">
        <f>Displacement_Number!D100*'Temporary Relocation Numbers'!$C$2</f>
        <v>0</v>
      </c>
      <c r="E100" s="43">
        <f>Displacement_Number!E100*'Temporary Relocation Numbers'!$C$2</f>
        <v>0</v>
      </c>
      <c r="F100" s="43">
        <f>Displacement_Number!F100*'Temporary Relocation Numbers'!$C$2</f>
        <v>0</v>
      </c>
      <c r="G100" s="43">
        <f>Displacement_Number!G100*'Temporary Relocation Numbers'!$C$2</f>
        <v>0</v>
      </c>
      <c r="H100" s="44">
        <f>Displacement_Number!H100*'Temporary Relocation Numbers'!$I$2</f>
        <v>607.58561358656641</v>
      </c>
      <c r="I100" s="44">
        <f>Displacement_Number!I100*'Temporary Relocation Numbers'!$I$2</f>
        <v>742.37821137299989</v>
      </c>
      <c r="J100" s="44">
        <f>Displacement_Number!J100*'Temporary Relocation Numbers'!$I$2</f>
        <v>485.27730817501856</v>
      </c>
      <c r="K100" s="44">
        <f>Displacement_Number!K100*'Temporary Relocation Numbers'!$I$2</f>
        <v>526.92247410003552</v>
      </c>
      <c r="L100" s="44">
        <f>Displacement_Number!L100*'Temporary Relocation Numbers'!$I$2</f>
        <v>433.28841256887301</v>
      </c>
      <c r="M100" s="44">
        <f>Displacement_Number!M100*'Temporary Relocation Numbers'!$I$2</f>
        <v>177.4346186432131</v>
      </c>
      <c r="N100" s="45">
        <f>Displacement_Number!N100*'Temporary Relocation Numbers'!$O$2</f>
        <v>46349.661109249006</v>
      </c>
      <c r="O100" s="45">
        <f>Displacement_Number!O100*'Temporary Relocation Numbers'!$O$2</f>
        <v>94944.13100888567</v>
      </c>
      <c r="P100" s="45">
        <f>Displacement_Number!P100*'Temporary Relocation Numbers'!$O$2</f>
        <v>71973.67945431413</v>
      </c>
      <c r="Q100" s="45">
        <f>Displacement_Number!Q100*'Temporary Relocation Numbers'!$O$2</f>
        <v>35401.401175283325</v>
      </c>
      <c r="R100" s="45">
        <f>Displacement_Number!R100*'Temporary Relocation Numbers'!$O$2</f>
        <v>22706.249560597404</v>
      </c>
      <c r="S100" s="45">
        <f>Displacement_Number!S100*'Temporary Relocation Numbers'!$O$2</f>
        <v>12397.822834959285</v>
      </c>
      <c r="U100">
        <v>2119</v>
      </c>
      <c r="V100" s="43">
        <f>Displacement_Number!V100*'Temporary Relocation Numbers'!$C$2</f>
        <v>0</v>
      </c>
      <c r="W100" s="43">
        <f>Displacement_Number!W100*'Temporary Relocation Numbers'!$C$2</f>
        <v>0</v>
      </c>
      <c r="X100" s="43">
        <f>Displacement_Number!X100*'Temporary Relocation Numbers'!$C$2</f>
        <v>0</v>
      </c>
      <c r="Y100" s="43">
        <f>Displacement_Number!Y100*'Temporary Relocation Numbers'!$C$2</f>
        <v>0</v>
      </c>
      <c r="Z100" s="43">
        <f>Displacement_Number!Z100*'Temporary Relocation Numbers'!$C$2</f>
        <v>0</v>
      </c>
      <c r="AA100" s="43">
        <f>Displacement_Number!AA100*'Temporary Relocation Numbers'!$C$2</f>
        <v>0</v>
      </c>
      <c r="AB100" s="44">
        <f>Displacement_Number!AB100*'Temporary Relocation Numbers'!$I$2</f>
        <v>565.64742450677682</v>
      </c>
      <c r="AC100" s="44">
        <f>Displacement_Number!AC100*'Temporary Relocation Numbers'!$I$2</f>
        <v>677.93382509467892</v>
      </c>
      <c r="AD100" s="44">
        <f>Displacement_Number!AD100*'Temporary Relocation Numbers'!$I$2</f>
        <v>438.4974200688207</v>
      </c>
      <c r="AE100" s="44">
        <f>Displacement_Number!AE100*'Temporary Relocation Numbers'!$I$2</f>
        <v>525.56660633849594</v>
      </c>
      <c r="AF100" s="44">
        <f>Displacement_Number!AF100*'Temporary Relocation Numbers'!$I$2</f>
        <v>424.43763803308218</v>
      </c>
      <c r="AG100" s="44">
        <f>Displacement_Number!AG100*'Temporary Relocation Numbers'!$I$2</f>
        <v>162.28773652376077</v>
      </c>
      <c r="AH100" s="45">
        <f>Displacement_Number!AH100*'Temporary Relocation Numbers'!$O$2</f>
        <v>43150.406867678801</v>
      </c>
      <c r="AI100" s="45">
        <f>Displacement_Number!AI100*'Temporary Relocation Numbers'!$O$2</f>
        <v>86702.218517569432</v>
      </c>
      <c r="AJ100" s="45">
        <f>Displacement_Number!AJ100*'Temporary Relocation Numbers'!$O$2</f>
        <v>65035.541991991537</v>
      </c>
      <c r="AK100" s="45">
        <f>Displacement_Number!AK100*'Temporary Relocation Numbers'!$O$2</f>
        <v>35310.306904444187</v>
      </c>
      <c r="AL100" s="45">
        <f>Displacement_Number!AL100*'Temporary Relocation Numbers'!$O$2</f>
        <v>22242.429413128535</v>
      </c>
      <c r="AM100" s="45">
        <f>Displacement_Number!AM100*'Temporary Relocation Numbers'!$O$2</f>
        <v>11339.470398129644</v>
      </c>
    </row>
    <row r="101" spans="1:39" x14ac:dyDescent="0.35">
      <c r="A101">
        <v>2120</v>
      </c>
      <c r="B101" s="43">
        <f>Displacement_Number!B101*'Temporary Relocation Numbers'!$C$2</f>
        <v>0</v>
      </c>
      <c r="C101" s="43">
        <f>Displacement_Number!C101*'Temporary Relocation Numbers'!$C$2</f>
        <v>0</v>
      </c>
      <c r="D101" s="43">
        <f>Displacement_Number!D101*'Temporary Relocation Numbers'!$C$2</f>
        <v>0</v>
      </c>
      <c r="E101" s="43">
        <f>Displacement_Number!E101*'Temporary Relocation Numbers'!$C$2</f>
        <v>0</v>
      </c>
      <c r="F101" s="43">
        <f>Displacement_Number!F101*'Temporary Relocation Numbers'!$C$2</f>
        <v>0</v>
      </c>
      <c r="G101" s="43">
        <f>Displacement_Number!G101*'Temporary Relocation Numbers'!$C$2</f>
        <v>0</v>
      </c>
      <c r="H101" s="44">
        <f>Displacement_Number!H101*'Temporary Relocation Numbers'!$I$2</f>
        <v>657.50627822603224</v>
      </c>
      <c r="I101" s="44">
        <f>Displacement_Number!I101*'Temporary Relocation Numbers'!$I$2</f>
        <v>803.37375323060462</v>
      </c>
      <c r="J101" s="44">
        <f>Displacement_Number!J101*'Temporary Relocation Numbers'!$I$2</f>
        <v>525.14883445350608</v>
      </c>
      <c r="K101" s="44">
        <f>Displacement_Number!K101*'Temporary Relocation Numbers'!$I$2</f>
        <v>570.21566526904894</v>
      </c>
      <c r="L101" s="44">
        <f>Displacement_Number!L101*'Temporary Relocation Numbers'!$I$2</f>
        <v>468.88840877078343</v>
      </c>
      <c r="M101" s="44">
        <f>Displacement_Number!M101*'Temporary Relocation Numbers'!$I$2</f>
        <v>192.0130647002762</v>
      </c>
      <c r="N101" s="45">
        <f>Displacement_Number!N101*'Temporary Relocation Numbers'!$O$2</f>
        <v>50134.55177417794</v>
      </c>
      <c r="O101" s="45">
        <f>Displacement_Number!O101*'Temporary Relocation Numbers'!$O$2</f>
        <v>102697.22232703582</v>
      </c>
      <c r="P101" s="45">
        <f>Displacement_Number!P101*'Temporary Relocation Numbers'!$O$2</f>
        <v>77851.01492921928</v>
      </c>
      <c r="Q101" s="45">
        <f>Displacement_Number!Q101*'Temporary Relocation Numbers'!$O$2</f>
        <v>38292.262286822202</v>
      </c>
      <c r="R101" s="45">
        <f>Displacement_Number!R101*'Temporary Relocation Numbers'!$O$2</f>
        <v>24560.43079818799</v>
      </c>
      <c r="S101" s="45">
        <f>Displacement_Number!S101*'Temporary Relocation Numbers'!$O$2</f>
        <v>13410.222986124929</v>
      </c>
      <c r="U101">
        <v>2120</v>
      </c>
      <c r="V101" s="43">
        <f>Displacement_Number!V101*'Temporary Relocation Numbers'!$C$2</f>
        <v>0</v>
      </c>
      <c r="W101" s="43">
        <f>Displacement_Number!W101*'Temporary Relocation Numbers'!$C$2</f>
        <v>0</v>
      </c>
      <c r="X101" s="43">
        <f>Displacement_Number!X101*'Temporary Relocation Numbers'!$C$2</f>
        <v>0</v>
      </c>
      <c r="Y101" s="43">
        <f>Displacement_Number!Y101*'Temporary Relocation Numbers'!$C$2</f>
        <v>0</v>
      </c>
      <c r="Z101" s="43">
        <f>Displacement_Number!Z101*'Temporary Relocation Numbers'!$C$2</f>
        <v>0</v>
      </c>
      <c r="AA101" s="43">
        <f>Displacement_Number!AA101*'Temporary Relocation Numbers'!$C$2</f>
        <v>0</v>
      </c>
      <c r="AB101" s="44">
        <f>Displacement_Number!AB101*'Temporary Relocation Numbers'!$I$2</f>
        <v>612.1223487833654</v>
      </c>
      <c r="AC101" s="44">
        <f>Displacement_Number!AC101*'Temporary Relocation Numbers'!$I$2</f>
        <v>733.6344644342571</v>
      </c>
      <c r="AD101" s="44">
        <f>Displacement_Number!AD101*'Temporary Relocation Numbers'!$I$2</f>
        <v>474.52540059210821</v>
      </c>
      <c r="AE101" s="44">
        <f>Displacement_Number!AE101*'Temporary Relocation Numbers'!$I$2</f>
        <v>568.74839621968135</v>
      </c>
      <c r="AF101" s="44">
        <f>Displacement_Number!AF101*'Temporary Relocation Numbers'!$I$2</f>
        <v>459.31043375900936</v>
      </c>
      <c r="AG101" s="44">
        <f>Displacement_Number!AG101*'Temporary Relocation Numbers'!$I$2</f>
        <v>175.62167908088881</v>
      </c>
      <c r="AH101" s="45">
        <f>Displacement_Number!AH101*'Temporary Relocation Numbers'!$O$2</f>
        <v>46674.047995418834</v>
      </c>
      <c r="AI101" s="45">
        <f>Displacement_Number!AI101*'Temporary Relocation Numbers'!$O$2</f>
        <v>93782.279291310304</v>
      </c>
      <c r="AJ101" s="45">
        <f>Displacement_Number!AJ101*'Temporary Relocation Numbers'!$O$2</f>
        <v>70346.312553913987</v>
      </c>
      <c r="AK101" s="45">
        <f>Displacement_Number!AK101*'Temporary Relocation Numbers'!$O$2</f>
        <v>38193.72930236411</v>
      </c>
      <c r="AL101" s="45">
        <f>Displacement_Number!AL101*'Temporary Relocation Numbers'!$O$2</f>
        <v>24058.735324247518</v>
      </c>
      <c r="AM101" s="45">
        <f>Displacement_Number!AM101*'Temporary Relocation Numbers'!$O$2</f>
        <v>12265.446006752909</v>
      </c>
    </row>
    <row r="102" spans="1:39" x14ac:dyDescent="0.35">
      <c r="A102">
        <v>2121</v>
      </c>
      <c r="B102" s="43">
        <f>Displacement_Number!B102*'Temporary Relocation Numbers'!$C$2</f>
        <v>0</v>
      </c>
      <c r="C102" s="43">
        <f>Displacement_Number!C102*'Temporary Relocation Numbers'!$C$2</f>
        <v>0</v>
      </c>
      <c r="D102" s="43">
        <f>Displacement_Number!D102*'Temporary Relocation Numbers'!$C$2</f>
        <v>0</v>
      </c>
      <c r="E102" s="43">
        <f>Displacement_Number!E102*'Temporary Relocation Numbers'!$C$2</f>
        <v>0</v>
      </c>
      <c r="F102" s="43">
        <f>Displacement_Number!F102*'Temporary Relocation Numbers'!$C$2</f>
        <v>0</v>
      </c>
      <c r="G102" s="43">
        <f>Displacement_Number!G102*'Temporary Relocation Numbers'!$C$2</f>
        <v>0</v>
      </c>
      <c r="H102" s="44">
        <f>Displacement_Number!H102*'Temporary Relocation Numbers'!$I$2</f>
        <v>666.95016697438905</v>
      </c>
      <c r="I102" s="44">
        <f>Displacement_Number!I102*'Temporary Relocation Numbers'!$I$2</f>
        <v>814.91276449195652</v>
      </c>
      <c r="J102" s="44">
        <f>Displacement_Number!J102*'Temporary Relocation Numbers'!$I$2</f>
        <v>532.69164785794828</v>
      </c>
      <c r="K102" s="44">
        <f>Displacement_Number!K102*'Temporary Relocation Numbers'!$I$2</f>
        <v>578.40578220587906</v>
      </c>
      <c r="L102" s="44">
        <f>Displacement_Number!L102*'Temporary Relocation Numbers'!$I$2</f>
        <v>475.62314289343323</v>
      </c>
      <c r="M102" s="44">
        <f>Displacement_Number!M102*'Temporary Relocation Numbers'!$I$2</f>
        <v>194.77098516630264</v>
      </c>
      <c r="N102" s="45">
        <f>Displacement_Number!N102*'Temporary Relocation Numbers'!$O$2</f>
        <v>50831.013555006131</v>
      </c>
      <c r="O102" s="45">
        <f>Displacement_Number!O102*'Temporary Relocation Numbers'!$O$2</f>
        <v>104123.87695576707</v>
      </c>
      <c r="P102" s="45">
        <f>Displacement_Number!P102*'Temporary Relocation Numbers'!$O$2</f>
        <v>78932.509718304296</v>
      </c>
      <c r="Q102" s="45">
        <f>Displacement_Number!Q102*'Temporary Relocation Numbers'!$O$2</f>
        <v>38824.212732980508</v>
      </c>
      <c r="R102" s="45">
        <f>Displacement_Number!R102*'Temporary Relocation Numbers'!$O$2</f>
        <v>24901.620671564378</v>
      </c>
      <c r="S102" s="45">
        <f>Displacement_Number!S102*'Temporary Relocation Numbers'!$O$2</f>
        <v>13596.515821139967</v>
      </c>
      <c r="U102">
        <v>2121</v>
      </c>
      <c r="V102" s="43">
        <f>Displacement_Number!V102*'Temporary Relocation Numbers'!$C$2</f>
        <v>0</v>
      </c>
      <c r="W102" s="43">
        <f>Displacement_Number!W102*'Temporary Relocation Numbers'!$C$2</f>
        <v>0</v>
      </c>
      <c r="X102" s="43">
        <f>Displacement_Number!X102*'Temporary Relocation Numbers'!$C$2</f>
        <v>0</v>
      </c>
      <c r="Y102" s="43">
        <f>Displacement_Number!Y102*'Temporary Relocation Numbers'!$C$2</f>
        <v>0</v>
      </c>
      <c r="Z102" s="43">
        <f>Displacement_Number!Z102*'Temporary Relocation Numbers'!$C$2</f>
        <v>0</v>
      </c>
      <c r="AA102" s="43">
        <f>Displacement_Number!AA102*'Temporary Relocation Numbers'!$C$2</f>
        <v>0</v>
      </c>
      <c r="AB102" s="44">
        <f>Displacement_Number!AB102*'Temporary Relocation Numbers'!$I$2</f>
        <v>620.91437945095038</v>
      </c>
      <c r="AC102" s="44">
        <f>Displacement_Number!AC102*'Temporary Relocation Numbers'!$I$2</f>
        <v>744.17179691839749</v>
      </c>
      <c r="AD102" s="44">
        <f>Displacement_Number!AD102*'Temporary Relocation Numbers'!$I$2</f>
        <v>481.34109990915829</v>
      </c>
      <c r="AE102" s="44">
        <f>Displacement_Number!AE102*'Temporary Relocation Numbers'!$I$2</f>
        <v>576.91743848981253</v>
      </c>
      <c r="AF102" s="44">
        <f>Displacement_Number!AF102*'Temporary Relocation Numbers'!$I$2</f>
        <v>465.90759759002674</v>
      </c>
      <c r="AG102" s="44">
        <f>Displacement_Number!AG102*'Temporary Relocation Numbers'!$I$2</f>
        <v>178.14416693228139</v>
      </c>
      <c r="AH102" s="45">
        <f>Displacement_Number!AH102*'Temporary Relocation Numbers'!$O$2</f>
        <v>47322.436969389732</v>
      </c>
      <c r="AI102" s="45">
        <f>Displacement_Number!AI102*'Temporary Relocation Numbers'!$O$2</f>
        <v>95085.088849468026</v>
      </c>
      <c r="AJ102" s="45">
        <f>Displacement_Number!AJ102*'Temporary Relocation Numbers'!$O$2</f>
        <v>71323.553127175284</v>
      </c>
      <c r="AK102" s="45">
        <f>Displacement_Number!AK102*'Temporary Relocation Numbers'!$O$2</f>
        <v>38724.31094287047</v>
      </c>
      <c r="AL102" s="45">
        <f>Displacement_Number!AL102*'Temporary Relocation Numbers'!$O$2</f>
        <v>24392.955718275854</v>
      </c>
      <c r="AM102" s="45">
        <f>Displacement_Number!AM102*'Temporary Relocation Numbers'!$O$2</f>
        <v>12435.83576922636</v>
      </c>
    </row>
    <row r="103" spans="1:39" x14ac:dyDescent="0.35">
      <c r="A103">
        <v>2122</v>
      </c>
      <c r="B103" s="43">
        <f>Displacement_Number!B103*'Temporary Relocation Numbers'!$C$2</f>
        <v>0</v>
      </c>
      <c r="C103" s="43">
        <f>Displacement_Number!C103*'Temporary Relocation Numbers'!$C$2</f>
        <v>0</v>
      </c>
      <c r="D103" s="43">
        <f>Displacement_Number!D103*'Temporary Relocation Numbers'!$C$2</f>
        <v>0</v>
      </c>
      <c r="E103" s="43">
        <f>Displacement_Number!E103*'Temporary Relocation Numbers'!$C$2</f>
        <v>0</v>
      </c>
      <c r="F103" s="43">
        <f>Displacement_Number!F103*'Temporary Relocation Numbers'!$C$2</f>
        <v>0</v>
      </c>
      <c r="G103" s="43">
        <f>Displacement_Number!G103*'Temporary Relocation Numbers'!$C$2</f>
        <v>0</v>
      </c>
      <c r="H103" s="44">
        <f>Displacement_Number!H103*'Temporary Relocation Numbers'!$I$2</f>
        <v>676.52970010766637</v>
      </c>
      <c r="I103" s="44">
        <f>Displacement_Number!I103*'Temporary Relocation Numbers'!$I$2</f>
        <v>826.61751278461406</v>
      </c>
      <c r="J103" s="44">
        <f>Displacement_Number!J103*'Temporary Relocation Numbers'!$I$2</f>
        <v>540.34280013762259</v>
      </c>
      <c r="K103" s="44">
        <f>Displacement_Number!K103*'Temporary Relocation Numbers'!$I$2</f>
        <v>586.71353536269498</v>
      </c>
      <c r="L103" s="44">
        <f>Displacement_Number!L103*'Temporary Relocation Numbers'!$I$2</f>
        <v>482.45460929364503</v>
      </c>
      <c r="M103" s="44">
        <f>Displacement_Number!M103*'Temporary Relocation Numbers'!$I$2</f>
        <v>197.56851817280284</v>
      </c>
      <c r="N103" s="45">
        <f>Displacement_Number!N103*'Temporary Relocation Numbers'!$O$2</f>
        <v>51537.150479921358</v>
      </c>
      <c r="O103" s="45">
        <f>Displacement_Number!O103*'Temporary Relocation Numbers'!$O$2</f>
        <v>105570.35045966899</v>
      </c>
      <c r="P103" s="45">
        <f>Displacement_Number!P103*'Temporary Relocation Numbers'!$O$2</f>
        <v>80029.028473099708</v>
      </c>
      <c r="Q103" s="45">
        <f>Displacement_Number!Q103*'Temporary Relocation Numbers'!$O$2</f>
        <v>39363.552956087697</v>
      </c>
      <c r="R103" s="45">
        <f>Displacement_Number!R103*'Temporary Relocation Numbers'!$O$2</f>
        <v>25247.550304216609</v>
      </c>
      <c r="S103" s="45">
        <f>Displacement_Number!S103*'Temporary Relocation Numbers'!$O$2</f>
        <v>13785.396608675539</v>
      </c>
      <c r="U103">
        <v>2122</v>
      </c>
      <c r="V103" s="43">
        <f>Displacement_Number!V103*'Temporary Relocation Numbers'!$C$2</f>
        <v>0</v>
      </c>
      <c r="W103" s="43">
        <f>Displacement_Number!W103*'Temporary Relocation Numbers'!$C$2</f>
        <v>0</v>
      </c>
      <c r="X103" s="43">
        <f>Displacement_Number!X103*'Temporary Relocation Numbers'!$C$2</f>
        <v>0</v>
      </c>
      <c r="Y103" s="43">
        <f>Displacement_Number!Y103*'Temporary Relocation Numbers'!$C$2</f>
        <v>0</v>
      </c>
      <c r="Z103" s="43">
        <f>Displacement_Number!Z103*'Temporary Relocation Numbers'!$C$2</f>
        <v>0</v>
      </c>
      <c r="AA103" s="43">
        <f>Displacement_Number!AA103*'Temporary Relocation Numbers'!$C$2</f>
        <v>0</v>
      </c>
      <c r="AB103" s="44">
        <f>Displacement_Number!AB103*'Temporary Relocation Numbers'!$I$2</f>
        <v>629.83269174085058</v>
      </c>
      <c r="AC103" s="44">
        <f>Displacement_Number!AC103*'Temporary Relocation Numbers'!$I$2</f>
        <v>754.8604791294988</v>
      </c>
      <c r="AD103" s="44">
        <f>Displacement_Number!AD103*'Temporary Relocation Numbers'!$I$2</f>
        <v>488.25469442238239</v>
      </c>
      <c r="AE103" s="44">
        <f>Displacement_Number!AE103*'Temporary Relocation Numbers'!$I$2</f>
        <v>585.20381428045062</v>
      </c>
      <c r="AF103" s="44">
        <f>Displacement_Number!AF103*'Temporary Relocation Numbers'!$I$2</f>
        <v>472.59951775012871</v>
      </c>
      <c r="AG103" s="44">
        <f>Displacement_Number!AG103*'Temporary Relocation Numbers'!$I$2</f>
        <v>180.70288576036052</v>
      </c>
      <c r="AH103" s="45">
        <f>Displacement_Number!AH103*'Temporary Relocation Numbers'!$O$2</f>
        <v>47979.833267122391</v>
      </c>
      <c r="AI103" s="45">
        <f>Displacement_Number!AI103*'Temporary Relocation Numbers'!$O$2</f>
        <v>96405.996845386631</v>
      </c>
      <c r="AJ103" s="45">
        <f>Displacement_Number!AJ103*'Temporary Relocation Numbers'!$O$2</f>
        <v>72314.369381994795</v>
      </c>
      <c r="AK103" s="45">
        <f>Displacement_Number!AK103*'Temporary Relocation Numbers'!$O$2</f>
        <v>39262.263345079977</v>
      </c>
      <c r="AL103" s="45">
        <f>Displacement_Number!AL103*'Temporary Relocation Numbers'!$O$2</f>
        <v>24731.819052603369</v>
      </c>
      <c r="AM103" s="45">
        <f>Displacement_Number!AM103*'Temporary Relocation Numbers'!$O$2</f>
        <v>12608.592561087882</v>
      </c>
    </row>
    <row r="104" spans="1:39" x14ac:dyDescent="0.35">
      <c r="A104">
        <v>2123</v>
      </c>
      <c r="B104" s="43">
        <f>Displacement_Number!B104*'Temporary Relocation Numbers'!$C$2</f>
        <v>0</v>
      </c>
      <c r="C104" s="43">
        <f>Displacement_Number!C104*'Temporary Relocation Numbers'!$C$2</f>
        <v>0</v>
      </c>
      <c r="D104" s="43">
        <f>Displacement_Number!D104*'Temporary Relocation Numbers'!$C$2</f>
        <v>0</v>
      </c>
      <c r="E104" s="43">
        <f>Displacement_Number!E104*'Temporary Relocation Numbers'!$C$2</f>
        <v>0</v>
      </c>
      <c r="F104" s="43">
        <f>Displacement_Number!F104*'Temporary Relocation Numbers'!$C$2</f>
        <v>0</v>
      </c>
      <c r="G104" s="43">
        <f>Displacement_Number!G104*'Temporary Relocation Numbers'!$C$2</f>
        <v>0</v>
      </c>
      <c r="H104" s="44">
        <f>Displacement_Number!H104*'Temporary Relocation Numbers'!$I$2</f>
        <v>686.24682591217402</v>
      </c>
      <c r="I104" s="44">
        <f>Displacement_Number!I104*'Temporary Relocation Numbers'!$I$2</f>
        <v>838.49037862133798</v>
      </c>
      <c r="J104" s="44">
        <f>Displacement_Number!J104*'Temporary Relocation Numbers'!$I$2</f>
        <v>548.10384738456764</v>
      </c>
      <c r="K104" s="44">
        <f>Displacement_Number!K104*'Temporary Relocation Numbers'!$I$2</f>
        <v>595.14061437108069</v>
      </c>
      <c r="L104" s="44">
        <f>Displacement_Number!L104*'Temporary Relocation Numbers'!$I$2</f>
        <v>489.3841973556693</v>
      </c>
      <c r="M104" s="44">
        <f>Displacement_Number!M104*'Temporary Relocation Numbers'!$I$2</f>
        <v>200.40623268229112</v>
      </c>
      <c r="N104" s="45">
        <f>Displacement_Number!N104*'Temporary Relocation Numbers'!$O$2</f>
        <v>52253.096954594817</v>
      </c>
      <c r="O104" s="45">
        <f>Displacement_Number!O104*'Temporary Relocation Numbers'!$O$2</f>
        <v>107036.91815962529</v>
      </c>
      <c r="P104" s="45">
        <f>Displacement_Number!P104*'Temporary Relocation Numbers'!$O$2</f>
        <v>81140.779904315918</v>
      </c>
      <c r="Q104" s="45">
        <f>Displacement_Number!Q104*'Temporary Relocation Numbers'!$O$2</f>
        <v>39910.385613832565</v>
      </c>
      <c r="R104" s="45">
        <f>Displacement_Number!R104*'Temporary Relocation Numbers'!$O$2</f>
        <v>25598.285540179779</v>
      </c>
      <c r="S104" s="45">
        <f>Displacement_Number!S104*'Temporary Relocation Numbers'!$O$2</f>
        <v>13976.90130018544</v>
      </c>
      <c r="U104">
        <v>2123</v>
      </c>
      <c r="V104" s="43">
        <f>Displacement_Number!V104*'Temporary Relocation Numbers'!$C$2</f>
        <v>0</v>
      </c>
      <c r="W104" s="43">
        <f>Displacement_Number!W104*'Temporary Relocation Numbers'!$C$2</f>
        <v>0</v>
      </c>
      <c r="X104" s="43">
        <f>Displacement_Number!X104*'Temporary Relocation Numbers'!$C$2</f>
        <v>0</v>
      </c>
      <c r="Y104" s="43">
        <f>Displacement_Number!Y104*'Temporary Relocation Numbers'!$C$2</f>
        <v>0</v>
      </c>
      <c r="Z104" s="43">
        <f>Displacement_Number!Z104*'Temporary Relocation Numbers'!$C$2</f>
        <v>0</v>
      </c>
      <c r="AA104" s="43">
        <f>Displacement_Number!AA104*'Temporary Relocation Numbers'!$C$2</f>
        <v>0</v>
      </c>
      <c r="AB104" s="44">
        <f>Displacement_Number!AB104*'Temporary Relocation Numbers'!$I$2</f>
        <v>638.87909946022137</v>
      </c>
      <c r="AC104" s="44">
        <f>Displacement_Number!AC104*'Temporary Relocation Numbers'!$I$2</f>
        <v>765.70268493271055</v>
      </c>
      <c r="AD104" s="44">
        <f>Displacement_Number!AD104*'Temporary Relocation Numbers'!$I$2</f>
        <v>495.26759021925369</v>
      </c>
      <c r="AE104" s="44">
        <f>Displacement_Number!AE104*'Temporary Relocation Numbers'!$I$2</f>
        <v>593.60920887544921</v>
      </c>
      <c r="AF104" s="44">
        <f>Displacement_Number!AF104*'Temporary Relocation Numbers'!$I$2</f>
        <v>479.38755524263911</v>
      </c>
      <c r="AG104" s="44">
        <f>Displacement_Number!AG104*'Temporary Relocation Numbers'!$I$2</f>
        <v>183.29835595759147</v>
      </c>
      <c r="AH104" s="45">
        <f>Displacement_Number!AH104*'Temporary Relocation Numbers'!$O$2</f>
        <v>48646.362017026782</v>
      </c>
      <c r="AI104" s="45">
        <f>Displacement_Number!AI104*'Temporary Relocation Numbers'!$O$2</f>
        <v>97745.254699887621</v>
      </c>
      <c r="AJ104" s="45">
        <f>Displacement_Number!AJ104*'Temporary Relocation Numbers'!$O$2</f>
        <v>73318.949909733579</v>
      </c>
      <c r="AK104" s="45">
        <f>Displacement_Number!AK104*'Temporary Relocation Numbers'!$O$2</f>
        <v>39807.68890252446</v>
      </c>
      <c r="AL104" s="45">
        <f>Displacement_Number!AL104*'Temporary Relocation Numbers'!$O$2</f>
        <v>25075.38982627025</v>
      </c>
      <c r="AM104" s="45">
        <f>Displacement_Number!AM104*'Temporary Relocation Numbers'!$O$2</f>
        <v>12783.749264759768</v>
      </c>
    </row>
    <row r="105" spans="1:39" x14ac:dyDescent="0.35">
      <c r="A105">
        <v>2124</v>
      </c>
      <c r="B105" s="43">
        <f>Displacement_Number!B105*'Temporary Relocation Numbers'!$C$2</f>
        <v>0</v>
      </c>
      <c r="C105" s="43">
        <f>Displacement_Number!C105*'Temporary Relocation Numbers'!$C$2</f>
        <v>0</v>
      </c>
      <c r="D105" s="43">
        <f>Displacement_Number!D105*'Temporary Relocation Numbers'!$C$2</f>
        <v>0</v>
      </c>
      <c r="E105" s="43">
        <f>Displacement_Number!E105*'Temporary Relocation Numbers'!$C$2</f>
        <v>0</v>
      </c>
      <c r="F105" s="43">
        <f>Displacement_Number!F105*'Temporary Relocation Numbers'!$C$2</f>
        <v>0</v>
      </c>
      <c r="G105" s="43">
        <f>Displacement_Number!G105*'Temporary Relocation Numbers'!$C$2</f>
        <v>0</v>
      </c>
      <c r="H105" s="44">
        <f>Displacement_Number!H105*'Temporary Relocation Numbers'!$I$2</f>
        <v>696.10352065783184</v>
      </c>
      <c r="I105" s="44">
        <f>Displacement_Number!I105*'Temporary Relocation Numbers'!$I$2</f>
        <v>850.53377670664918</v>
      </c>
      <c r="J105" s="44">
        <f>Displacement_Number!J105*'Temporary Relocation Numbers'!$I$2</f>
        <v>555.97636804127069</v>
      </c>
      <c r="K105" s="44">
        <f>Displacement_Number!K105*'Temporary Relocation Numbers'!$I$2</f>
        <v>603.68873313112249</v>
      </c>
      <c r="L105" s="44">
        <f>Displacement_Number!L105*'Temporary Relocation Numbers'!$I$2</f>
        <v>496.41331641974932</v>
      </c>
      <c r="M105" s="44">
        <f>Displacement_Number!M105*'Temporary Relocation Numbers'!$I$2</f>
        <v>203.28470582939957</v>
      </c>
      <c r="N105" s="45">
        <f>Displacement_Number!N105*'Temporary Relocation Numbers'!$O$2</f>
        <v>52978.989251841376</v>
      </c>
      <c r="O105" s="45">
        <f>Displacement_Number!O105*'Temporary Relocation Numbers'!$O$2</f>
        <v>108523.85920123663</v>
      </c>
      <c r="P105" s="45">
        <f>Displacement_Number!P105*'Temporary Relocation Numbers'!$O$2</f>
        <v>82267.975622041558</v>
      </c>
      <c r="Q105" s="45">
        <f>Displacement_Number!Q105*'Temporary Relocation Numbers'!$O$2</f>
        <v>40464.814790009346</v>
      </c>
      <c r="R105" s="45">
        <f>Displacement_Number!R105*'Temporary Relocation Numbers'!$O$2</f>
        <v>25953.893138184569</v>
      </c>
      <c r="S105" s="45">
        <f>Displacement_Number!S105*'Temporary Relocation Numbers'!$O$2</f>
        <v>14171.06634655573</v>
      </c>
      <c r="U105">
        <v>2124</v>
      </c>
      <c r="V105" s="43">
        <f>Displacement_Number!V105*'Temporary Relocation Numbers'!$C$2</f>
        <v>0</v>
      </c>
      <c r="W105" s="43">
        <f>Displacement_Number!W105*'Temporary Relocation Numbers'!$C$2</f>
        <v>0</v>
      </c>
      <c r="X105" s="43">
        <f>Displacement_Number!X105*'Temporary Relocation Numbers'!$C$2</f>
        <v>0</v>
      </c>
      <c r="Y105" s="43">
        <f>Displacement_Number!Y105*'Temporary Relocation Numbers'!$C$2</f>
        <v>0</v>
      </c>
      <c r="Z105" s="43">
        <f>Displacement_Number!Z105*'Temporary Relocation Numbers'!$C$2</f>
        <v>0</v>
      </c>
      <c r="AA105" s="43">
        <f>Displacement_Number!AA105*'Temporary Relocation Numbers'!$C$2</f>
        <v>0</v>
      </c>
      <c r="AB105" s="44">
        <f>Displacement_Number!AB105*'Temporary Relocation Numbers'!$I$2</f>
        <v>648.05544246827776</v>
      </c>
      <c r="AC105" s="44">
        <f>Displacement_Number!AC105*'Temporary Relocation Numbers'!$I$2</f>
        <v>776.7006194168232</v>
      </c>
      <c r="AD105" s="44">
        <f>Displacement_Number!AD105*'Temporary Relocation Numbers'!$I$2</f>
        <v>502.38121358315038</v>
      </c>
      <c r="AE105" s="44">
        <f>Displacement_Number!AE105*'Temporary Relocation Numbers'!$I$2</f>
        <v>602.13533176471651</v>
      </c>
      <c r="AF105" s="44">
        <f>Displacement_Number!AF105*'Temporary Relocation Numbers'!$I$2</f>
        <v>486.27309061923353</v>
      </c>
      <c r="AG105" s="44">
        <f>Displacement_Number!AG105*'Temporary Relocation Numbers'!$I$2</f>
        <v>185.93110539093618</v>
      </c>
      <c r="AH105" s="45">
        <f>Displacement_Number!AH105*'Temporary Relocation Numbers'!$O$2</f>
        <v>49322.150085778216</v>
      </c>
      <c r="AI105" s="45">
        <f>Displacement_Number!AI105*'Temporary Relocation Numbers'!$O$2</f>
        <v>99103.117326493404</v>
      </c>
      <c r="AJ105" s="45">
        <f>Displacement_Number!AJ105*'Temporary Relocation Numbers'!$O$2</f>
        <v>74337.485921636006</v>
      </c>
      <c r="AK105" s="45">
        <f>Displacement_Number!AK105*'Temporary Relocation Numbers'!$O$2</f>
        <v>40360.691431171508</v>
      </c>
      <c r="AL105" s="45">
        <f>Displacement_Number!AL105*'Temporary Relocation Numbers'!$O$2</f>
        <v>25423.733434327809</v>
      </c>
      <c r="AM105" s="45">
        <f>Displacement_Number!AM105*'Temporary Relocation Numbers'!$O$2</f>
        <v>12961.33921946205</v>
      </c>
    </row>
    <row r="106" spans="1:39" x14ac:dyDescent="0.35">
      <c r="A106">
        <v>2125</v>
      </c>
      <c r="B106" s="43">
        <f>Displacement_Number!B106*'Temporary Relocation Numbers'!$C$2</f>
        <v>0</v>
      </c>
      <c r="C106" s="43">
        <f>Displacement_Number!C106*'Temporary Relocation Numbers'!$C$2</f>
        <v>0</v>
      </c>
      <c r="D106" s="43">
        <f>Displacement_Number!D106*'Temporary Relocation Numbers'!$C$2</f>
        <v>0</v>
      </c>
      <c r="E106" s="43">
        <f>Displacement_Number!E106*'Temporary Relocation Numbers'!$C$2</f>
        <v>0</v>
      </c>
      <c r="F106" s="43">
        <f>Displacement_Number!F106*'Temporary Relocation Numbers'!$C$2</f>
        <v>0</v>
      </c>
      <c r="G106" s="43">
        <f>Displacement_Number!G106*'Temporary Relocation Numbers'!$C$2</f>
        <v>0</v>
      </c>
      <c r="H106" s="44">
        <f>Displacement_Number!H106*'Temporary Relocation Numbers'!$I$2</f>
        <v>706.10178900010328</v>
      </c>
      <c r="I106" s="44">
        <f>Displacement_Number!I106*'Temporary Relocation Numbers'!$I$2</f>
        <v>862.75015642793323</v>
      </c>
      <c r="J106" s="44">
        <f>Displacement_Number!J106*'Temporary Relocation Numbers'!$I$2</f>
        <v>563.96196322168998</v>
      </c>
      <c r="K106" s="44">
        <f>Displacement_Number!K106*'Temporary Relocation Numbers'!$I$2</f>
        <v>612.35963015998232</v>
      </c>
      <c r="L106" s="44">
        <f>Displacement_Number!L106*'Temporary Relocation Numbers'!$I$2</f>
        <v>503.54339606875203</v>
      </c>
      <c r="M106" s="44">
        <f>Displacement_Number!M106*'Temporary Relocation Numbers'!$I$2</f>
        <v>206.20452303825567</v>
      </c>
      <c r="N106" s="45">
        <f>Displacement_Number!N106*'Temporary Relocation Numbers'!$O$2</f>
        <v>53714.965537557757</v>
      </c>
      <c r="O106" s="45">
        <f>Displacement_Number!O106*'Temporary Relocation Numbers'!$O$2</f>
        <v>110031.45660795309</v>
      </c>
      <c r="P106" s="45">
        <f>Displacement_Number!P106*'Temporary Relocation Numbers'!$O$2</f>
        <v>83410.830176021424</v>
      </c>
      <c r="Q106" s="45">
        <f>Displacement_Number!Q106*'Temporary Relocation Numbers'!$O$2</f>
        <v>41026.946014328947</v>
      </c>
      <c r="R106" s="45">
        <f>Displacement_Number!R106*'Temporary Relocation Numbers'!$O$2</f>
        <v>26314.44078436408</v>
      </c>
      <c r="S106" s="45">
        <f>Displacement_Number!S106*'Temporary Relocation Numbers'!$O$2</f>
        <v>14367.928705042799</v>
      </c>
      <c r="U106">
        <v>2125</v>
      </c>
      <c r="V106" s="43">
        <f>Displacement_Number!V106*'Temporary Relocation Numbers'!$C$2</f>
        <v>0</v>
      </c>
      <c r="W106" s="43">
        <f>Displacement_Number!W106*'Temporary Relocation Numbers'!$C$2</f>
        <v>0</v>
      </c>
      <c r="X106" s="43">
        <f>Displacement_Number!X106*'Temporary Relocation Numbers'!$C$2</f>
        <v>0</v>
      </c>
      <c r="Y106" s="43">
        <f>Displacement_Number!Y106*'Temporary Relocation Numbers'!$C$2</f>
        <v>0</v>
      </c>
      <c r="Z106" s="43">
        <f>Displacement_Number!Z106*'Temporary Relocation Numbers'!$C$2</f>
        <v>0</v>
      </c>
      <c r="AA106" s="43">
        <f>Displacement_Number!AA106*'Temporary Relocation Numbers'!$C$2</f>
        <v>0</v>
      </c>
      <c r="AB106" s="44">
        <f>Displacement_Number!AB106*'Temporary Relocation Numbers'!$I$2</f>
        <v>657.3635870504861</v>
      </c>
      <c r="AC106" s="44">
        <f>Displacement_Number!AC106*'Temporary Relocation Numbers'!$I$2</f>
        <v>787.85651934274097</v>
      </c>
      <c r="AD106" s="44">
        <f>Displacement_Number!AD106*'Temporary Relocation Numbers'!$I$2</f>
        <v>509.59701128343147</v>
      </c>
      <c r="AE106" s="44">
        <f>Displacement_Number!AE106*'Temporary Relocation Numbers'!$I$2</f>
        <v>610.78391699189217</v>
      </c>
      <c r="AF106" s="44">
        <f>Displacement_Number!AF106*'Temporary Relocation Numbers'!$I$2</f>
        <v>493.25752426071568</v>
      </c>
      <c r="AG106" s="44">
        <f>Displacement_Number!AG106*'Temporary Relocation Numbers'!$I$2</f>
        <v>188.60166950921121</v>
      </c>
      <c r="AH106" s="45">
        <f>Displacement_Number!AH106*'Temporary Relocation Numbers'!$O$2</f>
        <v>50007.326102465158</v>
      </c>
      <c r="AI106" s="45">
        <f>Displacement_Number!AI106*'Temporary Relocation Numbers'!$O$2</f>
        <v>100479.84317994733</v>
      </c>
      <c r="AJ106" s="45">
        <f>Displacement_Number!AJ106*'Temporary Relocation Numbers'!$O$2</f>
        <v>75370.171285224715</v>
      </c>
      <c r="AK106" s="45">
        <f>Displacement_Number!AK106*'Temporary Relocation Numbers'!$O$2</f>
        <v>40921.376189184826</v>
      </c>
      <c r="AL106" s="45">
        <f>Displacement_Number!AL106*'Temporary Relocation Numbers'!$O$2</f>
        <v>25776.91618028572</v>
      </c>
      <c r="AM106" s="45">
        <f>Displacement_Number!AM106*'Temporary Relocation Numbers'!$O$2</f>
        <v>13141.396227558298</v>
      </c>
    </row>
    <row r="107" spans="1:39" x14ac:dyDescent="0.35">
      <c r="A107">
        <v>2126</v>
      </c>
      <c r="B107" s="43">
        <f>Displacement_Number!B107*'Temporary Relocation Numbers'!$C$2</f>
        <v>0</v>
      </c>
      <c r="C107" s="43">
        <f>Displacement_Number!C107*'Temporary Relocation Numbers'!$C$2</f>
        <v>0</v>
      </c>
      <c r="D107" s="43">
        <f>Displacement_Number!D107*'Temporary Relocation Numbers'!$C$2</f>
        <v>0</v>
      </c>
      <c r="E107" s="43">
        <f>Displacement_Number!E107*'Temporary Relocation Numbers'!$C$2</f>
        <v>0</v>
      </c>
      <c r="F107" s="43">
        <f>Displacement_Number!F107*'Temporary Relocation Numbers'!$C$2</f>
        <v>0</v>
      </c>
      <c r="G107" s="43">
        <f>Displacement_Number!G107*'Temporary Relocation Numbers'!$C$2</f>
        <v>0</v>
      </c>
      <c r="H107" s="44">
        <f>Displacement_Number!H107*'Temporary Relocation Numbers'!$I$2</f>
        <v>716.24366438770267</v>
      </c>
      <c r="I107" s="44">
        <f>Displacement_Number!I107*'Temporary Relocation Numbers'!$I$2</f>
        <v>875.1420023535959</v>
      </c>
      <c r="J107" s="44">
        <f>Displacement_Number!J107*'Temporary Relocation Numbers'!$I$2</f>
        <v>572.06225703689165</v>
      </c>
      <c r="K107" s="44">
        <f>Displacement_Number!K107*'Temporary Relocation Numbers'!$I$2</f>
        <v>621.15506894547752</v>
      </c>
      <c r="L107" s="44">
        <f>Displacement_Number!L107*'Temporary Relocation Numbers'!$I$2</f>
        <v>510.77588641891759</v>
      </c>
      <c r="M107" s="44">
        <f>Displacement_Number!M107*'Temporary Relocation Numbers'!$I$2</f>
        <v>209.16627814154583</v>
      </c>
      <c r="N107" s="45">
        <f>Displacement_Number!N107*'Temporary Relocation Numbers'!$O$2</f>
        <v>54461.165897020852</v>
      </c>
      <c r="O107" s="45">
        <f>Displacement_Number!O107*'Temporary Relocation Numbers'!$O$2</f>
        <v>111559.99733494456</v>
      </c>
      <c r="P107" s="45">
        <f>Displacement_Number!P107*'Temporary Relocation Numbers'!$O$2</f>
        <v>84569.561096493533</v>
      </c>
      <c r="Q107" s="45">
        <f>Displacement_Number!Q107*'Temporary Relocation Numbers'!$O$2</f>
        <v>41596.886282505402</v>
      </c>
      <c r="R107" s="45">
        <f>Displacement_Number!R107*'Temporary Relocation Numbers'!$O$2</f>
        <v>26679.997105137161</v>
      </c>
      <c r="S107" s="45">
        <f>Displacement_Number!S107*'Temporary Relocation Numbers'!$O$2</f>
        <v>14567.52584630777</v>
      </c>
      <c r="U107">
        <v>2126</v>
      </c>
      <c r="V107" s="43">
        <f>Displacement_Number!V107*'Temporary Relocation Numbers'!$C$2</f>
        <v>0</v>
      </c>
      <c r="W107" s="43">
        <f>Displacement_Number!W107*'Temporary Relocation Numbers'!$C$2</f>
        <v>0</v>
      </c>
      <c r="X107" s="43">
        <f>Displacement_Number!X107*'Temporary Relocation Numbers'!$C$2</f>
        <v>0</v>
      </c>
      <c r="Y107" s="43">
        <f>Displacement_Number!Y107*'Temporary Relocation Numbers'!$C$2</f>
        <v>0</v>
      </c>
      <c r="Z107" s="43">
        <f>Displacement_Number!Z107*'Temporary Relocation Numbers'!$C$2</f>
        <v>0</v>
      </c>
      <c r="AA107" s="43">
        <f>Displacement_Number!AA107*'Temporary Relocation Numbers'!$C$2</f>
        <v>0</v>
      </c>
      <c r="AB107" s="44">
        <f>Displacement_Number!AB107*'Temporary Relocation Numbers'!$I$2</f>
        <v>666.80542629812817</v>
      </c>
      <c r="AC107" s="44">
        <f>Displacement_Number!AC107*'Temporary Relocation Numbers'!$I$2</f>
        <v>799.17265359839394</v>
      </c>
      <c r="AD107" s="44">
        <f>Displacement_Number!AD107*'Temporary Relocation Numbers'!$I$2</f>
        <v>516.91645086968197</v>
      </c>
      <c r="AE107" s="44">
        <f>Displacement_Number!AE107*'Temporary Relocation Numbers'!$I$2</f>
        <v>619.55672350701718</v>
      </c>
      <c r="AF107" s="44">
        <f>Displacement_Number!AF107*'Temporary Relocation Numbers'!$I$2</f>
        <v>500.34227666182773</v>
      </c>
      <c r="AG107" s="44">
        <f>Displacement_Number!AG107*'Temporary Relocation Numbers'!$I$2</f>
        <v>191.31059145198705</v>
      </c>
      <c r="AH107" s="45">
        <f>Displacement_Number!AH107*'Temporary Relocation Numbers'!$O$2</f>
        <v>50702.020483072301</v>
      </c>
      <c r="AI107" s="45">
        <f>Displacement_Number!AI107*'Temporary Relocation Numbers'!$O$2</f>
        <v>101875.69430540781</v>
      </c>
      <c r="AJ107" s="45">
        <f>Displacement_Number!AJ107*'Temporary Relocation Numbers'!$O$2</f>
        <v>76417.202561201324</v>
      </c>
      <c r="AK107" s="45">
        <f>Displacement_Number!AK107*'Temporary Relocation Numbers'!$O$2</f>
        <v>41489.849896958927</v>
      </c>
      <c r="AL107" s="45">
        <f>Displacement_Number!AL107*'Temporary Relocation Numbers'!$O$2</f>
        <v>26135.00528873222</v>
      </c>
      <c r="AM107" s="45">
        <f>Displacement_Number!AM107*'Temporary Relocation Numbers'!$O$2</f>
        <v>13323.954560989498</v>
      </c>
    </row>
    <row r="108" spans="1:39" x14ac:dyDescent="0.35">
      <c r="A108">
        <v>2127</v>
      </c>
      <c r="B108" s="43">
        <f>Displacement_Number!B108*'Temporary Relocation Numbers'!$C$2</f>
        <v>0</v>
      </c>
      <c r="C108" s="43">
        <f>Displacement_Number!C108*'Temporary Relocation Numbers'!$C$2</f>
        <v>0</v>
      </c>
      <c r="D108" s="43">
        <f>Displacement_Number!D108*'Temporary Relocation Numbers'!$C$2</f>
        <v>0</v>
      </c>
      <c r="E108" s="43">
        <f>Displacement_Number!E108*'Temporary Relocation Numbers'!$C$2</f>
        <v>0</v>
      </c>
      <c r="F108" s="43">
        <f>Displacement_Number!F108*'Temporary Relocation Numbers'!$C$2</f>
        <v>0</v>
      </c>
      <c r="G108" s="43">
        <f>Displacement_Number!G108*'Temporary Relocation Numbers'!$C$2</f>
        <v>0</v>
      </c>
      <c r="H108" s="44">
        <f>Displacement_Number!H108*'Temporary Relocation Numbers'!$I$2</f>
        <v>726.53120947615844</v>
      </c>
      <c r="I108" s="44">
        <f>Displacement_Number!I108*'Temporary Relocation Numbers'!$I$2</f>
        <v>887.71183473837561</v>
      </c>
      <c r="J108" s="44">
        <f>Displacement_Number!J108*'Temporary Relocation Numbers'!$I$2</f>
        <v>580.27889692535996</v>
      </c>
      <c r="K108" s="44">
        <f>Displacement_Number!K108*'Temporary Relocation Numbers'!$I$2</f>
        <v>630.07683830473889</v>
      </c>
      <c r="L108" s="44">
        <f>Displacement_Number!L108*'Temporary Relocation Numbers'!$I$2</f>
        <v>518.11225841478358</v>
      </c>
      <c r="M108" s="44">
        <f>Displacement_Number!M108*'Temporary Relocation Numbers'!$I$2</f>
        <v>212.1705735012892</v>
      </c>
      <c r="N108" s="45">
        <f>Displacement_Number!N108*'Temporary Relocation Numbers'!$O$2</f>
        <v>55217.732361551505</v>
      </c>
      <c r="O108" s="45">
        <f>Displacement_Number!O108*'Temporary Relocation Numbers'!$O$2</f>
        <v>113109.77232371991</v>
      </c>
      <c r="P108" s="45">
        <f>Displacement_Number!P108*'Temporary Relocation Numbers'!$O$2</f>
        <v>85744.388935593888</v>
      </c>
      <c r="Q108" s="45">
        <f>Displacement_Number!Q108*'Temporary Relocation Numbers'!$O$2</f>
        <v>42174.74407662142</v>
      </c>
      <c r="R108" s="45">
        <f>Displacement_Number!R108*'Temporary Relocation Numbers'!$O$2</f>
        <v>27050.631680270733</v>
      </c>
      <c r="S108" s="45">
        <f>Displacement_Number!S108*'Temporary Relocation Numbers'!$O$2</f>
        <v>14769.895761548652</v>
      </c>
      <c r="U108">
        <v>2127</v>
      </c>
      <c r="V108" s="43">
        <f>Displacement_Number!V108*'Temporary Relocation Numbers'!$C$2</f>
        <v>0</v>
      </c>
      <c r="W108" s="43">
        <f>Displacement_Number!W108*'Temporary Relocation Numbers'!$C$2</f>
        <v>0</v>
      </c>
      <c r="X108" s="43">
        <f>Displacement_Number!X108*'Temporary Relocation Numbers'!$C$2</f>
        <v>0</v>
      </c>
      <c r="Y108" s="43">
        <f>Displacement_Number!Y108*'Temporary Relocation Numbers'!$C$2</f>
        <v>0</v>
      </c>
      <c r="Z108" s="43">
        <f>Displacement_Number!Z108*'Temporary Relocation Numbers'!$C$2</f>
        <v>0</v>
      </c>
      <c r="AA108" s="43">
        <f>Displacement_Number!AA108*'Temporary Relocation Numbers'!$C$2</f>
        <v>0</v>
      </c>
      <c r="AB108" s="44">
        <f>Displacement_Number!AB108*'Temporary Relocation Numbers'!$I$2</f>
        <v>676.38288049331891</v>
      </c>
      <c r="AC108" s="44">
        <f>Displacement_Number!AC108*'Temporary Relocation Numbers'!$I$2</f>
        <v>810.65132366018418</v>
      </c>
      <c r="AD108" s="44">
        <f>Displacement_Number!AD108*'Temporary Relocation Numbers'!$I$2</f>
        <v>524.34102097018308</v>
      </c>
      <c r="AE108" s="44">
        <f>Displacement_Number!AE108*'Temporary Relocation Numbers'!$I$2</f>
        <v>628.45553552426952</v>
      </c>
      <c r="AF108" s="44">
        <f>Displacement_Number!AF108*'Temporary Relocation Numbers'!$I$2</f>
        <v>507.52878872014981</v>
      </c>
      <c r="AG108" s="44">
        <f>Displacement_Number!AG108*'Temporary Relocation Numbers'!$I$2</f>
        <v>194.05842216005186</v>
      </c>
      <c r="AH108" s="45">
        <f>Displacement_Number!AH108*'Temporary Relocation Numbers'!$O$2</f>
        <v>51406.365455303916</v>
      </c>
      <c r="AI108" s="45">
        <f>Displacement_Number!AI108*'Temporary Relocation Numbers'!$O$2</f>
        <v>103290.93638832588</v>
      </c>
      <c r="AJ108" s="45">
        <f>Displacement_Number!AJ108*'Temporary Relocation Numbers'!$O$2</f>
        <v>77478.779040859707</v>
      </c>
      <c r="AK108" s="45">
        <f>Displacement_Number!AK108*'Temporary Relocation Numbers'!$O$2</f>
        <v>42066.220757432311</v>
      </c>
      <c r="AL108" s="45">
        <f>Displacement_Number!AL108*'Temporary Relocation Numbers'!$O$2</f>
        <v>26498.068918129615</v>
      </c>
      <c r="AM108" s="45">
        <f>Displacement_Number!AM108*'Temporary Relocation Numbers'!$O$2</f>
        <v>13509.048967797382</v>
      </c>
    </row>
    <row r="109" spans="1:39" x14ac:dyDescent="0.35">
      <c r="A109">
        <v>2128</v>
      </c>
      <c r="B109" s="43">
        <f>Displacement_Number!B109*'Temporary Relocation Numbers'!$C$2</f>
        <v>0</v>
      </c>
      <c r="C109" s="43">
        <f>Displacement_Number!C109*'Temporary Relocation Numbers'!$C$2</f>
        <v>0</v>
      </c>
      <c r="D109" s="43">
        <f>Displacement_Number!D109*'Temporary Relocation Numbers'!$C$2</f>
        <v>0</v>
      </c>
      <c r="E109" s="43">
        <f>Displacement_Number!E109*'Temporary Relocation Numbers'!$C$2</f>
        <v>0</v>
      </c>
      <c r="F109" s="43">
        <f>Displacement_Number!F109*'Temporary Relocation Numbers'!$C$2</f>
        <v>0</v>
      </c>
      <c r="G109" s="43">
        <f>Displacement_Number!G109*'Temporary Relocation Numbers'!$C$2</f>
        <v>0</v>
      </c>
      <c r="H109" s="44">
        <f>Displacement_Number!H109*'Temporary Relocation Numbers'!$I$2</f>
        <v>736.96651654731488</v>
      </c>
      <c r="I109" s="44">
        <f>Displacement_Number!I109*'Temporary Relocation Numbers'!$I$2</f>
        <v>900.46221003591279</v>
      </c>
      <c r="J109" s="44">
        <f>Displacement_Number!J109*'Temporary Relocation Numbers'!$I$2</f>
        <v>588.61355398805381</v>
      </c>
      <c r="K109" s="44">
        <f>Displacement_Number!K109*'Temporary Relocation Numbers'!$I$2</f>
        <v>639.12675274802086</v>
      </c>
      <c r="L109" s="44">
        <f>Displacement_Number!L109*'Temporary Relocation Numbers'!$I$2</f>
        <v>525.55400412834626</v>
      </c>
      <c r="M109" s="44">
        <f>Displacement_Number!M109*'Temporary Relocation Numbers'!$I$2</f>
        <v>215.21802013134618</v>
      </c>
      <c r="N109" s="45">
        <f>Displacement_Number!N109*'Temporary Relocation Numbers'!$O$2</f>
        <v>55984.808935548688</v>
      </c>
      <c r="O109" s="45">
        <f>Displacement_Number!O109*'Temporary Relocation Numbers'!$O$2</f>
        <v>114681.07655750433</v>
      </c>
      <c r="P109" s="45">
        <f>Displacement_Number!P109*'Temporary Relocation Numbers'!$O$2</f>
        <v>86935.537309336127</v>
      </c>
      <c r="Q109" s="45">
        <f>Displacement_Number!Q109*'Temporary Relocation Numbers'!$O$2</f>
        <v>42760.629385776716</v>
      </c>
      <c r="R109" s="45">
        <f>Displacement_Number!R109*'Temporary Relocation Numbers'!$O$2</f>
        <v>27426.415056123562</v>
      </c>
      <c r="S109" s="45">
        <f>Displacement_Number!S109*'Temporary Relocation Numbers'!$O$2</f>
        <v>14975.076969731574</v>
      </c>
      <c r="U109">
        <v>2128</v>
      </c>
      <c r="V109" s="43">
        <f>Displacement_Number!V109*'Temporary Relocation Numbers'!$C$2</f>
        <v>0</v>
      </c>
      <c r="W109" s="43">
        <f>Displacement_Number!W109*'Temporary Relocation Numbers'!$C$2</f>
        <v>0</v>
      </c>
      <c r="X109" s="43">
        <f>Displacement_Number!X109*'Temporary Relocation Numbers'!$C$2</f>
        <v>0</v>
      </c>
      <c r="Y109" s="43">
        <f>Displacement_Number!Y109*'Temporary Relocation Numbers'!$C$2</f>
        <v>0</v>
      </c>
      <c r="Z109" s="43">
        <f>Displacement_Number!Z109*'Temporary Relocation Numbers'!$C$2</f>
        <v>0</v>
      </c>
      <c r="AA109" s="43">
        <f>Displacement_Number!AA109*'Temporary Relocation Numbers'!$C$2</f>
        <v>0</v>
      </c>
      <c r="AB109" s="44">
        <f>Displacement_Number!AB109*'Temporary Relocation Numbers'!$I$2</f>
        <v>686.09789749955348</v>
      </c>
      <c r="AC109" s="44">
        <f>Displacement_Number!AC109*'Temporary Relocation Numbers'!$I$2</f>
        <v>822.29486406106093</v>
      </c>
      <c r="AD109" s="44">
        <f>Displacement_Number!AD109*'Temporary Relocation Numbers'!$I$2</f>
        <v>531.87223159466907</v>
      </c>
      <c r="AE109" s="44">
        <f>Displacement_Number!AE109*'Temporary Relocation Numbers'!$I$2</f>
        <v>637.48216288483741</v>
      </c>
      <c r="AF109" s="44">
        <f>Displacement_Number!AF109*'Temporary Relocation Numbers'!$I$2</f>
        <v>514.81852202915047</v>
      </c>
      <c r="AG109" s="44">
        <f>Displacement_Number!AG109*'Temporary Relocation Numbers'!$I$2</f>
        <v>196.84572048746219</v>
      </c>
      <c r="AH109" s="45">
        <f>Displacement_Number!AH109*'Temporary Relocation Numbers'!$O$2</f>
        <v>52120.495083752008</v>
      </c>
      <c r="AI109" s="45">
        <f>Displacement_Number!AI109*'Temporary Relocation Numbers'!$O$2</f>
        <v>104725.83880501564</v>
      </c>
      <c r="AJ109" s="45">
        <f>Displacement_Number!AJ109*'Temporary Relocation Numbers'!$O$2</f>
        <v>78555.102784018876</v>
      </c>
      <c r="AK109" s="45">
        <f>Displacement_Number!AK109*'Temporary Relocation Numbers'!$O$2</f>
        <v>42650.598476682659</v>
      </c>
      <c r="AL109" s="45">
        <f>Displacement_Number!AL109*'Temporary Relocation Numbers'!$O$2</f>
        <v>26866.176173787462</v>
      </c>
      <c r="AM109" s="45">
        <f>Displacement_Number!AM109*'Temporary Relocation Numbers'!$O$2</f>
        <v>13696.714678738343</v>
      </c>
    </row>
    <row r="110" spans="1:39" x14ac:dyDescent="0.35">
      <c r="A110">
        <v>2129</v>
      </c>
      <c r="B110" s="43">
        <f>Displacement_Number!B110*'Temporary Relocation Numbers'!$C$2</f>
        <v>0</v>
      </c>
      <c r="C110" s="43">
        <f>Displacement_Number!C110*'Temporary Relocation Numbers'!$C$2</f>
        <v>0</v>
      </c>
      <c r="D110" s="43">
        <f>Displacement_Number!D110*'Temporary Relocation Numbers'!$C$2</f>
        <v>0</v>
      </c>
      <c r="E110" s="43">
        <f>Displacement_Number!E110*'Temporary Relocation Numbers'!$C$2</f>
        <v>0</v>
      </c>
      <c r="F110" s="43">
        <f>Displacement_Number!F110*'Temporary Relocation Numbers'!$C$2</f>
        <v>0</v>
      </c>
      <c r="G110" s="43">
        <f>Displacement_Number!G110*'Temporary Relocation Numbers'!$C$2</f>
        <v>0</v>
      </c>
      <c r="H110" s="44">
        <f>Displacement_Number!H110*'Temporary Relocation Numbers'!$I$2</f>
        <v>747.55170793486275</v>
      </c>
      <c r="I110" s="44">
        <f>Displacement_Number!I110*'Temporary Relocation Numbers'!$I$2</f>
        <v>913.39572141868211</v>
      </c>
      <c r="J110" s="44">
        <f>Displacement_Number!J110*'Temporary Relocation Numbers'!$I$2</f>
        <v>597.06792332827672</v>
      </c>
      <c r="K110" s="44">
        <f>Displacement_Number!K110*'Temporary Relocation Numbers'!$I$2</f>
        <v>648.30665284773647</v>
      </c>
      <c r="L110" s="44">
        <f>Displacement_Number!L110*'Temporary Relocation Numbers'!$I$2</f>
        <v>533.10263706251772</v>
      </c>
      <c r="M110" s="44">
        <f>Displacement_Number!M110*'Temporary Relocation Numbers'!$I$2</f>
        <v>218.30923782168639</v>
      </c>
      <c r="N110" s="45">
        <f>Displacement_Number!N110*'Temporary Relocation Numbers'!$O$2</f>
        <v>56762.54162389916</v>
      </c>
      <c r="O110" s="45">
        <f>Displacement_Number!O110*'Temporary Relocation Numbers'!$O$2</f>
        <v>116274.20911738634</v>
      </c>
      <c r="P110" s="45">
        <f>Displacement_Number!P110*'Temporary Relocation Numbers'!$O$2</f>
        <v>88143.232940174508</v>
      </c>
      <c r="Q110" s="45">
        <f>Displacement_Number!Q110*'Temporary Relocation Numbers'!$O$2</f>
        <v>43354.653727023368</v>
      </c>
      <c r="R110" s="45">
        <f>Displacement_Number!R110*'Temporary Relocation Numbers'!$O$2</f>
        <v>27807.418759073968</v>
      </c>
      <c r="S110" s="45">
        <f>Displacement_Number!S110*'Temporary Relocation Numbers'!$O$2</f>
        <v>15183.108524922423</v>
      </c>
      <c r="U110">
        <v>2129</v>
      </c>
      <c r="V110" s="43">
        <f>Displacement_Number!V110*'Temporary Relocation Numbers'!$C$2</f>
        <v>0</v>
      </c>
      <c r="W110" s="43">
        <f>Displacement_Number!W110*'Temporary Relocation Numbers'!$C$2</f>
        <v>0</v>
      </c>
      <c r="X110" s="43">
        <f>Displacement_Number!X110*'Temporary Relocation Numbers'!$C$2</f>
        <v>0</v>
      </c>
      <c r="Y110" s="43">
        <f>Displacement_Number!Y110*'Temporary Relocation Numbers'!$C$2</f>
        <v>0</v>
      </c>
      <c r="Z110" s="43">
        <f>Displacement_Number!Z110*'Temporary Relocation Numbers'!$C$2</f>
        <v>0</v>
      </c>
      <c r="AA110" s="43">
        <f>Displacement_Number!AA110*'Temporary Relocation Numbers'!$C$2</f>
        <v>0</v>
      </c>
      <c r="AB110" s="44">
        <f>Displacement_Number!AB110*'Temporary Relocation Numbers'!$I$2</f>
        <v>695.95245315786451</v>
      </c>
      <c r="AC110" s="44">
        <f>Displacement_Number!AC110*'Temporary Relocation Numbers'!$I$2</f>
        <v>834.1056428653178</v>
      </c>
      <c r="AD110" s="44">
        <f>Displacement_Number!AD110*'Temporary Relocation Numbers'!$I$2</f>
        <v>539.51161444143429</v>
      </c>
      <c r="AE110" s="44">
        <f>Displacement_Number!AE110*'Temporary Relocation Numbers'!$I$2</f>
        <v>646.63844142500466</v>
      </c>
      <c r="AF110" s="44">
        <f>Displacement_Number!AF110*'Temporary Relocation Numbers'!$I$2</f>
        <v>522.21295917544558</v>
      </c>
      <c r="AG110" s="44">
        <f>Displacement_Number!AG110*'Temporary Relocation Numbers'!$I$2</f>
        <v>199.67305331520237</v>
      </c>
      <c r="AH110" s="45">
        <f>Displacement_Number!AH110*'Temporary Relocation Numbers'!$O$2</f>
        <v>52844.545295414078</v>
      </c>
      <c r="AI110" s="45">
        <f>Displacement_Number!AI110*'Temporary Relocation Numbers'!$O$2</f>
        <v>106180.67467392699</v>
      </c>
      <c r="AJ110" s="45">
        <f>Displacement_Number!AJ110*'Temporary Relocation Numbers'!$O$2</f>
        <v>79646.378657483016</v>
      </c>
      <c r="AK110" s="45">
        <f>Displacement_Number!AK110*'Temporary Relocation Numbers'!$O$2</f>
        <v>43243.094284808307</v>
      </c>
      <c r="AL110" s="45">
        <f>Displacement_Number!AL110*'Temporary Relocation Numbers'!$O$2</f>
        <v>27239.39712101606</v>
      </c>
      <c r="AM110" s="45">
        <f>Displacement_Number!AM110*'Temporary Relocation Numbers'!$O$2</f>
        <v>13886.987413989224</v>
      </c>
    </row>
    <row r="111" spans="1:39" x14ac:dyDescent="0.35">
      <c r="A111">
        <v>2130</v>
      </c>
      <c r="B111" s="43">
        <f>Displacement_Number!B111*'Temporary Relocation Numbers'!$C$2</f>
        <v>0</v>
      </c>
      <c r="C111" s="43">
        <f>Displacement_Number!C111*'Temporary Relocation Numbers'!$C$2</f>
        <v>0</v>
      </c>
      <c r="D111" s="43">
        <f>Displacement_Number!D111*'Temporary Relocation Numbers'!$C$2</f>
        <v>0</v>
      </c>
      <c r="E111" s="43">
        <f>Displacement_Number!E111*'Temporary Relocation Numbers'!$C$2</f>
        <v>0</v>
      </c>
      <c r="F111" s="43">
        <f>Displacement_Number!F111*'Temporary Relocation Numbers'!$C$2</f>
        <v>0</v>
      </c>
      <c r="G111" s="43">
        <f>Displacement_Number!G111*'Temporary Relocation Numbers'!$C$2</f>
        <v>0</v>
      </c>
      <c r="H111" s="44">
        <f>Displacement_Number!H111*'Temporary Relocation Numbers'!$I$2</f>
        <v>807.33367762370563</v>
      </c>
      <c r="I111" s="44">
        <f>Displacement_Number!I111*'Temporary Relocation Numbers'!$I$2</f>
        <v>986.44029445914464</v>
      </c>
      <c r="J111" s="44">
        <f>Displacement_Number!J111*'Temporary Relocation Numbers'!$I$2</f>
        <v>644.81565250302094</v>
      </c>
      <c r="K111" s="44">
        <f>Displacement_Number!K111*'Temporary Relocation Numbers'!$I$2</f>
        <v>700.15196101603215</v>
      </c>
      <c r="L111" s="44">
        <f>Displacement_Number!L111*'Temporary Relocation Numbers'!$I$2</f>
        <v>575.73504008110683</v>
      </c>
      <c r="M111" s="44">
        <f>Displacement_Number!M111*'Temporary Relocation Numbers'!$I$2</f>
        <v>235.76750338341478</v>
      </c>
      <c r="N111" s="45">
        <f>Displacement_Number!N111*'Temporary Relocation Numbers'!$O$2</f>
        <v>61273.376928442565</v>
      </c>
      <c r="O111" s="45">
        <f>Displacement_Number!O111*'Temporary Relocation Numbers'!$O$2</f>
        <v>125514.34869693141</v>
      </c>
      <c r="P111" s="45">
        <f>Displacement_Number!P111*'Temporary Relocation Numbers'!$O$2</f>
        <v>95147.845412208844</v>
      </c>
      <c r="Q111" s="45">
        <f>Displacement_Number!Q111*'Temporary Relocation Numbers'!$O$2</f>
        <v>46799.983993308888</v>
      </c>
      <c r="R111" s="45">
        <f>Displacement_Number!R111*'Temporary Relocation Numbers'!$O$2</f>
        <v>30017.233236687851</v>
      </c>
      <c r="S111" s="45">
        <f>Displacement_Number!S111*'Temporary Relocation Numbers'!$O$2</f>
        <v>16389.687723238265</v>
      </c>
      <c r="U111">
        <v>2130</v>
      </c>
      <c r="V111" s="43">
        <f>Displacement_Number!V111*'Temporary Relocation Numbers'!$C$2</f>
        <v>0</v>
      </c>
      <c r="W111" s="43">
        <f>Displacement_Number!W111*'Temporary Relocation Numbers'!$C$2</f>
        <v>0</v>
      </c>
      <c r="X111" s="43">
        <f>Displacement_Number!X111*'Temporary Relocation Numbers'!$C$2</f>
        <v>0</v>
      </c>
      <c r="Y111" s="43">
        <f>Displacement_Number!Y111*'Temporary Relocation Numbers'!$C$2</f>
        <v>0</v>
      </c>
      <c r="Z111" s="43">
        <f>Displacement_Number!Z111*'Temporary Relocation Numbers'!$C$2</f>
        <v>0</v>
      </c>
      <c r="AA111" s="43">
        <f>Displacement_Number!AA111*'Temporary Relocation Numbers'!$C$2</f>
        <v>0</v>
      </c>
      <c r="AB111" s="44">
        <f>Displacement_Number!AB111*'Temporary Relocation Numbers'!$I$2</f>
        <v>751.60801252310966</v>
      </c>
      <c r="AC111" s="44">
        <f>Displacement_Number!AC111*'Temporary Relocation Numbers'!$I$2</f>
        <v>900.80936078848276</v>
      </c>
      <c r="AD111" s="44">
        <f>Displacement_Number!AD111*'Temporary Relocation Numbers'!$I$2</f>
        <v>582.65654560668668</v>
      </c>
      <c r="AE111" s="44">
        <f>Displacement_Number!AE111*'Temporary Relocation Numbers'!$I$2</f>
        <v>698.35034214649772</v>
      </c>
      <c r="AF111" s="44">
        <f>Displacement_Number!AF111*'Temporary Relocation Numbers'!$I$2</f>
        <v>563.97451087170327</v>
      </c>
      <c r="AG111" s="44">
        <f>Displacement_Number!AG111*'Temporary Relocation Numbers'!$I$2</f>
        <v>215.64097673008439</v>
      </c>
      <c r="AH111" s="45">
        <f>Displacement_Number!AH111*'Temporary Relocation Numbers'!$O$2</f>
        <v>57044.023221376658</v>
      </c>
      <c r="AI111" s="45">
        <f>Displacement_Number!AI111*'Temporary Relocation Numbers'!$O$2</f>
        <v>114618.69598651957</v>
      </c>
      <c r="AJ111" s="45">
        <f>Displacement_Number!AJ111*'Temporary Relocation Numbers'!$O$2</f>
        <v>85975.758675518344</v>
      </c>
      <c r="AK111" s="45">
        <f>Displacement_Number!AK111*'Temporary Relocation Numbers'!$O$2</f>
        <v>46679.559087072965</v>
      </c>
      <c r="AL111" s="45">
        <f>Displacement_Number!AL111*'Temporary Relocation Numbers'!$O$2</f>
        <v>29404.071758422058</v>
      </c>
      <c r="AM111" s="45">
        <f>Displacement_Number!AM111*'Temporary Relocation Numbers'!$O$2</f>
        <v>14990.565782904221</v>
      </c>
    </row>
    <row r="112" spans="1:39" x14ac:dyDescent="0.35">
      <c r="A112">
        <v>2131</v>
      </c>
      <c r="B112" s="43">
        <f>Displacement_Number!B112*'Temporary Relocation Numbers'!$C$2</f>
        <v>0</v>
      </c>
      <c r="C112" s="43">
        <f>Displacement_Number!C112*'Temporary Relocation Numbers'!$C$2</f>
        <v>0</v>
      </c>
      <c r="D112" s="43">
        <f>Displacement_Number!D112*'Temporary Relocation Numbers'!$C$2</f>
        <v>0</v>
      </c>
      <c r="E112" s="43">
        <f>Displacement_Number!E112*'Temporary Relocation Numbers'!$C$2</f>
        <v>0</v>
      </c>
      <c r="F112" s="43">
        <f>Displacement_Number!F112*'Temporary Relocation Numbers'!$C$2</f>
        <v>0</v>
      </c>
      <c r="G112" s="43">
        <f>Displacement_Number!G112*'Temporary Relocation Numbers'!$C$2</f>
        <v>0</v>
      </c>
      <c r="H112" s="44">
        <f>Displacement_Number!H112*'Temporary Relocation Numbers'!$I$2</f>
        <v>818.92956603841526</v>
      </c>
      <c r="I112" s="44">
        <f>Displacement_Number!I112*'Temporary Relocation Numbers'!$I$2</f>
        <v>1000.6087255544385</v>
      </c>
      <c r="J112" s="44">
        <f>Displacement_Number!J112*'Temporary Relocation Numbers'!$I$2</f>
        <v>654.07726336074143</v>
      </c>
      <c r="K112" s="44">
        <f>Displacement_Number!K112*'Temporary Relocation Numbers'!$I$2</f>
        <v>710.20837788344068</v>
      </c>
      <c r="L112" s="44">
        <f>Displacement_Number!L112*'Temporary Relocation Numbers'!$I$2</f>
        <v>584.00443285668064</v>
      </c>
      <c r="M112" s="44">
        <f>Displacement_Number!M112*'Temporary Relocation Numbers'!$I$2</f>
        <v>239.15387724198558</v>
      </c>
      <c r="N112" s="45">
        <f>Displacement_Number!N112*'Temporary Relocation Numbers'!$O$2</f>
        <v>62124.577621432894</v>
      </c>
      <c r="O112" s="45">
        <f>Displacement_Number!O112*'Temporary Relocation Numbers'!$O$2</f>
        <v>127257.97547166966</v>
      </c>
      <c r="P112" s="45">
        <f>Displacement_Number!P112*'Temporary Relocation Numbers'!$O$2</f>
        <v>96469.625213018429</v>
      </c>
      <c r="Q112" s="45">
        <f>Displacement_Number!Q112*'Temporary Relocation Numbers'!$O$2</f>
        <v>47450.12245154276</v>
      </c>
      <c r="R112" s="45">
        <f>Displacement_Number!R112*'Temporary Relocation Numbers'!$O$2</f>
        <v>30434.228202748891</v>
      </c>
      <c r="S112" s="45">
        <f>Displacement_Number!S112*'Temporary Relocation Numbers'!$O$2</f>
        <v>16617.370841865919</v>
      </c>
      <c r="U112">
        <v>2131</v>
      </c>
      <c r="V112" s="43">
        <f>Displacement_Number!V112*'Temporary Relocation Numbers'!$C$2</f>
        <v>0</v>
      </c>
      <c r="W112" s="43">
        <f>Displacement_Number!W112*'Temporary Relocation Numbers'!$C$2</f>
        <v>0</v>
      </c>
      <c r="X112" s="43">
        <f>Displacement_Number!X112*'Temporary Relocation Numbers'!$C$2</f>
        <v>0</v>
      </c>
      <c r="Y112" s="43">
        <f>Displacement_Number!Y112*'Temporary Relocation Numbers'!$C$2</f>
        <v>0</v>
      </c>
      <c r="Z112" s="43">
        <f>Displacement_Number!Z112*'Temporary Relocation Numbers'!$C$2</f>
        <v>0</v>
      </c>
      <c r="AA112" s="43">
        <f>Displacement_Number!AA112*'Temporary Relocation Numbers'!$C$2</f>
        <v>0</v>
      </c>
      <c r="AB112" s="44">
        <f>Displacement_Number!AB112*'Temporary Relocation Numbers'!$I$2</f>
        <v>762.40350252480641</v>
      </c>
      <c r="AC112" s="44">
        <f>Displacement_Number!AC112*'Temporary Relocation Numbers'!$I$2</f>
        <v>913.74785836407614</v>
      </c>
      <c r="AD112" s="44">
        <f>Displacement_Number!AD112*'Temporary Relocation Numbers'!$I$2</f>
        <v>591.02535329329521</v>
      </c>
      <c r="AE112" s="44">
        <f>Displacement_Number!AE112*'Temporary Relocation Numbers'!$I$2</f>
        <v>708.38088201662993</v>
      </c>
      <c r="AF112" s="44">
        <f>Displacement_Number!AF112*'Temporary Relocation Numbers'!$I$2</f>
        <v>572.07498491120805</v>
      </c>
      <c r="AG112" s="44">
        <f>Displacement_Number!AG112*'Temporary Relocation Numbers'!$I$2</f>
        <v>218.73826942715255</v>
      </c>
      <c r="AH112" s="45">
        <f>Displacement_Number!AH112*'Temporary Relocation Numbers'!$O$2</f>
        <v>57836.470357980499</v>
      </c>
      <c r="AI112" s="45">
        <f>Displacement_Number!AI112*'Temporary Relocation Numbers'!$O$2</f>
        <v>116210.96196473247</v>
      </c>
      <c r="AJ112" s="45">
        <f>Displacement_Number!AJ112*'Temporary Relocation Numbers'!$O$2</f>
        <v>87170.121203479473</v>
      </c>
      <c r="AK112" s="45">
        <f>Displacement_Number!AK112*'Temporary Relocation Numbers'!$O$2</f>
        <v>47328.024620314296</v>
      </c>
      <c r="AL112" s="45">
        <f>Displacement_Number!AL112*'Temporary Relocation Numbers'!$O$2</f>
        <v>29812.548775883264</v>
      </c>
      <c r="AM112" s="45">
        <f>Displacement_Number!AM112*'Temporary Relocation Numbers'!$O$2</f>
        <v>15198.81250639764</v>
      </c>
    </row>
    <row r="113" spans="1:39" x14ac:dyDescent="0.35">
      <c r="A113">
        <v>2132</v>
      </c>
      <c r="B113" s="43">
        <f>Displacement_Number!B113*'Temporary Relocation Numbers'!$C$2</f>
        <v>0</v>
      </c>
      <c r="C113" s="43">
        <f>Displacement_Number!C113*'Temporary Relocation Numbers'!$C$2</f>
        <v>0</v>
      </c>
      <c r="D113" s="43">
        <f>Displacement_Number!D113*'Temporary Relocation Numbers'!$C$2</f>
        <v>0</v>
      </c>
      <c r="E113" s="43">
        <f>Displacement_Number!E113*'Temporary Relocation Numbers'!$C$2</f>
        <v>0</v>
      </c>
      <c r="F113" s="43">
        <f>Displacement_Number!F113*'Temporary Relocation Numbers'!$C$2</f>
        <v>0</v>
      </c>
      <c r="G113" s="43">
        <f>Displacement_Number!G113*'Temporary Relocation Numbers'!$C$2</f>
        <v>0</v>
      </c>
      <c r="H113" s="44">
        <f>Displacement_Number!H113*'Temporary Relocation Numbers'!$I$2</f>
        <v>830.6920084218907</v>
      </c>
      <c r="I113" s="44">
        <f>Displacement_Number!I113*'Temporary Relocation Numbers'!$I$2</f>
        <v>1014.9806605422937</v>
      </c>
      <c r="J113" s="44">
        <f>Displacement_Number!J113*'Temporary Relocation Numbers'!$I$2</f>
        <v>663.47190051108817</v>
      </c>
      <c r="K113" s="44">
        <f>Displacement_Number!K113*'Temporary Relocation Numbers'!$I$2</f>
        <v>720.40923699459347</v>
      </c>
      <c r="L113" s="44">
        <f>Displacement_Number!L113*'Temporary Relocation Numbers'!$I$2</f>
        <v>592.39260050631287</v>
      </c>
      <c r="M113" s="44">
        <f>Displacement_Number!M113*'Temporary Relocation Numbers'!$I$2</f>
        <v>242.5888902376106</v>
      </c>
      <c r="N113" s="45">
        <f>Displacement_Number!N113*'Temporary Relocation Numbers'!$O$2</f>
        <v>62987.603068599805</v>
      </c>
      <c r="O113" s="45">
        <f>Displacement_Number!O113*'Temporary Relocation Numbers'!$O$2</f>
        <v>129025.8244517664</v>
      </c>
      <c r="P113" s="45">
        <f>Displacement_Number!P113*'Temporary Relocation Numbers'!$O$2</f>
        <v>97809.766983395122</v>
      </c>
      <c r="Q113" s="45">
        <f>Displacement_Number!Q113*'Temporary Relocation Numbers'!$O$2</f>
        <v>48109.292537115121</v>
      </c>
      <c r="R113" s="45">
        <f>Displacement_Number!R113*'Temporary Relocation Numbers'!$O$2</f>
        <v>30857.016001225533</v>
      </c>
      <c r="S113" s="45">
        <f>Displacement_Number!S113*'Temporary Relocation Numbers'!$O$2</f>
        <v>16848.216900714484</v>
      </c>
      <c r="U113">
        <v>2132</v>
      </c>
      <c r="V113" s="43">
        <f>Displacement_Number!V113*'Temporary Relocation Numbers'!$C$2</f>
        <v>0</v>
      </c>
      <c r="W113" s="43">
        <f>Displacement_Number!W113*'Temporary Relocation Numbers'!$C$2</f>
        <v>0</v>
      </c>
      <c r="X113" s="43">
        <f>Displacement_Number!X113*'Temporary Relocation Numbers'!$C$2</f>
        <v>0</v>
      </c>
      <c r="Y113" s="43">
        <f>Displacement_Number!Y113*'Temporary Relocation Numbers'!$C$2</f>
        <v>0</v>
      </c>
      <c r="Z113" s="43">
        <f>Displacement_Number!Z113*'Temporary Relocation Numbers'!$C$2</f>
        <v>0</v>
      </c>
      <c r="AA113" s="43">
        <f>Displacement_Number!AA113*'Temporary Relocation Numbers'!$C$2</f>
        <v>0</v>
      </c>
      <c r="AB113" s="44">
        <f>Displacement_Number!AB113*'Temporary Relocation Numbers'!$I$2</f>
        <v>773.35405021938936</v>
      </c>
      <c r="AC113" s="44">
        <f>Displacement_Number!AC113*'Temporary Relocation Numbers'!$I$2</f>
        <v>926.8721940612528</v>
      </c>
      <c r="AD113" s="44">
        <f>Displacement_Number!AD113*'Temporary Relocation Numbers'!$I$2</f>
        <v>599.51436376939193</v>
      </c>
      <c r="AE113" s="44">
        <f>Displacement_Number!AE113*'Temporary Relocation Numbers'!$I$2</f>
        <v>718.55549245423276</v>
      </c>
      <c r="AF113" s="44">
        <f>Displacement_Number!AF113*'Temporary Relocation Numbers'!$I$2</f>
        <v>580.29180761257567</v>
      </c>
      <c r="AG113" s="44">
        <f>Displacement_Number!AG113*'Temporary Relocation Numbers'!$I$2</f>
        <v>221.8800491331221</v>
      </c>
      <c r="AH113" s="45">
        <f>Displacement_Number!AH113*'Temporary Relocation Numbers'!$O$2</f>
        <v>58639.926053042349</v>
      </c>
      <c r="AI113" s="45">
        <f>Displacement_Number!AI113*'Temporary Relocation Numbers'!$O$2</f>
        <v>117825.34746649736</v>
      </c>
      <c r="AJ113" s="45">
        <f>Displacement_Number!AJ113*'Temporary Relocation Numbers'!$O$2</f>
        <v>88381.075639091985</v>
      </c>
      <c r="AK113" s="45">
        <f>Displacement_Number!AK113*'Temporary Relocation Numbers'!$O$2</f>
        <v>47985.498540867455</v>
      </c>
      <c r="AL113" s="45">
        <f>Displacement_Number!AL113*'Temporary Relocation Numbers'!$O$2</f>
        <v>30226.70029567751</v>
      </c>
      <c r="AM113" s="45">
        <f>Displacement_Number!AM113*'Temporary Relocation Numbers'!$O$2</f>
        <v>15409.952162584441</v>
      </c>
    </row>
    <row r="114" spans="1:39" x14ac:dyDescent="0.35">
      <c r="A114">
        <v>2133</v>
      </c>
      <c r="B114" s="43">
        <f>Displacement_Number!B114*'Temporary Relocation Numbers'!$C$2</f>
        <v>0</v>
      </c>
      <c r="C114" s="43">
        <f>Displacement_Number!C114*'Temporary Relocation Numbers'!$C$2</f>
        <v>0</v>
      </c>
      <c r="D114" s="43">
        <f>Displacement_Number!D114*'Temporary Relocation Numbers'!$C$2</f>
        <v>0</v>
      </c>
      <c r="E114" s="43">
        <f>Displacement_Number!E114*'Temporary Relocation Numbers'!$C$2</f>
        <v>0</v>
      </c>
      <c r="F114" s="43">
        <f>Displacement_Number!F114*'Temporary Relocation Numbers'!$C$2</f>
        <v>0</v>
      </c>
      <c r="G114" s="43">
        <f>Displacement_Number!G114*'Temporary Relocation Numbers'!$C$2</f>
        <v>0</v>
      </c>
      <c r="H114" s="44">
        <f>Displacement_Number!H114*'Temporary Relocation Numbers'!$I$2</f>
        <v>842.62339702072074</v>
      </c>
      <c r="I114" s="44">
        <f>Displacement_Number!I114*'Temporary Relocation Numbers'!$I$2</f>
        <v>1029.5590223881404</v>
      </c>
      <c r="J114" s="44">
        <f>Displacement_Number!J114*'Temporary Relocation Numbers'!$I$2</f>
        <v>673.00147463620965</v>
      </c>
      <c r="K114" s="44">
        <f>Displacement_Number!K114*'Temporary Relocation Numbers'!$I$2</f>
        <v>730.75661300113359</v>
      </c>
      <c r="L114" s="44">
        <f>Displacement_Number!L114*'Temporary Relocation Numbers'!$I$2</f>
        <v>600.9012490162944</v>
      </c>
      <c r="M114" s="44">
        <f>Displacement_Number!M114*'Temporary Relocation Numbers'!$I$2</f>
        <v>246.07324098354184</v>
      </c>
      <c r="N114" s="45">
        <f>Displacement_Number!N114*'Temporary Relocation Numbers'!$O$2</f>
        <v>63862.617537680002</v>
      </c>
      <c r="O114" s="45">
        <f>Displacement_Number!O114*'Temporary Relocation Numbers'!$O$2</f>
        <v>130818.23212851732</v>
      </c>
      <c r="P114" s="45">
        <f>Displacement_Number!P114*'Temporary Relocation Numbers'!$O$2</f>
        <v>99168.525805105193</v>
      </c>
      <c r="Q114" s="45">
        <f>Displacement_Number!Q114*'Temporary Relocation Numbers'!$O$2</f>
        <v>48777.619716057634</v>
      </c>
      <c r="R114" s="45">
        <f>Displacement_Number!R114*'Temporary Relocation Numbers'!$O$2</f>
        <v>31285.677105289225</v>
      </c>
      <c r="S114" s="45">
        <f>Displacement_Number!S114*'Temporary Relocation Numbers'!$O$2</f>
        <v>17082.269838881868</v>
      </c>
      <c r="U114">
        <v>2133</v>
      </c>
      <c r="V114" s="43">
        <f>Displacement_Number!V114*'Temporary Relocation Numbers'!$C$2</f>
        <v>0</v>
      </c>
      <c r="W114" s="43">
        <f>Displacement_Number!W114*'Temporary Relocation Numbers'!$C$2</f>
        <v>0</v>
      </c>
      <c r="X114" s="43">
        <f>Displacement_Number!X114*'Temporary Relocation Numbers'!$C$2</f>
        <v>0</v>
      </c>
      <c r="Y114" s="43">
        <f>Displacement_Number!Y114*'Temporary Relocation Numbers'!$C$2</f>
        <v>0</v>
      </c>
      <c r="Z114" s="43">
        <f>Displacement_Number!Z114*'Temporary Relocation Numbers'!$C$2</f>
        <v>0</v>
      </c>
      <c r="AA114" s="43">
        <f>Displacement_Number!AA114*'Temporary Relocation Numbers'!$C$2</f>
        <v>0</v>
      </c>
      <c r="AB114" s="44">
        <f>Displacement_Number!AB114*'Temporary Relocation Numbers'!$I$2</f>
        <v>784.46188273023313</v>
      </c>
      <c r="AC114" s="44">
        <f>Displacement_Number!AC114*'Temporary Relocation Numbers'!$I$2</f>
        <v>940.1850371085867</v>
      </c>
      <c r="AD114" s="44">
        <f>Displacement_Number!AD114*'Temporary Relocation Numbers'!$I$2</f>
        <v>608.12530353069076</v>
      </c>
      <c r="AE114" s="44">
        <f>Displacement_Number!AE114*'Temporary Relocation Numbers'!$I$2</f>
        <v>728.87624277249165</v>
      </c>
      <c r="AF114" s="44">
        <f>Displacement_Number!AF114*'Temporary Relocation Numbers'!$I$2</f>
        <v>588.62665011394574</v>
      </c>
      <c r="AG114" s="44">
        <f>Displacement_Number!AG114*'Temporary Relocation Numbers'!$I$2</f>
        <v>225.06695482343216</v>
      </c>
      <c r="AH114" s="45">
        <f>Displacement_Number!AH114*'Temporary Relocation Numbers'!$O$2</f>
        <v>59454.543235828649</v>
      </c>
      <c r="AI114" s="45">
        <f>Displacement_Number!AI114*'Temporary Relocation Numbers'!$O$2</f>
        <v>119462.1597729651</v>
      </c>
      <c r="AJ114" s="45">
        <f>Displacement_Number!AJ114*'Temporary Relocation Numbers'!$O$2</f>
        <v>89608.852474683765</v>
      </c>
      <c r="AK114" s="45">
        <f>Displacement_Number!AK114*'Temporary Relocation Numbers'!$O$2</f>
        <v>48652.105991917102</v>
      </c>
      <c r="AL114" s="45">
        <f>Displacement_Number!AL114*'Temporary Relocation Numbers'!$O$2</f>
        <v>30646.605147152222</v>
      </c>
      <c r="AM114" s="45">
        <f>Displacement_Number!AM114*'Temporary Relocation Numbers'!$O$2</f>
        <v>15624.024939657884</v>
      </c>
    </row>
    <row r="115" spans="1:39" x14ac:dyDescent="0.35">
      <c r="A115">
        <v>2134</v>
      </c>
      <c r="B115" s="43">
        <f>Displacement_Number!B115*'Temporary Relocation Numbers'!$C$2</f>
        <v>0</v>
      </c>
      <c r="C115" s="43">
        <f>Displacement_Number!C115*'Temporary Relocation Numbers'!$C$2</f>
        <v>0</v>
      </c>
      <c r="D115" s="43">
        <f>Displacement_Number!D115*'Temporary Relocation Numbers'!$C$2</f>
        <v>0</v>
      </c>
      <c r="E115" s="43">
        <f>Displacement_Number!E115*'Temporary Relocation Numbers'!$C$2</f>
        <v>0</v>
      </c>
      <c r="F115" s="43">
        <f>Displacement_Number!F115*'Temporary Relocation Numbers'!$C$2</f>
        <v>0</v>
      </c>
      <c r="G115" s="43">
        <f>Displacement_Number!G115*'Temporary Relocation Numbers'!$C$2</f>
        <v>0</v>
      </c>
      <c r="H115" s="44">
        <f>Displacement_Number!H115*'Temporary Relocation Numbers'!$I$2</f>
        <v>854.72615844179211</v>
      </c>
      <c r="I115" s="44">
        <f>Displacement_Number!I115*'Temporary Relocation Numbers'!$I$2</f>
        <v>1044.3467760405219</v>
      </c>
      <c r="J115" s="44">
        <f>Displacement_Number!J115*'Temporary Relocation Numbers'!$I$2</f>
        <v>682.66792386174757</v>
      </c>
      <c r="K115" s="44">
        <f>Displacement_Number!K115*'Temporary Relocation Numbers'!$I$2</f>
        <v>741.25261035332346</v>
      </c>
      <c r="L115" s="44">
        <f>Displacement_Number!L115*'Temporary Relocation Numbers'!$I$2</f>
        <v>609.53210887632395</v>
      </c>
      <c r="M115" s="44">
        <f>Displacement_Number!M115*'Temporary Relocation Numbers'!$I$2</f>
        <v>249.60763812734723</v>
      </c>
      <c r="N115" s="45">
        <f>Displacement_Number!N115*'Temporary Relocation Numbers'!$O$2</f>
        <v>64749.787578393341</v>
      </c>
      <c r="O115" s="45">
        <f>Displacement_Number!O115*'Temporary Relocation Numbers'!$O$2</f>
        <v>132635.53966770531</v>
      </c>
      <c r="P115" s="45">
        <f>Displacement_Number!P115*'Temporary Relocation Numbers'!$O$2</f>
        <v>100546.1603034733</v>
      </c>
      <c r="Q115" s="45">
        <f>Displacement_Number!Q115*'Temporary Relocation Numbers'!$O$2</f>
        <v>49455.231197357498</v>
      </c>
      <c r="R115" s="45">
        <f>Displacement_Number!R115*'Temporary Relocation Numbers'!$O$2</f>
        <v>31720.293106032812</v>
      </c>
      <c r="S115" s="45">
        <f>Displacement_Number!S115*'Temporary Relocation Numbers'!$O$2</f>
        <v>17319.574205861431</v>
      </c>
      <c r="U115">
        <v>2134</v>
      </c>
      <c r="V115" s="43">
        <f>Displacement_Number!V115*'Temporary Relocation Numbers'!$C$2</f>
        <v>0</v>
      </c>
      <c r="W115" s="43">
        <f>Displacement_Number!W115*'Temporary Relocation Numbers'!$C$2</f>
        <v>0</v>
      </c>
      <c r="X115" s="43">
        <f>Displacement_Number!X115*'Temporary Relocation Numbers'!$C$2</f>
        <v>0</v>
      </c>
      <c r="Y115" s="43">
        <f>Displacement_Number!Y115*'Temporary Relocation Numbers'!$C$2</f>
        <v>0</v>
      </c>
      <c r="Z115" s="43">
        <f>Displacement_Number!Z115*'Temporary Relocation Numbers'!$C$2</f>
        <v>0</v>
      </c>
      <c r="AA115" s="43">
        <f>Displacement_Number!AA115*'Temporary Relocation Numbers'!$C$2</f>
        <v>0</v>
      </c>
      <c r="AB115" s="44">
        <f>Displacement_Number!AB115*'Temporary Relocation Numbers'!$I$2</f>
        <v>795.72925916931251</v>
      </c>
      <c r="AC115" s="44">
        <f>Displacement_Number!AC115*'Temporary Relocation Numbers'!$I$2</f>
        <v>953.68909507329408</v>
      </c>
      <c r="AD115" s="44">
        <f>Displacement_Number!AD115*'Temporary Relocation Numbers'!$I$2</f>
        <v>616.85992387089402</v>
      </c>
      <c r="AE115" s="44">
        <f>Displacement_Number!AE115*'Temporary Relocation Numbers'!$I$2</f>
        <v>739.34523200653405</v>
      </c>
      <c r="AF115" s="44">
        <f>Displacement_Number!AF115*'Temporary Relocation Numbers'!$I$2</f>
        <v>597.08120755633581</v>
      </c>
      <c r="AG115" s="44">
        <f>Displacement_Number!AG115*'Temporary Relocation Numbers'!$I$2</f>
        <v>228.29963465124862</v>
      </c>
      <c r="AH115" s="45">
        <f>Displacement_Number!AH115*'Temporary Relocation Numbers'!$O$2</f>
        <v>60280.476960076674</v>
      </c>
      <c r="AI115" s="45">
        <f>Displacement_Number!AI115*'Temporary Relocation Numbers'!$O$2</f>
        <v>121121.71043399072</v>
      </c>
      <c r="AJ115" s="45">
        <f>Displacement_Number!AJ115*'Temporary Relocation Numbers'!$O$2</f>
        <v>90853.68540454816</v>
      </c>
      <c r="AK115" s="45">
        <f>Displacement_Number!AK115*'Temporary Relocation Numbers'!$O$2</f>
        <v>49327.973855118471</v>
      </c>
      <c r="AL115" s="45">
        <f>Displacement_Number!AL115*'Temporary Relocation Numbers'!$O$2</f>
        <v>31072.343254740488</v>
      </c>
      <c r="AM115" s="45">
        <f>Displacement_Number!AM115*'Temporary Relocation Numbers'!$O$2</f>
        <v>15841.071584099673</v>
      </c>
    </row>
    <row r="116" spans="1:39" x14ac:dyDescent="0.35">
      <c r="A116">
        <v>2135</v>
      </c>
      <c r="B116" s="43">
        <f>Displacement_Number!B116*'Temporary Relocation Numbers'!$C$2</f>
        <v>0</v>
      </c>
      <c r="C116" s="43">
        <f>Displacement_Number!C116*'Temporary Relocation Numbers'!$C$2</f>
        <v>0</v>
      </c>
      <c r="D116" s="43">
        <f>Displacement_Number!D116*'Temporary Relocation Numbers'!$C$2</f>
        <v>0</v>
      </c>
      <c r="E116" s="43">
        <f>Displacement_Number!E116*'Temporary Relocation Numbers'!$C$2</f>
        <v>0</v>
      </c>
      <c r="F116" s="43">
        <f>Displacement_Number!F116*'Temporary Relocation Numbers'!$C$2</f>
        <v>0</v>
      </c>
      <c r="G116" s="43">
        <f>Displacement_Number!G116*'Temporary Relocation Numbers'!$C$2</f>
        <v>0</v>
      </c>
      <c r="H116" s="44">
        <f>Displacement_Number!H116*'Temporary Relocation Numbers'!$I$2</f>
        <v>867.00275414581006</v>
      </c>
      <c r="I116" s="44">
        <f>Displacement_Number!I116*'Temporary Relocation Numbers'!$I$2</f>
        <v>1059.3469290341047</v>
      </c>
      <c r="J116" s="44">
        <f>Displacement_Number!J116*'Temporary Relocation Numbers'!$I$2</f>
        <v>692.47321415101487</v>
      </c>
      <c r="K116" s="44">
        <f>Displacement_Number!K116*'Temporary Relocation Numbers'!$I$2</f>
        <v>751.89936372804846</v>
      </c>
      <c r="L116" s="44">
        <f>Displacement_Number!L116*'Temporary Relocation Numbers'!$I$2</f>
        <v>618.28693543145596</v>
      </c>
      <c r="M116" s="44">
        <f>Displacement_Number!M116*'Temporary Relocation Numbers'!$I$2</f>
        <v>253.1928004950355</v>
      </c>
      <c r="N116" s="45">
        <f>Displacement_Number!N116*'Temporary Relocation Numbers'!$O$2</f>
        <v>65649.282054143725</v>
      </c>
      <c r="O116" s="45">
        <f>Displacement_Number!O116*'Temporary Relocation Numbers'!$O$2</f>
        <v>134478.09297453784</v>
      </c>
      <c r="P116" s="45">
        <f>Displacement_Number!P116*'Temporary Relocation Numbers'!$O$2</f>
        <v>101942.9326966088</v>
      </c>
      <c r="Q116" s="45">
        <f>Displacement_Number!Q116*'Temporary Relocation Numbers'!$O$2</f>
        <v>50142.25595717039</v>
      </c>
      <c r="R116" s="45">
        <f>Displacement_Number!R116*'Temporary Relocation Numbers'!$O$2</f>
        <v>32160.946728000537</v>
      </c>
      <c r="S116" s="45">
        <f>Displacement_Number!S116*'Temporary Relocation Numbers'!$O$2</f>
        <v>17560.175170021499</v>
      </c>
      <c r="U116">
        <v>2135</v>
      </c>
      <c r="V116" s="43">
        <f>Displacement_Number!V116*'Temporary Relocation Numbers'!$C$2</f>
        <v>0</v>
      </c>
      <c r="W116" s="43">
        <f>Displacement_Number!W116*'Temporary Relocation Numbers'!$C$2</f>
        <v>0</v>
      </c>
      <c r="X116" s="43">
        <f>Displacement_Number!X116*'Temporary Relocation Numbers'!$C$2</f>
        <v>0</v>
      </c>
      <c r="Y116" s="43">
        <f>Displacement_Number!Y116*'Temporary Relocation Numbers'!$C$2</f>
        <v>0</v>
      </c>
      <c r="Z116" s="43">
        <f>Displacement_Number!Z116*'Temporary Relocation Numbers'!$C$2</f>
        <v>0</v>
      </c>
      <c r="AA116" s="43">
        <f>Displacement_Number!AA116*'Temporary Relocation Numbers'!$C$2</f>
        <v>0</v>
      </c>
      <c r="AB116" s="44">
        <f>Displacement_Number!AB116*'Temporary Relocation Numbers'!$I$2</f>
        <v>807.15847109666061</v>
      </c>
      <c r="AC116" s="44">
        <f>Displacement_Number!AC116*'Temporary Relocation Numbers'!$I$2</f>
        <v>967.38711441189707</v>
      </c>
      <c r="AD116" s="44">
        <f>Displacement_Number!AD116*'Temporary Relocation Numbers'!$I$2</f>
        <v>625.72000123787234</v>
      </c>
      <c r="AE116" s="44">
        <f>Displacement_Number!AE116*'Temporary Relocation Numbers'!$I$2</f>
        <v>749.96458934033205</v>
      </c>
      <c r="AF116" s="44">
        <f>Displacement_Number!AF116*'Temporary Relocation Numbers'!$I$2</f>
        <v>605.65719942839837</v>
      </c>
      <c r="AG116" s="44">
        <f>Displacement_Number!AG116*'Temporary Relocation Numbers'!$I$2</f>
        <v>231.57874607928539</v>
      </c>
      <c r="AH116" s="45">
        <f>Displacement_Number!AH116*'Temporary Relocation Numbers'!$O$2</f>
        <v>61117.884433507206</v>
      </c>
      <c r="AI116" s="45">
        <f>Displacement_Number!AI116*'Temporary Relocation Numbers'!$O$2</f>
        <v>122804.31532743394</v>
      </c>
      <c r="AJ116" s="45">
        <f>Displacement_Number!AJ116*'Temporary Relocation Numbers'!$O$2</f>
        <v>92115.811369425079</v>
      </c>
      <c r="AK116" s="45">
        <f>Displacement_Number!AK116*'Temporary Relocation Numbers'!$O$2</f>
        <v>50013.230774748044</v>
      </c>
      <c r="AL116" s="45">
        <f>Displacement_Number!AL116*'Temporary Relocation Numbers'!$O$2</f>
        <v>31503.995653173763</v>
      </c>
      <c r="AM116" s="45">
        <f>Displacement_Number!AM116*'Temporary Relocation Numbers'!$O$2</f>
        <v>16061.133408435586</v>
      </c>
    </row>
    <row r="117" spans="1:39" x14ac:dyDescent="0.35">
      <c r="A117">
        <v>2136</v>
      </c>
      <c r="B117" s="43">
        <f>Displacement_Number!B117*'Temporary Relocation Numbers'!$C$2</f>
        <v>0</v>
      </c>
      <c r="C117" s="43">
        <f>Displacement_Number!C117*'Temporary Relocation Numbers'!$C$2</f>
        <v>0</v>
      </c>
      <c r="D117" s="43">
        <f>Displacement_Number!D117*'Temporary Relocation Numbers'!$C$2</f>
        <v>0</v>
      </c>
      <c r="E117" s="43">
        <f>Displacement_Number!E117*'Temporary Relocation Numbers'!$C$2</f>
        <v>0</v>
      </c>
      <c r="F117" s="43">
        <f>Displacement_Number!F117*'Temporary Relocation Numbers'!$C$2</f>
        <v>0</v>
      </c>
      <c r="G117" s="43">
        <f>Displacement_Number!G117*'Temporary Relocation Numbers'!$C$2</f>
        <v>0</v>
      </c>
      <c r="H117" s="44">
        <f>Displacement_Number!H117*'Temporary Relocation Numbers'!$I$2</f>
        <v>879.45568094791315</v>
      </c>
      <c r="I117" s="44">
        <f>Displacement_Number!I117*'Temporary Relocation Numbers'!$I$2</f>
        <v>1074.562532101354</v>
      </c>
      <c r="J117" s="44">
        <f>Displacement_Number!J117*'Temporary Relocation Numbers'!$I$2</f>
        <v>702.41933970483228</v>
      </c>
      <c r="K117" s="44">
        <f>Displacement_Number!K117*'Temporary Relocation Numbers'!$I$2</f>
        <v>762.69903846296688</v>
      </c>
      <c r="L117" s="44">
        <f>Displacement_Number!L117*'Temporary Relocation Numbers'!$I$2</f>
        <v>627.1675092391024</v>
      </c>
      <c r="M117" s="44">
        <f>Displacement_Number!M117*'Temporary Relocation Numbers'!$I$2</f>
        <v>256.8294572372514</v>
      </c>
      <c r="N117" s="45">
        <f>Displacement_Number!N117*'Temporary Relocation Numbers'!$O$2</f>
        <v>66561.27217416052</v>
      </c>
      <c r="O117" s="45">
        <f>Displacement_Number!O117*'Temporary Relocation Numbers'!$O$2</f>
        <v>136346.24275948649</v>
      </c>
      <c r="P117" s="45">
        <f>Displacement_Number!P117*'Temporary Relocation Numbers'!$O$2</f>
        <v>103359.10884531622</v>
      </c>
      <c r="Q117" s="45">
        <f>Displacement_Number!Q117*'Temporary Relocation Numbers'!$O$2</f>
        <v>50838.82476336963</v>
      </c>
      <c r="R117" s="45">
        <f>Displacement_Number!R117*'Temporary Relocation Numbers'!$O$2</f>
        <v>32607.721844933774</v>
      </c>
      <c r="S117" s="45">
        <f>Displacement_Number!S117*'Temporary Relocation Numbers'!$O$2</f>
        <v>17804.118527202707</v>
      </c>
      <c r="U117">
        <v>2136</v>
      </c>
      <c r="V117" s="43">
        <f>Displacement_Number!V117*'Temporary Relocation Numbers'!$C$2</f>
        <v>0</v>
      </c>
      <c r="W117" s="43">
        <f>Displacement_Number!W117*'Temporary Relocation Numbers'!$C$2</f>
        <v>0</v>
      </c>
      <c r="X117" s="43">
        <f>Displacement_Number!X117*'Temporary Relocation Numbers'!$C$2</f>
        <v>0</v>
      </c>
      <c r="Y117" s="43">
        <f>Displacement_Number!Y117*'Temporary Relocation Numbers'!$C$2</f>
        <v>0</v>
      </c>
      <c r="Z117" s="43">
        <f>Displacement_Number!Z117*'Temporary Relocation Numbers'!$C$2</f>
        <v>0</v>
      </c>
      <c r="AA117" s="43">
        <f>Displacement_Number!AA117*'Temporary Relocation Numbers'!$C$2</f>
        <v>0</v>
      </c>
      <c r="AB117" s="44">
        <f>Displacement_Number!AB117*'Temporary Relocation Numbers'!$I$2</f>
        <v>818.75184298642716</v>
      </c>
      <c r="AC117" s="44">
        <f>Displacement_Number!AC117*'Temporary Relocation Numbers'!$I$2</f>
        <v>981.28188102880131</v>
      </c>
      <c r="AD117" s="44">
        <f>Displacement_Number!AD117*'Temporary Relocation Numbers'!$I$2</f>
        <v>634.70733759495681</v>
      </c>
      <c r="AE117" s="44">
        <f>Displacement_Number!AE117*'Temporary Relocation Numbers'!$I$2</f>
        <v>760.73647453973444</v>
      </c>
      <c r="AF117" s="44">
        <f>Displacement_Number!AF117*'Temporary Relocation Numbers'!$I$2</f>
        <v>614.35636991613148</v>
      </c>
      <c r="AG117" s="44">
        <f>Displacement_Number!AG117*'Temporary Relocation Numbers'!$I$2</f>
        <v>234.90495601351944</v>
      </c>
      <c r="AH117" s="45">
        <f>Displacement_Number!AH117*'Temporary Relocation Numbers'!$O$2</f>
        <v>61966.925047747543</v>
      </c>
      <c r="AI117" s="45">
        <f>Displacement_Number!AI117*'Temporary Relocation Numbers'!$O$2</f>
        <v>124510.29471928289</v>
      </c>
      <c r="AJ117" s="45">
        <f>Displacement_Number!AJ117*'Temporary Relocation Numbers'!$O$2</f>
        <v>93395.4706016001</v>
      </c>
      <c r="AK117" s="45">
        <f>Displacement_Number!AK117*'Temporary Relocation Numbers'!$O$2</f>
        <v>50708.007182189525</v>
      </c>
      <c r="AL117" s="45">
        <f>Displacement_Number!AL117*'Temporary Relocation Numbers'!$O$2</f>
        <v>31941.644502906056</v>
      </c>
      <c r="AM117" s="45">
        <f>Displacement_Number!AM117*'Temporary Relocation Numbers'!$O$2</f>
        <v>16284.25229909892</v>
      </c>
    </row>
    <row r="118" spans="1:39" x14ac:dyDescent="0.35">
      <c r="A118">
        <v>2137</v>
      </c>
      <c r="B118" s="43">
        <f>Displacement_Number!B118*'Temporary Relocation Numbers'!$C$2</f>
        <v>0</v>
      </c>
      <c r="C118" s="43">
        <f>Displacement_Number!C118*'Temporary Relocation Numbers'!$C$2</f>
        <v>0</v>
      </c>
      <c r="D118" s="43">
        <f>Displacement_Number!D118*'Temporary Relocation Numbers'!$C$2</f>
        <v>0</v>
      </c>
      <c r="E118" s="43">
        <f>Displacement_Number!E118*'Temporary Relocation Numbers'!$C$2</f>
        <v>0</v>
      </c>
      <c r="F118" s="43">
        <f>Displacement_Number!F118*'Temporary Relocation Numbers'!$C$2</f>
        <v>0</v>
      </c>
      <c r="G118" s="43">
        <f>Displacement_Number!G118*'Temporary Relocation Numbers'!$C$2</f>
        <v>0</v>
      </c>
      <c r="H118" s="44">
        <f>Displacement_Number!H118*'Temporary Relocation Numbers'!$I$2</f>
        <v>892.0874715254738</v>
      </c>
      <c r="I118" s="44">
        <f>Displacement_Number!I118*'Temporary Relocation Numbers'!$I$2</f>
        <v>1089.9966797929887</v>
      </c>
      <c r="J118" s="44">
        <f>Displacement_Number!J118*'Temporary Relocation Numbers'!$I$2</f>
        <v>712.50832336710869</v>
      </c>
      <c r="K118" s="44">
        <f>Displacement_Number!K118*'Temporary Relocation Numbers'!$I$2</f>
        <v>773.65383099689723</v>
      </c>
      <c r="L118" s="44">
        <f>Displacement_Number!L118*'Temporary Relocation Numbers'!$I$2</f>
        <v>636.1756364311625</v>
      </c>
      <c r="M118" s="44">
        <f>Displacement_Number!M118*'Temporary Relocation Numbers'!$I$2</f>
        <v>260.51834797757022</v>
      </c>
      <c r="N118" s="45">
        <f>Displacement_Number!N118*'Temporary Relocation Numbers'!$O$2</f>
        <v>67485.93152608641</v>
      </c>
      <c r="O118" s="45">
        <f>Displacement_Number!O118*'Temporary Relocation Numbers'!$O$2</f>
        <v>138240.34460504065</v>
      </c>
      <c r="P118" s="45">
        <f>Displacement_Number!P118*'Temporary Relocation Numbers'!$O$2</f>
        <v>104794.95830369912</v>
      </c>
      <c r="Q118" s="45">
        <f>Displacement_Number!Q118*'Temporary Relocation Numbers'!$O$2</f>
        <v>51545.070200436567</v>
      </c>
      <c r="R118" s="45">
        <f>Displacement_Number!R118*'Temporary Relocation Numbers'!$O$2</f>
        <v>33060.703495735528</v>
      </c>
      <c r="S118" s="45">
        <f>Displacement_Number!S118*'Temporary Relocation Numbers'!$O$2</f>
        <v>18051.450709434732</v>
      </c>
      <c r="U118">
        <v>2137</v>
      </c>
      <c r="V118" s="43">
        <f>Displacement_Number!V118*'Temporary Relocation Numbers'!$C$2</f>
        <v>0</v>
      </c>
      <c r="W118" s="43">
        <f>Displacement_Number!W118*'Temporary Relocation Numbers'!$C$2</f>
        <v>0</v>
      </c>
      <c r="X118" s="43">
        <f>Displacement_Number!X118*'Temporary Relocation Numbers'!$C$2</f>
        <v>0</v>
      </c>
      <c r="Y118" s="43">
        <f>Displacement_Number!Y118*'Temporary Relocation Numbers'!$C$2</f>
        <v>0</v>
      </c>
      <c r="Z118" s="43">
        <f>Displacement_Number!Z118*'Temporary Relocation Numbers'!$C$2</f>
        <v>0</v>
      </c>
      <c r="AA118" s="43">
        <f>Displacement_Number!AA118*'Temporary Relocation Numbers'!$C$2</f>
        <v>0</v>
      </c>
      <c r="AB118" s="44">
        <f>Displacement_Number!AB118*'Temporary Relocation Numbers'!$I$2</f>
        <v>830.51173269962896</v>
      </c>
      <c r="AC118" s="44">
        <f>Displacement_Number!AC118*'Temporary Relocation Numbers'!$I$2</f>
        <v>995.37622084288978</v>
      </c>
      <c r="AD118" s="44">
        <f>Displacement_Number!AD118*'Temporary Relocation Numbers'!$I$2</f>
        <v>643.82376078742402</v>
      </c>
      <c r="AE118" s="44">
        <f>Displacement_Number!AE118*'Temporary Relocation Numbers'!$I$2</f>
        <v>771.6630783917218</v>
      </c>
      <c r="AF118" s="44">
        <f>Displacement_Number!AF118*'Temporary Relocation Numbers'!$I$2</f>
        <v>623.18048825761116</v>
      </c>
      <c r="AG118" s="44">
        <f>Displacement_Number!AG118*'Temporary Relocation Numbers'!$I$2</f>
        <v>238.27894093882645</v>
      </c>
      <c r="AH118" s="45">
        <f>Displacement_Number!AH118*'Temporary Relocation Numbers'!$O$2</f>
        <v>62827.760408669841</v>
      </c>
      <c r="AI118" s="45">
        <f>Displacement_Number!AI118*'Temporary Relocation Numbers'!$O$2</f>
        <v>126239.97332461346</v>
      </c>
      <c r="AJ118" s="45">
        <f>Displacement_Number!AJ118*'Temporary Relocation Numbers'!$O$2</f>
        <v>94692.90667063024</v>
      </c>
      <c r="AK118" s="45">
        <f>Displacement_Number!AK118*'Temporary Relocation Numbers'!$O$2</f>
        <v>51412.435320760153</v>
      </c>
      <c r="AL118" s="45">
        <f>Displacement_Number!AL118*'Temporary Relocation Numbers'!$O$2</f>
        <v>32385.373105752231</v>
      </c>
      <c r="AM118" s="45">
        <f>Displacement_Number!AM118*'Temporary Relocation Numbers'!$O$2</f>
        <v>16510.470724403112</v>
      </c>
    </row>
    <row r="119" spans="1:39" x14ac:dyDescent="0.35">
      <c r="A119">
        <v>2138</v>
      </c>
      <c r="B119" s="43">
        <f>Displacement_Number!B119*'Temporary Relocation Numbers'!$C$2</f>
        <v>0</v>
      </c>
      <c r="C119" s="43">
        <f>Displacement_Number!C119*'Temporary Relocation Numbers'!$C$2</f>
        <v>0</v>
      </c>
      <c r="D119" s="43">
        <f>Displacement_Number!D119*'Temporary Relocation Numbers'!$C$2</f>
        <v>0</v>
      </c>
      <c r="E119" s="43">
        <f>Displacement_Number!E119*'Temporary Relocation Numbers'!$C$2</f>
        <v>0</v>
      </c>
      <c r="F119" s="43">
        <f>Displacement_Number!F119*'Temporary Relocation Numbers'!$C$2</f>
        <v>0</v>
      </c>
      <c r="G119" s="43">
        <f>Displacement_Number!G119*'Temporary Relocation Numbers'!$C$2</f>
        <v>0</v>
      </c>
      <c r="H119" s="44">
        <f>Displacement_Number!H119*'Temporary Relocation Numbers'!$I$2</f>
        <v>904.90069493319493</v>
      </c>
      <c r="I119" s="44">
        <f>Displacement_Number!I119*'Temporary Relocation Numbers'!$I$2</f>
        <v>1105.6525111073547</v>
      </c>
      <c r="J119" s="44">
        <f>Displacement_Number!J119*'Temporary Relocation Numbers'!$I$2</f>
        <v>722.7422170362488</v>
      </c>
      <c r="K119" s="44">
        <f>Displacement_Number!K119*'Temporary Relocation Numbers'!$I$2</f>
        <v>784.76596931653046</v>
      </c>
      <c r="L119" s="44">
        <f>Displacement_Number!L119*'Temporary Relocation Numbers'!$I$2</f>
        <v>645.31314908135437</v>
      </c>
      <c r="M119" s="44">
        <f>Displacement_Number!M119*'Temporary Relocation Numbers'!$I$2</f>
        <v>264.26022296292228</v>
      </c>
      <c r="N119" s="45">
        <f>Displacement_Number!N119*'Temporary Relocation Numbers'!$O$2</f>
        <v>68423.436109017886</v>
      </c>
      <c r="O119" s="45">
        <f>Displacement_Number!O119*'Temporary Relocation Numbers'!$O$2</f>
        <v>140160.75903338945</v>
      </c>
      <c r="P119" s="45">
        <f>Displacement_Number!P119*'Temporary Relocation Numbers'!$O$2</f>
        <v>106250.75437046684</v>
      </c>
      <c r="Q119" s="45">
        <f>Displacement_Number!Q119*'Temporary Relocation Numbers'!$O$2</f>
        <v>52261.12669469649</v>
      </c>
      <c r="R119" s="45">
        <f>Displacement_Number!R119*'Temporary Relocation Numbers'!$O$2</f>
        <v>33519.977900656646</v>
      </c>
      <c r="S119" s="45">
        <f>Displacement_Number!S119*'Temporary Relocation Numbers'!$O$2</f>
        <v>18302.21879377414</v>
      </c>
      <c r="U119">
        <v>2138</v>
      </c>
      <c r="V119" s="43">
        <f>Displacement_Number!V119*'Temporary Relocation Numbers'!$C$2</f>
        <v>0</v>
      </c>
      <c r="W119" s="43">
        <f>Displacement_Number!W119*'Temporary Relocation Numbers'!$C$2</f>
        <v>0</v>
      </c>
      <c r="X119" s="43">
        <f>Displacement_Number!X119*'Temporary Relocation Numbers'!$C$2</f>
        <v>0</v>
      </c>
      <c r="Y119" s="43">
        <f>Displacement_Number!Y119*'Temporary Relocation Numbers'!$C$2</f>
        <v>0</v>
      </c>
      <c r="Z119" s="43">
        <f>Displacement_Number!Z119*'Temporary Relocation Numbers'!$C$2</f>
        <v>0</v>
      </c>
      <c r="AA119" s="43">
        <f>Displacement_Number!AA119*'Temporary Relocation Numbers'!$C$2</f>
        <v>0</v>
      </c>
      <c r="AB119" s="44">
        <f>Displacement_Number!AB119*'Temporary Relocation Numbers'!$I$2</f>
        <v>842.4405319636935</v>
      </c>
      <c r="AC119" s="44">
        <f>Displacement_Number!AC119*'Temporary Relocation Numbers'!$I$2</f>
        <v>1009.6730003622613</v>
      </c>
      <c r="AD119" s="44">
        <f>Displacement_Number!AD119*'Temporary Relocation Numbers'!$I$2</f>
        <v>653.07112491424209</v>
      </c>
      <c r="AE119" s="44">
        <f>Displacement_Number!AE119*'Temporary Relocation Numbers'!$I$2</f>
        <v>782.74662314996795</v>
      </c>
      <c r="AF119" s="44">
        <f>Displacement_Number!AF119*'Temporary Relocation Numbers'!$I$2</f>
        <v>632.1313491028186</v>
      </c>
      <c r="AG119" s="44">
        <f>Displacement_Number!AG119*'Temporary Relocation Numbers'!$I$2</f>
        <v>241.70138705656376</v>
      </c>
      <c r="AH119" s="45">
        <f>Displacement_Number!AH119*'Temporary Relocation Numbers'!$O$2</f>
        <v>63700.554367151119</v>
      </c>
      <c r="AI119" s="45">
        <f>Displacement_Number!AI119*'Temporary Relocation Numbers'!$O$2</f>
        <v>127993.68036939547</v>
      </c>
      <c r="AJ119" s="45">
        <f>Displacement_Number!AJ119*'Temporary Relocation Numbers'!$O$2</f>
        <v>96008.36652970477</v>
      </c>
      <c r="AK119" s="45">
        <f>Displacement_Number!AK119*'Temporary Relocation Numbers'!$O$2</f>
        <v>52126.649270881739</v>
      </c>
      <c r="AL119" s="45">
        <f>Displacement_Number!AL119*'Temporary Relocation Numbers'!$O$2</f>
        <v>32835.265920743637</v>
      </c>
      <c r="AM119" s="45">
        <f>Displacement_Number!AM119*'Temporary Relocation Numbers'!$O$2</f>
        <v>16739.831742625123</v>
      </c>
    </row>
    <row r="120" spans="1:39" x14ac:dyDescent="0.35">
      <c r="A120">
        <v>2139</v>
      </c>
      <c r="B120" s="43">
        <f>Displacement_Number!B120*'Temporary Relocation Numbers'!$C$2</f>
        <v>0</v>
      </c>
      <c r="C120" s="43">
        <f>Displacement_Number!C120*'Temporary Relocation Numbers'!$C$2</f>
        <v>0</v>
      </c>
      <c r="D120" s="43">
        <f>Displacement_Number!D120*'Temporary Relocation Numbers'!$C$2</f>
        <v>0</v>
      </c>
      <c r="E120" s="43">
        <f>Displacement_Number!E120*'Temporary Relocation Numbers'!$C$2</f>
        <v>0</v>
      </c>
      <c r="F120" s="43">
        <f>Displacement_Number!F120*'Temporary Relocation Numbers'!$C$2</f>
        <v>0</v>
      </c>
      <c r="G120" s="43">
        <f>Displacement_Number!G120*'Temporary Relocation Numbers'!$C$2</f>
        <v>0</v>
      </c>
      <c r="H120" s="44">
        <f>Displacement_Number!H120*'Temporary Relocation Numbers'!$I$2</f>
        <v>917.89795712560544</v>
      </c>
      <c r="I120" s="44">
        <f>Displacement_Number!I120*'Temporary Relocation Numbers'!$I$2</f>
        <v>1121.5332101288318</v>
      </c>
      <c r="J120" s="44">
        <f>Displacement_Number!J120*'Temporary Relocation Numbers'!$I$2</f>
        <v>733.12310208246686</v>
      </c>
      <c r="K120" s="44">
        <f>Displacement_Number!K120*'Temporary Relocation Numbers'!$I$2</f>
        <v>796.03771340955609</v>
      </c>
      <c r="L120" s="44">
        <f>Displacement_Number!L120*'Temporary Relocation Numbers'!$I$2</f>
        <v>654.58190557782245</v>
      </c>
      <c r="M120" s="44">
        <f>Displacement_Number!M120*'Temporary Relocation Numbers'!$I$2</f>
        <v>268.0558432161784</v>
      </c>
      <c r="N120" s="45">
        <f>Displacement_Number!N120*'Temporary Relocation Numbers'!$O$2</f>
        <v>69373.964367004926</v>
      </c>
      <c r="O120" s="45">
        <f>Displacement_Number!O120*'Temporary Relocation Numbers'!$O$2</f>
        <v>142107.85157504259</v>
      </c>
      <c r="P120" s="45">
        <f>Displacement_Number!P120*'Temporary Relocation Numbers'!$O$2</f>
        <v>107726.77414095393</v>
      </c>
      <c r="Q120" s="45">
        <f>Displacement_Number!Q120*'Temporary Relocation Numbers'!$O$2</f>
        <v>52987.130539905338</v>
      </c>
      <c r="R120" s="45">
        <f>Displacement_Number!R120*'Temporary Relocation Numbers'!$O$2</f>
        <v>33985.632477706982</v>
      </c>
      <c r="S120" s="45">
        <f>Displacement_Number!S120*'Temporary Relocation Numbers'!$O$2</f>
        <v>18556.470511265001</v>
      </c>
      <c r="U120">
        <v>2139</v>
      </c>
      <c r="V120" s="43">
        <f>Displacement_Number!V120*'Temporary Relocation Numbers'!$C$2</f>
        <v>0</v>
      </c>
      <c r="W120" s="43">
        <f>Displacement_Number!W120*'Temporary Relocation Numbers'!$C$2</f>
        <v>0</v>
      </c>
      <c r="X120" s="43">
        <f>Displacement_Number!X120*'Temporary Relocation Numbers'!$C$2</f>
        <v>0</v>
      </c>
      <c r="Y120" s="43">
        <f>Displacement_Number!Y120*'Temporary Relocation Numbers'!$C$2</f>
        <v>0</v>
      </c>
      <c r="Z120" s="43">
        <f>Displacement_Number!Z120*'Temporary Relocation Numbers'!$C$2</f>
        <v>0</v>
      </c>
      <c r="AA120" s="43">
        <f>Displacement_Number!AA120*'Temporary Relocation Numbers'!$C$2</f>
        <v>0</v>
      </c>
      <c r="AB120" s="44">
        <f>Displacement_Number!AB120*'Temporary Relocation Numbers'!$I$2</f>
        <v>854.54066685888688</v>
      </c>
      <c r="AC120" s="44">
        <f>Displacement_Number!AC120*'Temporary Relocation Numbers'!$I$2</f>
        <v>1024.1751272672198</v>
      </c>
      <c r="AD120" s="44">
        <f>Displacement_Number!AD120*'Temporary Relocation Numbers'!$I$2</f>
        <v>662.4513107051589</v>
      </c>
      <c r="AE120" s="44">
        <f>Displacement_Number!AE120*'Temporary Relocation Numbers'!$I$2</f>
        <v>793.98936298680201</v>
      </c>
      <c r="AF120" s="44">
        <f>Displacement_Number!AF120*'Temporary Relocation Numbers'!$I$2</f>
        <v>641.21077287863773</v>
      </c>
      <c r="AG120" s="44">
        <f>Displacement_Number!AG120*'Temporary Relocation Numbers'!$I$2</f>
        <v>245.17299042413043</v>
      </c>
      <c r="AH120" s="45">
        <f>Displacement_Number!AH120*'Temporary Relocation Numbers'!$O$2</f>
        <v>64585.473050260596</v>
      </c>
      <c r="AI120" s="45">
        <f>Displacement_Number!AI120*'Temporary Relocation Numbers'!$O$2</f>
        <v>129771.74965315711</v>
      </c>
      <c r="AJ120" s="45">
        <f>Displacement_Number!AJ120*'Temporary Relocation Numbers'!$O$2</f>
        <v>97342.100562650157</v>
      </c>
      <c r="AK120" s="45">
        <f>Displacement_Number!AK120*'Temporary Relocation Numbers'!$O$2</f>
        <v>52850.78497560152</v>
      </c>
      <c r="AL120" s="45">
        <f>Displacement_Number!AL120*'Temporary Relocation Numbers'!$O$2</f>
        <v>33291.408580204028</v>
      </c>
      <c r="AM120" s="45">
        <f>Displacement_Number!AM120*'Temporary Relocation Numbers'!$O$2</f>
        <v>16972.379010201133</v>
      </c>
    </row>
    <row r="121" spans="1:39" x14ac:dyDescent="0.35">
      <c r="A121">
        <v>2140</v>
      </c>
      <c r="B121" s="43">
        <f>Displacement_Number!B121*'Temporary Relocation Numbers'!$C$2</f>
        <v>0</v>
      </c>
      <c r="C121" s="43">
        <f>Displacement_Number!C121*'Temporary Relocation Numbers'!$C$2</f>
        <v>0</v>
      </c>
      <c r="D121" s="43">
        <f>Displacement_Number!D121*'Temporary Relocation Numbers'!$C$2</f>
        <v>0</v>
      </c>
      <c r="E121" s="43">
        <f>Displacement_Number!E121*'Temporary Relocation Numbers'!$C$2</f>
        <v>0</v>
      </c>
      <c r="F121" s="43">
        <f>Displacement_Number!F121*'Temporary Relocation Numbers'!$C$2</f>
        <v>0</v>
      </c>
      <c r="G121" s="43">
        <f>Displacement_Number!G121*'Temporary Relocation Numbers'!$C$2</f>
        <v>0</v>
      </c>
      <c r="H121" s="44">
        <f>Displacement_Number!H121*'Temporary Relocation Numbers'!$I$2</f>
        <v>989.41653577751686</v>
      </c>
      <c r="I121" s="44">
        <f>Displacement_Number!I121*'Temporary Relocation Numbers'!$I$2</f>
        <v>1208.91815360393</v>
      </c>
      <c r="J121" s="44">
        <f>Displacement_Number!J121*'Temporary Relocation Numbers'!$I$2</f>
        <v>790.24483531086253</v>
      </c>
      <c r="K121" s="44">
        <f>Displacement_Number!K121*'Temporary Relocation Numbers'!$I$2</f>
        <v>858.06147691661295</v>
      </c>
      <c r="L121" s="44">
        <f>Displacement_Number!L121*'Temporary Relocation Numbers'!$I$2</f>
        <v>705.584053621365</v>
      </c>
      <c r="M121" s="44">
        <f>Displacement_Number!M121*'Temporary Relocation Numbers'!$I$2</f>
        <v>288.94157758058907</v>
      </c>
      <c r="N121" s="45">
        <f>Displacement_Number!N121*'Temporary Relocation Numbers'!$O$2</f>
        <v>74744.531721446503</v>
      </c>
      <c r="O121" s="45">
        <f>Displacement_Number!O121*'Temporary Relocation Numbers'!$O$2</f>
        <v>153109.09383418816</v>
      </c>
      <c r="P121" s="45">
        <f>Displacement_Number!P121*'Temporary Relocation Numbers'!$O$2</f>
        <v>116066.41425925566</v>
      </c>
      <c r="Q121" s="45">
        <f>Displacement_Number!Q121*'Temporary Relocation Numbers'!$O$2</f>
        <v>57089.115428324018</v>
      </c>
      <c r="R121" s="45">
        <f>Displacement_Number!R121*'Temporary Relocation Numbers'!$O$2</f>
        <v>36616.621350409092</v>
      </c>
      <c r="S121" s="45">
        <f>Displacement_Number!S121*'Temporary Relocation Numbers'!$O$2</f>
        <v>19993.014835216833</v>
      </c>
      <c r="U121">
        <v>2140</v>
      </c>
      <c r="V121" s="43">
        <f>Displacement_Number!V121*'Temporary Relocation Numbers'!$C$2</f>
        <v>0</v>
      </c>
      <c r="W121" s="43">
        <f>Displacement_Number!W121*'Temporary Relocation Numbers'!$C$2</f>
        <v>0</v>
      </c>
      <c r="X121" s="43">
        <f>Displacement_Number!X121*'Temporary Relocation Numbers'!$C$2</f>
        <v>0</v>
      </c>
      <c r="Y121" s="43">
        <f>Displacement_Number!Y121*'Temporary Relocation Numbers'!$C$2</f>
        <v>0</v>
      </c>
      <c r="Z121" s="43">
        <f>Displacement_Number!Z121*'Temporary Relocation Numbers'!$C$2</f>
        <v>0</v>
      </c>
      <c r="AA121" s="43">
        <f>Displacement_Number!AA121*'Temporary Relocation Numbers'!$C$2</f>
        <v>0</v>
      </c>
      <c r="AB121" s="44">
        <f>Displacement_Number!AB121*'Temporary Relocation Numbers'!$I$2</f>
        <v>921.12272363280886</v>
      </c>
      <c r="AC121" s="44">
        <f>Displacement_Number!AC121*'Temporary Relocation Numbers'!$I$2</f>
        <v>1103.9743563908648</v>
      </c>
      <c r="AD121" s="44">
        <f>Displacement_Number!AD121*'Temporary Relocation Numbers'!$I$2</f>
        <v>714.06660824443134</v>
      </c>
      <c r="AE121" s="44">
        <f>Displacement_Number!AE121*'Temporary Relocation Numbers'!$I$2</f>
        <v>855.85352802250418</v>
      </c>
      <c r="AF121" s="44">
        <f>Displacement_Number!AF121*'Temporary Relocation Numbers'!$I$2</f>
        <v>691.17110097020384</v>
      </c>
      <c r="AG121" s="44">
        <f>Displacement_Number!AG121*'Temporary Relocation Numbers'!$I$2</f>
        <v>264.27579336954864</v>
      </c>
      <c r="AH121" s="45">
        <f>Displacement_Number!AH121*'Temporary Relocation Numbers'!$O$2</f>
        <v>69585.340598551746</v>
      </c>
      <c r="AI121" s="45">
        <f>Displacement_Number!AI121*'Temporary Relocation Numbers'!$O$2</f>
        <v>139817.99580003999</v>
      </c>
      <c r="AJ121" s="45">
        <f>Displacement_Number!AJ121*'Temporary Relocation Numbers'!$O$2</f>
        <v>104877.8138848541</v>
      </c>
      <c r="AK121" s="45">
        <f>Displacement_Number!AK121*'Temporary Relocation Numbers'!$O$2</f>
        <v>56942.214707726991</v>
      </c>
      <c r="AL121" s="45">
        <f>Displacement_Number!AL121*'Temporary Relocation Numbers'!$O$2</f>
        <v>35868.654290977574</v>
      </c>
      <c r="AM121" s="45">
        <f>Displacement_Number!AM121*'Temporary Relocation Numbers'!$O$2</f>
        <v>18286.291303827362</v>
      </c>
    </row>
    <row r="122" spans="1:39" x14ac:dyDescent="0.35">
      <c r="A122">
        <v>2141</v>
      </c>
      <c r="B122" s="43">
        <f>Displacement_Number!B122*'Temporary Relocation Numbers'!$C$2</f>
        <v>0</v>
      </c>
      <c r="C122" s="43">
        <f>Displacement_Number!C122*'Temporary Relocation Numbers'!$C$2</f>
        <v>0</v>
      </c>
      <c r="D122" s="43">
        <f>Displacement_Number!D122*'Temporary Relocation Numbers'!$C$2</f>
        <v>0</v>
      </c>
      <c r="E122" s="43">
        <f>Displacement_Number!E122*'Temporary Relocation Numbers'!$C$2</f>
        <v>0</v>
      </c>
      <c r="F122" s="43">
        <f>Displacement_Number!F122*'Temporary Relocation Numbers'!$C$2</f>
        <v>0</v>
      </c>
      <c r="G122" s="43">
        <f>Displacement_Number!G122*'Temporary Relocation Numbers'!$C$2</f>
        <v>0</v>
      </c>
      <c r="H122" s="44">
        <f>Displacement_Number!H122*'Temporary Relocation Numbers'!$I$2</f>
        <v>1003.6277151975487</v>
      </c>
      <c r="I122" s="44">
        <f>Displacement_Number!I122*'Temporary Relocation Numbers'!$I$2</f>
        <v>1226.2820768493591</v>
      </c>
      <c r="J122" s="44">
        <f>Displacement_Number!J122*'Temporary Relocation Numbers'!$I$2</f>
        <v>801.59527340671548</v>
      </c>
      <c r="K122" s="44">
        <f>Displacement_Number!K122*'Temporary Relocation Numbers'!$I$2</f>
        <v>870.38597843941875</v>
      </c>
      <c r="L122" s="44">
        <f>Displacement_Number!L122*'Temporary Relocation Numbers'!$I$2</f>
        <v>715.71849267644598</v>
      </c>
      <c r="M122" s="44">
        <f>Displacement_Number!M122*'Temporary Relocation Numbers'!$I$2</f>
        <v>293.0917008627697</v>
      </c>
      <c r="N122" s="45">
        <f>Displacement_Number!N122*'Temporary Relocation Numbers'!$O$2</f>
        <v>75782.871705104233</v>
      </c>
      <c r="O122" s="45">
        <f>Displacement_Number!O122*'Temporary Relocation Numbers'!$O$2</f>
        <v>155236.06272847619</v>
      </c>
      <c r="P122" s="45">
        <f>Displacement_Number!P122*'Temporary Relocation Numbers'!$O$2</f>
        <v>117678.7917256675</v>
      </c>
      <c r="Q122" s="45">
        <f>Displacement_Number!Q122*'Temporary Relocation Numbers'!$O$2</f>
        <v>57882.188979199876</v>
      </c>
      <c r="R122" s="45">
        <f>Displacement_Number!R122*'Temporary Relocation Numbers'!$O$2</f>
        <v>37125.294040423098</v>
      </c>
      <c r="S122" s="45">
        <f>Displacement_Number!S122*'Temporary Relocation Numbers'!$O$2</f>
        <v>20270.754841330367</v>
      </c>
      <c r="U122">
        <v>2141</v>
      </c>
      <c r="V122" s="43">
        <f>Displacement_Number!V122*'Temporary Relocation Numbers'!$C$2</f>
        <v>0</v>
      </c>
      <c r="W122" s="43">
        <f>Displacement_Number!W122*'Temporary Relocation Numbers'!$C$2</f>
        <v>0</v>
      </c>
      <c r="X122" s="43">
        <f>Displacement_Number!X122*'Temporary Relocation Numbers'!$C$2</f>
        <v>0</v>
      </c>
      <c r="Y122" s="43">
        <f>Displacement_Number!Y122*'Temporary Relocation Numbers'!$C$2</f>
        <v>0</v>
      </c>
      <c r="Z122" s="43">
        <f>Displacement_Number!Z122*'Temporary Relocation Numbers'!$C$2</f>
        <v>0</v>
      </c>
      <c r="AA122" s="43">
        <f>Displacement_Number!AA122*'Temporary Relocation Numbers'!$C$2</f>
        <v>0</v>
      </c>
      <c r="AB122" s="44">
        <f>Displacement_Number!AB122*'Temporary Relocation Numbers'!$I$2</f>
        <v>934.35298593394111</v>
      </c>
      <c r="AC122" s="44">
        <f>Displacement_Number!AC122*'Temporary Relocation Numbers'!$I$2</f>
        <v>1119.8309517543694</v>
      </c>
      <c r="AD122" s="44">
        <f>Displacement_Number!AD122*'Temporary Relocation Numbers'!$I$2</f>
        <v>724.32288385805941</v>
      </c>
      <c r="AE122" s="44">
        <f>Displacement_Number!AE122*'Temporary Relocation Numbers'!$I$2</f>
        <v>868.14631635197884</v>
      </c>
      <c r="AF122" s="44">
        <f>Displacement_Number!AF122*'Temporary Relocation Numbers'!$I$2</f>
        <v>701.0985240227302</v>
      </c>
      <c r="AG122" s="44">
        <f>Displacement_Number!AG122*'Temporary Relocation Numbers'!$I$2</f>
        <v>268.07163726354071</v>
      </c>
      <c r="AH122" s="45">
        <f>Displacement_Number!AH122*'Temporary Relocation Numbers'!$O$2</f>
        <v>70552.009861919229</v>
      </c>
      <c r="AI122" s="45">
        <f>Displacement_Number!AI122*'Temporary Relocation Numbers'!$O$2</f>
        <v>141760.32672553314</v>
      </c>
      <c r="AJ122" s="45">
        <f>Displacement_Number!AJ122*'Temporary Relocation Numbers'!$O$2</f>
        <v>106334.76096910494</v>
      </c>
      <c r="AK122" s="45">
        <f>Displacement_Number!AK122*'Temporary Relocation Numbers'!$O$2</f>
        <v>57733.247535511662</v>
      </c>
      <c r="AL122" s="45">
        <f>Displacement_Number!AL122*'Temporary Relocation Numbers'!$O$2</f>
        <v>36366.93633318926</v>
      </c>
      <c r="AM122" s="45">
        <f>Displacement_Number!AM122*'Temporary Relocation Numbers'!$O$2</f>
        <v>18540.321758982765</v>
      </c>
    </row>
    <row r="123" spans="1:39" x14ac:dyDescent="0.35">
      <c r="A123">
        <v>2142</v>
      </c>
      <c r="B123" s="43">
        <f>Displacement_Number!B123*'Temporary Relocation Numbers'!$C$2</f>
        <v>0</v>
      </c>
      <c r="C123" s="43">
        <f>Displacement_Number!C123*'Temporary Relocation Numbers'!$C$2</f>
        <v>0</v>
      </c>
      <c r="D123" s="43">
        <f>Displacement_Number!D123*'Temporary Relocation Numbers'!$C$2</f>
        <v>0</v>
      </c>
      <c r="E123" s="43">
        <f>Displacement_Number!E123*'Temporary Relocation Numbers'!$C$2</f>
        <v>0</v>
      </c>
      <c r="F123" s="43">
        <f>Displacement_Number!F123*'Temporary Relocation Numbers'!$C$2</f>
        <v>0</v>
      </c>
      <c r="G123" s="43">
        <f>Displacement_Number!G123*'Temporary Relocation Numbers'!$C$2</f>
        <v>0</v>
      </c>
      <c r="H123" s="44">
        <f>Displacement_Number!H123*'Temporary Relocation Numbers'!$I$2</f>
        <v>1018.043012512527</v>
      </c>
      <c r="I123" s="44">
        <f>Displacement_Number!I123*'Temporary Relocation Numbers'!$I$2</f>
        <v>1243.8954014538249</v>
      </c>
      <c r="J123" s="44">
        <f>Displacement_Number!J123*'Temporary Relocation Numbers'!$I$2</f>
        <v>813.10874002134017</v>
      </c>
      <c r="K123" s="44">
        <f>Displacement_Number!K123*'Temporary Relocation Numbers'!$I$2</f>
        <v>882.88749914077084</v>
      </c>
      <c r="L123" s="44">
        <f>Displacement_Number!L123*'Temporary Relocation Numbers'!$I$2</f>
        <v>725.99849462291309</v>
      </c>
      <c r="M123" s="44">
        <f>Displacement_Number!M123*'Temporary Relocation Numbers'!$I$2</f>
        <v>297.30143316142181</v>
      </c>
      <c r="N123" s="45">
        <f>Displacement_Number!N123*'Temporary Relocation Numbers'!$O$2</f>
        <v>76835.636154295848</v>
      </c>
      <c r="O123" s="45">
        <f>Displacement_Number!O123*'Temporary Relocation Numbers'!$O$2</f>
        <v>157392.57916017025</v>
      </c>
      <c r="P123" s="45">
        <f>Displacement_Number!P123*'Temporary Relocation Numbers'!$O$2</f>
        <v>119313.56810145194</v>
      </c>
      <c r="Q123" s="45">
        <f>Displacement_Number!Q123*'Temporary Relocation Numbers'!$O$2</f>
        <v>58686.279790588182</v>
      </c>
      <c r="R123" s="45">
        <f>Displacement_Number!R123*'Temporary Relocation Numbers'!$O$2</f>
        <v>37641.033136239261</v>
      </c>
      <c r="S123" s="45">
        <f>Displacement_Number!S123*'Temporary Relocation Numbers'!$O$2</f>
        <v>20552.353170544833</v>
      </c>
      <c r="U123">
        <v>2142</v>
      </c>
      <c r="V123" s="43">
        <f>Displacement_Number!V123*'Temporary Relocation Numbers'!$C$2</f>
        <v>0</v>
      </c>
      <c r="W123" s="43">
        <f>Displacement_Number!W123*'Temporary Relocation Numbers'!$C$2</f>
        <v>0</v>
      </c>
      <c r="X123" s="43">
        <f>Displacement_Number!X123*'Temporary Relocation Numbers'!$C$2</f>
        <v>0</v>
      </c>
      <c r="Y123" s="43">
        <f>Displacement_Number!Y123*'Temporary Relocation Numbers'!$C$2</f>
        <v>0</v>
      </c>
      <c r="Z123" s="43">
        <f>Displacement_Number!Z123*'Temporary Relocation Numbers'!$C$2</f>
        <v>0</v>
      </c>
      <c r="AA123" s="43">
        <f>Displacement_Number!AA123*'Temporary Relocation Numbers'!$C$2</f>
        <v>0</v>
      </c>
      <c r="AB123" s="44">
        <f>Displacement_Number!AB123*'Temporary Relocation Numbers'!$I$2</f>
        <v>947.77327702935418</v>
      </c>
      <c r="AC123" s="44">
        <f>Displacement_Number!AC123*'Temporary Relocation Numbers'!$I$2</f>
        <v>1135.9152984375187</v>
      </c>
      <c r="AD123" s="44">
        <f>Displacement_Number!AD123*'Temporary Relocation Numbers'!$I$2</f>
        <v>734.72647232492545</v>
      </c>
      <c r="AE123" s="44">
        <f>Displacement_Number!AE123*'Temporary Relocation Numbers'!$I$2</f>
        <v>880.61566835732265</v>
      </c>
      <c r="AF123" s="44">
        <f>Displacement_Number!AF123*'Temporary Relocation Numbers'!$I$2</f>
        <v>711.16853655610362</v>
      </c>
      <c r="AG123" s="44">
        <f>Displacement_Number!AG123*'Temporary Relocation Numbers'!$I$2</f>
        <v>271.92200159122012</v>
      </c>
      <c r="AH123" s="45">
        <f>Displacement_Number!AH123*'Temporary Relocation Numbers'!$O$2</f>
        <v>71532.107951770886</v>
      </c>
      <c r="AI123" s="45">
        <f>Displacement_Number!AI123*'Temporary Relocation Numbers'!$O$2</f>
        <v>143729.64022506867</v>
      </c>
      <c r="AJ123" s="45">
        <f>Displacement_Number!AJ123*'Temporary Relocation Numbers'!$O$2</f>
        <v>107811.94774683987</v>
      </c>
      <c r="AK123" s="45">
        <f>Displacement_Number!AK123*'Temporary Relocation Numbers'!$O$2</f>
        <v>58535.269274385311</v>
      </c>
      <c r="AL123" s="45">
        <f>Displacement_Number!AL123*'Temporary Relocation Numbers'!$O$2</f>
        <v>36872.140435860107</v>
      </c>
      <c r="AM123" s="45">
        <f>Displacement_Number!AM123*'Temporary Relocation Numbers'!$O$2</f>
        <v>18797.881167662661</v>
      </c>
    </row>
    <row r="124" spans="1:39" x14ac:dyDescent="0.35">
      <c r="A124">
        <v>2143</v>
      </c>
      <c r="B124" s="43">
        <f>Displacement_Number!B124*'Temporary Relocation Numbers'!$C$2</f>
        <v>0</v>
      </c>
      <c r="C124" s="43">
        <f>Displacement_Number!C124*'Temporary Relocation Numbers'!$C$2</f>
        <v>0</v>
      </c>
      <c r="D124" s="43">
        <f>Displacement_Number!D124*'Temporary Relocation Numbers'!$C$2</f>
        <v>0</v>
      </c>
      <c r="E124" s="43">
        <f>Displacement_Number!E124*'Temporary Relocation Numbers'!$C$2</f>
        <v>0</v>
      </c>
      <c r="F124" s="43">
        <f>Displacement_Number!F124*'Temporary Relocation Numbers'!$C$2</f>
        <v>0</v>
      </c>
      <c r="G124" s="43">
        <f>Displacement_Number!G124*'Temporary Relocation Numbers'!$C$2</f>
        <v>0</v>
      </c>
      <c r="H124" s="44">
        <f>Displacement_Number!H124*'Temporary Relocation Numbers'!$I$2</f>
        <v>1032.6653595069163</v>
      </c>
      <c r="I124" s="44">
        <f>Displacement_Number!I124*'Temporary Relocation Numbers'!$I$2</f>
        <v>1261.761709616869</v>
      </c>
      <c r="J124" s="44">
        <f>Displacement_Number!J124*'Temporary Relocation Numbers'!$I$2</f>
        <v>824.78757676461214</v>
      </c>
      <c r="K124" s="44">
        <f>Displacement_Number!K124*'Temporary Relocation Numbers'!$I$2</f>
        <v>895.56858158107275</v>
      </c>
      <c r="L124" s="44">
        <f>Displacement_Number!L124*'Temporary Relocation Numbers'!$I$2</f>
        <v>736.42615020848655</v>
      </c>
      <c r="M124" s="44">
        <f>Displacement_Number!M124*'Temporary Relocation Numbers'!$I$2</f>
        <v>301.57163065227883</v>
      </c>
      <c r="N124" s="45">
        <f>Displacement_Number!N124*'Temporary Relocation Numbers'!$O$2</f>
        <v>77903.025451563881</v>
      </c>
      <c r="O124" s="45">
        <f>Displacement_Number!O124*'Temporary Relocation Numbers'!$O$2</f>
        <v>159579.05359929136</v>
      </c>
      <c r="P124" s="45">
        <f>Displacement_Number!P124*'Temporary Relocation Numbers'!$O$2</f>
        <v>120971.05454894625</v>
      </c>
      <c r="Q124" s="45">
        <f>Displacement_Number!Q124*'Temporary Relocation Numbers'!$O$2</f>
        <v>59501.54091264306</v>
      </c>
      <c r="R124" s="45">
        <f>Displacement_Number!R124*'Temporary Relocation Numbers'!$O$2</f>
        <v>38163.93680332222</v>
      </c>
      <c r="S124" s="45">
        <f>Displacement_Number!S124*'Temporary Relocation Numbers'!$O$2</f>
        <v>20837.863422114289</v>
      </c>
      <c r="U124">
        <v>2143</v>
      </c>
      <c r="V124" s="43">
        <f>Displacement_Number!V124*'Temporary Relocation Numbers'!$C$2</f>
        <v>0</v>
      </c>
      <c r="W124" s="43">
        <f>Displacement_Number!W124*'Temporary Relocation Numbers'!$C$2</f>
        <v>0</v>
      </c>
      <c r="X124" s="43">
        <f>Displacement_Number!X124*'Temporary Relocation Numbers'!$C$2</f>
        <v>0</v>
      </c>
      <c r="Y124" s="43">
        <f>Displacement_Number!Y124*'Temporary Relocation Numbers'!$C$2</f>
        <v>0</v>
      </c>
      <c r="Z124" s="43">
        <f>Displacement_Number!Z124*'Temporary Relocation Numbers'!$C$2</f>
        <v>0</v>
      </c>
      <c r="AA124" s="43">
        <f>Displacement_Number!AA124*'Temporary Relocation Numbers'!$C$2</f>
        <v>0</v>
      </c>
      <c r="AB124" s="44">
        <f>Displacement_Number!AB124*'Temporary Relocation Numbers'!$I$2</f>
        <v>961.38632633905797</v>
      </c>
      <c r="AC124" s="44">
        <f>Displacement_Number!AC124*'Temporary Relocation Numbers'!$I$2</f>
        <v>1152.2306676761873</v>
      </c>
      <c r="AD124" s="44">
        <f>Displacement_Number!AD124*'Temporary Relocation Numbers'!$I$2</f>
        <v>745.27948952778775</v>
      </c>
      <c r="AE124" s="44">
        <f>Displacement_Number!AE124*'Temporary Relocation Numbers'!$I$2</f>
        <v>893.26412005646739</v>
      </c>
      <c r="AF124" s="44">
        <f>Displacement_Number!AF124*'Temporary Relocation Numbers'!$I$2</f>
        <v>721.38318661037829</v>
      </c>
      <c r="AG124" s="44">
        <f>Displacement_Number!AG124*'Temporary Relocation Numbers'!$I$2</f>
        <v>275.82766944002998</v>
      </c>
      <c r="AH124" s="45">
        <f>Displacement_Number!AH124*'Temporary Relocation Numbers'!$O$2</f>
        <v>72525.821419378728</v>
      </c>
      <c r="AI124" s="45">
        <f>Displacement_Number!AI124*'Temporary Relocation Numbers'!$O$2</f>
        <v>145726.31113657574</v>
      </c>
      <c r="AJ124" s="45">
        <f>Displacement_Number!AJ124*'Temporary Relocation Numbers'!$O$2</f>
        <v>109309.65538488829</v>
      </c>
      <c r="AK124" s="45">
        <f>Displacement_Number!AK124*'Temporary Relocation Numbers'!$O$2</f>
        <v>59348.432580676075</v>
      </c>
      <c r="AL124" s="45">
        <f>Displacement_Number!AL124*'Temporary Relocation Numbers'!$O$2</f>
        <v>37384.362759230571</v>
      </c>
      <c r="AM124" s="45">
        <f>Displacement_Number!AM124*'Temporary Relocation Numbers'!$O$2</f>
        <v>19059.018553567646</v>
      </c>
    </row>
    <row r="125" spans="1:39" x14ac:dyDescent="0.35">
      <c r="A125">
        <v>2144</v>
      </c>
      <c r="B125" s="43">
        <f>Displacement_Number!B125*'Temporary Relocation Numbers'!$C$2</f>
        <v>0</v>
      </c>
      <c r="C125" s="43">
        <f>Displacement_Number!C125*'Temporary Relocation Numbers'!$C$2</f>
        <v>0</v>
      </c>
      <c r="D125" s="43">
        <f>Displacement_Number!D125*'Temporary Relocation Numbers'!$C$2</f>
        <v>0</v>
      </c>
      <c r="E125" s="43">
        <f>Displacement_Number!E125*'Temporary Relocation Numbers'!$C$2</f>
        <v>0</v>
      </c>
      <c r="F125" s="43">
        <f>Displacement_Number!F125*'Temporary Relocation Numbers'!$C$2</f>
        <v>0</v>
      </c>
      <c r="G125" s="43">
        <f>Displacement_Number!G125*'Temporary Relocation Numbers'!$C$2</f>
        <v>0</v>
      </c>
      <c r="H125" s="44">
        <f>Displacement_Number!H125*'Temporary Relocation Numbers'!$I$2</f>
        <v>1047.497730074962</v>
      </c>
      <c r="I125" s="44">
        <f>Displacement_Number!I125*'Temporary Relocation Numbers'!$I$2</f>
        <v>1279.8846349898522</v>
      </c>
      <c r="J125" s="44">
        <f>Displacement_Number!J125*'Temporary Relocation Numbers'!$I$2</f>
        <v>836.634158879398</v>
      </c>
      <c r="K125" s="44">
        <f>Displacement_Number!K125*'Temporary Relocation Numbers'!$I$2</f>
        <v>908.43180484001141</v>
      </c>
      <c r="L125" s="44">
        <f>Displacement_Number!L125*'Temporary Relocation Numbers'!$I$2</f>
        <v>747.0035802106969</v>
      </c>
      <c r="M125" s="44">
        <f>Displacement_Number!M125*'Temporary Relocation Numbers'!$I$2</f>
        <v>305.90316180849021</v>
      </c>
      <c r="N125" s="45">
        <f>Displacement_Number!N125*'Temporary Relocation Numbers'!$O$2</f>
        <v>78985.242763135524</v>
      </c>
      <c r="O125" s="45">
        <f>Displacement_Number!O125*'Temporary Relocation Numbers'!$O$2</f>
        <v>161795.90221804942</v>
      </c>
      <c r="P125" s="45">
        <f>Displacement_Number!P125*'Temporary Relocation Numbers'!$O$2</f>
        <v>122651.56655310902</v>
      </c>
      <c r="Q125" s="45">
        <f>Displacement_Number!Q125*'Temporary Relocation Numbers'!$O$2</f>
        <v>60328.127521668743</v>
      </c>
      <c r="R125" s="45">
        <f>Displacement_Number!R125*'Temporary Relocation Numbers'!$O$2</f>
        <v>38694.104570836731</v>
      </c>
      <c r="S125" s="45">
        <f>Displacement_Number!S125*'Temporary Relocation Numbers'!$O$2</f>
        <v>21127.339939885718</v>
      </c>
      <c r="U125">
        <v>2144</v>
      </c>
      <c r="V125" s="43">
        <f>Displacement_Number!V125*'Temporary Relocation Numbers'!$C$2</f>
        <v>0</v>
      </c>
      <c r="W125" s="43">
        <f>Displacement_Number!W125*'Temporary Relocation Numbers'!$C$2</f>
        <v>0</v>
      </c>
      <c r="X125" s="43">
        <f>Displacement_Number!X125*'Temporary Relocation Numbers'!$C$2</f>
        <v>0</v>
      </c>
      <c r="Y125" s="43">
        <f>Displacement_Number!Y125*'Temporary Relocation Numbers'!$C$2</f>
        <v>0</v>
      </c>
      <c r="Z125" s="43">
        <f>Displacement_Number!Z125*'Temporary Relocation Numbers'!$C$2</f>
        <v>0</v>
      </c>
      <c r="AA125" s="43">
        <f>Displacement_Number!AA125*'Temporary Relocation Numbers'!$C$2</f>
        <v>0</v>
      </c>
      <c r="AB125" s="44">
        <f>Displacement_Number!AB125*'Temporary Relocation Numbers'!$I$2</f>
        <v>975.19490248624459</v>
      </c>
      <c r="AC125" s="44">
        <f>Displacement_Number!AC125*'Temporary Relocation Numbers'!$I$2</f>
        <v>1168.7803776916378</v>
      </c>
      <c r="AD125" s="44">
        <f>Displacement_Number!AD125*'Temporary Relocation Numbers'!$I$2</f>
        <v>755.98408174023371</v>
      </c>
      <c r="AE125" s="44">
        <f>Displacement_Number!AE125*'Temporary Relocation Numbers'!$I$2</f>
        <v>906.094243892657</v>
      </c>
      <c r="AF125" s="44">
        <f>Displacement_Number!AF125*'Temporary Relocation Numbers'!$I$2</f>
        <v>731.74455164200094</v>
      </c>
      <c r="AG125" s="44">
        <f>Displacement_Number!AG125*'Temporary Relocation Numbers'!$I$2</f>
        <v>279.7894351450484</v>
      </c>
      <c r="AH125" s="45">
        <f>Displacement_Number!AH125*'Temporary Relocation Numbers'!$O$2</f>
        <v>73533.339407557563</v>
      </c>
      <c r="AI125" s="45">
        <f>Displacement_Number!AI125*'Temporary Relocation Numbers'!$O$2</f>
        <v>147750.7195051767</v>
      </c>
      <c r="AJ125" s="45">
        <f>Displacement_Number!AJ125*'Temporary Relocation Numbers'!$O$2</f>
        <v>110828.16895600766</v>
      </c>
      <c r="AK125" s="45">
        <f>Displacement_Number!AK125*'Temporary Relocation Numbers'!$O$2</f>
        <v>60172.892231391226</v>
      </c>
      <c r="AL125" s="45">
        <f>Displacement_Number!AL125*'Temporary Relocation Numbers'!$O$2</f>
        <v>37903.700799384962</v>
      </c>
      <c r="AM125" s="45">
        <f>Displacement_Number!AM125*'Temporary Relocation Numbers'!$O$2</f>
        <v>19323.783621428338</v>
      </c>
    </row>
    <row r="126" spans="1:39" x14ac:dyDescent="0.35">
      <c r="A126">
        <v>2145</v>
      </c>
      <c r="B126" s="43">
        <f>Displacement_Number!B126*'Temporary Relocation Numbers'!$C$2</f>
        <v>0</v>
      </c>
      <c r="C126" s="43">
        <f>Displacement_Number!C126*'Temporary Relocation Numbers'!$C$2</f>
        <v>0</v>
      </c>
      <c r="D126" s="43">
        <f>Displacement_Number!D126*'Temporary Relocation Numbers'!$C$2</f>
        <v>0</v>
      </c>
      <c r="E126" s="43">
        <f>Displacement_Number!E126*'Temporary Relocation Numbers'!$C$2</f>
        <v>0</v>
      </c>
      <c r="F126" s="43">
        <f>Displacement_Number!F126*'Temporary Relocation Numbers'!$C$2</f>
        <v>0</v>
      </c>
      <c r="G126" s="43">
        <f>Displacement_Number!G126*'Temporary Relocation Numbers'!$C$2</f>
        <v>0</v>
      </c>
      <c r="H126" s="44">
        <f>Displacement_Number!H126*'Temporary Relocation Numbers'!$I$2</f>
        <v>1062.5431408255245</v>
      </c>
      <c r="I126" s="44">
        <f>Displacement_Number!I126*'Temporary Relocation Numbers'!$I$2</f>
        <v>1298.2678634149661</v>
      </c>
      <c r="J126" s="44">
        <f>Displacement_Number!J126*'Temporary Relocation Numbers'!$I$2</f>
        <v>848.65089572463296</v>
      </c>
      <c r="K126" s="44">
        <f>Displacement_Number!K126*'Temporary Relocation Numbers'!$I$2</f>
        <v>921.47978504108983</v>
      </c>
      <c r="L126" s="44">
        <f>Displacement_Number!L126*'Temporary Relocation Numbers'!$I$2</f>
        <v>757.7329358682091</v>
      </c>
      <c r="M126" s="44">
        <f>Displacement_Number!M126*'Temporary Relocation Numbers'!$I$2</f>
        <v>310.296907577252</v>
      </c>
      <c r="N126" s="45">
        <f>Displacement_Number!N126*'Temporary Relocation Numbers'!$O$2</f>
        <v>80082.494077593132</v>
      </c>
      <c r="O126" s="45">
        <f>Displacement_Number!O126*'Temporary Relocation Numbers'!$O$2</f>
        <v>164043.54697005707</v>
      </c>
      <c r="P126" s="45">
        <f>Displacement_Number!P126*'Temporary Relocation Numbers'!$O$2</f>
        <v>124355.42398156901</v>
      </c>
      <c r="Q126" s="45">
        <f>Displacement_Number!Q126*'Temporary Relocation Numbers'!$O$2</f>
        <v>61166.196949655772</v>
      </c>
      <c r="R126" s="45">
        <f>Displacement_Number!R126*'Temporary Relocation Numbers'!$O$2</f>
        <v>39231.637350591984</v>
      </c>
      <c r="S126" s="45">
        <f>Displacement_Number!S126*'Temporary Relocation Numbers'!$O$2</f>
        <v>21420.837822642774</v>
      </c>
      <c r="U126">
        <v>2145</v>
      </c>
      <c r="V126" s="43">
        <f>Displacement_Number!V126*'Temporary Relocation Numbers'!$C$2</f>
        <v>0</v>
      </c>
      <c r="W126" s="43">
        <f>Displacement_Number!W126*'Temporary Relocation Numbers'!$C$2</f>
        <v>0</v>
      </c>
      <c r="X126" s="43">
        <f>Displacement_Number!X126*'Temporary Relocation Numbers'!$C$2</f>
        <v>0</v>
      </c>
      <c r="Y126" s="43">
        <f>Displacement_Number!Y126*'Temporary Relocation Numbers'!$C$2</f>
        <v>0</v>
      </c>
      <c r="Z126" s="43">
        <f>Displacement_Number!Z126*'Temporary Relocation Numbers'!$C$2</f>
        <v>0</v>
      </c>
      <c r="AA126" s="43">
        <f>Displacement_Number!AA126*'Temporary Relocation Numbers'!$C$2</f>
        <v>0</v>
      </c>
      <c r="AB126" s="44">
        <f>Displacement_Number!AB126*'Temporary Relocation Numbers'!$I$2</f>
        <v>989.20181386037279</v>
      </c>
      <c r="AC126" s="44">
        <f>Displacement_Number!AC126*'Temporary Relocation Numbers'!$I$2</f>
        <v>1185.5677943653809</v>
      </c>
      <c r="AD126" s="44">
        <f>Displacement_Number!AD126*'Temporary Relocation Numbers'!$I$2</f>
        <v>766.84242606318935</v>
      </c>
      <c r="AE126" s="44">
        <f>Displacement_Number!AE126*'Temporary Relocation Numbers'!$I$2</f>
        <v>919.10864925763065</v>
      </c>
      <c r="AF126" s="44">
        <f>Displacement_Number!AF126*'Temporary Relocation Numbers'!$I$2</f>
        <v>742.25473894632319</v>
      </c>
      <c r="AG126" s="44">
        <f>Displacement_Number!AG126*'Temporary Relocation Numbers'!$I$2</f>
        <v>283.80810445054067</v>
      </c>
      <c r="AH126" s="45">
        <f>Displacement_Number!AH126*'Temporary Relocation Numbers'!$O$2</f>
        <v>74554.853686666145</v>
      </c>
      <c r="AI126" s="45">
        <f>Displacement_Number!AI126*'Temporary Relocation Numbers'!$O$2</f>
        <v>149803.25065552443</v>
      </c>
      <c r="AJ126" s="45">
        <f>Displacement_Number!AJ126*'Temporary Relocation Numbers'!$O$2</f>
        <v>112367.77749314398</v>
      </c>
      <c r="AK126" s="45">
        <f>Displacement_Number!AK126*'Temporary Relocation Numbers'!$O$2</f>
        <v>61008.805153677342</v>
      </c>
      <c r="AL126" s="45">
        <f>Displacement_Number!AL126*'Temporary Relocation Numbers'!$O$2</f>
        <v>38430.253406808799</v>
      </c>
      <c r="AM126" s="45">
        <f>Displacement_Number!AM126*'Temporary Relocation Numbers'!$O$2</f>
        <v>19592.226766466094</v>
      </c>
    </row>
    <row r="127" spans="1:39" x14ac:dyDescent="0.35">
      <c r="A127">
        <v>2146</v>
      </c>
      <c r="B127" s="43">
        <f>Displacement_Number!B127*'Temporary Relocation Numbers'!$C$2</f>
        <v>0</v>
      </c>
      <c r="C127" s="43">
        <f>Displacement_Number!C127*'Temporary Relocation Numbers'!$C$2</f>
        <v>0</v>
      </c>
      <c r="D127" s="43">
        <f>Displacement_Number!D127*'Temporary Relocation Numbers'!$C$2</f>
        <v>0</v>
      </c>
      <c r="E127" s="43">
        <f>Displacement_Number!E127*'Temporary Relocation Numbers'!$C$2</f>
        <v>0</v>
      </c>
      <c r="F127" s="43">
        <f>Displacement_Number!F127*'Temporary Relocation Numbers'!$C$2</f>
        <v>0</v>
      </c>
      <c r="G127" s="43">
        <f>Displacement_Number!G127*'Temporary Relocation Numbers'!$C$2</f>
        <v>0</v>
      </c>
      <c r="H127" s="44">
        <f>Displacement_Number!H127*'Temporary Relocation Numbers'!$I$2</f>
        <v>1077.8046516955944</v>
      </c>
      <c r="I127" s="44">
        <f>Displacement_Number!I127*'Temporary Relocation Numbers'!$I$2</f>
        <v>1316.91513367486</v>
      </c>
      <c r="J127" s="44">
        <f>Displacement_Number!J127*'Temporary Relocation Numbers'!$I$2</f>
        <v>860.84023126533725</v>
      </c>
      <c r="K127" s="44">
        <f>Displacement_Number!K127*'Temporary Relocation Numbers'!$I$2</f>
        <v>934.71517588369431</v>
      </c>
      <c r="L127" s="44">
        <f>Displacement_Number!L127*'Temporary Relocation Numbers'!$I$2</f>
        <v>768.61639931834065</v>
      </c>
      <c r="M127" s="44">
        <f>Displacement_Number!M127*'Temporary Relocation Numbers'!$I$2</f>
        <v>314.75376155897379</v>
      </c>
      <c r="N127" s="45">
        <f>Displacement_Number!N127*'Temporary Relocation Numbers'!$O$2</f>
        <v>81194.98824508203</v>
      </c>
      <c r="O127" s="45">
        <f>Displacement_Number!O127*'Temporary Relocation Numbers'!$O$2</f>
        <v>166322.41567064417</v>
      </c>
      <c r="P127" s="45">
        <f>Displacement_Number!P127*'Temporary Relocation Numbers'!$O$2</f>
        <v>126082.95114550898</v>
      </c>
      <c r="Q127" s="45">
        <f>Displacement_Number!Q127*'Temporary Relocation Numbers'!$O$2</f>
        <v>62015.908714227422</v>
      </c>
      <c r="R127" s="45">
        <f>Displacement_Number!R127*'Temporary Relocation Numbers'!$O$2</f>
        <v>39776.637456249096</v>
      </c>
      <c r="S127" s="45">
        <f>Displacement_Number!S127*'Temporary Relocation Numbers'!$O$2</f>
        <v>21718.412934593289</v>
      </c>
      <c r="U127">
        <v>2146</v>
      </c>
      <c r="V127" s="43">
        <f>Displacement_Number!V127*'Temporary Relocation Numbers'!$C$2</f>
        <v>0</v>
      </c>
      <c r="W127" s="43">
        <f>Displacement_Number!W127*'Temporary Relocation Numbers'!$C$2</f>
        <v>0</v>
      </c>
      <c r="X127" s="43">
        <f>Displacement_Number!X127*'Temporary Relocation Numbers'!$C$2</f>
        <v>0</v>
      </c>
      <c r="Y127" s="43">
        <f>Displacement_Number!Y127*'Temporary Relocation Numbers'!$C$2</f>
        <v>0</v>
      </c>
      <c r="Z127" s="43">
        <f>Displacement_Number!Z127*'Temporary Relocation Numbers'!$C$2</f>
        <v>0</v>
      </c>
      <c r="AA127" s="43">
        <f>Displacement_Number!AA127*'Temporary Relocation Numbers'!$C$2</f>
        <v>0</v>
      </c>
      <c r="AB127" s="44">
        <f>Displacement_Number!AB127*'Temporary Relocation Numbers'!$I$2</f>
        <v>1003.4099091883363</v>
      </c>
      <c r="AC127" s="44">
        <f>Displacement_Number!AC127*'Temporary Relocation Numbers'!$I$2</f>
        <v>1202.5963319237287</v>
      </c>
      <c r="AD127" s="44">
        <f>Displacement_Number!AD127*'Temporary Relocation Numbers'!$I$2</f>
        <v>777.85673086769987</v>
      </c>
      <c r="AE127" s="44">
        <f>Displacement_Number!AE127*'Temporary Relocation Numbers'!$I$2</f>
        <v>932.3099830223216</v>
      </c>
      <c r="AF127" s="44">
        <f>Displacement_Number!AF127*'Temporary Relocation Numbers'!$I$2</f>
        <v>752.91588608618338</v>
      </c>
      <c r="AG127" s="44">
        <f>Displacement_Number!AG127*'Temporary Relocation Numbers'!$I$2</f>
        <v>287.88449467383151</v>
      </c>
      <c r="AH127" s="45">
        <f>Displacement_Number!AH127*'Temporary Relocation Numbers'!$O$2</f>
        <v>75590.558691108687</v>
      </c>
      <c r="AI127" s="45">
        <f>Displacement_Number!AI127*'Temporary Relocation Numbers'!$O$2</f>
        <v>151884.29526514502</v>
      </c>
      <c r="AJ127" s="45">
        <f>Displacement_Number!AJ127*'Temporary Relocation Numbers'!$O$2</f>
        <v>113928.77404444633</v>
      </c>
      <c r="AK127" s="45">
        <f>Displacement_Number!AK127*'Temporary Relocation Numbers'!$O$2</f>
        <v>61856.330454689698</v>
      </c>
      <c r="AL127" s="45">
        <f>Displacement_Number!AL127*'Temporary Relocation Numbers'!$O$2</f>
        <v>38964.1208052039</v>
      </c>
      <c r="AM127" s="45">
        <f>Displacement_Number!AM127*'Temporary Relocation Numbers'!$O$2</f>
        <v>19864.399083985259</v>
      </c>
    </row>
    <row r="128" spans="1:39" x14ac:dyDescent="0.35">
      <c r="A128">
        <v>2147</v>
      </c>
      <c r="B128" s="43">
        <f>Displacement_Number!B128*'Temporary Relocation Numbers'!$C$2</f>
        <v>0</v>
      </c>
      <c r="C128" s="43">
        <f>Displacement_Number!C128*'Temporary Relocation Numbers'!$C$2</f>
        <v>0</v>
      </c>
      <c r="D128" s="43">
        <f>Displacement_Number!D128*'Temporary Relocation Numbers'!$C$2</f>
        <v>0</v>
      </c>
      <c r="E128" s="43">
        <f>Displacement_Number!E128*'Temporary Relocation Numbers'!$C$2</f>
        <v>0</v>
      </c>
      <c r="F128" s="43">
        <f>Displacement_Number!F128*'Temporary Relocation Numbers'!$C$2</f>
        <v>0</v>
      </c>
      <c r="G128" s="43">
        <f>Displacement_Number!G128*'Temporary Relocation Numbers'!$C$2</f>
        <v>0</v>
      </c>
      <c r="H128" s="44">
        <f>Displacement_Number!H128*'Temporary Relocation Numbers'!$I$2</f>
        <v>1093.285366572625</v>
      </c>
      <c r="I128" s="44">
        <f>Displacement_Number!I128*'Temporary Relocation Numbers'!$I$2</f>
        <v>1335.8302382530362</v>
      </c>
      <c r="J128" s="44">
        <f>Displacement_Number!J128*'Temporary Relocation Numbers'!$I$2</f>
        <v>873.20464456966897</v>
      </c>
      <c r="K128" s="44">
        <f>Displacement_Number!K128*'Temporary Relocation Numbers'!$I$2</f>
        <v>948.14066918280446</v>
      </c>
      <c r="L128" s="44">
        <f>Displacement_Number!L128*'Temporary Relocation Numbers'!$I$2</f>
        <v>779.6561840408674</v>
      </c>
      <c r="M128" s="44">
        <f>Displacement_Number!M128*'Temporary Relocation Numbers'!$I$2</f>
        <v>319.27463018901904</v>
      </c>
      <c r="N128" s="45">
        <f>Displacement_Number!N128*'Temporary Relocation Numbers'!$O$2</f>
        <v>82322.937017062868</v>
      </c>
      <c r="O128" s="45">
        <f>Displacement_Number!O128*'Temporary Relocation Numbers'!$O$2</f>
        <v>168632.942078288</v>
      </c>
      <c r="P128" s="45">
        <f>Displacement_Number!P128*'Temporary Relocation Numbers'!$O$2</f>
        <v>127834.47686139468</v>
      </c>
      <c r="Q128" s="45">
        <f>Displacement_Number!Q128*'Temporary Relocation Numbers'!$O$2</f>
        <v>62877.424549002171</v>
      </c>
      <c r="R128" s="45">
        <f>Displacement_Number!R128*'Temporary Relocation Numbers'!$O$2</f>
        <v>40329.208622795464</v>
      </c>
      <c r="S128" s="45">
        <f>Displacement_Number!S128*'Temporary Relocation Numbers'!$O$2</f>
        <v>22020.121916002387</v>
      </c>
      <c r="U128">
        <v>2147</v>
      </c>
      <c r="V128" s="43">
        <f>Displacement_Number!V128*'Temporary Relocation Numbers'!$C$2</f>
        <v>0</v>
      </c>
      <c r="W128" s="43">
        <f>Displacement_Number!W128*'Temporary Relocation Numbers'!$C$2</f>
        <v>0</v>
      </c>
      <c r="X128" s="43">
        <f>Displacement_Number!X128*'Temporary Relocation Numbers'!$C$2</f>
        <v>0</v>
      </c>
      <c r="Y128" s="43">
        <f>Displacement_Number!Y128*'Temporary Relocation Numbers'!$C$2</f>
        <v>0</v>
      </c>
      <c r="Z128" s="43">
        <f>Displacement_Number!Z128*'Temporary Relocation Numbers'!$C$2</f>
        <v>0</v>
      </c>
      <c r="AA128" s="43">
        <f>Displacement_Number!AA128*'Temporary Relocation Numbers'!$C$2</f>
        <v>0</v>
      </c>
      <c r="AB128" s="44">
        <f>Displacement_Number!AB128*'Temporary Relocation Numbers'!$I$2</f>
        <v>1017.8220781138411</v>
      </c>
      <c r="AC128" s="44">
        <f>Displacement_Number!AC128*'Temporary Relocation Numbers'!$I$2</f>
        <v>1219.8694536321807</v>
      </c>
      <c r="AD128" s="44">
        <f>Displacement_Number!AD128*'Temporary Relocation Numbers'!$I$2</f>
        <v>789.0292362440664</v>
      </c>
      <c r="AE128" s="44">
        <f>Displacement_Number!AE128*'Temporary Relocation Numbers'!$I$2</f>
        <v>945.70093007517789</v>
      </c>
      <c r="AF128" s="44">
        <f>Displacement_Number!AF128*'Temporary Relocation Numbers'!$I$2</f>
        <v>763.730161326646</v>
      </c>
      <c r="AG128" s="44">
        <f>Displacement_Number!AG128*'Temporary Relocation Numbers'!$I$2</f>
        <v>292.01943487153108</v>
      </c>
      <c r="AH128" s="45">
        <f>Displacement_Number!AH128*'Temporary Relocation Numbers'!$O$2</f>
        <v>76640.651556343451</v>
      </c>
      <c r="AI128" s="45">
        <f>Displacement_Number!AI128*'Temporary Relocation Numbers'!$O$2</f>
        <v>153994.24943879902</v>
      </c>
      <c r="AJ128" s="45">
        <f>Displacement_Number!AJ128*'Temporary Relocation Numbers'!$O$2</f>
        <v>115511.45572904524</v>
      </c>
      <c r="AK128" s="45">
        <f>Displacement_Number!AK128*'Temporary Relocation Numbers'!$O$2</f>
        <v>62715.629451876695</v>
      </c>
      <c r="AL128" s="45">
        <f>Displacement_Number!AL128*'Temporary Relocation Numbers'!$O$2</f>
        <v>39505.404610564932</v>
      </c>
      <c r="AM128" s="45">
        <f>Displacement_Number!AM128*'Temporary Relocation Numbers'!$O$2</f>
        <v>20140.352379098593</v>
      </c>
    </row>
    <row r="129" spans="1:39" x14ac:dyDescent="0.35">
      <c r="A129">
        <v>2148</v>
      </c>
      <c r="B129" s="43">
        <f>Displacement_Number!B129*'Temporary Relocation Numbers'!$C$2</f>
        <v>0</v>
      </c>
      <c r="C129" s="43">
        <f>Displacement_Number!C129*'Temporary Relocation Numbers'!$C$2</f>
        <v>0</v>
      </c>
      <c r="D129" s="43">
        <f>Displacement_Number!D129*'Temporary Relocation Numbers'!$C$2</f>
        <v>0</v>
      </c>
      <c r="E129" s="43">
        <f>Displacement_Number!E129*'Temporary Relocation Numbers'!$C$2</f>
        <v>0</v>
      </c>
      <c r="F129" s="43">
        <f>Displacement_Number!F129*'Temporary Relocation Numbers'!$C$2</f>
        <v>0</v>
      </c>
      <c r="G129" s="43">
        <f>Displacement_Number!G129*'Temporary Relocation Numbers'!$C$2</f>
        <v>0</v>
      </c>
      <c r="H129" s="44">
        <f>Displacement_Number!H129*'Temporary Relocation Numbers'!$I$2</f>
        <v>1108.9884339257992</v>
      </c>
      <c r="I129" s="44">
        <f>Displacement_Number!I129*'Temporary Relocation Numbers'!$I$2</f>
        <v>1355.0170241051644</v>
      </c>
      <c r="J129" s="44">
        <f>Displacement_Number!J129*'Temporary Relocation Numbers'!$I$2</f>
        <v>885.74665031311747</v>
      </c>
      <c r="K129" s="44">
        <f>Displacement_Number!K129*'Temporary Relocation Numbers'!$I$2</f>
        <v>961.75899541645424</v>
      </c>
      <c r="L129" s="44">
        <f>Displacement_Number!L129*'Temporary Relocation Numbers'!$I$2</f>
        <v>790.85453530819814</v>
      </c>
      <c r="M129" s="44">
        <f>Displacement_Number!M129*'Temporary Relocation Numbers'!$I$2</f>
        <v>323.86043292205596</v>
      </c>
      <c r="N129" s="45">
        <f>Displacement_Number!N129*'Temporary Relocation Numbers'!$O$2</f>
        <v>83466.555086616281</v>
      </c>
      <c r="O129" s="45">
        <f>Displacement_Number!O129*'Temporary Relocation Numbers'!$O$2</f>
        <v>170975.56597717429</v>
      </c>
      <c r="P129" s="45">
        <f>Displacement_Number!P129*'Temporary Relocation Numbers'!$O$2</f>
        <v>129610.33451356147</v>
      </c>
      <c r="Q129" s="45">
        <f>Displacement_Number!Q129*'Temporary Relocation Numbers'!$O$2</f>
        <v>63750.908434378071</v>
      </c>
      <c r="R129" s="45">
        <f>Displacement_Number!R129*'Temporary Relocation Numbers'!$O$2</f>
        <v>40889.456026289568</v>
      </c>
      <c r="S129" s="45">
        <f>Displacement_Number!S129*'Temporary Relocation Numbers'!$O$2</f>
        <v>22326.022193973396</v>
      </c>
      <c r="U129">
        <v>2148</v>
      </c>
      <c r="V129" s="43">
        <f>Displacement_Number!V129*'Temporary Relocation Numbers'!$C$2</f>
        <v>0</v>
      </c>
      <c r="W129" s="43">
        <f>Displacement_Number!W129*'Temporary Relocation Numbers'!$C$2</f>
        <v>0</v>
      </c>
      <c r="X129" s="43">
        <f>Displacement_Number!X129*'Temporary Relocation Numbers'!$C$2</f>
        <v>0</v>
      </c>
      <c r="Y129" s="43">
        <f>Displacement_Number!Y129*'Temporary Relocation Numbers'!$C$2</f>
        <v>0</v>
      </c>
      <c r="Z129" s="43">
        <f>Displacement_Number!Z129*'Temporary Relocation Numbers'!$C$2</f>
        <v>0</v>
      </c>
      <c r="AA129" s="43">
        <f>Displacement_Number!AA129*'Temporary Relocation Numbers'!$C$2</f>
        <v>0</v>
      </c>
      <c r="AB129" s="44">
        <f>Displacement_Number!AB129*'Temporary Relocation Numbers'!$I$2</f>
        <v>1032.4412517850988</v>
      </c>
      <c r="AC129" s="44">
        <f>Displacement_Number!AC129*'Temporary Relocation Numbers'!$I$2</f>
        <v>1237.3906724997835</v>
      </c>
      <c r="AD129" s="44">
        <f>Displacement_Number!AD129*'Temporary Relocation Numbers'!$I$2</f>
        <v>800.36221445743672</v>
      </c>
      <c r="AE129" s="44">
        <f>Displacement_Number!AE129*'Temporary Relocation Numbers'!$I$2</f>
        <v>959.28421386821447</v>
      </c>
      <c r="AF129" s="44">
        <f>Displacement_Number!AF129*'Temporary Relocation Numbers'!$I$2</f>
        <v>774.69976407598119</v>
      </c>
      <c r="AG129" s="44">
        <f>Displacement_Number!AG129*'Temporary Relocation Numbers'!$I$2</f>
        <v>296.2137660081483</v>
      </c>
      <c r="AH129" s="45">
        <f>Displacement_Number!AH129*'Temporary Relocation Numbers'!$O$2</f>
        <v>77705.332156405319</v>
      </c>
      <c r="AI129" s="45">
        <f>Displacement_Number!AI129*'Temporary Relocation Numbers'!$O$2</f>
        <v>156133.51478387558</v>
      </c>
      <c r="AJ129" s="45">
        <f>Displacement_Number!AJ129*'Temporary Relocation Numbers'!$O$2</f>
        <v>117116.12379360633</v>
      </c>
      <c r="AK129" s="45">
        <f>Displacement_Number!AK129*'Temporary Relocation Numbers'!$O$2</f>
        <v>63586.865703684816</v>
      </c>
      <c r="AL129" s="45">
        <f>Displacement_Number!AL129*'Temporary Relocation Numbers'!$O$2</f>
        <v>40054.207850520972</v>
      </c>
      <c r="AM129" s="45">
        <f>Displacement_Number!AM129*'Temporary Relocation Numbers'!$O$2</f>
        <v>20420.139176587803</v>
      </c>
    </row>
    <row r="130" spans="1:39" x14ac:dyDescent="0.35">
      <c r="A130">
        <v>2149</v>
      </c>
      <c r="B130" s="43">
        <f>Displacement_Number!B130*'Temporary Relocation Numbers'!$C$2</f>
        <v>0</v>
      </c>
      <c r="C130" s="43">
        <f>Displacement_Number!C130*'Temporary Relocation Numbers'!$C$2</f>
        <v>0</v>
      </c>
      <c r="D130" s="43">
        <f>Displacement_Number!D130*'Temporary Relocation Numbers'!$C$2</f>
        <v>0</v>
      </c>
      <c r="E130" s="43">
        <f>Displacement_Number!E130*'Temporary Relocation Numbers'!$C$2</f>
        <v>0</v>
      </c>
      <c r="F130" s="43">
        <f>Displacement_Number!F130*'Temporary Relocation Numbers'!$C$2</f>
        <v>0</v>
      </c>
      <c r="G130" s="43">
        <f>Displacement_Number!G130*'Temporary Relocation Numbers'!$C$2</f>
        <v>0</v>
      </c>
      <c r="H130" s="44">
        <f>Displacement_Number!H130*'Temporary Relocation Numbers'!$I$2</f>
        <v>1124.9170474463676</v>
      </c>
      <c r="I130" s="44">
        <f>Displacement_Number!I130*'Temporary Relocation Numbers'!$I$2</f>
        <v>1374.4793934414761</v>
      </c>
      <c r="J130" s="44">
        <f>Displacement_Number!J130*'Temporary Relocation Numbers'!$I$2</f>
        <v>898.46879928993872</v>
      </c>
      <c r="K130" s="44">
        <f>Displacement_Number!K130*'Temporary Relocation Numbers'!$I$2</f>
        <v>975.57292428105768</v>
      </c>
      <c r="L130" s="44">
        <f>Displacement_Number!L130*'Temporary Relocation Numbers'!$I$2</f>
        <v>802.21373064202044</v>
      </c>
      <c r="M130" s="44">
        <f>Displacement_Number!M130*'Temporary Relocation Numbers'!$I$2</f>
        <v>328.51210241905682</v>
      </c>
      <c r="N130" s="45">
        <f>Displacement_Number!N130*'Temporary Relocation Numbers'!$O$2</f>
        <v>84626.060129307414</v>
      </c>
      <c r="O130" s="45">
        <f>Displacement_Number!O130*'Temporary Relocation Numbers'!$O$2</f>
        <v>173350.73326090581</v>
      </c>
      <c r="P130" s="45">
        <f>Displacement_Number!P130*'Temporary Relocation Numbers'!$O$2</f>
        <v>131410.86211767077</v>
      </c>
      <c r="Q130" s="45">
        <f>Displacement_Number!Q130*'Temporary Relocation Numbers'!$O$2</f>
        <v>64636.526628744599</v>
      </c>
      <c r="R130" s="45">
        <f>Displacement_Number!R130*'Temporary Relocation Numbers'!$O$2</f>
        <v>41457.486303880141</v>
      </c>
      <c r="S130" s="45">
        <f>Displacement_Number!S130*'Temporary Relocation Numbers'!$O$2</f>
        <v>22636.171993378466</v>
      </c>
      <c r="U130">
        <v>2149</v>
      </c>
      <c r="V130" s="43">
        <f>Displacement_Number!V130*'Temporary Relocation Numbers'!$C$2</f>
        <v>0</v>
      </c>
      <c r="W130" s="43">
        <f>Displacement_Number!W130*'Temporary Relocation Numbers'!$C$2</f>
        <v>0</v>
      </c>
      <c r="X130" s="43">
        <f>Displacement_Number!X130*'Temporary Relocation Numbers'!$C$2</f>
        <v>0</v>
      </c>
      <c r="Y130" s="43">
        <f>Displacement_Number!Y130*'Temporary Relocation Numbers'!$C$2</f>
        <v>0</v>
      </c>
      <c r="Z130" s="43">
        <f>Displacement_Number!Z130*'Temporary Relocation Numbers'!$C$2</f>
        <v>0</v>
      </c>
      <c r="AA130" s="43">
        <f>Displacement_Number!AA130*'Temporary Relocation Numbers'!$C$2</f>
        <v>0</v>
      </c>
      <c r="AB130" s="44">
        <f>Displacement_Number!AB130*'Temporary Relocation Numbers'!$I$2</f>
        <v>1047.2704034509641</v>
      </c>
      <c r="AC130" s="44">
        <f>Displacement_Number!AC130*'Temporary Relocation Numbers'!$I$2</f>
        <v>1255.1635519936051</v>
      </c>
      <c r="AD130" s="44">
        <f>Displacement_Number!AD130*'Temporary Relocation Numbers'!$I$2</f>
        <v>811.8579704099393</v>
      </c>
      <c r="AE130" s="44">
        <f>Displacement_Number!AE130*'Temporary Relocation Numbers'!$I$2</f>
        <v>973.06259697091093</v>
      </c>
      <c r="AF130" s="44">
        <f>Displacement_Number!AF130*'Temporary Relocation Numbers'!$I$2</f>
        <v>785.82692533298257</v>
      </c>
      <c r="AG130" s="44">
        <f>Displacement_Number!AG130*'Temporary Relocation Numbers'!$I$2</f>
        <v>300.46834112712696</v>
      </c>
      <c r="AH130" s="45">
        <f>Displacement_Number!AH130*'Temporary Relocation Numbers'!$O$2</f>
        <v>78784.803141949669</v>
      </c>
      <c r="AI130" s="45">
        <f>Displacement_Number!AI130*'Temporary Relocation Numbers'!$O$2</f>
        <v>158302.49848683452</v>
      </c>
      <c r="AJ130" s="45">
        <f>Displacement_Number!AJ130*'Temporary Relocation Numbers'!$O$2</f>
        <v>118743.08366966931</v>
      </c>
      <c r="AK130" s="45">
        <f>Displacement_Number!AK130*'Temporary Relocation Numbers'!$O$2</f>
        <v>64470.205040690344</v>
      </c>
      <c r="AL130" s="45">
        <f>Displacement_Number!AL130*'Temporary Relocation Numbers'!$O$2</f>
        <v>40610.634983945631</v>
      </c>
      <c r="AM130" s="45">
        <f>Displacement_Number!AM130*'Temporary Relocation Numbers'!$O$2</f>
        <v>20703.812730901111</v>
      </c>
    </row>
    <row r="131" spans="1:39" x14ac:dyDescent="0.35">
      <c r="A131">
        <v>2150</v>
      </c>
      <c r="B131" s="43">
        <f>Displacement_Number!B131*'Temporary Relocation Numbers'!$C$2</f>
        <v>0</v>
      </c>
      <c r="C131" s="43">
        <f>Displacement_Number!C131*'Temporary Relocation Numbers'!$C$2</f>
        <v>0</v>
      </c>
      <c r="D131" s="43">
        <f>Displacement_Number!D131*'Temporary Relocation Numbers'!$C$2</f>
        <v>0</v>
      </c>
      <c r="E131" s="43">
        <f>Displacement_Number!E131*'Temporary Relocation Numbers'!$C$2</f>
        <v>0</v>
      </c>
      <c r="F131" s="43">
        <f>Displacement_Number!F131*'Temporary Relocation Numbers'!$C$2</f>
        <v>0</v>
      </c>
      <c r="G131" s="43">
        <f>Displacement_Number!G131*'Temporary Relocation Numbers'!$C$2</f>
        <v>0</v>
      </c>
      <c r="H131" s="44">
        <f>Displacement_Number!H131*'Temporary Relocation Numbers'!$I$2</f>
        <v>1210.3945899185624</v>
      </c>
      <c r="I131" s="44">
        <f>Displacement_Number!I131*'Temporary Relocation Numbers'!$I$2</f>
        <v>1478.9200906437754</v>
      </c>
      <c r="J131" s="44">
        <f>Displacement_Number!J131*'Temporary Relocation Numbers'!$I$2</f>
        <v>966.73952656319489</v>
      </c>
      <c r="K131" s="44">
        <f>Displacement_Number!K131*'Temporary Relocation Numbers'!$I$2</f>
        <v>1049.7024578846749</v>
      </c>
      <c r="L131" s="44">
        <f>Displacement_Number!L131*'Temporary Relocation Numbers'!$I$2</f>
        <v>863.17045486305756</v>
      </c>
      <c r="M131" s="44">
        <f>Displacement_Number!M131*'Temporary Relocation Numbers'!$I$2</f>
        <v>353.47430496625731</v>
      </c>
      <c r="N131" s="45">
        <f>Displacement_Number!N131*'Temporary Relocation Numbers'!$O$2</f>
        <v>91014.11473869349</v>
      </c>
      <c r="O131" s="45">
        <f>Displacement_Number!O131*'Temporary Relocation Numbers'!$O$2</f>
        <v>186436.22901665451</v>
      </c>
      <c r="P131" s="45">
        <f>Displacement_Number!P131*'Temporary Relocation Numbers'!$O$2</f>
        <v>141330.49871887255</v>
      </c>
      <c r="Q131" s="45">
        <f>Displacement_Number!Q131*'Temporary Relocation Numbers'!$O$2</f>
        <v>69515.657965292135</v>
      </c>
      <c r="R131" s="45">
        <f>Displacement_Number!R131*'Temporary Relocation Numbers'!$O$2</f>
        <v>44586.932316992446</v>
      </c>
      <c r="S131" s="45">
        <f>Displacement_Number!S131*'Temporary Relocation Numbers'!$O$2</f>
        <v>24344.878538622441</v>
      </c>
      <c r="U131">
        <v>2150</v>
      </c>
      <c r="V131" s="43">
        <f>Displacement_Number!V131*'Temporary Relocation Numbers'!$C$2</f>
        <v>0</v>
      </c>
      <c r="W131" s="43">
        <f>Displacement_Number!W131*'Temporary Relocation Numbers'!$C$2</f>
        <v>0</v>
      </c>
      <c r="X131" s="43">
        <f>Displacement_Number!X131*'Temporary Relocation Numbers'!$C$2</f>
        <v>0</v>
      </c>
      <c r="Y131" s="43">
        <f>Displacement_Number!Y131*'Temporary Relocation Numbers'!$C$2</f>
        <v>0</v>
      </c>
      <c r="Z131" s="43">
        <f>Displacement_Number!Z131*'Temporary Relocation Numbers'!$C$2</f>
        <v>0</v>
      </c>
      <c r="AA131" s="43">
        <f>Displacement_Number!AA131*'Temporary Relocation Numbers'!$C$2</f>
        <v>0</v>
      </c>
      <c r="AB131" s="44">
        <f>Displacement_Number!AB131*'Temporary Relocation Numbers'!$I$2</f>
        <v>1126.8479159387196</v>
      </c>
      <c r="AC131" s="44">
        <f>Displacement_Number!AC131*'Temporary Relocation Numbers'!$I$2</f>
        <v>1350.5379585497467</v>
      </c>
      <c r="AD131" s="44">
        <f>Displacement_Number!AD131*'Temporary Relocation Numbers'!$I$2</f>
        <v>873.54751836784226</v>
      </c>
      <c r="AE131" s="44">
        <f>Displacement_Number!AE131*'Temporary Relocation Numbers'!$I$2</f>
        <v>1047.0013817457507</v>
      </c>
      <c r="AF131" s="44">
        <f>Displacement_Number!AF131*'Temporary Relocation Numbers'!$I$2</f>
        <v>845.53848765522309</v>
      </c>
      <c r="AG131" s="44">
        <f>Displacement_Number!AG131*'Temporary Relocation Numbers'!$I$2</f>
        <v>323.2996205077236</v>
      </c>
      <c r="AH131" s="45">
        <f>Displacement_Number!AH131*'Temporary Relocation Numbers'!$O$2</f>
        <v>84731.926570495198</v>
      </c>
      <c r="AI131" s="45">
        <f>Displacement_Number!AI131*'Temporary Relocation Numbers'!$O$2</f>
        <v>170252.06820083264</v>
      </c>
      <c r="AJ131" s="45">
        <f>Displacement_Number!AJ131*'Temporary Relocation Numbers'!$O$2</f>
        <v>127706.48456307869</v>
      </c>
      <c r="AK131" s="45">
        <f>Displacement_Number!AK131*'Temporary Relocation Numbers'!$O$2</f>
        <v>69336.781481197715</v>
      </c>
      <c r="AL131" s="45">
        <f>Displacement_Number!AL131*'Temporary Relocation Numbers'!$O$2</f>
        <v>43676.155860173298</v>
      </c>
      <c r="AM131" s="45">
        <f>Displacement_Number!AM131*'Temporary Relocation Numbers'!$O$2</f>
        <v>22266.65384799214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17-BF25-4454-BA95-52FE5D2A3270}">
  <sheetPr>
    <tabColor rgb="FFFF66FF"/>
  </sheetPr>
  <dimension ref="A1:AM131"/>
  <sheetViews>
    <sheetView topLeftCell="I1" zoomScale="55" zoomScaleNormal="55" workbookViewId="0">
      <selection activeCell="AD4" sqref="AD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Numbers'!B4*Assumptions!C$21</f>
        <v>0</v>
      </c>
      <c r="C4" s="51">
        <f>'Temporary Relocation Numbers'!C4*Assumptions!D$21</f>
        <v>0</v>
      </c>
      <c r="D4" s="51">
        <f>'Temporary Relocation Numbers'!D4*Assumptions!E$21</f>
        <v>0</v>
      </c>
      <c r="E4" s="51">
        <f>'Temporary Relocation Numbers'!E4*Assumptions!F$21</f>
        <v>0</v>
      </c>
      <c r="F4" s="51">
        <f>'Temporary Relocation Numbers'!F4*Assumptions!G$21</f>
        <v>0</v>
      </c>
      <c r="G4" s="51">
        <f>'Temporary Relocation Numbers'!G4*Assumptions!H$21</f>
        <v>0</v>
      </c>
      <c r="H4" s="52">
        <f>'Temporary Relocation Numbers'!H4*Assumptions!C$21</f>
        <v>116014.8920000685</v>
      </c>
      <c r="I4" s="52">
        <f>'Temporary Relocation Numbers'!I4*Assumptions!D$21</f>
        <v>135034.25468814487</v>
      </c>
      <c r="J4" s="52">
        <f>'Temporary Relocation Numbers'!J4*Assumptions!E$21</f>
        <v>92902.146203420256</v>
      </c>
      <c r="K4" s="52">
        <f>'Temporary Relocation Numbers'!K4*Assumptions!F$21</f>
        <v>85887.647064665449</v>
      </c>
      <c r="L4" s="52">
        <f>'Temporary Relocation Numbers'!L4*Assumptions!G$21</f>
        <v>68901.800041219336</v>
      </c>
      <c r="M4" s="52">
        <f>'Temporary Relocation Numbers'!M4*Assumptions!H$21</f>
        <v>29168.644019863747</v>
      </c>
      <c r="N4" s="53">
        <f>'Temporary Relocation Numbers'!N4*Assumptions!C$21</f>
        <v>9254016.8034007251</v>
      </c>
      <c r="O4" s="53">
        <f>'Temporary Relocation Numbers'!O4*Assumptions!D$21</f>
        <v>18057778.489307869</v>
      </c>
      <c r="P4" s="53">
        <f>'Temporary Relocation Numbers'!P4*Assumptions!E$21</f>
        <v>14407443.699546238</v>
      </c>
      <c r="Q4" s="53">
        <f>'Temporary Relocation Numbers'!Q4*Assumptions!F$21</f>
        <v>6033674.7726636957</v>
      </c>
      <c r="R4" s="53">
        <f>'Temporary Relocation Numbers'!R4*Assumptions!G$21</f>
        <v>3775516.4122928735</v>
      </c>
      <c r="S4" s="53">
        <f>'Temporary Relocation Numbers'!S4*Assumptions!H$21</f>
        <v>2131084.9964334271</v>
      </c>
      <c r="U4">
        <v>2023</v>
      </c>
      <c r="V4" s="51">
        <f>'Temporary Relocation Numbers'!V4*Assumptions!C$21</f>
        <v>0</v>
      </c>
      <c r="W4" s="51">
        <f>'Temporary Relocation Numbers'!W4*Assumptions!D$21</f>
        <v>0</v>
      </c>
      <c r="X4" s="51">
        <f>'Temporary Relocation Numbers'!X4*Assumptions!E$21</f>
        <v>0</v>
      </c>
      <c r="Y4" s="51">
        <f>'Temporary Relocation Numbers'!Y4*Assumptions!F$21</f>
        <v>0</v>
      </c>
      <c r="Z4" s="51">
        <f>'Temporary Relocation Numbers'!Z4*Assumptions!G$21</f>
        <v>0</v>
      </c>
      <c r="AA4" s="51">
        <f>'Temporary Relocation Numbers'!AA4*Assumptions!H$21</f>
        <v>0</v>
      </c>
      <c r="AB4" s="52">
        <f>'Temporary Relocation Numbers'!AB4*Assumptions!C$21</f>
        <v>108007.04196548725</v>
      </c>
      <c r="AC4" s="52">
        <f>'Temporary Relocation Numbers'!AC4*Assumptions!D$21</f>
        <v>123312.19774114277</v>
      </c>
      <c r="AD4" s="52">
        <f>'Temporary Relocation Numbers'!AD4*Assumptions!E$21</f>
        <v>83946.540962850762</v>
      </c>
      <c r="AE4" s="52">
        <f>'Temporary Relocation Numbers'!AE4*Assumptions!F$21</f>
        <v>85666.642462483127</v>
      </c>
      <c r="AF4" s="52">
        <f>'Temporary Relocation Numbers'!AF4*Assumptions!G$21</f>
        <v>67494.344222912478</v>
      </c>
      <c r="AG4" s="52">
        <f>'Temporary Relocation Numbers'!AG4*Assumptions!H$21</f>
        <v>26678.633806910024</v>
      </c>
      <c r="AH4" s="53">
        <f>'Temporary Relocation Numbers'!AH4*Assumptions!C$21</f>
        <v>8615264.5061604343</v>
      </c>
      <c r="AI4" s="53">
        <f>'Temporary Relocation Numbers'!AI4*Assumptions!D$21</f>
        <v>16490218.404077139</v>
      </c>
      <c r="AJ4" s="53">
        <f>'Temporary Relocation Numbers'!AJ4*Assumptions!E$21</f>
        <v>13018591.196436727</v>
      </c>
      <c r="AK4" s="53">
        <f>'Temporary Relocation Numbers'!AK4*Assumptions!F$21</f>
        <v>6018149.0254997741</v>
      </c>
      <c r="AL4" s="53">
        <f>'Temporary Relocation Numbers'!AL4*Assumptions!G$21</f>
        <v>3698394.0070956843</v>
      </c>
      <c r="AM4" s="53">
        <f>'Temporary Relocation Numbers'!AM4*Assumptions!H$21</f>
        <v>1949162.8130717997</v>
      </c>
    </row>
    <row r="5" spans="1:39" x14ac:dyDescent="0.35">
      <c r="A5">
        <v>2024</v>
      </c>
      <c r="B5" s="51">
        <f>'Temporary Relocation Numbers'!B5*Assumptions!C$21</f>
        <v>0</v>
      </c>
      <c r="C5" s="51">
        <f>'Temporary Relocation Numbers'!C5*Assumptions!D$21</f>
        <v>0</v>
      </c>
      <c r="D5" s="51">
        <f>'Temporary Relocation Numbers'!D5*Assumptions!E$21</f>
        <v>0</v>
      </c>
      <c r="E5" s="51">
        <f>'Temporary Relocation Numbers'!E5*Assumptions!F$21</f>
        <v>0</v>
      </c>
      <c r="F5" s="51">
        <f>'Temporary Relocation Numbers'!F5*Assumptions!G$21</f>
        <v>0</v>
      </c>
      <c r="G5" s="51">
        <f>'Temporary Relocation Numbers'!G5*Assumptions!H$21</f>
        <v>0</v>
      </c>
      <c r="H5" s="52">
        <f>'Temporary Relocation Numbers'!H5*Assumptions!C$21</f>
        <v>117681.23613925654</v>
      </c>
      <c r="I5" s="52">
        <f>'Temporary Relocation Numbers'!I5*Assumptions!D$21</f>
        <v>136973.77758050838</v>
      </c>
      <c r="J5" s="52">
        <f>'Temporary Relocation Numbers'!J5*Assumptions!E$21</f>
        <v>94236.517542954534</v>
      </c>
      <c r="K5" s="52">
        <f>'Temporary Relocation Numbers'!K5*Assumptions!F$21</f>
        <v>87121.267808067685</v>
      </c>
      <c r="L5" s="52">
        <f>'Temporary Relocation Numbers'!L5*Assumptions!G$21</f>
        <v>69891.449806855642</v>
      </c>
      <c r="M5" s="52">
        <f>'Temporary Relocation Numbers'!M5*Assumptions!H$21</f>
        <v>29587.59884689176</v>
      </c>
      <c r="N5" s="53">
        <f>'Temporary Relocation Numbers'!N5*Assumptions!C$21</f>
        <v>9382572.2366225328</v>
      </c>
      <c r="O5" s="53">
        <f>'Temporary Relocation Numbers'!O5*Assumptions!D$21</f>
        <v>18308634.478229705</v>
      </c>
      <c r="P5" s="53">
        <f>'Temporary Relocation Numbers'!P5*Assumptions!E$21</f>
        <v>14607589.777272539</v>
      </c>
      <c r="Q5" s="53">
        <f>'Temporary Relocation Numbers'!Q5*Assumptions!F$21</f>
        <v>6117493.6905236905</v>
      </c>
      <c r="R5" s="53">
        <f>'Temporary Relocation Numbers'!R5*Assumptions!G$21</f>
        <v>3827965.3280804469</v>
      </c>
      <c r="S5" s="53">
        <f>'Temporary Relocation Numbers'!S5*Assumptions!H$21</f>
        <v>2160689.7141218926</v>
      </c>
      <c r="U5">
        <v>2024</v>
      </c>
      <c r="V5" s="51">
        <f>'Temporary Relocation Numbers'!V5*Assumptions!C$21</f>
        <v>0</v>
      </c>
      <c r="W5" s="51">
        <f>'Temporary Relocation Numbers'!W5*Assumptions!D$21</f>
        <v>0</v>
      </c>
      <c r="X5" s="51">
        <f>'Temporary Relocation Numbers'!X5*Assumptions!E$21</f>
        <v>0</v>
      </c>
      <c r="Y5" s="51">
        <f>'Temporary Relocation Numbers'!Y5*Assumptions!F$21</f>
        <v>0</v>
      </c>
      <c r="Z5" s="51">
        <f>'Temporary Relocation Numbers'!Z5*Assumptions!G$21</f>
        <v>0</v>
      </c>
      <c r="AA5" s="51">
        <f>'Temporary Relocation Numbers'!AA5*Assumptions!H$21</f>
        <v>0</v>
      </c>
      <c r="AB5" s="52">
        <f>'Temporary Relocation Numbers'!AB5*Assumptions!C$21</f>
        <v>109558.36781915541</v>
      </c>
      <c r="AC5" s="52">
        <f>'Temporary Relocation Numbers'!AC5*Assumptions!D$21</f>
        <v>125083.35448191898</v>
      </c>
      <c r="AD5" s="52">
        <f>'Temporary Relocation Numbers'!AD5*Assumptions!E$21</f>
        <v>85152.28122711333</v>
      </c>
      <c r="AE5" s="52">
        <f>'Temporary Relocation Numbers'!AE5*Assumptions!F$21</f>
        <v>86897.088874407447</v>
      </c>
      <c r="AF5" s="52">
        <f>'Temporary Relocation Numbers'!AF5*Assumptions!G$21</f>
        <v>68463.778430756443</v>
      </c>
      <c r="AG5" s="52">
        <f>'Temporary Relocation Numbers'!AG5*Assumptions!H$21</f>
        <v>27061.824139799886</v>
      </c>
      <c r="AH5" s="53">
        <f>'Temporary Relocation Numbers'!AH5*Assumptions!C$21</f>
        <v>8734946.4869088288</v>
      </c>
      <c r="AI5" s="53">
        <f>'Temporary Relocation Numbers'!AI5*Assumptions!D$21</f>
        <v>16719298.080059495</v>
      </c>
      <c r="AJ5" s="53">
        <f>'Temporary Relocation Numbers'!AJ5*Assumptions!E$21</f>
        <v>13199443.540532373</v>
      </c>
      <c r="AK5" s="53">
        <f>'Temporary Relocation Numbers'!AK5*Assumptions!F$21</f>
        <v>6101752.2619756581</v>
      </c>
      <c r="AL5" s="53">
        <f>'Temporary Relocation Numbers'!AL5*Assumptions!G$21</f>
        <v>3749771.5498328442</v>
      </c>
      <c r="AM5" s="53">
        <f>'Temporary Relocation Numbers'!AM5*Assumptions!H$21</f>
        <v>1976240.2946862916</v>
      </c>
    </row>
    <row r="6" spans="1:39" x14ac:dyDescent="0.35">
      <c r="A6">
        <v>2025</v>
      </c>
      <c r="B6" s="51">
        <f>'Temporary Relocation Numbers'!B6*Assumptions!C$21</f>
        <v>0</v>
      </c>
      <c r="C6" s="51">
        <f>'Temporary Relocation Numbers'!C6*Assumptions!D$21</f>
        <v>0</v>
      </c>
      <c r="D6" s="51">
        <f>'Temporary Relocation Numbers'!D6*Assumptions!E$21</f>
        <v>0</v>
      </c>
      <c r="E6" s="51">
        <f>'Temporary Relocation Numbers'!E6*Assumptions!F$21</f>
        <v>0</v>
      </c>
      <c r="F6" s="51">
        <f>'Temporary Relocation Numbers'!F6*Assumptions!G$21</f>
        <v>0</v>
      </c>
      <c r="G6" s="51">
        <f>'Temporary Relocation Numbers'!G6*Assumptions!H$21</f>
        <v>0</v>
      </c>
      <c r="H6" s="52">
        <f>'Temporary Relocation Numbers'!H6*Assumptions!C$21</f>
        <v>119371.51429883053</v>
      </c>
      <c r="I6" s="52">
        <f>'Temporary Relocation Numbers'!I6*Assumptions!D$21</f>
        <v>138941.15821207062</v>
      </c>
      <c r="J6" s="52">
        <f>'Temporary Relocation Numbers'!J6*Assumptions!E$21</f>
        <v>95590.05471389895</v>
      </c>
      <c r="K6" s="52">
        <f>'Temporary Relocation Numbers'!K6*Assumptions!F$21</f>
        <v>88372.607282749232</v>
      </c>
      <c r="L6" s="52">
        <f>'Temporary Relocation Numbers'!L6*Assumptions!G$21</f>
        <v>70895.314101837168</v>
      </c>
      <c r="M6" s="52">
        <f>'Temporary Relocation Numbers'!M6*Assumptions!H$21</f>
        <v>30012.571202433279</v>
      </c>
      <c r="N6" s="53">
        <f>'Temporary Relocation Numbers'!N6*Assumptions!C$21</f>
        <v>9512913.5429156721</v>
      </c>
      <c r="O6" s="53">
        <f>'Temporary Relocation Numbers'!O6*Assumptions!D$21</f>
        <v>18562975.321460463</v>
      </c>
      <c r="P6" s="53">
        <f>'Temporary Relocation Numbers'!P6*Assumptions!E$21</f>
        <v>14810516.254718918</v>
      </c>
      <c r="Q6" s="53">
        <f>'Temporary Relocation Numbers'!Q6*Assumptions!F$21</f>
        <v>6202477.0083979275</v>
      </c>
      <c r="R6" s="53">
        <f>'Temporary Relocation Numbers'!R6*Assumptions!G$21</f>
        <v>3881142.8564515421</v>
      </c>
      <c r="S6" s="53">
        <f>'Temporary Relocation Numbers'!S6*Assumptions!H$21</f>
        <v>2190705.6961714132</v>
      </c>
      <c r="U6">
        <v>2025</v>
      </c>
      <c r="V6" s="51">
        <f>'Temporary Relocation Numbers'!V6*Assumptions!C$21</f>
        <v>0</v>
      </c>
      <c r="W6" s="51">
        <f>'Temporary Relocation Numbers'!W6*Assumptions!D$21</f>
        <v>0</v>
      </c>
      <c r="X6" s="51">
        <f>'Temporary Relocation Numbers'!X6*Assumptions!E$21</f>
        <v>0</v>
      </c>
      <c r="Y6" s="51">
        <f>'Temporary Relocation Numbers'!Y6*Assumptions!F$21</f>
        <v>0</v>
      </c>
      <c r="Z6" s="51">
        <f>'Temporary Relocation Numbers'!Z6*Assumptions!G$21</f>
        <v>0</v>
      </c>
      <c r="AA6" s="51">
        <f>'Temporary Relocation Numbers'!AA6*Assumptions!H$21</f>
        <v>0</v>
      </c>
      <c r="AB6" s="52">
        <f>'Temporary Relocation Numbers'!AB6*Assumptions!C$21</f>
        <v>111131.97566352032</v>
      </c>
      <c r="AC6" s="52">
        <f>'Temporary Relocation Numbers'!AC6*Assumptions!D$21</f>
        <v>126879.95068657519</v>
      </c>
      <c r="AD6" s="52">
        <f>'Temporary Relocation Numbers'!AD6*Assumptions!E$21</f>
        <v>86375.33976998736</v>
      </c>
      <c r="AE6" s="52">
        <f>'Temporary Relocation Numbers'!AE6*Assumptions!F$21</f>
        <v>88145.208424079436</v>
      </c>
      <c r="AF6" s="52">
        <f>'Temporary Relocation Numbers'!AF6*Assumptions!G$21</f>
        <v>69447.136808012787</v>
      </c>
      <c r="AG6" s="52">
        <f>'Temporary Relocation Numbers'!AG6*Assumptions!H$21</f>
        <v>27450.518308916264</v>
      </c>
      <c r="AH6" s="53">
        <f>'Temporary Relocation Numbers'!AH6*Assumptions!C$21</f>
        <v>8856291.0720387362</v>
      </c>
      <c r="AI6" s="53">
        <f>'Temporary Relocation Numbers'!AI6*Assumptions!D$21</f>
        <v>16951560.097031057</v>
      </c>
      <c r="AJ6" s="53">
        <f>'Temporary Relocation Numbers'!AJ6*Assumptions!E$21</f>
        <v>13382808.258653088</v>
      </c>
      <c r="AK6" s="53">
        <f>'Temporary Relocation Numbers'!AK6*Assumptions!F$21</f>
        <v>6186516.9022518843</v>
      </c>
      <c r="AL6" s="53">
        <f>'Temporary Relocation Numbers'!AL6*Assumptions!G$21</f>
        <v>3801862.8217975134</v>
      </c>
      <c r="AM6" s="53">
        <f>'Temporary Relocation Numbers'!AM6*Assumptions!H$21</f>
        <v>2003693.9326719525</v>
      </c>
    </row>
    <row r="7" spans="1:39" x14ac:dyDescent="0.35">
      <c r="A7">
        <v>2026</v>
      </c>
      <c r="B7" s="51">
        <f>'Temporary Relocation Numbers'!B7*Assumptions!C$21</f>
        <v>0</v>
      </c>
      <c r="C7" s="51">
        <f>'Temporary Relocation Numbers'!C7*Assumptions!D$21</f>
        <v>0</v>
      </c>
      <c r="D7" s="51">
        <f>'Temporary Relocation Numbers'!D7*Assumptions!E$21</f>
        <v>0</v>
      </c>
      <c r="E7" s="51">
        <f>'Temporary Relocation Numbers'!E7*Assumptions!F$21</f>
        <v>0</v>
      </c>
      <c r="F7" s="51">
        <f>'Temporary Relocation Numbers'!F7*Assumptions!G$21</f>
        <v>0</v>
      </c>
      <c r="G7" s="51">
        <f>'Temporary Relocation Numbers'!G7*Assumptions!H$21</f>
        <v>0</v>
      </c>
      <c r="H7" s="52">
        <f>'Temporary Relocation Numbers'!H7*Assumptions!C$21</f>
        <v>121086.07024771452</v>
      </c>
      <c r="I7" s="52">
        <f>'Temporary Relocation Numbers'!I7*Assumptions!D$21</f>
        <v>140936.79670888142</v>
      </c>
      <c r="J7" s="52">
        <f>'Temporary Relocation Numbers'!J7*Assumptions!E$21</f>
        <v>96963.032998764917</v>
      </c>
      <c r="K7" s="52">
        <f>'Temporary Relocation Numbers'!K7*Assumptions!F$21</f>
        <v>89641.919986244975</v>
      </c>
      <c r="L7" s="52">
        <f>'Temporary Relocation Numbers'!L7*Assumptions!G$21</f>
        <v>71913.597092174503</v>
      </c>
      <c r="M7" s="52">
        <f>'Temporary Relocation Numbers'!M7*Assumptions!H$21</f>
        <v>30443.647517404188</v>
      </c>
      <c r="N7" s="53">
        <f>'Temporary Relocation Numbers'!N7*Assumptions!C$21</f>
        <v>9645065.531364806</v>
      </c>
      <c r="O7" s="53">
        <f>'Temporary Relocation Numbers'!O7*Assumptions!D$21</f>
        <v>18820849.430080954</v>
      </c>
      <c r="P7" s="53">
        <f>'Temporary Relocation Numbers'!P7*Assumptions!E$21</f>
        <v>15016261.756787196</v>
      </c>
      <c r="Q7" s="53">
        <f>'Temporary Relocation Numbers'!Q7*Assumptions!F$21</f>
        <v>6288640.901959247</v>
      </c>
      <c r="R7" s="53">
        <f>'Temporary Relocation Numbers'!R7*Assumptions!G$21</f>
        <v>3935059.1191844437</v>
      </c>
      <c r="S7" s="53">
        <f>'Temporary Relocation Numbers'!S7*Assumptions!H$21</f>
        <v>2221138.6558056879</v>
      </c>
      <c r="U7">
        <v>2026</v>
      </c>
      <c r="V7" s="51">
        <f>'Temporary Relocation Numbers'!V7*Assumptions!C$21</f>
        <v>0</v>
      </c>
      <c r="W7" s="51">
        <f>'Temporary Relocation Numbers'!W7*Assumptions!D$21</f>
        <v>0</v>
      </c>
      <c r="X7" s="51">
        <f>'Temporary Relocation Numbers'!X7*Assumptions!E$21</f>
        <v>0</v>
      </c>
      <c r="Y7" s="51">
        <f>'Temporary Relocation Numbers'!Y7*Assumptions!F$21</f>
        <v>0</v>
      </c>
      <c r="Z7" s="51">
        <f>'Temporary Relocation Numbers'!Z7*Assumptions!G$21</f>
        <v>0</v>
      </c>
      <c r="AA7" s="51">
        <f>'Temporary Relocation Numbers'!AA7*Assumptions!H$21</f>
        <v>0</v>
      </c>
      <c r="AB7" s="52">
        <f>'Temporary Relocation Numbers'!AB7*Assumptions!C$21</f>
        <v>112728.18553908681</v>
      </c>
      <c r="AC7" s="52">
        <f>'Temporary Relocation Numbers'!AC7*Assumptions!D$21</f>
        <v>128702.35174700899</v>
      </c>
      <c r="AD7" s="52">
        <f>'Temporary Relocation Numbers'!AD7*Assumptions!E$21</f>
        <v>87615.965337229223</v>
      </c>
      <c r="AE7" s="52">
        <f>'Temporary Relocation Numbers'!AE7*Assumptions!F$21</f>
        <v>89411.254954165284</v>
      </c>
      <c r="AF7" s="52">
        <f>'Temporary Relocation Numbers'!AF7*Assumptions!G$21</f>
        <v>70444.619350196706</v>
      </c>
      <c r="AG7" s="52">
        <f>'Temporary Relocation Numbers'!AG7*Assumptions!H$21</f>
        <v>27844.795366914208</v>
      </c>
      <c r="AH7" s="53">
        <f>'Temporary Relocation Numbers'!AH7*Assumptions!C$21</f>
        <v>8979321.3582044113</v>
      </c>
      <c r="AI7" s="53">
        <f>'Temporary Relocation Numbers'!AI7*Assumptions!D$21</f>
        <v>17187048.66360233</v>
      </c>
      <c r="AJ7" s="53">
        <f>'Temporary Relocation Numbers'!AJ7*Assumptions!E$21</f>
        <v>13568720.252327362</v>
      </c>
      <c r="AK7" s="53">
        <f>'Temporary Relocation Numbers'!AK7*Assumptions!F$21</f>
        <v>6272459.0803783322</v>
      </c>
      <c r="AL7" s="53">
        <f>'Temporary Relocation Numbers'!AL7*Assumptions!G$21</f>
        <v>3854677.7380105946</v>
      </c>
      <c r="AM7" s="53">
        <f>'Temporary Relocation Numbers'!AM7*Assumptions!H$21</f>
        <v>2031528.9525374756</v>
      </c>
    </row>
    <row r="8" spans="1:39" x14ac:dyDescent="0.35">
      <c r="A8">
        <v>2027</v>
      </c>
      <c r="B8" s="51">
        <f>'Temporary Relocation Numbers'!B8*Assumptions!C$21</f>
        <v>0</v>
      </c>
      <c r="C8" s="51">
        <f>'Temporary Relocation Numbers'!C8*Assumptions!D$21</f>
        <v>0</v>
      </c>
      <c r="D8" s="51">
        <f>'Temporary Relocation Numbers'!D8*Assumptions!E$21</f>
        <v>0</v>
      </c>
      <c r="E8" s="51">
        <f>'Temporary Relocation Numbers'!E8*Assumptions!F$21</f>
        <v>0</v>
      </c>
      <c r="F8" s="51">
        <f>'Temporary Relocation Numbers'!F8*Assumptions!G$21</f>
        <v>0</v>
      </c>
      <c r="G8" s="51">
        <f>'Temporary Relocation Numbers'!G8*Assumptions!H$21</f>
        <v>0</v>
      </c>
      <c r="H8" s="52">
        <f>'Temporary Relocation Numbers'!H8*Assumptions!C$21</f>
        <v>122825.25269245164</v>
      </c>
      <c r="I8" s="52">
        <f>'Temporary Relocation Numbers'!I8*Assumptions!D$21</f>
        <v>142961.0989440775</v>
      </c>
      <c r="J8" s="52">
        <f>'Temporary Relocation Numbers'!J8*Assumptions!E$21</f>
        <v>98355.73163399953</v>
      </c>
      <c r="K8" s="52">
        <f>'Temporary Relocation Numbers'!K8*Assumptions!F$21</f>
        <v>90929.464071486669</v>
      </c>
      <c r="L8" s="52">
        <f>'Temporary Relocation Numbers'!L8*Assumptions!G$21</f>
        <v>72946.505876353709</v>
      </c>
      <c r="M8" s="52">
        <f>'Temporary Relocation Numbers'!M8*Assumptions!H$21</f>
        <v>30880.915464144189</v>
      </c>
      <c r="N8" s="53">
        <f>'Temporary Relocation Numbers'!N8*Assumptions!C$21</f>
        <v>9779053.3556987364</v>
      </c>
      <c r="O8" s="53">
        <f>'Temporary Relocation Numbers'!O8*Assumptions!D$21</f>
        <v>19082305.887691583</v>
      </c>
      <c r="P8" s="53">
        <f>'Temporary Relocation Numbers'!P8*Assumptions!E$21</f>
        <v>15224865.444950635</v>
      </c>
      <c r="Q8" s="53">
        <f>'Temporary Relocation Numbers'!Q8*Assumptions!F$21</f>
        <v>6376001.7715905458</v>
      </c>
      <c r="R8" s="53">
        <f>'Temporary Relocation Numbers'!R8*Assumptions!G$21</f>
        <v>3989724.3786676847</v>
      </c>
      <c r="S8" s="53">
        <f>'Temporary Relocation Numbers'!S8*Assumptions!H$21</f>
        <v>2251994.3856156729</v>
      </c>
      <c r="U8">
        <v>2027</v>
      </c>
      <c r="V8" s="51">
        <f>'Temporary Relocation Numbers'!V8*Assumptions!C$21</f>
        <v>0</v>
      </c>
      <c r="W8" s="51">
        <f>'Temporary Relocation Numbers'!W8*Assumptions!D$21</f>
        <v>0</v>
      </c>
      <c r="X8" s="51">
        <f>'Temporary Relocation Numbers'!X8*Assumptions!E$21</f>
        <v>0</v>
      </c>
      <c r="Y8" s="51">
        <f>'Temporary Relocation Numbers'!Y8*Assumptions!F$21</f>
        <v>0</v>
      </c>
      <c r="Z8" s="51">
        <f>'Temporary Relocation Numbers'!Z8*Assumptions!G$21</f>
        <v>0</v>
      </c>
      <c r="AA8" s="51">
        <f>'Temporary Relocation Numbers'!AA8*Assumptions!H$21</f>
        <v>0</v>
      </c>
      <c r="AB8" s="52">
        <f>'Temporary Relocation Numbers'!AB8*Assumptions!C$21</f>
        <v>114347.32208316297</v>
      </c>
      <c r="AC8" s="52">
        <f>'Temporary Relocation Numbers'!AC8*Assumptions!D$21</f>
        <v>130550.9283033119</v>
      </c>
      <c r="AD8" s="52">
        <f>'Temporary Relocation Numbers'!AD8*Assumptions!E$21</f>
        <v>88874.410247378401</v>
      </c>
      <c r="AE8" s="52">
        <f>'Temporary Relocation Numbers'!AE8*Assumptions!F$21</f>
        <v>90695.485953322132</v>
      </c>
      <c r="AF8" s="52">
        <f>'Temporary Relocation Numbers'!AF8*Assumptions!G$21</f>
        <v>71456.428925397297</v>
      </c>
      <c r="AG8" s="52">
        <f>'Temporary Relocation Numbers'!AG8*Assumptions!H$21</f>
        <v>28244.735501897216</v>
      </c>
      <c r="AH8" s="53">
        <f>'Temporary Relocation Numbers'!AH8*Assumptions!C$21</f>
        <v>9104060.7629154082</v>
      </c>
      <c r="AI8" s="53">
        <f>'Temporary Relocation Numbers'!AI8*Assumptions!D$21</f>
        <v>17425808.602523305</v>
      </c>
      <c r="AJ8" s="53">
        <f>'Temporary Relocation Numbers'!AJ8*Assumptions!E$21</f>
        <v>13757214.907930583</v>
      </c>
      <c r="AK8" s="53">
        <f>'Temporary Relocation Numbers'!AK8*Assumptions!F$21</f>
        <v>6359595.1545367194</v>
      </c>
      <c r="AL8" s="53">
        <f>'Temporary Relocation Numbers'!AL8*Assumptions!G$21</f>
        <v>3908226.3512309967</v>
      </c>
      <c r="AM8" s="53">
        <f>'Temporary Relocation Numbers'!AM8*Assumptions!H$21</f>
        <v>2059750.6523835487</v>
      </c>
    </row>
    <row r="9" spans="1:39" x14ac:dyDescent="0.35">
      <c r="A9">
        <v>2028</v>
      </c>
      <c r="B9" s="51">
        <f>'Temporary Relocation Numbers'!B9*Assumptions!C$21</f>
        <v>0</v>
      </c>
      <c r="C9" s="51">
        <f>'Temporary Relocation Numbers'!C9*Assumptions!D$21</f>
        <v>0</v>
      </c>
      <c r="D9" s="51">
        <f>'Temporary Relocation Numbers'!D9*Assumptions!E$21</f>
        <v>0</v>
      </c>
      <c r="E9" s="51">
        <f>'Temporary Relocation Numbers'!E9*Assumptions!F$21</f>
        <v>0</v>
      </c>
      <c r="F9" s="51">
        <f>'Temporary Relocation Numbers'!F9*Assumptions!G$21</f>
        <v>0</v>
      </c>
      <c r="G9" s="51">
        <f>'Temporary Relocation Numbers'!G9*Assumptions!H$21</f>
        <v>0</v>
      </c>
      <c r="H9" s="52">
        <f>'Temporary Relocation Numbers'!H9*Assumptions!C$21</f>
        <v>124589.41534812376</v>
      </c>
      <c r="I9" s="52">
        <f>'Temporary Relocation Numbers'!I9*Assumptions!D$21</f>
        <v>145014.47662042966</v>
      </c>
      <c r="J9" s="52">
        <f>'Temporary Relocation Numbers'!J9*Assumptions!E$21</f>
        <v>99768.433866776424</v>
      </c>
      <c r="K9" s="52">
        <f>'Temporary Relocation Numbers'!K9*Assumptions!F$21</f>
        <v>92235.501399306071</v>
      </c>
      <c r="L9" s="52">
        <f>'Temporary Relocation Numbers'!L9*Assumptions!G$21</f>
        <v>73994.250527456199</v>
      </c>
      <c r="M9" s="52">
        <f>'Temporary Relocation Numbers'!M9*Assumptions!H$21</f>
        <v>31324.463974247585</v>
      </c>
      <c r="N9" s="53">
        <f>'Temporary Relocation Numbers'!N9*Assumptions!C$21</f>
        <v>9914902.5190781467</v>
      </c>
      <c r="O9" s="53">
        <f>'Temporary Relocation Numbers'!O9*Assumptions!D$21</f>
        <v>19347394.459754877</v>
      </c>
      <c r="P9" s="53">
        <f>'Temporary Relocation Numbers'!P9*Assumptions!E$21</f>
        <v>15436367.024707878</v>
      </c>
      <c r="Q9" s="53">
        <f>'Temporary Relocation Numbers'!Q9*Assumptions!F$21</f>
        <v>6464576.2455064123</v>
      </c>
      <c r="R9" s="53">
        <f>'Temporary Relocation Numbers'!R9*Assumptions!G$21</f>
        <v>4045149.0398533796</v>
      </c>
      <c r="S9" s="53">
        <f>'Temporary Relocation Numbers'!S9*Assumptions!H$21</f>
        <v>2283278.7586621428</v>
      </c>
      <c r="U9">
        <v>2028</v>
      </c>
      <c r="V9" s="51">
        <f>'Temporary Relocation Numbers'!V9*Assumptions!C$21</f>
        <v>0</v>
      </c>
      <c r="W9" s="51">
        <f>'Temporary Relocation Numbers'!W9*Assumptions!D$21</f>
        <v>0</v>
      </c>
      <c r="X9" s="51">
        <f>'Temporary Relocation Numbers'!X9*Assumptions!E$21</f>
        <v>0</v>
      </c>
      <c r="Y9" s="51">
        <f>'Temporary Relocation Numbers'!Y9*Assumptions!F$21</f>
        <v>0</v>
      </c>
      <c r="Z9" s="51">
        <f>'Temporary Relocation Numbers'!Z9*Assumptions!G$21</f>
        <v>0</v>
      </c>
      <c r="AA9" s="51">
        <f>'Temporary Relocation Numbers'!AA9*Assumptions!H$21</f>
        <v>0</v>
      </c>
      <c r="AB9" s="52">
        <f>'Temporary Relocation Numbers'!AB9*Assumptions!C$21</f>
        <v>115989.71459588461</v>
      </c>
      <c r="AC9" s="52">
        <f>'Temporary Relocation Numbers'!AC9*Assumptions!D$21</f>
        <v>132426.05631915017</v>
      </c>
      <c r="AD9" s="52">
        <f>'Temporary Relocation Numbers'!AD9*Assumptions!E$21</f>
        <v>90150.930443073841</v>
      </c>
      <c r="AE9" s="52">
        <f>'Temporary Relocation Numbers'!AE9*Assumptions!F$21</f>
        <v>91998.162608565981</v>
      </c>
      <c r="AF9" s="52">
        <f>'Temporary Relocation Numbers'!AF9*Assumptions!G$21</f>
        <v>72482.771315536913</v>
      </c>
      <c r="AG9" s="52">
        <f>'Temporary Relocation Numbers'!AG9*Assumptions!H$21</f>
        <v>28650.420053725913</v>
      </c>
      <c r="AH9" s="53">
        <f>'Temporary Relocation Numbers'!AH9*Assumptions!C$21</f>
        <v>9230533.0289938673</v>
      </c>
      <c r="AI9" s="53">
        <f>'Temporary Relocation Numbers'!AI9*Assumptions!D$21</f>
        <v>17667885.359214991</v>
      </c>
      <c r="AJ9" s="53">
        <f>'Temporary Relocation Numbers'!AJ9*Assumptions!E$21</f>
        <v>13948328.10342041</v>
      </c>
      <c r="AK9" s="53">
        <f>'Temporary Relocation Numbers'!AK9*Assumptions!F$21</f>
        <v>6447941.7101542009</v>
      </c>
      <c r="AL9" s="53">
        <f>'Temporary Relocation Numbers'!AL9*Assumptions!G$21</f>
        <v>3962518.8538690647</v>
      </c>
      <c r="AM9" s="53">
        <f>'Temporary Relocation Numbers'!AM9*Assumptions!H$21</f>
        <v>2088364.4039112916</v>
      </c>
    </row>
    <row r="10" spans="1:39" x14ac:dyDescent="0.35">
      <c r="A10">
        <v>2029</v>
      </c>
      <c r="B10" s="51">
        <f>'Temporary Relocation Numbers'!B10*Assumptions!C$21</f>
        <v>0</v>
      </c>
      <c r="C10" s="51">
        <f>'Temporary Relocation Numbers'!C10*Assumptions!D$21</f>
        <v>0</v>
      </c>
      <c r="D10" s="51">
        <f>'Temporary Relocation Numbers'!D10*Assumptions!E$21</f>
        <v>0</v>
      </c>
      <c r="E10" s="51">
        <f>'Temporary Relocation Numbers'!E10*Assumptions!F$21</f>
        <v>0</v>
      </c>
      <c r="F10" s="51">
        <f>'Temporary Relocation Numbers'!F10*Assumptions!G$21</f>
        <v>0</v>
      </c>
      <c r="G10" s="51">
        <f>'Temporary Relocation Numbers'!G10*Assumptions!H$21</f>
        <v>0</v>
      </c>
      <c r="H10" s="52">
        <f>'Temporary Relocation Numbers'!H10*Assumptions!C$21</f>
        <v>126378.91701029043</v>
      </c>
      <c r="I10" s="52">
        <f>'Temporary Relocation Numbers'!I10*Assumptions!D$21</f>
        <v>147097.34735407415</v>
      </c>
      <c r="J10" s="52">
        <f>'Temporary Relocation Numbers'!J10*Assumptions!E$21</f>
        <v>101201.42701260268</v>
      </c>
      <c r="K10" s="52">
        <f>'Temporary Relocation Numbers'!K10*Assumptions!F$21</f>
        <v>93560.297591692404</v>
      </c>
      <c r="L10" s="52">
        <f>'Temporary Relocation Numbers'!L10*Assumptions!G$21</f>
        <v>75057.044135883349</v>
      </c>
      <c r="M10" s="52">
        <f>'Temporary Relocation Numbers'!M10*Assumptions!H$21</f>
        <v>31774.383256650246</v>
      </c>
      <c r="N10" s="53">
        <f>'Temporary Relocation Numbers'!N10*Assumptions!C$21</f>
        <v>10052638.878949856</v>
      </c>
      <c r="O10" s="53">
        <f>'Temporary Relocation Numbers'!O10*Assumptions!D$21</f>
        <v>19616165.603067793</v>
      </c>
      <c r="P10" s="53">
        <f>'Temporary Relocation Numbers'!P10*Assumptions!E$21</f>
        <v>15650806.753140492</v>
      </c>
      <c r="Q10" s="53">
        <f>'Temporary Relocation Numbers'!Q10*Assumptions!F$21</f>
        <v>6554381.1829181388</v>
      </c>
      <c r="R10" s="53">
        <f>'Temporary Relocation Numbers'!R10*Assumptions!G$21</f>
        <v>4101343.6522377031</v>
      </c>
      <c r="S10" s="53">
        <f>'Temporary Relocation Numbers'!S10*Assumptions!H$21</f>
        <v>2314997.7295935652</v>
      </c>
      <c r="U10">
        <v>2029</v>
      </c>
      <c r="V10" s="51">
        <f>'Temporary Relocation Numbers'!V10*Assumptions!C$21</f>
        <v>0</v>
      </c>
      <c r="W10" s="51">
        <f>'Temporary Relocation Numbers'!W10*Assumptions!D$21</f>
        <v>0</v>
      </c>
      <c r="X10" s="51">
        <f>'Temporary Relocation Numbers'!X10*Assumptions!E$21</f>
        <v>0</v>
      </c>
      <c r="Y10" s="51">
        <f>'Temporary Relocation Numbers'!Y10*Assumptions!F$21</f>
        <v>0</v>
      </c>
      <c r="Z10" s="51">
        <f>'Temporary Relocation Numbers'!Z10*Assumptions!G$21</f>
        <v>0</v>
      </c>
      <c r="AA10" s="51">
        <f>'Temporary Relocation Numbers'!AA10*Assumptions!H$21</f>
        <v>0</v>
      </c>
      <c r="AB10" s="52">
        <f>'Temporary Relocation Numbers'!AB10*Assumptions!C$21</f>
        <v>117655.69710718868</v>
      </c>
      <c r="AC10" s="52">
        <f>'Temporary Relocation Numbers'!AC10*Assumptions!D$21</f>
        <v>134328.11715822821</v>
      </c>
      <c r="AD10" s="52">
        <f>'Temporary Relocation Numbers'!AD10*Assumptions!E$21</f>
        <v>91445.78554310769</v>
      </c>
      <c r="AE10" s="52">
        <f>'Temporary Relocation Numbers'!AE10*Assumptions!F$21</f>
        <v>93319.549858392158</v>
      </c>
      <c r="AF10" s="52">
        <f>'Temporary Relocation Numbers'!AF10*Assumptions!G$21</f>
        <v>73523.855258223179</v>
      </c>
      <c r="AG10" s="52">
        <f>'Temporary Relocation Numbers'!AG10*Assumptions!H$21</f>
        <v>29061.931530560913</v>
      </c>
      <c r="AH10" s="53">
        <f>'Temporary Relocation Numbers'!AH10*Assumptions!C$21</f>
        <v>9358762.2290936988</v>
      </c>
      <c r="AI10" s="53">
        <f>'Temporary Relocation Numbers'!AI10*Assumptions!D$21</f>
        <v>17913325.010419469</v>
      </c>
      <c r="AJ10" s="53">
        <f>'Temporary Relocation Numbers'!AJ10*Assumptions!E$21</f>
        <v>14142096.215165807</v>
      </c>
      <c r="AK10" s="53">
        <f>'Temporary Relocation Numbers'!AK10*Assumptions!F$21</f>
        <v>6537515.5630602408</v>
      </c>
      <c r="AL10" s="53">
        <f>'Temporary Relocation Numbers'!AL10*Assumptions!G$21</f>
        <v>4017565.5799266095</v>
      </c>
      <c r="AM10" s="53">
        <f>'Temporary Relocation Numbers'!AM10*Assumptions!H$21</f>
        <v>2117375.6534446999</v>
      </c>
    </row>
    <row r="11" spans="1:39" x14ac:dyDescent="0.35">
      <c r="A11">
        <v>2030</v>
      </c>
      <c r="B11" s="51">
        <f>'Temporary Relocation Numbers'!B11*Assumptions!C$21</f>
        <v>0</v>
      </c>
      <c r="C11" s="51">
        <f>'Temporary Relocation Numbers'!C11*Assumptions!D$21</f>
        <v>0</v>
      </c>
      <c r="D11" s="51">
        <f>'Temporary Relocation Numbers'!D11*Assumptions!E$21</f>
        <v>0</v>
      </c>
      <c r="E11" s="51">
        <f>'Temporary Relocation Numbers'!E11*Assumptions!F$21</f>
        <v>0</v>
      </c>
      <c r="F11" s="51">
        <f>'Temporary Relocation Numbers'!F11*Assumptions!G$21</f>
        <v>0</v>
      </c>
      <c r="G11" s="51">
        <f>'Temporary Relocation Numbers'!G11*Assumptions!H$21</f>
        <v>0</v>
      </c>
      <c r="H11" s="52">
        <f>'Temporary Relocation Numbers'!H11*Assumptions!C$21</f>
        <v>148276.36439550895</v>
      </c>
      <c r="I11" s="52">
        <f>'Temporary Relocation Numbers'!I11*Assumptions!D$21</f>
        <v>172584.63985816148</v>
      </c>
      <c r="J11" s="52">
        <f>'Temporary Relocation Numbers'!J11*Assumptions!E$21</f>
        <v>118736.41604195994</v>
      </c>
      <c r="K11" s="52">
        <f>'Temporary Relocation Numbers'!K11*Assumptions!F$21</f>
        <v>109771.32188534617</v>
      </c>
      <c r="L11" s="52">
        <f>'Temporary Relocation Numbers'!L11*Assumptions!G$21</f>
        <v>88062.043021272591</v>
      </c>
      <c r="M11" s="52">
        <f>'Temporary Relocation Numbers'!M11*Assumptions!H$21</f>
        <v>37279.873428746061</v>
      </c>
      <c r="N11" s="53">
        <f>'Temporary Relocation Numbers'!N11*Assumptions!C$21</f>
        <v>11788961.045885183</v>
      </c>
      <c r="O11" s="53">
        <f>'Temporary Relocation Numbers'!O11*Assumptions!D$21</f>
        <v>23004329.007425446</v>
      </c>
      <c r="P11" s="53">
        <f>'Temporary Relocation Numbers'!P11*Assumptions!E$21</f>
        <v>18354061.39335271</v>
      </c>
      <c r="Q11" s="53">
        <f>'Temporary Relocation Numbers'!Q11*Assumptions!F$21</f>
        <v>7686473.7086205427</v>
      </c>
      <c r="R11" s="53">
        <f>'Temporary Relocation Numbers'!R11*Assumptions!G$21</f>
        <v>4809740.1223935802</v>
      </c>
      <c r="S11" s="53">
        <f>'Temporary Relocation Numbers'!S11*Assumptions!H$21</f>
        <v>2714851.1335306377</v>
      </c>
      <c r="U11">
        <v>2030</v>
      </c>
      <c r="V11" s="51">
        <f>'Temporary Relocation Numbers'!V11*Assumptions!C$21</f>
        <v>0</v>
      </c>
      <c r="W11" s="51">
        <f>'Temporary Relocation Numbers'!W11*Assumptions!D$21</f>
        <v>0</v>
      </c>
      <c r="X11" s="51">
        <f>'Temporary Relocation Numbers'!X11*Assumptions!E$21</f>
        <v>0</v>
      </c>
      <c r="Y11" s="51">
        <f>'Temporary Relocation Numbers'!Y11*Assumptions!F$21</f>
        <v>0</v>
      </c>
      <c r="Z11" s="51">
        <f>'Temporary Relocation Numbers'!Z11*Assumptions!G$21</f>
        <v>0</v>
      </c>
      <c r="AA11" s="51">
        <f>'Temporary Relocation Numbers'!AA11*Assumptions!H$21</f>
        <v>0</v>
      </c>
      <c r="AB11" s="52">
        <f>'Temporary Relocation Numbers'!AB11*Assumptions!C$21</f>
        <v>138041.68788732874</v>
      </c>
      <c r="AC11" s="52">
        <f>'Temporary Relocation Numbers'!AC11*Assumptions!D$21</f>
        <v>157602.90813929244</v>
      </c>
      <c r="AD11" s="52">
        <f>'Temporary Relocation Numbers'!AD11*Assumptions!E$21</f>
        <v>107290.43214161528</v>
      </c>
      <c r="AE11" s="52">
        <f>'Temporary Relocation Numbers'!AE11*Assumptions!F$21</f>
        <v>109488.86022580121</v>
      </c>
      <c r="AF11" s="52">
        <f>'Temporary Relocation Numbers'!AF11*Assumptions!G$21</f>
        <v>86263.20126752842</v>
      </c>
      <c r="AG11" s="52">
        <f>'Temporary Relocation Numbers'!AG11*Assumptions!H$21</f>
        <v>34097.440076273975</v>
      </c>
      <c r="AH11" s="53">
        <f>'Temporary Relocation Numbers'!AH11*Assumptions!C$21</f>
        <v>10975235.924123118</v>
      </c>
      <c r="AI11" s="53">
        <f>'Temporary Relocation Numbers'!AI11*Assumptions!D$21</f>
        <v>21007368.641514026</v>
      </c>
      <c r="AJ11" s="53">
        <f>'Temporary Relocation Numbers'!AJ11*Assumptions!E$21</f>
        <v>16584761.811832471</v>
      </c>
      <c r="AK11" s="53">
        <f>'Temporary Relocation Numbers'!AK11*Assumptions!F$21</f>
        <v>7666695.0079317298</v>
      </c>
      <c r="AL11" s="53">
        <f>'Temporary Relocation Numbers'!AL11*Assumptions!G$21</f>
        <v>4711491.6482498432</v>
      </c>
      <c r="AM11" s="53">
        <f>'Temporary Relocation Numbers'!AM11*Assumptions!H$21</f>
        <v>2483095.1751618935</v>
      </c>
    </row>
    <row r="12" spans="1:39" x14ac:dyDescent="0.35">
      <c r="A12">
        <v>2031</v>
      </c>
      <c r="B12" s="51">
        <f>'Temporary Relocation Numbers'!B12*Assumptions!C$21</f>
        <v>0</v>
      </c>
      <c r="C12" s="51">
        <f>'Temporary Relocation Numbers'!C12*Assumptions!D$21</f>
        <v>0</v>
      </c>
      <c r="D12" s="51">
        <f>'Temporary Relocation Numbers'!D12*Assumptions!E$21</f>
        <v>0</v>
      </c>
      <c r="E12" s="51">
        <f>'Temporary Relocation Numbers'!E12*Assumptions!F$21</f>
        <v>0</v>
      </c>
      <c r="F12" s="51">
        <f>'Temporary Relocation Numbers'!F12*Assumptions!G$21</f>
        <v>0</v>
      </c>
      <c r="G12" s="51">
        <f>'Temporary Relocation Numbers'!G12*Assumptions!H$21</f>
        <v>0</v>
      </c>
      <c r="H12" s="52">
        <f>'Temporary Relocation Numbers'!H12*Assumptions!C$21</f>
        <v>150406.08624872082</v>
      </c>
      <c r="I12" s="52">
        <f>'Temporary Relocation Numbers'!I12*Assumptions!D$21</f>
        <v>175063.50613285796</v>
      </c>
      <c r="J12" s="52">
        <f>'Temporary Relocation Numbers'!J12*Assumptions!E$21</f>
        <v>120441.84995280298</v>
      </c>
      <c r="K12" s="52">
        <f>'Temporary Relocation Numbers'!K12*Assumptions!F$21</f>
        <v>111347.98842979685</v>
      </c>
      <c r="L12" s="52">
        <f>'Temporary Relocation Numbers'!L12*Assumptions!G$21</f>
        <v>89326.895030731292</v>
      </c>
      <c r="M12" s="52">
        <f>'Temporary Relocation Numbers'!M12*Assumptions!H$21</f>
        <v>37815.331399069604</v>
      </c>
      <c r="N12" s="53">
        <f>'Temporary Relocation Numbers'!N12*Assumptions!C$21</f>
        <v>11952731.549730806</v>
      </c>
      <c r="O12" s="53">
        <f>'Temporary Relocation Numbers'!O12*Assumptions!D$21</f>
        <v>23323901.744794995</v>
      </c>
      <c r="P12" s="53">
        <f>'Temporary Relocation Numbers'!P12*Assumptions!E$21</f>
        <v>18609033.300571956</v>
      </c>
      <c r="Q12" s="53">
        <f>'Temporary Relocation Numbers'!Q12*Assumptions!F$21</f>
        <v>7793253.0649316963</v>
      </c>
      <c r="R12" s="53">
        <f>'Temporary Relocation Numbers'!R12*Assumptions!G$21</f>
        <v>4876556.3210513769</v>
      </c>
      <c r="S12" s="53">
        <f>'Temporary Relocation Numbers'!S12*Assumptions!H$21</f>
        <v>2752565.4440855402</v>
      </c>
      <c r="U12">
        <v>2031</v>
      </c>
      <c r="V12" s="51">
        <f>'Temporary Relocation Numbers'!V12*Assumptions!C$21</f>
        <v>0</v>
      </c>
      <c r="W12" s="51">
        <f>'Temporary Relocation Numbers'!W12*Assumptions!D$21</f>
        <v>0</v>
      </c>
      <c r="X12" s="51">
        <f>'Temporary Relocation Numbers'!X12*Assumptions!E$21</f>
        <v>0</v>
      </c>
      <c r="Y12" s="51">
        <f>'Temporary Relocation Numbers'!Y12*Assumptions!F$21</f>
        <v>0</v>
      </c>
      <c r="Z12" s="51">
        <f>'Temporary Relocation Numbers'!Z12*Assumptions!G$21</f>
        <v>0</v>
      </c>
      <c r="AA12" s="51">
        <f>'Temporary Relocation Numbers'!AA12*Assumptions!H$21</f>
        <v>0</v>
      </c>
      <c r="AB12" s="52">
        <f>'Temporary Relocation Numbers'!AB12*Assumptions!C$21</f>
        <v>140024.40711939542</v>
      </c>
      <c r="AC12" s="52">
        <f>'Temporary Relocation Numbers'!AC12*Assumptions!D$21</f>
        <v>159866.58892862371</v>
      </c>
      <c r="AD12" s="52">
        <f>'Temporary Relocation Numbers'!AD12*Assumptions!E$21</f>
        <v>108831.46519097607</v>
      </c>
      <c r="AE12" s="52">
        <f>'Temporary Relocation Numbers'!AE12*Assumptions!F$21</f>
        <v>111061.46971927496</v>
      </c>
      <c r="AF12" s="52">
        <f>'Temporary Relocation Numbers'!AF12*Assumptions!G$21</f>
        <v>87502.216167957391</v>
      </c>
      <c r="AG12" s="52">
        <f>'Temporary Relocation Numbers'!AG12*Assumptions!H$21</f>
        <v>34587.188146137116</v>
      </c>
      <c r="AH12" s="53">
        <f>'Temporary Relocation Numbers'!AH12*Assumptions!C$21</f>
        <v>11127702.278886886</v>
      </c>
      <c r="AI12" s="53">
        <f>'Temporary Relocation Numbers'!AI12*Assumptions!D$21</f>
        <v>21299199.900731921</v>
      </c>
      <c r="AJ12" s="53">
        <f>'Temporary Relocation Numbers'!AJ12*Assumptions!E$21</f>
        <v>16815154.870857071</v>
      </c>
      <c r="AK12" s="53">
        <f>'Temporary Relocation Numbers'!AK12*Assumptions!F$21</f>
        <v>7773199.6014572037</v>
      </c>
      <c r="AL12" s="53">
        <f>'Temporary Relocation Numbers'!AL12*Assumptions!G$21</f>
        <v>4776942.9936309215</v>
      </c>
      <c r="AM12" s="53">
        <f>'Temporary Relocation Numbers'!AM12*Assumptions!H$21</f>
        <v>2517589.9662083718</v>
      </c>
    </row>
    <row r="13" spans="1:39" x14ac:dyDescent="0.35">
      <c r="A13">
        <v>2032</v>
      </c>
      <c r="B13" s="51">
        <f>'Temporary Relocation Numbers'!B13*Assumptions!C$21</f>
        <v>0</v>
      </c>
      <c r="C13" s="51">
        <f>'Temporary Relocation Numbers'!C13*Assumptions!D$21</f>
        <v>0</v>
      </c>
      <c r="D13" s="51">
        <f>'Temporary Relocation Numbers'!D13*Assumptions!E$21</f>
        <v>0</v>
      </c>
      <c r="E13" s="51">
        <f>'Temporary Relocation Numbers'!E13*Assumptions!F$21</f>
        <v>0</v>
      </c>
      <c r="F13" s="51">
        <f>'Temporary Relocation Numbers'!F13*Assumptions!G$21</f>
        <v>0</v>
      </c>
      <c r="G13" s="51">
        <f>'Temporary Relocation Numbers'!G13*Assumptions!H$21</f>
        <v>0</v>
      </c>
      <c r="H13" s="52">
        <f>'Temporary Relocation Numbers'!H13*Assumptions!C$21</f>
        <v>152566.39770527603</v>
      </c>
      <c r="I13" s="52">
        <f>'Temporary Relocation Numbers'!I13*Assumptions!D$21</f>
        <v>177577.97683917059</v>
      </c>
      <c r="J13" s="52">
        <f>'Temporary Relocation Numbers'!J13*Assumptions!E$21</f>
        <v>122171.7793379176</v>
      </c>
      <c r="K13" s="52">
        <f>'Temporary Relocation Numbers'!K13*Assumptions!F$21</f>
        <v>112947.30093814497</v>
      </c>
      <c r="L13" s="52">
        <f>'Temporary Relocation Numbers'!L13*Assumptions!G$21</f>
        <v>90609.914352132168</v>
      </c>
      <c r="M13" s="52">
        <f>'Temporary Relocation Numbers'!M13*Assumptions!H$21</f>
        <v>38358.480254892827</v>
      </c>
      <c r="N13" s="53">
        <f>'Temporary Relocation Numbers'!N13*Assumptions!C$21</f>
        <v>12118777.129202293</v>
      </c>
      <c r="O13" s="53">
        <f>'Temporary Relocation Numbers'!O13*Assumptions!D$21</f>
        <v>23647913.939383093</v>
      </c>
      <c r="P13" s="53">
        <f>'Temporary Relocation Numbers'!P13*Assumptions!E$21</f>
        <v>18867547.239828572</v>
      </c>
      <c r="Q13" s="53">
        <f>'Temporary Relocation Numbers'!Q13*Assumptions!F$21</f>
        <v>7901515.7842733441</v>
      </c>
      <c r="R13" s="53">
        <f>'Temporary Relocation Numbers'!R13*Assumptions!G$21</f>
        <v>4944300.7204621173</v>
      </c>
      <c r="S13" s="53">
        <f>'Temporary Relocation Numbers'!S13*Assumptions!H$21</f>
        <v>2790803.6762665915</v>
      </c>
      <c r="U13">
        <v>2032</v>
      </c>
      <c r="V13" s="51">
        <f>'Temporary Relocation Numbers'!V13*Assumptions!C$21</f>
        <v>0</v>
      </c>
      <c r="W13" s="51">
        <f>'Temporary Relocation Numbers'!W13*Assumptions!D$21</f>
        <v>0</v>
      </c>
      <c r="X13" s="51">
        <f>'Temporary Relocation Numbers'!X13*Assumptions!E$21</f>
        <v>0</v>
      </c>
      <c r="Y13" s="51">
        <f>'Temporary Relocation Numbers'!Y13*Assumptions!F$21</f>
        <v>0</v>
      </c>
      <c r="Z13" s="51">
        <f>'Temporary Relocation Numbers'!Z13*Assumptions!G$21</f>
        <v>0</v>
      </c>
      <c r="AA13" s="51">
        <f>'Temporary Relocation Numbers'!AA13*Assumptions!H$21</f>
        <v>0</v>
      </c>
      <c r="AB13" s="52">
        <f>'Temporary Relocation Numbers'!AB13*Assumptions!C$21</f>
        <v>142035.60452797075</v>
      </c>
      <c r="AC13" s="52">
        <f>'Temporary Relocation Numbers'!AC13*Assumptions!D$21</f>
        <v>162162.78339918389</v>
      </c>
      <c r="AD13" s="52">
        <f>'Temporary Relocation Numbers'!AD13*Assumptions!E$21</f>
        <v>110394.63239351177</v>
      </c>
      <c r="AE13" s="52">
        <f>'Temporary Relocation Numbers'!AE13*Assumptions!F$21</f>
        <v>112656.66690444504</v>
      </c>
      <c r="AF13" s="52">
        <f>'Temporary Relocation Numbers'!AF13*Assumptions!G$21</f>
        <v>88759.027276977358</v>
      </c>
      <c r="AG13" s="52">
        <f>'Temporary Relocation Numbers'!AG13*Assumptions!H$21</f>
        <v>35083.970561434922</v>
      </c>
      <c r="AH13" s="53">
        <f>'Temporary Relocation Numbers'!AH13*Assumptions!C$21</f>
        <v>11282286.673708806</v>
      </c>
      <c r="AI13" s="53">
        <f>'Temporary Relocation Numbers'!AI13*Assumptions!D$21</f>
        <v>21595085.236655481</v>
      </c>
      <c r="AJ13" s="53">
        <f>'Temporary Relocation Numbers'!AJ13*Assumptions!E$21</f>
        <v>17048748.516193915</v>
      </c>
      <c r="AK13" s="53">
        <f>'Temporary Relocation Numbers'!AK13*Assumptions!F$21</f>
        <v>7881183.7410491798</v>
      </c>
      <c r="AL13" s="53">
        <f>'Temporary Relocation Numbers'!AL13*Assumptions!G$21</f>
        <v>4843303.5794250183</v>
      </c>
      <c r="AM13" s="53">
        <f>'Temporary Relocation Numbers'!AM13*Assumptions!H$21</f>
        <v>2552563.9537919965</v>
      </c>
    </row>
    <row r="14" spans="1:39" x14ac:dyDescent="0.35">
      <c r="A14">
        <v>2033</v>
      </c>
      <c r="B14" s="51">
        <f>'Temporary Relocation Numbers'!B14*Assumptions!C$21</f>
        <v>0</v>
      </c>
      <c r="C14" s="51">
        <f>'Temporary Relocation Numbers'!C14*Assumptions!D$21</f>
        <v>0</v>
      </c>
      <c r="D14" s="51">
        <f>'Temporary Relocation Numbers'!D14*Assumptions!E$21</f>
        <v>0</v>
      </c>
      <c r="E14" s="51">
        <f>'Temporary Relocation Numbers'!E14*Assumptions!F$21</f>
        <v>0</v>
      </c>
      <c r="F14" s="51">
        <f>'Temporary Relocation Numbers'!F14*Assumptions!G$21</f>
        <v>0</v>
      </c>
      <c r="G14" s="51">
        <f>'Temporary Relocation Numbers'!G14*Assumptions!H$21</f>
        <v>0</v>
      </c>
      <c r="H14" s="52">
        <f>'Temporary Relocation Numbers'!H14*Assumptions!C$21</f>
        <v>154757.73812951284</v>
      </c>
      <c r="I14" s="52">
        <f>'Temporary Relocation Numbers'!I14*Assumptions!D$21</f>
        <v>180128.56337037767</v>
      </c>
      <c r="J14" s="52">
        <f>'Temporary Relocation Numbers'!J14*Assumptions!E$21</f>
        <v>123926.55603049764</v>
      </c>
      <c r="K14" s="52">
        <f>'Temporary Relocation Numbers'!K14*Assumptions!F$21</f>
        <v>114569.5846787123</v>
      </c>
      <c r="L14" s="52">
        <f>'Temporary Relocation Numbers'!L14*Assumptions!G$21</f>
        <v>91911.361926060126</v>
      </c>
      <c r="M14" s="52">
        <f>'Temporary Relocation Numbers'!M14*Assumptions!H$21</f>
        <v>38909.430461878859</v>
      </c>
      <c r="N14" s="53">
        <f>'Temporary Relocation Numbers'!N14*Assumptions!C$21</f>
        <v>12287129.38931388</v>
      </c>
      <c r="O14" s="53">
        <f>'Temporary Relocation Numbers'!O14*Assumptions!D$21</f>
        <v>23976427.263473034</v>
      </c>
      <c r="P14" s="53">
        <f>'Temporary Relocation Numbers'!P14*Assumptions!E$21</f>
        <v>19129652.416507926</v>
      </c>
      <c r="Q14" s="53">
        <f>'Temporary Relocation Numbers'!Q14*Assumptions!F$21</f>
        <v>8011282.4733053874</v>
      </c>
      <c r="R14" s="53">
        <f>'Temporary Relocation Numbers'!R14*Assumptions!G$21</f>
        <v>5012986.2150534298</v>
      </c>
      <c r="S14" s="53">
        <f>'Temporary Relocation Numbers'!S14*Assumptions!H$21</f>
        <v>2829573.10831556</v>
      </c>
      <c r="U14">
        <v>2033</v>
      </c>
      <c r="V14" s="51">
        <f>'Temporary Relocation Numbers'!V14*Assumptions!C$21</f>
        <v>0</v>
      </c>
      <c r="W14" s="51">
        <f>'Temporary Relocation Numbers'!W14*Assumptions!D$21</f>
        <v>0</v>
      </c>
      <c r="X14" s="51">
        <f>'Temporary Relocation Numbers'!X14*Assumptions!E$21</f>
        <v>0</v>
      </c>
      <c r="Y14" s="51">
        <f>'Temporary Relocation Numbers'!Y14*Assumptions!F$21</f>
        <v>0</v>
      </c>
      <c r="Z14" s="51">
        <f>'Temporary Relocation Numbers'!Z14*Assumptions!G$21</f>
        <v>0</v>
      </c>
      <c r="AA14" s="51">
        <f>'Temporary Relocation Numbers'!AA14*Assumptions!H$21</f>
        <v>0</v>
      </c>
      <c r="AB14" s="52">
        <f>'Temporary Relocation Numbers'!AB14*Assumptions!C$21</f>
        <v>144075.68915056443</v>
      </c>
      <c r="AC14" s="52">
        <f>'Temporary Relocation Numbers'!AC14*Assumptions!D$21</f>
        <v>164491.95855121085</v>
      </c>
      <c r="AD14" s="52">
        <f>'Temporary Relocation Numbers'!AD14*Assumptions!E$21</f>
        <v>111980.25166630851</v>
      </c>
      <c r="AE14" s="52">
        <f>'Temporary Relocation Numbers'!AE14*Assumptions!F$21</f>
        <v>114274.77621265843</v>
      </c>
      <c r="AF14" s="52">
        <f>'Temporary Relocation Numbers'!AF14*Assumptions!G$21</f>
        <v>90033.890204944706</v>
      </c>
      <c r="AG14" s="52">
        <f>'Temporary Relocation Numbers'!AG14*Assumptions!H$21</f>
        <v>35587.888357819698</v>
      </c>
      <c r="AH14" s="53">
        <f>'Temporary Relocation Numbers'!AH14*Assumptions!C$21</f>
        <v>11439018.532088211</v>
      </c>
      <c r="AI14" s="53">
        <f>'Temporary Relocation Numbers'!AI14*Assumptions!D$21</f>
        <v>21895080.967918884</v>
      </c>
      <c r="AJ14" s="53">
        <f>'Temporary Relocation Numbers'!AJ14*Assumptions!E$21</f>
        <v>17285587.209914837</v>
      </c>
      <c r="AK14" s="53">
        <f>'Temporary Relocation Numbers'!AK14*Assumptions!F$21</f>
        <v>7990667.9803428557</v>
      </c>
      <c r="AL14" s="53">
        <f>'Temporary Relocation Numbers'!AL14*Assumptions!G$21</f>
        <v>4910586.0366655206</v>
      </c>
      <c r="AM14" s="53">
        <f>'Temporary Relocation Numbers'!AM14*Assumptions!H$21</f>
        <v>2588023.7948402101</v>
      </c>
    </row>
    <row r="15" spans="1:39" x14ac:dyDescent="0.35">
      <c r="A15">
        <v>2034</v>
      </c>
      <c r="B15" s="51">
        <f>'Temporary Relocation Numbers'!B15*Assumptions!C$21</f>
        <v>0</v>
      </c>
      <c r="C15" s="51">
        <f>'Temporary Relocation Numbers'!C15*Assumptions!D$21</f>
        <v>0</v>
      </c>
      <c r="D15" s="51">
        <f>'Temporary Relocation Numbers'!D15*Assumptions!E$21</f>
        <v>0</v>
      </c>
      <c r="E15" s="51">
        <f>'Temporary Relocation Numbers'!E15*Assumptions!F$21</f>
        <v>0</v>
      </c>
      <c r="F15" s="51">
        <f>'Temporary Relocation Numbers'!F15*Assumptions!G$21</f>
        <v>0</v>
      </c>
      <c r="G15" s="51">
        <f>'Temporary Relocation Numbers'!G15*Assumptions!H$21</f>
        <v>0</v>
      </c>
      <c r="H15" s="52">
        <f>'Temporary Relocation Numbers'!H15*Assumptions!C$21</f>
        <v>156980.55319644368</v>
      </c>
      <c r="I15" s="52">
        <f>'Temporary Relocation Numbers'!I15*Assumptions!D$21</f>
        <v>182715.78446499727</v>
      </c>
      <c r="J15" s="52">
        <f>'Temporary Relocation Numbers'!J15*Assumptions!E$21</f>
        <v>125706.53691718464</v>
      </c>
      <c r="K15" s="52">
        <f>'Temporary Relocation Numbers'!K15*Assumptions!F$21</f>
        <v>116215.16959171183</v>
      </c>
      <c r="L15" s="52">
        <f>'Temporary Relocation Numbers'!L15*Assumptions!G$21</f>
        <v>93231.50244103976</v>
      </c>
      <c r="M15" s="52">
        <f>'Temporary Relocation Numbers'!M15*Assumptions!H$21</f>
        <v>39468.294072330325</v>
      </c>
      <c r="N15" s="53">
        <f>'Temporary Relocation Numbers'!N15*Assumptions!C$21</f>
        <v>12457820.374131968</v>
      </c>
      <c r="O15" s="53">
        <f>'Temporary Relocation Numbers'!O15*Assumptions!D$21</f>
        <v>24309504.246090367</v>
      </c>
      <c r="P15" s="53">
        <f>'Temporary Relocation Numbers'!P15*Assumptions!E$21</f>
        <v>19395398.719549321</v>
      </c>
      <c r="Q15" s="53">
        <f>'Temporary Relocation Numbers'!Q15*Assumptions!F$21</f>
        <v>8122574.0249524042</v>
      </c>
      <c r="R15" s="53">
        <f>'Temporary Relocation Numbers'!R15*Assumptions!G$21</f>
        <v>5082625.8783804197</v>
      </c>
      <c r="S15" s="53">
        <f>'Temporary Relocation Numbers'!S15*Assumptions!H$21</f>
        <v>2868881.1195824724</v>
      </c>
      <c r="U15">
        <v>2034</v>
      </c>
      <c r="V15" s="51">
        <f>'Temporary Relocation Numbers'!V15*Assumptions!C$21</f>
        <v>0</v>
      </c>
      <c r="W15" s="51">
        <f>'Temporary Relocation Numbers'!W15*Assumptions!D$21</f>
        <v>0</v>
      </c>
      <c r="X15" s="51">
        <f>'Temporary Relocation Numbers'!X15*Assumptions!E$21</f>
        <v>0</v>
      </c>
      <c r="Y15" s="51">
        <f>'Temporary Relocation Numbers'!Y15*Assumptions!F$21</f>
        <v>0</v>
      </c>
      <c r="Z15" s="51">
        <f>'Temporary Relocation Numbers'!Z15*Assumptions!G$21</f>
        <v>0</v>
      </c>
      <c r="AA15" s="51">
        <f>'Temporary Relocation Numbers'!AA15*Assumptions!H$21</f>
        <v>0</v>
      </c>
      <c r="AB15" s="52">
        <f>'Temporary Relocation Numbers'!AB15*Assumptions!C$21</f>
        <v>146145.07589977054</v>
      </c>
      <c r="AC15" s="52">
        <f>'Temporary Relocation Numbers'!AC15*Assumptions!D$21</f>
        <v>166854.58809255637</v>
      </c>
      <c r="AD15" s="52">
        <f>'Temporary Relocation Numbers'!AD15*Assumptions!E$21</f>
        <v>113588.64549275665</v>
      </c>
      <c r="AE15" s="52">
        <f>'Temporary Relocation Numbers'!AE15*Assumptions!F$21</f>
        <v>115916.12673513166</v>
      </c>
      <c r="AF15" s="52">
        <f>'Temporary Relocation Numbers'!AF15*Assumptions!G$21</f>
        <v>91327.064233596277</v>
      </c>
      <c r="AG15" s="52">
        <f>'Temporary Relocation Numbers'!AG15*Assumptions!H$21</f>
        <v>36099.044022138165</v>
      </c>
      <c r="AH15" s="53">
        <f>'Temporary Relocation Numbers'!AH15*Assumptions!C$21</f>
        <v>11597927.686271336</v>
      </c>
      <c r="AI15" s="53">
        <f>'Temporary Relocation Numbers'!AI15*Assumptions!D$21</f>
        <v>22199244.195526484</v>
      </c>
      <c r="AJ15" s="53">
        <f>'Temporary Relocation Numbers'!AJ15*Assumptions!E$21</f>
        <v>17525716.031752214</v>
      </c>
      <c r="AK15" s="53">
        <f>'Temporary Relocation Numbers'!AK15*Assumptions!F$21</f>
        <v>8101673.1585014984</v>
      </c>
      <c r="AL15" s="53">
        <f>'Temporary Relocation Numbers'!AL15*Assumptions!G$21</f>
        <v>4978803.1718542622</v>
      </c>
      <c r="AM15" s="53">
        <f>'Temporary Relocation Numbers'!AM15*Assumptions!H$21</f>
        <v>2623976.2387575111</v>
      </c>
    </row>
    <row r="16" spans="1:39" x14ac:dyDescent="0.35">
      <c r="A16">
        <v>2035</v>
      </c>
      <c r="B16" s="51">
        <f>'Temporary Relocation Numbers'!B16*Assumptions!C$21</f>
        <v>0</v>
      </c>
      <c r="C16" s="51">
        <f>'Temporary Relocation Numbers'!C16*Assumptions!D$21</f>
        <v>0</v>
      </c>
      <c r="D16" s="51">
        <f>'Temporary Relocation Numbers'!D16*Assumptions!E$21</f>
        <v>0</v>
      </c>
      <c r="E16" s="51">
        <f>'Temporary Relocation Numbers'!E16*Assumptions!F$21</f>
        <v>0</v>
      </c>
      <c r="F16" s="51">
        <f>'Temporary Relocation Numbers'!F16*Assumptions!G$21</f>
        <v>0</v>
      </c>
      <c r="G16" s="51">
        <f>'Temporary Relocation Numbers'!G16*Assumptions!H$21</f>
        <v>0</v>
      </c>
      <c r="H16" s="52">
        <f>'Temporary Relocation Numbers'!H16*Assumptions!C$21</f>
        <v>159235.29498239676</v>
      </c>
      <c r="I16" s="52">
        <f>'Temporary Relocation Numbers'!I16*Assumptions!D$21</f>
        <v>185340.16631228809</v>
      </c>
      <c r="J16" s="52">
        <f>'Temporary Relocation Numbers'!J16*Assumptions!E$21</f>
        <v>127512.08401065126</v>
      </c>
      <c r="K16" s="52">
        <f>'Temporary Relocation Numbers'!K16*Assumptions!F$21</f>
        <v>117884.390356351</v>
      </c>
      <c r="L16" s="52">
        <f>'Temporary Relocation Numbers'!L16*Assumptions!G$21</f>
        <v>94570.604387367726</v>
      </c>
      <c r="M16" s="52">
        <f>'Temporary Relocation Numbers'!M16*Assumptions!H$21</f>
        <v>40035.184747978579</v>
      </c>
      <c r="N16" s="53">
        <f>'Temporary Relocation Numbers'!N16*Assumptions!C$21</f>
        <v>12630882.572874403</v>
      </c>
      <c r="O16" s="53">
        <f>'Temporary Relocation Numbers'!O16*Assumptions!D$21</f>
        <v>24647208.284904629</v>
      </c>
      <c r="P16" s="53">
        <f>'Temporary Relocation Numbers'!P16*Assumptions!E$21</f>
        <v>19664836.73094184</v>
      </c>
      <c r="Q16" s="53">
        <f>'Temporary Relocation Numbers'!Q16*Assumptions!F$21</f>
        <v>8235411.622380387</v>
      </c>
      <c r="R16" s="53">
        <f>'Temporary Relocation Numbers'!R16*Assumptions!G$21</f>
        <v>5153232.9656140879</v>
      </c>
      <c r="S16" s="53">
        <f>'Temporary Relocation Numbers'!S16*Assumptions!H$21</f>
        <v>2908735.1919301962</v>
      </c>
      <c r="U16">
        <v>2035</v>
      </c>
      <c r="V16" s="51">
        <f>'Temporary Relocation Numbers'!V16*Assumptions!C$21</f>
        <v>0</v>
      </c>
      <c r="W16" s="51">
        <f>'Temporary Relocation Numbers'!W16*Assumptions!D$21</f>
        <v>0</v>
      </c>
      <c r="X16" s="51">
        <f>'Temporary Relocation Numbers'!X16*Assumptions!E$21</f>
        <v>0</v>
      </c>
      <c r="Y16" s="51">
        <f>'Temporary Relocation Numbers'!Y16*Assumptions!F$21</f>
        <v>0</v>
      </c>
      <c r="Z16" s="51">
        <f>'Temporary Relocation Numbers'!Z16*Assumptions!G$21</f>
        <v>0</v>
      </c>
      <c r="AA16" s="51">
        <f>'Temporary Relocation Numbers'!AA16*Assumptions!H$21</f>
        <v>0</v>
      </c>
      <c r="AB16" s="52">
        <f>'Temporary Relocation Numbers'!AB16*Assumptions!C$21</f>
        <v>148244.18564765214</v>
      </c>
      <c r="AC16" s="52">
        <f>'Temporary Relocation Numbers'!AC16*Assumptions!D$21</f>
        <v>169251.15253502899</v>
      </c>
      <c r="AD16" s="52">
        <f>'Temporary Relocation Numbers'!AD16*Assumptions!E$21</f>
        <v>115220.14098813709</v>
      </c>
      <c r="AE16" s="52">
        <f>'Temporary Relocation Numbers'!AE16*Assumptions!F$21</f>
        <v>117581.05228988151</v>
      </c>
      <c r="AF16" s="52">
        <f>'Temporary Relocation Numbers'!AF16*Assumptions!G$21</f>
        <v>92638.812368782339</v>
      </c>
      <c r="AG16" s="52">
        <f>'Temporary Relocation Numbers'!AG16*Assumptions!H$21</f>
        <v>36617.54151327529</v>
      </c>
      <c r="AH16" s="53">
        <f>'Temporary Relocation Numbers'!AH16*Assumptions!C$21</f>
        <v>11759044.382929577</v>
      </c>
      <c r="AI16" s="53">
        <f>'Temporary Relocation Numbers'!AI16*Assumptions!D$21</f>
        <v>22507632.813721325</v>
      </c>
      <c r="AJ16" s="53">
        <f>'Temporary Relocation Numbers'!AJ16*Assumptions!E$21</f>
        <v>17769180.687679384</v>
      </c>
      <c r="AK16" s="53">
        <f>'Temporary Relocation Numbers'!AK16*Assumptions!F$21</f>
        <v>8214220.404182951</v>
      </c>
      <c r="AL16" s="53">
        <f>'Temporary Relocation Numbers'!AL16*Assumptions!G$21</f>
        <v>5047967.9693991095</v>
      </c>
      <c r="AM16" s="53">
        <f>'Temporary Relocation Numbers'!AM16*Assumptions!H$21</f>
        <v>2660428.1287101237</v>
      </c>
    </row>
    <row r="17" spans="1:39" x14ac:dyDescent="0.35">
      <c r="A17">
        <v>2036</v>
      </c>
      <c r="B17" s="51">
        <f>'Temporary Relocation Numbers'!B17*Assumptions!C$21</f>
        <v>0</v>
      </c>
      <c r="C17" s="51">
        <f>'Temporary Relocation Numbers'!C17*Assumptions!D$21</f>
        <v>0</v>
      </c>
      <c r="D17" s="51">
        <f>'Temporary Relocation Numbers'!D17*Assumptions!E$21</f>
        <v>0</v>
      </c>
      <c r="E17" s="51">
        <f>'Temporary Relocation Numbers'!E17*Assumptions!F$21</f>
        <v>0</v>
      </c>
      <c r="F17" s="51">
        <f>'Temporary Relocation Numbers'!F17*Assumptions!G$21</f>
        <v>0</v>
      </c>
      <c r="G17" s="51">
        <f>'Temporary Relocation Numbers'!G17*Assumptions!H$21</f>
        <v>0</v>
      </c>
      <c r="H17" s="52">
        <f>'Temporary Relocation Numbers'!H17*Assumptions!C$21</f>
        <v>161522.42205695921</v>
      </c>
      <c r="I17" s="52">
        <f>'Temporary Relocation Numbers'!I17*Assumptions!D$21</f>
        <v>188002.24265926634</v>
      </c>
      <c r="J17" s="52">
        <f>'Temporary Relocation Numbers'!J17*Assumptions!E$21</f>
        <v>129343.56452322782</v>
      </c>
      <c r="K17" s="52">
        <f>'Temporary Relocation Numbers'!K17*Assumptions!F$21</f>
        <v>119577.58645889914</v>
      </c>
      <c r="L17" s="52">
        <f>'Temporary Relocation Numbers'!L17*Assumptions!G$21</f>
        <v>95928.940111718272</v>
      </c>
      <c r="M17" s="52">
        <f>'Temporary Relocation Numbers'!M17*Assumptions!H$21</f>
        <v>40610.217783100175</v>
      </c>
      <c r="N17" s="53">
        <f>'Temporary Relocation Numbers'!N17*Assumptions!C$21</f>
        <v>12806348.926094433</v>
      </c>
      <c r="O17" s="53">
        <f>'Temporary Relocation Numbers'!O17*Assumptions!D$21</f>
        <v>24989603.658296388</v>
      </c>
      <c r="P17" s="53">
        <f>'Temporary Relocation Numbers'!P17*Assumptions!E$21</f>
        <v>19938017.73535208</v>
      </c>
      <c r="Q17" s="53">
        <f>'Temporary Relocation Numbers'!Q17*Assumptions!F$21</f>
        <v>8349816.7430287478</v>
      </c>
      <c r="R17" s="53">
        <f>'Temporary Relocation Numbers'!R17*Assumptions!G$21</f>
        <v>5224820.9160643136</v>
      </c>
      <c r="S17" s="53">
        <f>'Temporary Relocation Numbers'!S17*Assumptions!H$21</f>
        <v>2949142.9111585296</v>
      </c>
      <c r="U17">
        <v>2036</v>
      </c>
      <c r="V17" s="51">
        <f>'Temporary Relocation Numbers'!V17*Assumptions!C$21</f>
        <v>0</v>
      </c>
      <c r="W17" s="51">
        <f>'Temporary Relocation Numbers'!W17*Assumptions!D$21</f>
        <v>0</v>
      </c>
      <c r="X17" s="51">
        <f>'Temporary Relocation Numbers'!X17*Assumptions!E$21</f>
        <v>0</v>
      </c>
      <c r="Y17" s="51">
        <f>'Temporary Relocation Numbers'!Y17*Assumptions!F$21</f>
        <v>0</v>
      </c>
      <c r="Z17" s="51">
        <f>'Temporary Relocation Numbers'!Z17*Assumptions!G$21</f>
        <v>0</v>
      </c>
      <c r="AA17" s="51">
        <f>'Temporary Relocation Numbers'!AA17*Assumptions!H$21</f>
        <v>0</v>
      </c>
      <c r="AB17" s="52">
        <f>'Temporary Relocation Numbers'!AB17*Assumptions!C$21</f>
        <v>150373.44531133838</v>
      </c>
      <c r="AC17" s="52">
        <f>'Temporary Relocation Numbers'!AC17*Assumptions!D$21</f>
        <v>171682.13929212041</v>
      </c>
      <c r="AD17" s="52">
        <f>'Temporary Relocation Numbers'!AD17*Assumptions!E$21</f>
        <v>116875.06996615039</v>
      </c>
      <c r="AE17" s="52">
        <f>'Temporary Relocation Numbers'!AE17*Assumptions!F$21</f>
        <v>119269.89148961709</v>
      </c>
      <c r="AF17" s="52">
        <f>'Temporary Relocation Numbers'!AF17*Assumptions!G$21</f>
        <v>93969.401393956534</v>
      </c>
      <c r="AG17" s="52">
        <f>'Temporary Relocation Numbers'!AG17*Assumptions!H$21</f>
        <v>37143.48628329744</v>
      </c>
      <c r="AH17" s="53">
        <f>'Temporary Relocation Numbers'!AH17*Assumptions!C$21</f>
        <v>11922399.28891661</v>
      </c>
      <c r="AI17" s="53">
        <f>'Temporary Relocation Numbers'!AI17*Assumptions!D$21</f>
        <v>22820305.52100471</v>
      </c>
      <c r="AJ17" s="53">
        <f>'Temporary Relocation Numbers'!AJ17*Assumptions!E$21</f>
        <v>18016027.518610321</v>
      </c>
      <c r="AK17" s="53">
        <f>'Temporary Relocation Numbers'!AK17*Assumptions!F$21</f>
        <v>8328331.1395612443</v>
      </c>
      <c r="AL17" s="53">
        <f>'Temporary Relocation Numbers'!AL17*Assumptions!G$21</f>
        <v>5118093.5940854009</v>
      </c>
      <c r="AM17" s="53">
        <f>'Temporary Relocation Numbers'!AM17*Assumptions!H$21</f>
        <v>2697386.4029285284</v>
      </c>
    </row>
    <row r="18" spans="1:39" x14ac:dyDescent="0.35">
      <c r="A18">
        <v>2037</v>
      </c>
      <c r="B18" s="51">
        <f>'Temporary Relocation Numbers'!B18*Assumptions!C$21</f>
        <v>0</v>
      </c>
      <c r="C18" s="51">
        <f>'Temporary Relocation Numbers'!C18*Assumptions!D$21</f>
        <v>0</v>
      </c>
      <c r="D18" s="51">
        <f>'Temporary Relocation Numbers'!D18*Assumptions!E$21</f>
        <v>0</v>
      </c>
      <c r="E18" s="51">
        <f>'Temporary Relocation Numbers'!E18*Assumptions!F$21</f>
        <v>0</v>
      </c>
      <c r="F18" s="51">
        <f>'Temporary Relocation Numbers'!F18*Assumptions!G$21</f>
        <v>0</v>
      </c>
      <c r="G18" s="51">
        <f>'Temporary Relocation Numbers'!G18*Assumptions!H$21</f>
        <v>0</v>
      </c>
      <c r="H18" s="52">
        <f>'Temporary Relocation Numbers'!H18*Assumptions!C$21</f>
        <v>163842.399576241</v>
      </c>
      <c r="I18" s="52">
        <f>'Temporary Relocation Numbers'!I18*Assumptions!D$21</f>
        <v>190702.55491925866</v>
      </c>
      <c r="J18" s="52">
        <f>'Temporary Relocation Numbers'!J18*Assumptions!E$21</f>
        <v>131201.35094158555</v>
      </c>
      <c r="K18" s="52">
        <f>'Temporary Relocation Numbers'!K18*Assumptions!F$21</f>
        <v>121295.10226173174</v>
      </c>
      <c r="L18" s="52">
        <f>'Temporary Relocation Numbers'!L18*Assumptions!G$21</f>
        <v>97306.785872533059</v>
      </c>
      <c r="M18" s="52">
        <f>'Temporary Relocation Numbers'!M18*Assumptions!H$21</f>
        <v>41193.510127965499</v>
      </c>
      <c r="N18" s="53">
        <f>'Temporary Relocation Numbers'!N18*Assumptions!C$21</f>
        <v>12984252.831950609</v>
      </c>
      <c r="O18" s="53">
        <f>'Temporary Relocation Numbers'!O18*Assumptions!D$21</f>
        <v>25336755.537591971</v>
      </c>
      <c r="P18" s="53">
        <f>'Temporary Relocation Numbers'!P18*Assumptions!E$21</f>
        <v>20214993.729885645</v>
      </c>
      <c r="Q18" s="53">
        <f>'Temporary Relocation Numbers'!Q18*Assumptions!F$21</f>
        <v>8465811.1626982968</v>
      </c>
      <c r="R18" s="53">
        <f>'Temporary Relocation Numbers'!R18*Assumptions!G$21</f>
        <v>5297403.3557378799</v>
      </c>
      <c r="S18" s="53">
        <f>'Temporary Relocation Numbers'!S18*Assumptions!H$21</f>
        <v>2990111.9684480811</v>
      </c>
      <c r="U18">
        <v>2037</v>
      </c>
      <c r="V18" s="51">
        <f>'Temporary Relocation Numbers'!V18*Assumptions!C$21</f>
        <v>0</v>
      </c>
      <c r="W18" s="51">
        <f>'Temporary Relocation Numbers'!W18*Assumptions!D$21</f>
        <v>0</v>
      </c>
      <c r="X18" s="51">
        <f>'Temporary Relocation Numbers'!X18*Assumptions!E$21</f>
        <v>0</v>
      </c>
      <c r="Y18" s="51">
        <f>'Temporary Relocation Numbers'!Y18*Assumptions!F$21</f>
        <v>0</v>
      </c>
      <c r="Z18" s="51">
        <f>'Temporary Relocation Numbers'!Z18*Assumptions!G$21</f>
        <v>0</v>
      </c>
      <c r="AA18" s="51">
        <f>'Temporary Relocation Numbers'!AA18*Assumptions!H$21</f>
        <v>0</v>
      </c>
      <c r="AB18" s="52">
        <f>'Temporary Relocation Numbers'!AB18*Assumptions!C$21</f>
        <v>152533.2879398512</v>
      </c>
      <c r="AC18" s="52">
        <f>'Temporary Relocation Numbers'!AC18*Assumptions!D$21</f>
        <v>174148.04277813592</v>
      </c>
      <c r="AD18" s="52">
        <f>'Temporary Relocation Numbers'!AD18*Assumptions!E$21</f>
        <v>118553.76900640094</v>
      </c>
      <c r="AE18" s="52">
        <f>'Temporary Relocation Numbers'!AE18*Assumptions!F$21</f>
        <v>120982.98781060662</v>
      </c>
      <c r="AF18" s="52">
        <f>'Temporary Relocation Numbers'!AF18*Assumptions!G$21</f>
        <v>95319.101924434421</v>
      </c>
      <c r="AG18" s="52">
        <f>'Temporary Relocation Numbers'!AG18*Assumptions!H$21</f>
        <v>37676.985298899221</v>
      </c>
      <c r="AH18" s="53">
        <f>'Temporary Relocation Numbers'!AH18*Assumptions!C$21</f>
        <v>12088023.497105507</v>
      </c>
      <c r="AI18" s="53">
        <f>'Temporary Relocation Numbers'!AI18*Assumptions!D$21</f>
        <v>23137321.831308857</v>
      </c>
      <c r="AJ18" s="53">
        <f>'Temporary Relocation Numbers'!AJ18*Assumptions!E$21</f>
        <v>18266303.509220131</v>
      </c>
      <c r="AK18" s="53">
        <f>'Temporary Relocation Numbers'!AK18*Assumptions!F$21</f>
        <v>8444027.0844040811</v>
      </c>
      <c r="AL18" s="53">
        <f>'Temporary Relocation Numbers'!AL18*Assumptions!G$21</f>
        <v>5189193.3935817229</v>
      </c>
      <c r="AM18" s="53">
        <f>'Temporary Relocation Numbers'!AM18*Assumptions!H$21</f>
        <v>2734858.0960280751</v>
      </c>
    </row>
    <row r="19" spans="1:39" x14ac:dyDescent="0.35">
      <c r="A19">
        <v>2038</v>
      </c>
      <c r="B19" s="51">
        <f>'Temporary Relocation Numbers'!B19*Assumptions!C$21</f>
        <v>0</v>
      </c>
      <c r="C19" s="51">
        <f>'Temporary Relocation Numbers'!C19*Assumptions!D$21</f>
        <v>0</v>
      </c>
      <c r="D19" s="51">
        <f>'Temporary Relocation Numbers'!D19*Assumptions!E$21</f>
        <v>0</v>
      </c>
      <c r="E19" s="51">
        <f>'Temporary Relocation Numbers'!E19*Assumptions!F$21</f>
        <v>0</v>
      </c>
      <c r="F19" s="51">
        <f>'Temporary Relocation Numbers'!F19*Assumptions!G$21</f>
        <v>0</v>
      </c>
      <c r="G19" s="51">
        <f>'Temporary Relocation Numbers'!G19*Assumptions!H$21</f>
        <v>0</v>
      </c>
      <c r="H19" s="52">
        <f>'Temporary Relocation Numbers'!H19*Assumptions!C$21</f>
        <v>166195.69937747868</v>
      </c>
      <c r="I19" s="52">
        <f>'Temporary Relocation Numbers'!I19*Assumptions!D$21</f>
        <v>193441.65228201533</v>
      </c>
      <c r="J19" s="52">
        <f>'Temporary Relocation Numbers'!J19*Assumptions!E$21</f>
        <v>133085.82110249327</v>
      </c>
      <c r="K19" s="52">
        <f>'Temporary Relocation Numbers'!K19*Assumptions!F$21</f>
        <v>123037.2870733672</v>
      </c>
      <c r="L19" s="52">
        <f>'Temporary Relocation Numbers'!L19*Assumptions!G$21</f>
        <v>98704.421896206841</v>
      </c>
      <c r="M19" s="52">
        <f>'Temporary Relocation Numbers'!M19*Assumptions!H$21</f>
        <v>41785.180412624111</v>
      </c>
      <c r="N19" s="53">
        <f>'Temporary Relocation Numbers'!N19*Assumptions!C$21</f>
        <v>13164628.15256376</v>
      </c>
      <c r="O19" s="53">
        <f>'Temporary Relocation Numbers'!O19*Assumptions!D$21</f>
        <v>25688729.999468155</v>
      </c>
      <c r="P19" s="53">
        <f>'Temporary Relocation Numbers'!P19*Assumptions!E$21</f>
        <v>20495817.433984227</v>
      </c>
      <c r="Q19" s="53">
        <f>'Temporary Relocation Numbers'!Q19*Assumptions!F$21</f>
        <v>8583416.9596960638</v>
      </c>
      <c r="R19" s="53">
        <f>'Temporary Relocation Numbers'!R19*Assumptions!G$21</f>
        <v>5370994.0999320401</v>
      </c>
      <c r="S19" s="53">
        <f>'Temporary Relocation Numbers'!S19*Assumptions!H$21</f>
        <v>3031650.1618242045</v>
      </c>
      <c r="U19">
        <v>2038</v>
      </c>
      <c r="V19" s="51">
        <f>'Temporary Relocation Numbers'!V19*Assumptions!C$21</f>
        <v>0</v>
      </c>
      <c r="W19" s="51">
        <f>'Temporary Relocation Numbers'!W19*Assumptions!D$21</f>
        <v>0</v>
      </c>
      <c r="X19" s="51">
        <f>'Temporary Relocation Numbers'!X19*Assumptions!E$21</f>
        <v>0</v>
      </c>
      <c r="Y19" s="51">
        <f>'Temporary Relocation Numbers'!Y19*Assumptions!F$21</f>
        <v>0</v>
      </c>
      <c r="Z19" s="51">
        <f>'Temporary Relocation Numbers'!Z19*Assumptions!G$21</f>
        <v>0</v>
      </c>
      <c r="AA19" s="51">
        <f>'Temporary Relocation Numbers'!AA19*Assumptions!H$21</f>
        <v>0</v>
      </c>
      <c r="AB19" s="52">
        <f>'Temporary Relocation Numbers'!AB19*Assumptions!C$21</f>
        <v>154724.15280217855</v>
      </c>
      <c r="AC19" s="52">
        <f>'Temporary Relocation Numbers'!AC19*Assumptions!D$21</f>
        <v>176649.36450874826</v>
      </c>
      <c r="AD19" s="52">
        <f>'Temporary Relocation Numbers'!AD19*Assumptions!E$21</f>
        <v>120256.5795228504</v>
      </c>
      <c r="AE19" s="52">
        <f>'Temporary Relocation Numbers'!AE19*Assumptions!F$21</f>
        <v>122720.68966253387</v>
      </c>
      <c r="AF19" s="52">
        <f>'Temporary Relocation Numbers'!AF19*Assumptions!G$21</f>
        <v>96688.188462431222</v>
      </c>
      <c r="AG19" s="52">
        <f>'Temporary Relocation Numbers'!AG19*Assumptions!H$21</f>
        <v>38218.147063158402</v>
      </c>
      <c r="AH19" s="53">
        <f>'Temporary Relocation Numbers'!AH19*Assumptions!C$21</f>
        <v>12255948.532306947</v>
      </c>
      <c r="AI19" s="53">
        <f>'Temporary Relocation Numbers'!AI19*Assumptions!D$21</f>
        <v>23458742.085324734</v>
      </c>
      <c r="AJ19" s="53">
        <f>'Temporary Relocation Numbers'!AJ19*Assumptions!E$21</f>
        <v>18520056.296888053</v>
      </c>
      <c r="AK19" s="53">
        <f>'Temporary Relocation Numbers'!AK19*Assumptions!F$21</f>
        <v>8561330.2602069713</v>
      </c>
      <c r="AL19" s="53">
        <f>'Temporary Relocation Numbers'!AL19*Assumptions!G$21</f>
        <v>5261280.900980508</v>
      </c>
      <c r="AM19" s="53">
        <f>'Temporary Relocation Numbers'!AM19*Assumptions!H$21</f>
        <v>2772850.3403479536</v>
      </c>
    </row>
    <row r="20" spans="1:39" x14ac:dyDescent="0.35">
      <c r="A20">
        <v>2039</v>
      </c>
      <c r="B20" s="51">
        <f>'Temporary Relocation Numbers'!B20*Assumptions!C$21</f>
        <v>0</v>
      </c>
      <c r="C20" s="51">
        <f>'Temporary Relocation Numbers'!C20*Assumptions!D$21</f>
        <v>0</v>
      </c>
      <c r="D20" s="51">
        <f>'Temporary Relocation Numbers'!D20*Assumptions!E$21</f>
        <v>0</v>
      </c>
      <c r="E20" s="51">
        <f>'Temporary Relocation Numbers'!E20*Assumptions!F$21</f>
        <v>0</v>
      </c>
      <c r="F20" s="51">
        <f>'Temporary Relocation Numbers'!F20*Assumptions!G$21</f>
        <v>0</v>
      </c>
      <c r="G20" s="51">
        <f>'Temporary Relocation Numbers'!G20*Assumptions!H$21</f>
        <v>0</v>
      </c>
      <c r="H20" s="52">
        <f>'Temporary Relocation Numbers'!H20*Assumptions!C$21</f>
        <v>168582.80007499733</v>
      </c>
      <c r="I20" s="52">
        <f>'Temporary Relocation Numbers'!I20*Assumptions!D$21</f>
        <v>196220.0918254042</v>
      </c>
      <c r="J20" s="52">
        <f>'Temporary Relocation Numbers'!J20*Assumptions!E$21</f>
        <v>134997.35826966172</v>
      </c>
      <c r="K20" s="52">
        <f>'Temporary Relocation Numbers'!K20*Assumptions!F$21</f>
        <v>124804.49521950916</v>
      </c>
      <c r="L20" s="52">
        <f>'Temporary Relocation Numbers'!L20*Assumptions!G$21</f>
        <v>100122.13243407977</v>
      </c>
      <c r="M20" s="52">
        <f>'Temporary Relocation Numbers'!M20*Assumptions!H$21</f>
        <v>42385.348971031686</v>
      </c>
      <c r="N20" s="53">
        <f>'Temporary Relocation Numbers'!N20*Assumptions!C$21</f>
        <v>13347509.220462281</v>
      </c>
      <c r="O20" s="53">
        <f>'Temporary Relocation Numbers'!O20*Assumptions!D$21</f>
        <v>26045594.03852912</v>
      </c>
      <c r="P20" s="53">
        <f>'Temporary Relocation Numbers'!P20*Assumptions!E$21</f>
        <v>20780542.299460225</v>
      </c>
      <c r="Q20" s="53">
        <f>'Temporary Relocation Numbers'!Q20*Assumptions!F$21</f>
        <v>8702656.5190376509</v>
      </c>
      <c r="R20" s="53">
        <f>'Temporary Relocation Numbers'!R20*Assumptions!G$21</f>
        <v>5445607.1558641177</v>
      </c>
      <c r="S20" s="53">
        <f>'Temporary Relocation Numbers'!S20*Assumptions!H$21</f>
        <v>3073765.3976412653</v>
      </c>
      <c r="U20">
        <v>2039</v>
      </c>
      <c r="V20" s="51">
        <f>'Temporary Relocation Numbers'!V20*Assumptions!C$21</f>
        <v>0</v>
      </c>
      <c r="W20" s="51">
        <f>'Temporary Relocation Numbers'!W20*Assumptions!D$21</f>
        <v>0</v>
      </c>
      <c r="X20" s="51">
        <f>'Temporary Relocation Numbers'!X20*Assumptions!E$21</f>
        <v>0</v>
      </c>
      <c r="Y20" s="51">
        <f>'Temporary Relocation Numbers'!Y20*Assumptions!F$21</f>
        <v>0</v>
      </c>
      <c r="Z20" s="51">
        <f>'Temporary Relocation Numbers'!Z20*Assumptions!G$21</f>
        <v>0</v>
      </c>
      <c r="AA20" s="51">
        <f>'Temporary Relocation Numbers'!AA20*Assumptions!H$21</f>
        <v>0</v>
      </c>
      <c r="AB20" s="52">
        <f>'Temporary Relocation Numbers'!AB20*Assumptions!C$21</f>
        <v>156946.48547661304</v>
      </c>
      <c r="AC20" s="52">
        <f>'Temporary Relocation Numbers'!AC20*Assumptions!D$21</f>
        <v>179186.61320299577</v>
      </c>
      <c r="AD20" s="52">
        <f>'Temporary Relocation Numbers'!AD20*Assumptions!E$21</f>
        <v>121983.84783325477</v>
      </c>
      <c r="AE20" s="52">
        <f>'Temporary Relocation Numbers'!AE20*Assumptions!F$21</f>
        <v>124483.35045935778</v>
      </c>
      <c r="AF20" s="52">
        <f>'Temporary Relocation Numbers'!AF20*Assumptions!G$21</f>
        <v>98076.939452890132</v>
      </c>
      <c r="AG20" s="52">
        <f>'Temporary Relocation Numbers'!AG20*Assumptions!H$21</f>
        <v>38767.081637603223</v>
      </c>
      <c r="AH20" s="53">
        <f>'Temporary Relocation Numbers'!AH20*Assumptions!C$21</f>
        <v>12426206.3572696</v>
      </c>
      <c r="AI20" s="53">
        <f>'Temporary Relocation Numbers'!AI20*Assumptions!D$21</f>
        <v>23784627.461987253</v>
      </c>
      <c r="AJ20" s="53">
        <f>'Temporary Relocation Numbers'!AJ20*Assumptions!E$21</f>
        <v>18777334.180764794</v>
      </c>
      <c r="AK20" s="53">
        <f>'Temporary Relocation Numbers'!AK20*Assumptions!F$21</f>
        <v>8680262.994384788</v>
      </c>
      <c r="AL20" s="53">
        <f>'Temporary Relocation Numbers'!AL20*Assumptions!G$21</f>
        <v>5334369.8373739021</v>
      </c>
      <c r="AM20" s="53">
        <f>'Temporary Relocation Numbers'!AM20*Assumptions!H$21</f>
        <v>2811370.3673087498</v>
      </c>
    </row>
    <row r="21" spans="1:39" x14ac:dyDescent="0.35">
      <c r="A21">
        <v>2040</v>
      </c>
      <c r="B21" s="51">
        <f>'Temporary Relocation Numbers'!B21*Assumptions!C$21</f>
        <v>0</v>
      </c>
      <c r="C21" s="51">
        <f>'Temporary Relocation Numbers'!C21*Assumptions!D$21</f>
        <v>0</v>
      </c>
      <c r="D21" s="51">
        <f>'Temporary Relocation Numbers'!D21*Assumptions!E$21</f>
        <v>0</v>
      </c>
      <c r="E21" s="51">
        <f>'Temporary Relocation Numbers'!E21*Assumptions!F$21</f>
        <v>0</v>
      </c>
      <c r="F21" s="51">
        <f>'Temporary Relocation Numbers'!F21*Assumptions!G$21</f>
        <v>0</v>
      </c>
      <c r="G21" s="51">
        <f>'Temporary Relocation Numbers'!G21*Assumptions!H$21</f>
        <v>0</v>
      </c>
      <c r="H21" s="52">
        <f>'Temporary Relocation Numbers'!H21*Assumptions!C$21</f>
        <v>196339.08955052984</v>
      </c>
      <c r="I21" s="52">
        <f>'Temporary Relocation Numbers'!I21*Assumptions!D$21</f>
        <v>228526.7189973256</v>
      </c>
      <c r="J21" s="52">
        <f>'Temporary Relocation Numbers'!J21*Assumptions!E$21</f>
        <v>157223.97778777374</v>
      </c>
      <c r="K21" s="52">
        <f>'Temporary Relocation Numbers'!K21*Assumptions!F$21</f>
        <v>145352.91235114617</v>
      </c>
      <c r="L21" s="52">
        <f>'Temporary Relocation Numbers'!L21*Assumptions!G$21</f>
        <v>116606.72569929792</v>
      </c>
      <c r="M21" s="52">
        <f>'Temporary Relocation Numbers'!M21*Assumptions!H$21</f>
        <v>49363.878305210776</v>
      </c>
      <c r="N21" s="53">
        <f>'Temporary Relocation Numbers'!N21*Assumptions!C$21</f>
        <v>15537884.570232986</v>
      </c>
      <c r="O21" s="53">
        <f>'Temporary Relocation Numbers'!O21*Assumptions!D$21</f>
        <v>30319771.805319462</v>
      </c>
      <c r="P21" s="53">
        <f>'Temporary Relocation Numbers'!P21*Assumptions!E$21</f>
        <v>24190705.713157322</v>
      </c>
      <c r="Q21" s="53">
        <f>'Temporary Relocation Numbers'!Q21*Assumptions!F$21</f>
        <v>10130794.458631538</v>
      </c>
      <c r="R21" s="53">
        <f>'Temporary Relocation Numbers'!R21*Assumptions!G$21</f>
        <v>6339251.3168626158</v>
      </c>
      <c r="S21" s="53">
        <f>'Temporary Relocation Numbers'!S21*Assumptions!H$21</f>
        <v>3578181.6034491677</v>
      </c>
      <c r="U21">
        <v>2040</v>
      </c>
      <c r="V21" s="51">
        <f>'Temporary Relocation Numbers'!V21*Assumptions!C$21</f>
        <v>0</v>
      </c>
      <c r="W21" s="51">
        <f>'Temporary Relocation Numbers'!W21*Assumptions!D$21</f>
        <v>0</v>
      </c>
      <c r="X21" s="51">
        <f>'Temporary Relocation Numbers'!X21*Assumptions!E$21</f>
        <v>0</v>
      </c>
      <c r="Y21" s="51">
        <f>'Temporary Relocation Numbers'!Y21*Assumptions!F$21</f>
        <v>0</v>
      </c>
      <c r="Z21" s="51">
        <f>'Temporary Relocation Numbers'!Z21*Assumptions!G$21</f>
        <v>0</v>
      </c>
      <c r="AA21" s="51">
        <f>'Temporary Relocation Numbers'!AA21*Assumptions!H$21</f>
        <v>0</v>
      </c>
      <c r="AB21" s="52">
        <f>'Temporary Relocation Numbers'!AB21*Assumptions!C$21</f>
        <v>182786.91570507272</v>
      </c>
      <c r="AC21" s="52">
        <f>'Temporary Relocation Numbers'!AC21*Assumptions!D$21</f>
        <v>208688.76587806133</v>
      </c>
      <c r="AD21" s="52">
        <f>'Temporary Relocation Numbers'!AD21*Assumptions!E$21</f>
        <v>142067.85990502531</v>
      </c>
      <c r="AE21" s="52">
        <f>'Temporary Relocation Numbers'!AE21*Assumptions!F$21</f>
        <v>144978.89276080835</v>
      </c>
      <c r="AF21" s="52">
        <f>'Temporary Relocation Numbers'!AF21*Assumptions!G$21</f>
        <v>114224.8022308108</v>
      </c>
      <c r="AG21" s="52">
        <f>'Temporary Relocation Numbers'!AG21*Assumptions!H$21</f>
        <v>45149.8818970379</v>
      </c>
      <c r="AH21" s="53">
        <f>'Temporary Relocation Numbers'!AH21*Assumptions!C$21</f>
        <v>14465392.519014368</v>
      </c>
      <c r="AI21" s="53">
        <f>'Temporary Relocation Numbers'!AI21*Assumptions!D$21</f>
        <v>27687772.29865453</v>
      </c>
      <c r="AJ21" s="53">
        <f>'Temporary Relocation Numbers'!AJ21*Assumptions!E$21</f>
        <v>21858763.775201861</v>
      </c>
      <c r="AK21" s="53">
        <f>'Temporary Relocation Numbers'!AK21*Assumptions!F$21</f>
        <v>10104726.07422889</v>
      </c>
      <c r="AL21" s="53">
        <f>'Temporary Relocation Numbers'!AL21*Assumptions!G$21</f>
        <v>6209759.5453226855</v>
      </c>
      <c r="AM21" s="53">
        <f>'Temporary Relocation Numbers'!AM21*Assumptions!H$21</f>
        <v>3272726.5836572279</v>
      </c>
    </row>
    <row r="22" spans="1:39" x14ac:dyDescent="0.35">
      <c r="A22">
        <v>2041</v>
      </c>
      <c r="B22" s="51">
        <f>'Temporary Relocation Numbers'!B22*Assumptions!C$21</f>
        <v>0</v>
      </c>
      <c r="C22" s="51">
        <f>'Temporary Relocation Numbers'!C22*Assumptions!D$21</f>
        <v>0</v>
      </c>
      <c r="D22" s="51">
        <f>'Temporary Relocation Numbers'!D22*Assumptions!E$21</f>
        <v>0</v>
      </c>
      <c r="E22" s="51">
        <f>'Temporary Relocation Numbers'!E22*Assumptions!F$21</f>
        <v>0</v>
      </c>
      <c r="F22" s="51">
        <f>'Temporary Relocation Numbers'!F22*Assumptions!G$21</f>
        <v>0</v>
      </c>
      <c r="G22" s="51">
        <f>'Temporary Relocation Numbers'!G22*Assumptions!H$21</f>
        <v>0</v>
      </c>
      <c r="H22" s="52">
        <f>'Temporary Relocation Numbers'!H22*Assumptions!C$21</f>
        <v>199159.14554097841</v>
      </c>
      <c r="I22" s="52">
        <f>'Temporary Relocation Numbers'!I22*Assumptions!D$21</f>
        <v>231809.09208136756</v>
      </c>
      <c r="J22" s="52">
        <f>'Temporary Relocation Numbers'!J22*Assumptions!E$21</f>
        <v>159482.21592780776</v>
      </c>
      <c r="K22" s="52">
        <f>'Temporary Relocation Numbers'!K22*Assumptions!F$21</f>
        <v>147440.64410208465</v>
      </c>
      <c r="L22" s="52">
        <f>'Temporary Relocation Numbers'!L22*Assumptions!G$21</f>
        <v>118281.57045938972</v>
      </c>
      <c r="M22" s="52">
        <f>'Temporary Relocation Numbers'!M22*Assumptions!H$21</f>
        <v>50072.901154634543</v>
      </c>
      <c r="N22" s="53">
        <f>'Temporary Relocation Numbers'!N22*Assumptions!C$21</f>
        <v>15753734.565398617</v>
      </c>
      <c r="O22" s="53">
        <f>'Temporary Relocation Numbers'!O22*Assumptions!D$21</f>
        <v>30740969.592445463</v>
      </c>
      <c r="P22" s="53">
        <f>'Temporary Relocation Numbers'!P22*Assumptions!E$21</f>
        <v>24526759.420316502</v>
      </c>
      <c r="Q22" s="53">
        <f>'Temporary Relocation Numbers'!Q22*Assumptions!F$21</f>
        <v>10271529.957407795</v>
      </c>
      <c r="R22" s="53">
        <f>'Temporary Relocation Numbers'!R22*Assumptions!G$21</f>
        <v>6427315.2588949762</v>
      </c>
      <c r="S22" s="53">
        <f>'Temporary Relocation Numbers'!S22*Assumptions!H$21</f>
        <v>3627889.1732483339</v>
      </c>
      <c r="U22">
        <v>2041</v>
      </c>
      <c r="V22" s="51">
        <f>'Temporary Relocation Numbers'!V22*Assumptions!C$21</f>
        <v>0</v>
      </c>
      <c r="W22" s="51">
        <f>'Temporary Relocation Numbers'!W22*Assumptions!D$21</f>
        <v>0</v>
      </c>
      <c r="X22" s="51">
        <f>'Temporary Relocation Numbers'!X22*Assumptions!E$21</f>
        <v>0</v>
      </c>
      <c r="Y22" s="51">
        <f>'Temporary Relocation Numbers'!Y22*Assumptions!F$21</f>
        <v>0</v>
      </c>
      <c r="Z22" s="51">
        <f>'Temporary Relocation Numbers'!Z22*Assumptions!G$21</f>
        <v>0</v>
      </c>
      <c r="AA22" s="51">
        <f>'Temporary Relocation Numbers'!AA22*Assumptions!H$21</f>
        <v>0</v>
      </c>
      <c r="AB22" s="52">
        <f>'Temporary Relocation Numbers'!AB22*Assumptions!C$21</f>
        <v>185412.31922400391</v>
      </c>
      <c r="AC22" s="52">
        <f>'Temporary Relocation Numbers'!AC22*Assumptions!D$21</f>
        <v>211686.20263760327</v>
      </c>
      <c r="AD22" s="52">
        <f>'Temporary Relocation Numbers'!AD22*Assumptions!E$21</f>
        <v>144108.40781778449</v>
      </c>
      <c r="AE22" s="52">
        <f>'Temporary Relocation Numbers'!AE22*Assumptions!F$21</f>
        <v>147061.25239665405</v>
      </c>
      <c r="AF22" s="52">
        <f>'Temporary Relocation Numbers'!AF22*Assumptions!G$21</f>
        <v>115865.43496740043</v>
      </c>
      <c r="AG22" s="52">
        <f>'Temporary Relocation Numbers'!AG22*Assumptions!H$21</f>
        <v>45798.378308034131</v>
      </c>
      <c r="AH22" s="53">
        <f>'Temporary Relocation Numbers'!AH22*Assumptions!C$21</f>
        <v>14666343.613172958</v>
      </c>
      <c r="AI22" s="53">
        <f>'Temporary Relocation Numbers'!AI22*Assumptions!D$21</f>
        <v>28072406.737776387</v>
      </c>
      <c r="AJ22" s="53">
        <f>'Temporary Relocation Numbers'!AJ22*Assumptions!E$21</f>
        <v>22162422.489737749</v>
      </c>
      <c r="AK22" s="53">
        <f>'Temporary Relocation Numbers'!AK22*Assumptions!F$21</f>
        <v>10245099.434863251</v>
      </c>
      <c r="AL22" s="53">
        <f>'Temporary Relocation Numbers'!AL22*Assumptions!G$21</f>
        <v>6296024.6068102373</v>
      </c>
      <c r="AM22" s="53">
        <f>'Temporary Relocation Numbers'!AM22*Assumptions!H$21</f>
        <v>3318190.8174831225</v>
      </c>
    </row>
    <row r="23" spans="1:39" x14ac:dyDescent="0.35">
      <c r="A23">
        <v>2042</v>
      </c>
      <c r="B23" s="51">
        <f>'Temporary Relocation Numbers'!B23*Assumptions!C$21</f>
        <v>0</v>
      </c>
      <c r="C23" s="51">
        <f>'Temporary Relocation Numbers'!C23*Assumptions!D$21</f>
        <v>0</v>
      </c>
      <c r="D23" s="51">
        <f>'Temporary Relocation Numbers'!D23*Assumptions!E$21</f>
        <v>0</v>
      </c>
      <c r="E23" s="51">
        <f>'Temporary Relocation Numbers'!E23*Assumptions!F$21</f>
        <v>0</v>
      </c>
      <c r="F23" s="51">
        <f>'Temporary Relocation Numbers'!F23*Assumptions!G$21</f>
        <v>0</v>
      </c>
      <c r="G23" s="51">
        <f>'Temporary Relocation Numbers'!G23*Assumptions!H$21</f>
        <v>0</v>
      </c>
      <c r="H23" s="52">
        <f>'Temporary Relocation Numbers'!H23*Assumptions!C$21</f>
        <v>202019.7065363522</v>
      </c>
      <c r="I23" s="52">
        <f>'Temporary Relocation Numbers'!I23*Assumptions!D$21</f>
        <v>235138.61051939754</v>
      </c>
      <c r="J23" s="52">
        <f>'Temporary Relocation Numbers'!J23*Assumptions!E$21</f>
        <v>161772.88957525522</v>
      </c>
      <c r="K23" s="52">
        <f>'Temporary Relocation Numbers'!K23*Assumptions!F$21</f>
        <v>149558.36234447607</v>
      </c>
      <c r="L23" s="52">
        <f>'Temporary Relocation Numbers'!L23*Assumptions!G$21</f>
        <v>119980.47133591546</v>
      </c>
      <c r="M23" s="52">
        <f>'Temporary Relocation Numbers'!M23*Assumptions!H$21</f>
        <v>50792.107835196868</v>
      </c>
      <c r="N23" s="53">
        <f>'Temporary Relocation Numbers'!N23*Assumptions!C$21</f>
        <v>15972583.116783559</v>
      </c>
      <c r="O23" s="53">
        <f>'Temporary Relocation Numbers'!O23*Assumptions!D$21</f>
        <v>31168018.596955903</v>
      </c>
      <c r="P23" s="53">
        <f>'Temporary Relocation Numbers'!P23*Assumptions!E$21</f>
        <v>24867481.535889823</v>
      </c>
      <c r="Q23" s="53">
        <f>'Temporary Relocation Numbers'!Q23*Assumptions!F$21</f>
        <v>10414220.532925237</v>
      </c>
      <c r="R23" s="53">
        <f>'Temporary Relocation Numbers'!R23*Assumptions!G$21</f>
        <v>6516602.5721897511</v>
      </c>
      <c r="S23" s="53">
        <f>'Temporary Relocation Numbers'!S23*Assumptions!H$21</f>
        <v>3678287.2732578614</v>
      </c>
      <c r="U23">
        <v>2042</v>
      </c>
      <c r="V23" s="51">
        <f>'Temporary Relocation Numbers'!V23*Assumptions!C$21</f>
        <v>0</v>
      </c>
      <c r="W23" s="51">
        <f>'Temporary Relocation Numbers'!W23*Assumptions!D$21</f>
        <v>0</v>
      </c>
      <c r="X23" s="51">
        <f>'Temporary Relocation Numbers'!X23*Assumptions!E$21</f>
        <v>0</v>
      </c>
      <c r="Y23" s="51">
        <f>'Temporary Relocation Numbers'!Y23*Assumptions!F$21</f>
        <v>0</v>
      </c>
      <c r="Z23" s="51">
        <f>'Temporary Relocation Numbers'!Z23*Assumptions!G$21</f>
        <v>0</v>
      </c>
      <c r="AA23" s="51">
        <f>'Temporary Relocation Numbers'!AA23*Assumptions!H$21</f>
        <v>0</v>
      </c>
      <c r="AB23" s="52">
        <f>'Temporary Relocation Numbers'!AB23*Assumptions!C$21</f>
        <v>188075.43191708808</v>
      </c>
      <c r="AC23" s="52">
        <f>'Temporary Relocation Numbers'!AC23*Assumptions!D$21</f>
        <v>214726.69215606895</v>
      </c>
      <c r="AD23" s="52">
        <f>'Temporary Relocation Numbers'!AD23*Assumptions!E$21</f>
        <v>146178.26451148154</v>
      </c>
      <c r="AE23" s="52">
        <f>'Temporary Relocation Numbers'!AE23*Assumptions!F$21</f>
        <v>149173.52136323354</v>
      </c>
      <c r="AF23" s="52">
        <f>'Temporary Relocation Numbers'!AF23*Assumptions!G$21</f>
        <v>117529.63242657048</v>
      </c>
      <c r="AG23" s="52">
        <f>'Temporary Relocation Numbers'!AG23*Assumptions!H$21</f>
        <v>46456.189197328094</v>
      </c>
      <c r="AH23" s="53">
        <f>'Temporary Relocation Numbers'!AH23*Assumptions!C$21</f>
        <v>14870086.290220879</v>
      </c>
      <c r="AI23" s="53">
        <f>'Temporary Relocation Numbers'!AI23*Assumptions!D$21</f>
        <v>28462384.461658128</v>
      </c>
      <c r="AJ23" s="53">
        <f>'Temporary Relocation Numbers'!AJ23*Assumptions!E$21</f>
        <v>22470299.586239878</v>
      </c>
      <c r="AK23" s="53">
        <f>'Temporary Relocation Numbers'!AK23*Assumptions!F$21</f>
        <v>10387422.841469267</v>
      </c>
      <c r="AL23" s="53">
        <f>'Temporary Relocation Numbers'!AL23*Assumptions!G$21</f>
        <v>6383488.049777641</v>
      </c>
      <c r="AM23" s="53">
        <f>'Temporary Relocation Numbers'!AM23*Assumptions!H$21</f>
        <v>3364286.6337234178</v>
      </c>
    </row>
    <row r="24" spans="1:39" x14ac:dyDescent="0.35">
      <c r="A24">
        <v>2043</v>
      </c>
      <c r="B24" s="51">
        <f>'Temporary Relocation Numbers'!B24*Assumptions!C$21</f>
        <v>0</v>
      </c>
      <c r="C24" s="51">
        <f>'Temporary Relocation Numbers'!C24*Assumptions!D$21</f>
        <v>0</v>
      </c>
      <c r="D24" s="51">
        <f>'Temporary Relocation Numbers'!D24*Assumptions!E$21</f>
        <v>0</v>
      </c>
      <c r="E24" s="51">
        <f>'Temporary Relocation Numbers'!E24*Assumptions!F$21</f>
        <v>0</v>
      </c>
      <c r="F24" s="51">
        <f>'Temporary Relocation Numbers'!F24*Assumptions!G$21</f>
        <v>0</v>
      </c>
      <c r="G24" s="51">
        <f>'Temporary Relocation Numbers'!G24*Assumptions!H$21</f>
        <v>0</v>
      </c>
      <c r="H24" s="52">
        <f>'Temporary Relocation Numbers'!H24*Assumptions!C$21</f>
        <v>204921.35431780369</v>
      </c>
      <c r="I24" s="52">
        <f>'Temporary Relocation Numbers'!I24*Assumptions!D$21</f>
        <v>238515.95146917476</v>
      </c>
      <c r="J24" s="52">
        <f>'Temporary Relocation Numbers'!J24*Assumptions!E$21</f>
        <v>164096.4646075285</v>
      </c>
      <c r="K24" s="52">
        <f>'Temporary Relocation Numbers'!K24*Assumptions!F$21</f>
        <v>151706.49778004698</v>
      </c>
      <c r="L24" s="52">
        <f>'Temporary Relocation Numbers'!L24*Assumptions!G$21</f>
        <v>121703.77385148825</v>
      </c>
      <c r="M24" s="52">
        <f>'Temporary Relocation Numbers'!M24*Assumptions!H$21</f>
        <v>51521.644619217113</v>
      </c>
      <c r="N24" s="53">
        <f>'Temporary Relocation Numbers'!N24*Assumptions!C$21</f>
        <v>16194471.879887465</v>
      </c>
      <c r="O24" s="53">
        <f>'Temporary Relocation Numbers'!O24*Assumptions!D$21</f>
        <v>31601000.103097588</v>
      </c>
      <c r="P24" s="53">
        <f>'Temporary Relocation Numbers'!P24*Assumptions!E$21</f>
        <v>25212936.912716761</v>
      </c>
      <c r="Q24" s="53">
        <f>'Temporary Relocation Numbers'!Q24*Assumptions!F$21</f>
        <v>10558893.344820892</v>
      </c>
      <c r="R24" s="53">
        <f>'Temporary Relocation Numbers'!R24*Assumptions!G$21</f>
        <v>6607130.2516396465</v>
      </c>
      <c r="S24" s="53">
        <f>'Temporary Relocation Numbers'!S24*Assumptions!H$21</f>
        <v>3729385.4962213365</v>
      </c>
      <c r="U24">
        <v>2043</v>
      </c>
      <c r="V24" s="51">
        <f>'Temporary Relocation Numbers'!V24*Assumptions!C$21</f>
        <v>0</v>
      </c>
      <c r="W24" s="51">
        <f>'Temporary Relocation Numbers'!W24*Assumptions!D$21</f>
        <v>0</v>
      </c>
      <c r="X24" s="51">
        <f>'Temporary Relocation Numbers'!X24*Assumptions!E$21</f>
        <v>0</v>
      </c>
      <c r="Y24" s="51">
        <f>'Temporary Relocation Numbers'!Y24*Assumptions!F$21</f>
        <v>0</v>
      </c>
      <c r="Z24" s="51">
        <f>'Temporary Relocation Numbers'!Z24*Assumptions!G$21</f>
        <v>0</v>
      </c>
      <c r="AA24" s="51">
        <f>'Temporary Relocation Numbers'!AA24*Assumptions!H$21</f>
        <v>0</v>
      </c>
      <c r="AB24" s="52">
        <f>'Temporary Relocation Numbers'!AB24*Assumptions!C$21</f>
        <v>190776.79540842425</v>
      </c>
      <c r="AC24" s="52">
        <f>'Temporary Relocation Numbers'!AC24*Assumptions!D$21</f>
        <v>217810.85280849008</v>
      </c>
      <c r="AD24" s="52">
        <f>'Temporary Relocation Numbers'!AD24*Assumptions!E$21</f>
        <v>148277.85095375695</v>
      </c>
      <c r="AE24" s="52">
        <f>'Temporary Relocation Numbers'!AE24*Assumptions!F$21</f>
        <v>151316.12925399913</v>
      </c>
      <c r="AF24" s="52">
        <f>'Temporary Relocation Numbers'!AF24*Assumptions!G$21</f>
        <v>119217.73307294978</v>
      </c>
      <c r="AG24" s="52">
        <f>'Temporary Relocation Numbers'!AG24*Assumptions!H$21</f>
        <v>47123.448350557592</v>
      </c>
      <c r="AH24" s="53">
        <f>'Temporary Relocation Numbers'!AH24*Assumptions!C$21</f>
        <v>15076659.330414889</v>
      </c>
      <c r="AI24" s="53">
        <f>'Temporary Relocation Numbers'!AI24*Assumptions!D$21</f>
        <v>28857779.698421627</v>
      </c>
      <c r="AJ24" s="53">
        <f>'Temporary Relocation Numbers'!AJ24*Assumptions!E$21</f>
        <v>22782453.665846832</v>
      </c>
      <c r="AK24" s="53">
        <f>'Temporary Relocation Numbers'!AK24*Assumptions!F$21</f>
        <v>10531723.383797267</v>
      </c>
      <c r="AL24" s="53">
        <f>'Temporary Relocation Numbers'!AL24*Assumptions!G$21</f>
        <v>6472166.521963235</v>
      </c>
      <c r="AM24" s="53">
        <f>'Temporary Relocation Numbers'!AM24*Assumptions!H$21</f>
        <v>3411022.8062276323</v>
      </c>
    </row>
    <row r="25" spans="1:39" x14ac:dyDescent="0.35">
      <c r="A25">
        <v>2044</v>
      </c>
      <c r="B25" s="51">
        <f>'Temporary Relocation Numbers'!B25*Assumptions!C$21</f>
        <v>0</v>
      </c>
      <c r="C25" s="51">
        <f>'Temporary Relocation Numbers'!C25*Assumptions!D$21</f>
        <v>0</v>
      </c>
      <c r="D25" s="51">
        <f>'Temporary Relocation Numbers'!D25*Assumptions!E$21</f>
        <v>0</v>
      </c>
      <c r="E25" s="51">
        <f>'Temporary Relocation Numbers'!E25*Assumptions!F$21</f>
        <v>0</v>
      </c>
      <c r="F25" s="51">
        <f>'Temporary Relocation Numbers'!F25*Assumptions!G$21</f>
        <v>0</v>
      </c>
      <c r="G25" s="51">
        <f>'Temporary Relocation Numbers'!G25*Assumptions!H$21</f>
        <v>0</v>
      </c>
      <c r="H25" s="52">
        <f>'Temporary Relocation Numbers'!H25*Assumptions!C$21</f>
        <v>207864.67902271953</v>
      </c>
      <c r="I25" s="52">
        <f>'Temporary Relocation Numbers'!I25*Assumptions!D$21</f>
        <v>241941.80181460516</v>
      </c>
      <c r="J25" s="52">
        <f>'Temporary Relocation Numbers'!J25*Assumptions!E$21</f>
        <v>166453.41359352649</v>
      </c>
      <c r="K25" s="52">
        <f>'Temporary Relocation Numbers'!K25*Assumptions!F$21</f>
        <v>153885.48729677533</v>
      </c>
      <c r="L25" s="52">
        <f>'Temporary Relocation Numbers'!L25*Assumptions!G$21</f>
        <v>123451.8284915285</v>
      </c>
      <c r="M25" s="52">
        <f>'Temporary Relocation Numbers'!M25*Assumptions!H$21</f>
        <v>52261.659879952</v>
      </c>
      <c r="N25" s="53">
        <f>'Temporary Relocation Numbers'!N25*Assumptions!C$21</f>
        <v>16419443.088882055</v>
      </c>
      <c r="O25" s="53">
        <f>'Temporary Relocation Numbers'!O25*Assumptions!D$21</f>
        <v>32039996.524306063</v>
      </c>
      <c r="P25" s="53">
        <f>'Temporary Relocation Numbers'!P25*Assumptions!E$21</f>
        <v>25563191.304562822</v>
      </c>
      <c r="Q25" s="53">
        <f>'Temporary Relocation Numbers'!Q25*Assumptions!F$21</f>
        <v>10705575.930029452</v>
      </c>
      <c r="R25" s="53">
        <f>'Temporary Relocation Numbers'!R25*Assumptions!G$21</f>
        <v>6698915.5282278927</v>
      </c>
      <c r="S25" s="53">
        <f>'Temporary Relocation Numbers'!S25*Assumptions!H$21</f>
        <v>3781193.5681433235</v>
      </c>
      <c r="U25">
        <v>2044</v>
      </c>
      <c r="V25" s="51">
        <f>'Temporary Relocation Numbers'!V25*Assumptions!C$21</f>
        <v>0</v>
      </c>
      <c r="W25" s="51">
        <f>'Temporary Relocation Numbers'!W25*Assumptions!D$21</f>
        <v>0</v>
      </c>
      <c r="X25" s="51">
        <f>'Temporary Relocation Numbers'!X25*Assumptions!E$21</f>
        <v>0</v>
      </c>
      <c r="Y25" s="51">
        <f>'Temporary Relocation Numbers'!Y25*Assumptions!F$21</f>
        <v>0</v>
      </c>
      <c r="Z25" s="51">
        <f>'Temporary Relocation Numbers'!Z25*Assumptions!G$21</f>
        <v>0</v>
      </c>
      <c r="AA25" s="51">
        <f>'Temporary Relocation Numbers'!AA25*Assumptions!H$21</f>
        <v>0</v>
      </c>
      <c r="AB25" s="52">
        <f>'Temporary Relocation Numbers'!AB25*Assumptions!C$21</f>
        <v>193516.95910156216</v>
      </c>
      <c r="AC25" s="52">
        <f>'Temporary Relocation Numbers'!AC25*Assumptions!D$21</f>
        <v>220939.31185173732</v>
      </c>
      <c r="AD25" s="52">
        <f>'Temporary Relocation Numbers'!AD25*Assumptions!E$21</f>
        <v>150407.59415868999</v>
      </c>
      <c r="AE25" s="52">
        <f>'Temporary Relocation Numbers'!AE25*Assumptions!F$21</f>
        <v>153489.51183273626</v>
      </c>
      <c r="AF25" s="52">
        <f>'Temporary Relocation Numbers'!AF25*Assumptions!G$21</f>
        <v>120930.08023259953</v>
      </c>
      <c r="AG25" s="52">
        <f>'Temporary Relocation Numbers'!AG25*Assumptions!H$21</f>
        <v>47800.291474949197</v>
      </c>
      <c r="AH25" s="53">
        <f>'Temporary Relocation Numbers'!AH25*Assumptions!C$21</f>
        <v>15286102.052741352</v>
      </c>
      <c r="AI25" s="53">
        <f>'Temporary Relocation Numbers'!AI25*Assumptions!D$21</f>
        <v>29258667.707354859</v>
      </c>
      <c r="AJ25" s="53">
        <f>'Temporary Relocation Numbers'!AJ25*Assumptions!E$21</f>
        <v>23098944.143775549</v>
      </c>
      <c r="AK25" s="53">
        <f>'Temporary Relocation Numbers'!AK25*Assumptions!F$21</f>
        <v>10678028.527924381</v>
      </c>
      <c r="AL25" s="53">
        <f>'Temporary Relocation Numbers'!AL25*Assumptions!G$21</f>
        <v>6562076.9023732739</v>
      </c>
      <c r="AM25" s="53">
        <f>'Temporary Relocation Numbers'!AM25*Assumptions!H$21</f>
        <v>3458408.2307303105</v>
      </c>
    </row>
    <row r="26" spans="1:39" x14ac:dyDescent="0.35">
      <c r="A26">
        <v>2045</v>
      </c>
      <c r="B26" s="51">
        <f>'Temporary Relocation Numbers'!B26*Assumptions!C$21</f>
        <v>0</v>
      </c>
      <c r="C26" s="51">
        <f>'Temporary Relocation Numbers'!C26*Assumptions!D$21</f>
        <v>0</v>
      </c>
      <c r="D26" s="51">
        <f>'Temporary Relocation Numbers'!D26*Assumptions!E$21</f>
        <v>0</v>
      </c>
      <c r="E26" s="51">
        <f>'Temporary Relocation Numbers'!E26*Assumptions!F$21</f>
        <v>0</v>
      </c>
      <c r="F26" s="51">
        <f>'Temporary Relocation Numbers'!F26*Assumptions!G$21</f>
        <v>0</v>
      </c>
      <c r="G26" s="51">
        <f>'Temporary Relocation Numbers'!G26*Assumptions!H$21</f>
        <v>0</v>
      </c>
      <c r="H26" s="52">
        <f>'Temporary Relocation Numbers'!H26*Assumptions!C$21</f>
        <v>210850.27926474286</v>
      </c>
      <c r="I26" s="52">
        <f>'Temporary Relocation Numbers'!I26*Assumptions!D$21</f>
        <v>245416.85830544011</v>
      </c>
      <c r="J26" s="52">
        <f>'Temporary Relocation Numbers'!J26*Assumptions!E$21</f>
        <v>168844.21588974589</v>
      </c>
      <c r="K26" s="52">
        <f>'Temporary Relocation Numbers'!K26*Assumptions!F$21</f>
        <v>156095.77405774497</v>
      </c>
      <c r="L26" s="52">
        <f>'Temporary Relocation Numbers'!L26*Assumptions!G$21</f>
        <v>125224.99077554618</v>
      </c>
      <c r="M26" s="52">
        <f>'Temporary Relocation Numbers'!M26*Assumptions!H$21</f>
        <v>53012.304121771791</v>
      </c>
      <c r="N26" s="53">
        <f>'Temporary Relocation Numbers'!N26*Assumptions!C$21</f>
        <v>16647539.564649889</v>
      </c>
      <c r="O26" s="53">
        <f>'Temporary Relocation Numbers'!O26*Assumptions!D$21</f>
        <v>32485091.418892119</v>
      </c>
      <c r="P26" s="53">
        <f>'Temporary Relocation Numbers'!P26*Assumptions!E$21</f>
        <v>25918311.378635116</v>
      </c>
      <c r="Q26" s="53">
        <f>'Temporary Relocation Numbers'!Q26*Assumptions!F$21</f>
        <v>10854296.208024638</v>
      </c>
      <c r="R26" s="53">
        <f>'Temporary Relocation Numbers'!R26*Assumptions!G$21</f>
        <v>6791975.8723080046</v>
      </c>
      <c r="S26" s="53">
        <f>'Temporary Relocation Numbers'!S26*Assumptions!H$21</f>
        <v>3833721.3501406</v>
      </c>
      <c r="U26">
        <v>2045</v>
      </c>
      <c r="V26" s="51">
        <f>'Temporary Relocation Numbers'!V26*Assumptions!C$21</f>
        <v>0</v>
      </c>
      <c r="W26" s="51">
        <f>'Temporary Relocation Numbers'!W26*Assumptions!D$21</f>
        <v>0</v>
      </c>
      <c r="X26" s="51">
        <f>'Temporary Relocation Numbers'!X26*Assumptions!E$21</f>
        <v>0</v>
      </c>
      <c r="Y26" s="51">
        <f>'Temporary Relocation Numbers'!Y26*Assumptions!F$21</f>
        <v>0</v>
      </c>
      <c r="Z26" s="51">
        <f>'Temporary Relocation Numbers'!Z26*Assumptions!G$21</f>
        <v>0</v>
      </c>
      <c r="AA26" s="51">
        <f>'Temporary Relocation Numbers'!AA26*Assumptions!H$21</f>
        <v>0</v>
      </c>
      <c r="AB26" s="52">
        <f>'Temporary Relocation Numbers'!AB26*Assumptions!C$21</f>
        <v>196296.48029123998</v>
      </c>
      <c r="AC26" s="52">
        <f>'Temporary Relocation Numbers'!AC26*Assumptions!D$21</f>
        <v>224112.70555209226</v>
      </c>
      <c r="AD26" s="52">
        <f>'Temporary Relocation Numbers'!AD26*Assumptions!E$21</f>
        <v>152567.92727364518</v>
      </c>
      <c r="AE26" s="52">
        <f>'Temporary Relocation Numbers'!AE26*Assumptions!F$21</f>
        <v>155694.11112218918</v>
      </c>
      <c r="AF26" s="52">
        <f>'Temporary Relocation Numbers'!AF26*Assumptions!G$21</f>
        <v>122667.02216283906</v>
      </c>
      <c r="AG26" s="52">
        <f>'Temporary Relocation Numbers'!AG26*Assumptions!H$21</f>
        <v>48486.856226918404</v>
      </c>
      <c r="AH26" s="53">
        <f>'Temporary Relocation Numbers'!AH26*Assumptions!C$21</f>
        <v>15498454.32240016</v>
      </c>
      <c r="AI26" s="53">
        <f>'Temporary Relocation Numbers'!AI26*Assumptions!D$21</f>
        <v>29665124.793236703</v>
      </c>
      <c r="AJ26" s="53">
        <f>'Temporary Relocation Numbers'!AJ26*Assumptions!E$21</f>
        <v>23419831.260630362</v>
      </c>
      <c r="AK26" s="53">
        <f>'Temporary Relocation Numbers'!AK26*Assumptions!F$21</f>
        <v>10826366.121482419</v>
      </c>
      <c r="AL26" s="53">
        <f>'Temporary Relocation Numbers'!AL26*Assumptions!G$21</f>
        <v>6653236.3044946725</v>
      </c>
      <c r="AM26" s="53">
        <f>'Temporary Relocation Numbers'!AM26*Assumptions!H$21</f>
        <v>3506451.9265442202</v>
      </c>
    </row>
    <row r="27" spans="1:39" x14ac:dyDescent="0.35">
      <c r="A27">
        <v>2046</v>
      </c>
      <c r="B27" s="51">
        <f>'Temporary Relocation Numbers'!B27*Assumptions!C$21</f>
        <v>0</v>
      </c>
      <c r="C27" s="51">
        <f>'Temporary Relocation Numbers'!C27*Assumptions!D$21</f>
        <v>0</v>
      </c>
      <c r="D27" s="51">
        <f>'Temporary Relocation Numbers'!D27*Assumptions!E$21</f>
        <v>0</v>
      </c>
      <c r="E27" s="51">
        <f>'Temporary Relocation Numbers'!E27*Assumptions!F$21</f>
        <v>0</v>
      </c>
      <c r="F27" s="51">
        <f>'Temporary Relocation Numbers'!F27*Assumptions!G$21</f>
        <v>0</v>
      </c>
      <c r="G27" s="51">
        <f>'Temporary Relocation Numbers'!G27*Assumptions!H$21</f>
        <v>0</v>
      </c>
      <c r="H27" s="52">
        <f>'Temporary Relocation Numbers'!H27*Assumptions!C$21</f>
        <v>213878.76225551922</v>
      </c>
      <c r="I27" s="52">
        <f>'Temporary Relocation Numbers'!I27*Assumptions!D$21</f>
        <v>248941.82769898116</v>
      </c>
      <c r="J27" s="52">
        <f>'Temporary Relocation Numbers'!J27*Assumptions!E$21</f>
        <v>171269.35773777269</v>
      </c>
      <c r="K27" s="52">
        <f>'Temporary Relocation Numbers'!K27*Assumptions!F$21</f>
        <v>158337.80759127607</v>
      </c>
      <c r="L27" s="52">
        <f>'Temporary Relocation Numbers'!L27*Assumptions!G$21</f>
        <v>127023.62132944594</v>
      </c>
      <c r="M27" s="52">
        <f>'Temporary Relocation Numbers'!M27*Assumptions!H$21</f>
        <v>53773.730010769876</v>
      </c>
      <c r="N27" s="53">
        <f>'Temporary Relocation Numbers'!N27*Assumptions!C$21</f>
        <v>16878804.722934909</v>
      </c>
      <c r="O27" s="53">
        <f>'Temporary Relocation Numbers'!O27*Assumptions!D$21</f>
        <v>32936369.505946271</v>
      </c>
      <c r="P27" s="53">
        <f>'Temporary Relocation Numbers'!P27*Assumptions!E$21</f>
        <v>26278364.728271745</v>
      </c>
      <c r="Q27" s="53">
        <f>'Temporary Relocation Numbers'!Q27*Assumptions!F$21</f>
        <v>11005082.486133365</v>
      </c>
      <c r="R27" s="53">
        <f>'Temporary Relocation Numbers'!R27*Assumptions!G$21</f>
        <v>6886328.9969290625</v>
      </c>
      <c r="S27" s="53">
        <f>'Temporary Relocation Numbers'!S27*Assumptions!H$21</f>
        <v>3886978.8403191241</v>
      </c>
      <c r="U27">
        <v>2046</v>
      </c>
      <c r="V27" s="51">
        <f>'Temporary Relocation Numbers'!V27*Assumptions!C$21</f>
        <v>0</v>
      </c>
      <c r="W27" s="51">
        <f>'Temporary Relocation Numbers'!W27*Assumptions!D$21</f>
        <v>0</v>
      </c>
      <c r="X27" s="51">
        <f>'Temporary Relocation Numbers'!X27*Assumptions!E$21</f>
        <v>0</v>
      </c>
      <c r="Y27" s="51">
        <f>'Temporary Relocation Numbers'!Y27*Assumptions!F$21</f>
        <v>0</v>
      </c>
      <c r="Z27" s="51">
        <f>'Temporary Relocation Numbers'!Z27*Assumptions!G$21</f>
        <v>0</v>
      </c>
      <c r="AA27" s="51">
        <f>'Temporary Relocation Numbers'!AA27*Assumptions!H$21</f>
        <v>0</v>
      </c>
      <c r="AB27" s="52">
        <f>'Temporary Relocation Numbers'!AB27*Assumptions!C$21</f>
        <v>199115.92427672725</v>
      </c>
      <c r="AC27" s="52">
        <f>'Temporary Relocation Numbers'!AC27*Assumptions!D$21</f>
        <v>227331.67931465097</v>
      </c>
      <c r="AD27" s="52">
        <f>'Temporary Relocation Numbers'!AD27*Assumptions!E$21</f>
        <v>154759.28966736575</v>
      </c>
      <c r="AE27" s="52">
        <f>'Temporary Relocation Numbers'!AE27*Assumptions!F$21</f>
        <v>157930.37549395964</v>
      </c>
      <c r="AF27" s="52">
        <f>'Temporary Relocation Numbers'!AF27*Assumptions!G$21</f>
        <v>124428.91212307427</v>
      </c>
      <c r="AG27" s="52">
        <f>'Temporary Relocation Numbers'!AG27*Assumptions!H$21</f>
        <v>49183.282240066183</v>
      </c>
      <c r="AH27" s="53">
        <f>'Temporary Relocation Numbers'!AH27*Assumptions!C$21</f>
        <v>15713756.558392681</v>
      </c>
      <c r="AI27" s="53">
        <f>'Temporary Relocation Numbers'!AI27*Assumptions!D$21</f>
        <v>30077228.320860721</v>
      </c>
      <c r="AJ27" s="53">
        <f>'Temporary Relocation Numbers'!AJ27*Assumptions!E$21</f>
        <v>23745176.093869217</v>
      </c>
      <c r="AK27" s="53">
        <f>'Temporary Relocation Numbers'!AK27*Assumptions!F$21</f>
        <v>10976764.398958379</v>
      </c>
      <c r="AL27" s="53">
        <f>'Temporary Relocation Numbers'!AL27*Assumptions!G$21</f>
        <v>6745662.0795523794</v>
      </c>
      <c r="AM27" s="53">
        <f>'Temporary Relocation Numbers'!AM27*Assumptions!H$21</f>
        <v>3555163.0382770915</v>
      </c>
    </row>
    <row r="28" spans="1:39" x14ac:dyDescent="0.35">
      <c r="A28">
        <v>2047</v>
      </c>
      <c r="B28" s="51">
        <f>'Temporary Relocation Numbers'!B28*Assumptions!C$21</f>
        <v>0</v>
      </c>
      <c r="C28" s="51">
        <f>'Temporary Relocation Numbers'!C28*Assumptions!D$21</f>
        <v>0</v>
      </c>
      <c r="D28" s="51">
        <f>'Temporary Relocation Numbers'!D28*Assumptions!E$21</f>
        <v>0</v>
      </c>
      <c r="E28" s="51">
        <f>'Temporary Relocation Numbers'!E28*Assumptions!F$21</f>
        <v>0</v>
      </c>
      <c r="F28" s="51">
        <f>'Temporary Relocation Numbers'!F28*Assumptions!G$21</f>
        <v>0</v>
      </c>
      <c r="G28" s="51">
        <f>'Temporary Relocation Numbers'!G28*Assumptions!H$21</f>
        <v>0</v>
      </c>
      <c r="H28" s="52">
        <f>'Temporary Relocation Numbers'!H28*Assumptions!C$21</f>
        <v>216950.74392819154</v>
      </c>
      <c r="I28" s="52">
        <f>'Temporary Relocation Numbers'!I28*Assumptions!D$21</f>
        <v>252517.42690382033</v>
      </c>
      <c r="J28" s="52">
        <f>'Temporary Relocation Numbers'!J28*Assumptions!E$21</f>
        <v>173729.33236317398</v>
      </c>
      <c r="K28" s="52">
        <f>'Temporary Relocation Numbers'!K28*Assumptions!F$21</f>
        <v>160612.0438823502</v>
      </c>
      <c r="L28" s="52">
        <f>'Temporary Relocation Numbers'!L28*Assumptions!G$21</f>
        <v>128848.08595887157</v>
      </c>
      <c r="M28" s="52">
        <f>'Temporary Relocation Numbers'!M28*Assumptions!H$21</f>
        <v>54546.092405811993</v>
      </c>
      <c r="N28" s="53">
        <f>'Temporary Relocation Numbers'!N28*Assumptions!C$21</f>
        <v>17113282.582606155</v>
      </c>
      <c r="O28" s="53">
        <f>'Temporary Relocation Numbers'!O28*Assumptions!D$21</f>
        <v>33393916.681464083</v>
      </c>
      <c r="P28" s="53">
        <f>'Temporary Relocation Numbers'!P28*Assumptions!E$21</f>
        <v>26643419.885807469</v>
      </c>
      <c r="Q28" s="53">
        <f>'Temporary Relocation Numbers'!Q28*Assumptions!F$21</f>
        <v>11157963.464923749</v>
      </c>
      <c r="R28" s="53">
        <f>'Temporary Relocation Numbers'!R28*Assumptions!G$21</f>
        <v>6981992.8612071946</v>
      </c>
      <c r="S28" s="53">
        <f>'Temporary Relocation Numbers'!S28*Assumptions!H$21</f>
        <v>3940976.1756770611</v>
      </c>
      <c r="U28">
        <v>2047</v>
      </c>
      <c r="V28" s="51">
        <f>'Temporary Relocation Numbers'!V28*Assumptions!C$21</f>
        <v>0</v>
      </c>
      <c r="W28" s="51">
        <f>'Temporary Relocation Numbers'!W28*Assumptions!D$21</f>
        <v>0</v>
      </c>
      <c r="X28" s="51">
        <f>'Temporary Relocation Numbers'!X28*Assumptions!E$21</f>
        <v>0</v>
      </c>
      <c r="Y28" s="51">
        <f>'Temporary Relocation Numbers'!Y28*Assumptions!F$21</f>
        <v>0</v>
      </c>
      <c r="Z28" s="51">
        <f>'Temporary Relocation Numbers'!Z28*Assumptions!G$21</f>
        <v>0</v>
      </c>
      <c r="AA28" s="51">
        <f>'Temporary Relocation Numbers'!AA28*Assumptions!H$21</f>
        <v>0</v>
      </c>
      <c r="AB28" s="52">
        <f>'Temporary Relocation Numbers'!AB28*Assumptions!C$21</f>
        <v>201975.86447679519</v>
      </c>
      <c r="AC28" s="52">
        <f>'Temporary Relocation Numbers'!AC28*Assumptions!D$21</f>
        <v>230596.8878145866</v>
      </c>
      <c r="AD28" s="52">
        <f>'Temporary Relocation Numbers'!AD28*Assumptions!E$21</f>
        <v>156982.12701933231</v>
      </c>
      <c r="AE28" s="52">
        <f>'Temporary Relocation Numbers'!AE28*Assumptions!F$21</f>
        <v>160198.75975969655</v>
      </c>
      <c r="AF28" s="52">
        <f>'Temporary Relocation Numbers'!AF28*Assumptions!G$21</f>
        <v>126216.10844664367</v>
      </c>
      <c r="AG28" s="52">
        <f>'Temporary Relocation Numbers'!AG28*Assumptions!H$21</f>
        <v>49889.711153577708</v>
      </c>
      <c r="AH28" s="53">
        <f>'Temporary Relocation Numbers'!AH28*Assumptions!C$21</f>
        <v>15932049.741215061</v>
      </c>
      <c r="AI28" s="53">
        <f>'Temporary Relocation Numbers'!AI28*Assumptions!D$21</f>
        <v>30495056.729760785</v>
      </c>
      <c r="AJ28" s="53">
        <f>'Temporary Relocation Numbers'!AJ28*Assumptions!E$21</f>
        <v>24075040.569429025</v>
      </c>
      <c r="AK28" s="53">
        <f>'Temporary Relocation Numbers'!AK28*Assumptions!F$21</f>
        <v>11129251.987068573</v>
      </c>
      <c r="AL28" s="53">
        <f>'Temporary Relocation Numbers'!AL28*Assumptions!G$21</f>
        <v>6839371.8198119905</v>
      </c>
      <c r="AM28" s="53">
        <f>'Temporary Relocation Numbers'!AM28*Assumptions!H$21</f>
        <v>3604550.8375721937</v>
      </c>
    </row>
    <row r="29" spans="1:39" x14ac:dyDescent="0.35">
      <c r="A29">
        <v>2048</v>
      </c>
      <c r="B29" s="51">
        <f>'Temporary Relocation Numbers'!B29*Assumptions!C$21</f>
        <v>0</v>
      </c>
      <c r="C29" s="51">
        <f>'Temporary Relocation Numbers'!C29*Assumptions!D$21</f>
        <v>0</v>
      </c>
      <c r="D29" s="51">
        <f>'Temporary Relocation Numbers'!D29*Assumptions!E$21</f>
        <v>0</v>
      </c>
      <c r="E29" s="51">
        <f>'Temporary Relocation Numbers'!E29*Assumptions!F$21</f>
        <v>0</v>
      </c>
      <c r="F29" s="51">
        <f>'Temporary Relocation Numbers'!F29*Assumptions!G$21</f>
        <v>0</v>
      </c>
      <c r="G29" s="51">
        <f>'Temporary Relocation Numbers'!G29*Assumptions!H$21</f>
        <v>0</v>
      </c>
      <c r="H29" s="52">
        <f>'Temporary Relocation Numbers'!H29*Assumptions!C$21</f>
        <v>220066.84906266868</v>
      </c>
      <c r="I29" s="52">
        <f>'Temporary Relocation Numbers'!I29*Assumptions!D$21</f>
        <v>256144.38312564552</v>
      </c>
      <c r="J29" s="52">
        <f>'Temporary Relocation Numbers'!J29*Assumptions!E$21</f>
        <v>176224.64007581014</v>
      </c>
      <c r="K29" s="52">
        <f>'Temporary Relocation Numbers'!K29*Assumptions!F$21</f>
        <v>162918.94546534878</v>
      </c>
      <c r="L29" s="52">
        <f>'Temporary Relocation Numbers'!L29*Assumptions!G$21</f>
        <v>130698.75572360346</v>
      </c>
      <c r="M29" s="52">
        <f>'Temporary Relocation Numbers'!M29*Assumptions!H$21</f>
        <v>55329.548390031479</v>
      </c>
      <c r="N29" s="53">
        <f>'Temporary Relocation Numbers'!N29*Assumptions!C$21</f>
        <v>17351017.774036288</v>
      </c>
      <c r="O29" s="53">
        <f>'Temporary Relocation Numbers'!O29*Assumptions!D$21</f>
        <v>33857820.034695603</v>
      </c>
      <c r="P29" s="53">
        <f>'Temporary Relocation Numbers'!P29*Assumptions!E$21</f>
        <v>27013546.335618075</v>
      </c>
      <c r="Q29" s="53">
        <f>'Temporary Relocation Numbers'!Q29*Assumptions!F$21</f>
        <v>11312968.24366796</v>
      </c>
      <c r="R29" s="53">
        <f>'Temporary Relocation Numbers'!R29*Assumptions!G$21</f>
        <v>7078985.6737439297</v>
      </c>
      <c r="S29" s="53">
        <f>'Temporary Relocation Numbers'!S29*Assumptions!H$21</f>
        <v>3995723.6340342574</v>
      </c>
      <c r="U29">
        <v>2048</v>
      </c>
      <c r="V29" s="51">
        <f>'Temporary Relocation Numbers'!V29*Assumptions!C$21</f>
        <v>0</v>
      </c>
      <c r="W29" s="51">
        <f>'Temporary Relocation Numbers'!W29*Assumptions!D$21</f>
        <v>0</v>
      </c>
      <c r="X29" s="51">
        <f>'Temporary Relocation Numbers'!X29*Assumptions!E$21</f>
        <v>0</v>
      </c>
      <c r="Y29" s="51">
        <f>'Temporary Relocation Numbers'!Y29*Assumptions!F$21</f>
        <v>0</v>
      </c>
      <c r="Z29" s="51">
        <f>'Temporary Relocation Numbers'!Z29*Assumptions!G$21</f>
        <v>0</v>
      </c>
      <c r="AA29" s="51">
        <f>'Temporary Relocation Numbers'!AA29*Assumptions!H$21</f>
        <v>0</v>
      </c>
      <c r="AB29" s="52">
        <f>'Temporary Relocation Numbers'!AB29*Assumptions!C$21</f>
        <v>204876.88254633869</v>
      </c>
      <c r="AC29" s="52">
        <f>'Temporary Relocation Numbers'!AC29*Assumptions!D$21</f>
        <v>233908.99513029741</v>
      </c>
      <c r="AD29" s="52">
        <f>'Temporary Relocation Numbers'!AD29*Assumptions!E$21</f>
        <v>159236.89141040531</v>
      </c>
      <c r="AE29" s="52">
        <f>'Temporary Relocation Numbers'!AE29*Assumptions!F$21</f>
        <v>162499.72526359581</v>
      </c>
      <c r="AF29" s="52">
        <f>'Temporary Relocation Numbers'!AF29*Assumptions!G$21</f>
        <v>128028.97461369628</v>
      </c>
      <c r="AG29" s="52">
        <f>'Temporary Relocation Numbers'!AG29*Assumptions!H$21</f>
        <v>50606.286641028899</v>
      </c>
      <c r="AH29" s="53">
        <f>'Temporary Relocation Numbers'!AH29*Assumptions!C$21</f>
        <v>16153375.420658458</v>
      </c>
      <c r="AI29" s="53">
        <f>'Temporary Relocation Numbers'!AI29*Assumptions!D$21</f>
        <v>30918689.549141143</v>
      </c>
      <c r="AJ29" s="53">
        <f>'Temporary Relocation Numbers'!AJ29*Assumptions!E$21</f>
        <v>24409487.473512679</v>
      </c>
      <c r="AK29" s="53">
        <f>'Temporary Relocation Numbers'!AK29*Assumptions!F$21</f>
        <v>11283857.910207424</v>
      </c>
      <c r="AL29" s="53">
        <f>'Temporary Relocation Numbers'!AL29*Assumptions!G$21</f>
        <v>6934383.3619282572</v>
      </c>
      <c r="AM29" s="53">
        <f>'Temporary Relocation Numbers'!AM29*Assumptions!H$21</f>
        <v>3654624.724873093</v>
      </c>
    </row>
    <row r="30" spans="1:39" x14ac:dyDescent="0.35">
      <c r="A30">
        <v>2049</v>
      </c>
      <c r="B30" s="51">
        <f>'Temporary Relocation Numbers'!B30*Assumptions!C$21</f>
        <v>0</v>
      </c>
      <c r="C30" s="51">
        <f>'Temporary Relocation Numbers'!C30*Assumptions!D$21</f>
        <v>0</v>
      </c>
      <c r="D30" s="51">
        <f>'Temporary Relocation Numbers'!D30*Assumptions!E$21</f>
        <v>0</v>
      </c>
      <c r="E30" s="51">
        <f>'Temporary Relocation Numbers'!E30*Assumptions!F$21</f>
        <v>0</v>
      </c>
      <c r="F30" s="51">
        <f>'Temporary Relocation Numbers'!F30*Assumptions!G$21</f>
        <v>0</v>
      </c>
      <c r="G30" s="51">
        <f>'Temporary Relocation Numbers'!G30*Assumptions!H$21</f>
        <v>0</v>
      </c>
      <c r="H30" s="52">
        <f>'Temporary Relocation Numbers'!H30*Assumptions!C$21</f>
        <v>223227.71141269297</v>
      </c>
      <c r="I30" s="52">
        <f>'Temporary Relocation Numbers'!I30*Assumptions!D$21</f>
        <v>259823.43401513898</v>
      </c>
      <c r="J30" s="52">
        <f>'Temporary Relocation Numbers'!J30*Assumptions!E$21</f>
        <v>178755.78837158816</v>
      </c>
      <c r="K30" s="52">
        <f>'Temporary Relocation Numbers'!K30*Assumptions!F$21</f>
        <v>165258.98151812312</v>
      </c>
      <c r="L30" s="52">
        <f>'Temporary Relocation Numbers'!L30*Assumptions!G$21</f>
        <v>132576.0070130247</v>
      </c>
      <c r="M30" s="52">
        <f>'Temporary Relocation Numbers'!M30*Assumptions!H$21</f>
        <v>56124.257302776889</v>
      </c>
      <c r="N30" s="53">
        <f>'Temporary Relocation Numbers'!N30*Assumptions!C$21</f>
        <v>17592055.547596492</v>
      </c>
      <c r="O30" s="53">
        <f>'Temporary Relocation Numbers'!O30*Assumptions!D$21</f>
        <v>34328167.864721879</v>
      </c>
      <c r="P30" s="53">
        <f>'Temporary Relocation Numbers'!P30*Assumptions!E$21</f>
        <v>27388814.527346071</v>
      </c>
      <c r="Q30" s="53">
        <f>'Temporary Relocation Numbers'!Q30*Assumptions!F$21</f>
        <v>11470126.325880954</v>
      </c>
      <c r="R30" s="53">
        <f>'Temporary Relocation Numbers'!R30*Assumptions!G$21</f>
        <v>7177325.8960919902</v>
      </c>
      <c r="S30" s="53">
        <f>'Temporary Relocation Numbers'!S30*Assumptions!H$21</f>
        <v>4051231.6359885121</v>
      </c>
      <c r="U30">
        <v>2049</v>
      </c>
      <c r="V30" s="51">
        <f>'Temporary Relocation Numbers'!V30*Assumptions!C$21</f>
        <v>0</v>
      </c>
      <c r="W30" s="51">
        <f>'Temporary Relocation Numbers'!W30*Assumptions!D$21</f>
        <v>0</v>
      </c>
      <c r="X30" s="51">
        <f>'Temporary Relocation Numbers'!X30*Assumptions!E$21</f>
        <v>0</v>
      </c>
      <c r="Y30" s="51">
        <f>'Temporary Relocation Numbers'!Y30*Assumptions!F$21</f>
        <v>0</v>
      </c>
      <c r="Z30" s="51">
        <f>'Temporary Relocation Numbers'!Z30*Assumptions!G$21</f>
        <v>0</v>
      </c>
      <c r="AA30" s="51">
        <f>'Temporary Relocation Numbers'!AA30*Assumptions!H$21</f>
        <v>0</v>
      </c>
      <c r="AB30" s="52">
        <f>'Temporary Relocation Numbers'!AB30*Assumptions!C$21</f>
        <v>207819.5684946737</v>
      </c>
      <c r="AC30" s="52">
        <f>'Temporary Relocation Numbers'!AC30*Assumptions!D$21</f>
        <v>237268.67487846719</v>
      </c>
      <c r="AD30" s="52">
        <f>'Temporary Relocation Numbers'!AD30*Assumptions!E$21</f>
        <v>161524.04141476937</v>
      </c>
      <c r="AE30" s="52">
        <f>'Temporary Relocation Numbers'!AE30*Assumptions!F$21</f>
        <v>164833.73997622859</v>
      </c>
      <c r="AF30" s="52">
        <f>'Temporary Relocation Numbers'!AF30*Assumptions!G$21</f>
        <v>129867.87932511611</v>
      </c>
      <c r="AG30" s="52">
        <f>'Temporary Relocation Numbers'!AG30*Assumptions!H$21</f>
        <v>51333.154439606835</v>
      </c>
      <c r="AH30" s="53">
        <f>'Temporary Relocation Numbers'!AH30*Assumptions!C$21</f>
        <v>16377775.723717567</v>
      </c>
      <c r="AI30" s="53">
        <f>'Temporary Relocation Numbers'!AI30*Assumptions!D$21</f>
        <v>31348207.413014021</v>
      </c>
      <c r="AJ30" s="53">
        <f>'Temporary Relocation Numbers'!AJ30*Assumptions!E$21</f>
        <v>24748580.464539722</v>
      </c>
      <c r="AK30" s="53">
        <f>'Temporary Relocation Numbers'!AK30*Assumptions!F$21</f>
        <v>11440611.595971962</v>
      </c>
      <c r="AL30" s="53">
        <f>'Temporary Relocation Numbers'!AL30*Assumptions!G$21</f>
        <v>7030714.7903400986</v>
      </c>
      <c r="AM30" s="53">
        <f>'Temporary Relocation Numbers'!AM30*Assumptions!H$21</f>
        <v>3705394.2312129261</v>
      </c>
    </row>
    <row r="31" spans="1:39" x14ac:dyDescent="0.35">
      <c r="A31">
        <v>2050</v>
      </c>
      <c r="B31" s="51">
        <f>'Temporary Relocation Numbers'!B31*Assumptions!C$21</f>
        <v>0</v>
      </c>
      <c r="C31" s="51">
        <f>'Temporary Relocation Numbers'!C31*Assumptions!D$21</f>
        <v>0</v>
      </c>
      <c r="D31" s="51">
        <f>'Temporary Relocation Numbers'!D31*Assumptions!E$21</f>
        <v>0</v>
      </c>
      <c r="E31" s="51">
        <f>'Temporary Relocation Numbers'!E31*Assumptions!F$21</f>
        <v>0</v>
      </c>
      <c r="F31" s="51">
        <f>'Temporary Relocation Numbers'!F31*Assumptions!G$21</f>
        <v>0</v>
      </c>
      <c r="G31" s="51">
        <f>'Temporary Relocation Numbers'!G31*Assumptions!H$21</f>
        <v>0</v>
      </c>
      <c r="H31" s="52">
        <f>'Temporary Relocation Numbers'!H31*Assumptions!C$21</f>
        <v>256384.77843042227</v>
      </c>
      <c r="I31" s="52">
        <f>'Temporary Relocation Numbers'!I31*Assumptions!D$21</f>
        <v>298416.23667345039</v>
      </c>
      <c r="J31" s="52">
        <f>'Temporary Relocation Numbers'!J31*Assumptions!E$21</f>
        <v>205307.23047227878</v>
      </c>
      <c r="K31" s="52">
        <f>'Temporary Relocation Numbers'!K31*Assumptions!F$21</f>
        <v>189805.67910688196</v>
      </c>
      <c r="L31" s="52">
        <f>'Temporary Relocation Numbers'!L31*Assumptions!G$21</f>
        <v>152268.14792893009</v>
      </c>
      <c r="M31" s="52">
        <f>'Temporary Relocation Numbers'!M31*Assumptions!H$21</f>
        <v>64460.658500153695</v>
      </c>
      <c r="N31" s="53">
        <f>'Temporary Relocation Numbers'!N31*Assumptions!C$21</f>
        <v>20195698.096399412</v>
      </c>
      <c r="O31" s="53">
        <f>'Temporary Relocation Numbers'!O31*Assumptions!D$21</f>
        <v>39408772.472479053</v>
      </c>
      <c r="P31" s="53">
        <f>'Temporary Relocation Numbers'!P31*Assumptions!E$21</f>
        <v>31442387.611613221</v>
      </c>
      <c r="Q31" s="53">
        <f>'Temporary Relocation Numbers'!Q31*Assumptions!F$21</f>
        <v>13167716.971920513</v>
      </c>
      <c r="R31" s="53">
        <f>'Temporary Relocation Numbers'!R31*Assumptions!G$21</f>
        <v>8239577.6061966242</v>
      </c>
      <c r="S31" s="53">
        <f>'Temporary Relocation Numbers'!S31*Assumptions!H$21</f>
        <v>4650818.1387697225</v>
      </c>
      <c r="U31">
        <v>2050</v>
      </c>
      <c r="V31" s="51">
        <f>'Temporary Relocation Numbers'!V31*Assumptions!C$21</f>
        <v>0</v>
      </c>
      <c r="W31" s="51">
        <f>'Temporary Relocation Numbers'!W31*Assumptions!D$21</f>
        <v>0</v>
      </c>
      <c r="X31" s="51">
        <f>'Temporary Relocation Numbers'!X31*Assumptions!E$21</f>
        <v>0</v>
      </c>
      <c r="Y31" s="51">
        <f>'Temporary Relocation Numbers'!Y31*Assumptions!F$21</f>
        <v>0</v>
      </c>
      <c r="Z31" s="51">
        <f>'Temporary Relocation Numbers'!Z31*Assumptions!G$21</f>
        <v>0</v>
      </c>
      <c r="AA31" s="51">
        <f>'Temporary Relocation Numbers'!AA31*Assumptions!H$21</f>
        <v>0</v>
      </c>
      <c r="AB31" s="52">
        <f>'Temporary Relocation Numbers'!AB31*Assumptions!C$21</f>
        <v>238687.99122125132</v>
      </c>
      <c r="AC31" s="52">
        <f>'Temporary Relocation Numbers'!AC31*Assumptions!D$21</f>
        <v>272511.3125616032</v>
      </c>
      <c r="AD31" s="52">
        <f>'Temporary Relocation Numbers'!AD31*Assumptions!E$21</f>
        <v>185515.97069752176</v>
      </c>
      <c r="AE31" s="52">
        <f>'Temporary Relocation Numbers'!AE31*Assumptions!F$21</f>
        <v>189317.27442894984</v>
      </c>
      <c r="AF31" s="52">
        <f>'Temporary Relocation Numbers'!AF31*Assumptions!G$21</f>
        <v>149157.76923610683</v>
      </c>
      <c r="AG31" s="52">
        <f>'Temporary Relocation Numbers'!AG31*Assumptions!H$21</f>
        <v>58957.910484517473</v>
      </c>
      <c r="AH31" s="53">
        <f>'Temporary Relocation Numbers'!AH31*Assumptions!C$21</f>
        <v>18801703.593525164</v>
      </c>
      <c r="AI31" s="53">
        <f>'Temporary Relocation Numbers'!AI31*Assumptions!D$21</f>
        <v>35987774.769335479</v>
      </c>
      <c r="AJ31" s="53">
        <f>'Temporary Relocation Numbers'!AJ31*Assumptions!E$21</f>
        <v>28411396.156862371</v>
      </c>
      <c r="AK31" s="53">
        <f>'Temporary Relocation Numbers'!AK31*Assumptions!F$21</f>
        <v>13133834.031235946</v>
      </c>
      <c r="AL31" s="53">
        <f>'Temporary Relocation Numbers'!AL31*Assumptions!G$21</f>
        <v>8071267.9040510431</v>
      </c>
      <c r="AM31" s="53">
        <f>'Temporary Relocation Numbers'!AM31*Assumptions!H$21</f>
        <v>4253796.4377869591</v>
      </c>
    </row>
    <row r="32" spans="1:39" x14ac:dyDescent="0.35">
      <c r="A32">
        <v>2051</v>
      </c>
      <c r="B32" s="51">
        <f>'Temporary Relocation Numbers'!B32*Assumptions!C$21</f>
        <v>0</v>
      </c>
      <c r="C32" s="51">
        <f>'Temporary Relocation Numbers'!C32*Assumptions!D$21</f>
        <v>0</v>
      </c>
      <c r="D32" s="51">
        <f>'Temporary Relocation Numbers'!D32*Assumptions!E$21</f>
        <v>0</v>
      </c>
      <c r="E32" s="51">
        <f>'Temporary Relocation Numbers'!E32*Assumptions!F$21</f>
        <v>0</v>
      </c>
      <c r="F32" s="51">
        <f>'Temporary Relocation Numbers'!F32*Assumptions!G$21</f>
        <v>0</v>
      </c>
      <c r="G32" s="51">
        <f>'Temporary Relocation Numbers'!G32*Assumptions!H$21</f>
        <v>0</v>
      </c>
      <c r="H32" s="52">
        <f>'Temporary Relocation Numbers'!H32*Assumptions!C$21</f>
        <v>260067.28216377314</v>
      </c>
      <c r="I32" s="52">
        <f>'Temporary Relocation Numbers'!I32*Assumptions!D$21</f>
        <v>302702.44630090968</v>
      </c>
      <c r="J32" s="52">
        <f>'Temporary Relocation Numbers'!J32*Assumptions!E$21</f>
        <v>208256.09759039155</v>
      </c>
      <c r="K32" s="52">
        <f>'Temporary Relocation Numbers'!K32*Assumptions!F$21</f>
        <v>192531.89447037308</v>
      </c>
      <c r="L32" s="52">
        <f>'Temporary Relocation Numbers'!L32*Assumptions!G$21</f>
        <v>154455.20453444103</v>
      </c>
      <c r="M32" s="52">
        <f>'Temporary Relocation Numbers'!M32*Assumptions!H$21</f>
        <v>65386.519298264575</v>
      </c>
      <c r="N32" s="53">
        <f>'Temporary Relocation Numbers'!N32*Assumptions!C$21</f>
        <v>20476253.748410475</v>
      </c>
      <c r="O32" s="53">
        <f>'Temporary Relocation Numbers'!O32*Assumptions!D$21</f>
        <v>39956233.313059904</v>
      </c>
      <c r="P32" s="53">
        <f>'Temporary Relocation Numbers'!P32*Assumptions!E$21</f>
        <v>31879180.611540925</v>
      </c>
      <c r="Q32" s="53">
        <f>'Temporary Relocation Numbers'!Q32*Assumptions!F$21</f>
        <v>13350640.949240856</v>
      </c>
      <c r="R32" s="53">
        <f>'Temporary Relocation Numbers'!R32*Assumptions!G$21</f>
        <v>8354040.6000762153</v>
      </c>
      <c r="S32" s="53">
        <f>'Temporary Relocation Numbers'!S32*Assumptions!H$21</f>
        <v>4715426.6167277107</v>
      </c>
      <c r="U32">
        <v>2051</v>
      </c>
      <c r="V32" s="51">
        <f>'Temporary Relocation Numbers'!V32*Assumptions!C$21</f>
        <v>0</v>
      </c>
      <c r="W32" s="51">
        <f>'Temporary Relocation Numbers'!W32*Assumptions!D$21</f>
        <v>0</v>
      </c>
      <c r="X32" s="51">
        <f>'Temporary Relocation Numbers'!X32*Assumptions!E$21</f>
        <v>0</v>
      </c>
      <c r="Y32" s="51">
        <f>'Temporary Relocation Numbers'!Y32*Assumptions!F$21</f>
        <v>0</v>
      </c>
      <c r="Z32" s="51">
        <f>'Temporary Relocation Numbers'!Z32*Assumptions!G$21</f>
        <v>0</v>
      </c>
      <c r="AA32" s="51">
        <f>'Temporary Relocation Numbers'!AA32*Assumptions!H$21</f>
        <v>0</v>
      </c>
      <c r="AB32" s="52">
        <f>'Temporary Relocation Numbers'!AB32*Assumptions!C$21</f>
        <v>242116.31260662869</v>
      </c>
      <c r="AC32" s="52">
        <f>'Temporary Relocation Numbers'!AC32*Assumptions!D$21</f>
        <v>276425.44479687855</v>
      </c>
      <c r="AD32" s="52">
        <f>'Temporary Relocation Numbers'!AD32*Assumptions!E$21</f>
        <v>188180.57215659483</v>
      </c>
      <c r="AE32" s="52">
        <f>'Temporary Relocation Numbers'!AE32*Assumptions!F$21</f>
        <v>192036.47474240218</v>
      </c>
      <c r="AF32" s="52">
        <f>'Temporary Relocation Numbers'!AF32*Assumptions!G$21</f>
        <v>151300.15087605009</v>
      </c>
      <c r="AG32" s="52">
        <f>'Temporary Relocation Numbers'!AG32*Assumptions!H$21</f>
        <v>59804.734257749864</v>
      </c>
      <c r="AH32" s="53">
        <f>'Temporary Relocation Numbers'!AH32*Assumptions!C$21</f>
        <v>19062894.080005087</v>
      </c>
      <c r="AI32" s="53">
        <f>'Temporary Relocation Numbers'!AI32*Assumptions!D$21</f>
        <v>36487711.615620486</v>
      </c>
      <c r="AJ32" s="53">
        <f>'Temporary Relocation Numbers'!AJ32*Assumptions!E$21</f>
        <v>28806083.0716343</v>
      </c>
      <c r="AK32" s="53">
        <f>'Temporary Relocation Numbers'!AK32*Assumptions!F$21</f>
        <v>13316287.31175391</v>
      </c>
      <c r="AL32" s="53">
        <f>'Temporary Relocation Numbers'!AL32*Assumptions!G$21</f>
        <v>8183392.7644331027</v>
      </c>
      <c r="AM32" s="53">
        <f>'Temporary Relocation Numbers'!AM32*Assumptions!H$21</f>
        <v>4312889.5489747534</v>
      </c>
    </row>
    <row r="33" spans="1:39" x14ac:dyDescent="0.35">
      <c r="A33">
        <v>2052</v>
      </c>
      <c r="B33" s="51">
        <f>'Temporary Relocation Numbers'!B33*Assumptions!C$21</f>
        <v>0</v>
      </c>
      <c r="C33" s="51">
        <f>'Temporary Relocation Numbers'!C33*Assumptions!D$21</f>
        <v>0</v>
      </c>
      <c r="D33" s="51">
        <f>'Temporary Relocation Numbers'!D33*Assumptions!E$21</f>
        <v>0</v>
      </c>
      <c r="E33" s="51">
        <f>'Temporary Relocation Numbers'!E33*Assumptions!F$21</f>
        <v>0</v>
      </c>
      <c r="F33" s="51">
        <f>'Temporary Relocation Numbers'!F33*Assumptions!G$21</f>
        <v>0</v>
      </c>
      <c r="G33" s="51">
        <f>'Temporary Relocation Numbers'!G33*Assumptions!H$21</f>
        <v>0</v>
      </c>
      <c r="H33" s="52">
        <f>'Temporary Relocation Numbers'!H33*Assumptions!C$21</f>
        <v>263802.67840435146</v>
      </c>
      <c r="I33" s="52">
        <f>'Temporary Relocation Numbers'!I33*Assumptions!D$21</f>
        <v>307050.21957911178</v>
      </c>
      <c r="J33" s="52">
        <f>'Temporary Relocation Numbers'!J33*Assumptions!E$21</f>
        <v>211247.3198523552</v>
      </c>
      <c r="K33" s="52">
        <f>'Temporary Relocation Numbers'!K33*Assumptions!F$21</f>
        <v>195297.266987871</v>
      </c>
      <c r="L33" s="52">
        <f>'Temporary Relocation Numbers'!L33*Assumptions!G$21</f>
        <v>156673.6742533363</v>
      </c>
      <c r="M33" s="52">
        <f>'Temporary Relocation Numbers'!M33*Assumptions!H$21</f>
        <v>66325.678412548819</v>
      </c>
      <c r="N33" s="53">
        <f>'Temporary Relocation Numbers'!N33*Assumptions!C$21</f>
        <v>20760706.838058975</v>
      </c>
      <c r="O33" s="53">
        <f>'Temporary Relocation Numbers'!O33*Assumptions!D$21</f>
        <v>40511299.398695752</v>
      </c>
      <c r="P33" s="53">
        <f>'Temporary Relocation Numbers'!P33*Assumptions!E$21</f>
        <v>32322041.475243568</v>
      </c>
      <c r="Q33" s="53">
        <f>'Temporary Relocation Numbers'!Q33*Assumptions!F$21</f>
        <v>13536106.079408733</v>
      </c>
      <c r="R33" s="53">
        <f>'Temporary Relocation Numbers'!R33*Assumptions!G$21</f>
        <v>8470093.6969433725</v>
      </c>
      <c r="S33" s="53">
        <f>'Temporary Relocation Numbers'!S33*Assumptions!H$21</f>
        <v>4780932.6261090953</v>
      </c>
      <c r="U33">
        <v>2052</v>
      </c>
      <c r="V33" s="51">
        <f>'Temporary Relocation Numbers'!V33*Assumptions!C$21</f>
        <v>0</v>
      </c>
      <c r="W33" s="51">
        <f>'Temporary Relocation Numbers'!W33*Assumptions!D$21</f>
        <v>0</v>
      </c>
      <c r="X33" s="51">
        <f>'Temporary Relocation Numbers'!X33*Assumptions!E$21</f>
        <v>0</v>
      </c>
      <c r="Y33" s="51">
        <f>'Temporary Relocation Numbers'!Y33*Assumptions!F$21</f>
        <v>0</v>
      </c>
      <c r="Z33" s="51">
        <f>'Temporary Relocation Numbers'!Z33*Assumptions!G$21</f>
        <v>0</v>
      </c>
      <c r="AA33" s="51">
        <f>'Temporary Relocation Numbers'!AA33*Assumptions!H$21</f>
        <v>0</v>
      </c>
      <c r="AB33" s="52">
        <f>'Temporary Relocation Numbers'!AB33*Assumptions!C$21</f>
        <v>245593.87562943125</v>
      </c>
      <c r="AC33" s="52">
        <f>'Temporary Relocation Numbers'!AC33*Assumptions!D$21</f>
        <v>280395.79646396841</v>
      </c>
      <c r="AD33" s="52">
        <f>'Temporary Relocation Numbers'!AD33*Assumptions!E$21</f>
        <v>190883.44579735133</v>
      </c>
      <c r="AE33" s="52">
        <f>'Temporary Relocation Numbers'!AE33*Assumptions!F$21</f>
        <v>194794.73145135251</v>
      </c>
      <c r="AF33" s="52">
        <f>'Temporary Relocation Numbers'!AF33*Assumptions!G$21</f>
        <v>153473.30395428094</v>
      </c>
      <c r="AG33" s="52">
        <f>'Temporary Relocation Numbers'!AG33*Assumptions!H$21</f>
        <v>60663.721123212279</v>
      </c>
      <c r="AH33" s="53">
        <f>'Temporary Relocation Numbers'!AH33*Assumptions!C$21</f>
        <v>19327712.986106042</v>
      </c>
      <c r="AI33" s="53">
        <f>'Temporary Relocation Numbers'!AI33*Assumptions!D$21</f>
        <v>36994593.510658175</v>
      </c>
      <c r="AJ33" s="53">
        <f>'Temporary Relocation Numbers'!AJ33*Assumptions!E$21</f>
        <v>29206252.918671578</v>
      </c>
      <c r="AK33" s="53">
        <f>'Temporary Relocation Numbers'!AK33*Assumptions!F$21</f>
        <v>13501275.206269022</v>
      </c>
      <c r="AL33" s="53">
        <f>'Temporary Relocation Numbers'!AL33*Assumptions!G$21</f>
        <v>8297075.2467978699</v>
      </c>
      <c r="AM33" s="53">
        <f>'Temporary Relocation Numbers'!AM33*Assumptions!H$21</f>
        <v>4372803.5729262223</v>
      </c>
    </row>
    <row r="34" spans="1:39" x14ac:dyDescent="0.35">
      <c r="A34">
        <v>2053</v>
      </c>
      <c r="B34" s="51">
        <f>'Temporary Relocation Numbers'!B34*Assumptions!C$21</f>
        <v>0</v>
      </c>
      <c r="C34" s="51">
        <f>'Temporary Relocation Numbers'!C34*Assumptions!D$21</f>
        <v>0</v>
      </c>
      <c r="D34" s="51">
        <f>'Temporary Relocation Numbers'!D34*Assumptions!E$21</f>
        <v>0</v>
      </c>
      <c r="E34" s="51">
        <f>'Temporary Relocation Numbers'!E34*Assumptions!F$21</f>
        <v>0</v>
      </c>
      <c r="F34" s="51">
        <f>'Temporary Relocation Numbers'!F34*Assumptions!G$21</f>
        <v>0</v>
      </c>
      <c r="G34" s="51">
        <f>'Temporary Relocation Numbers'!G34*Assumptions!H$21</f>
        <v>0</v>
      </c>
      <c r="H34" s="52">
        <f>'Temporary Relocation Numbers'!H34*Assumptions!C$21</f>
        <v>267591.72685738059</v>
      </c>
      <c r="I34" s="52">
        <f>'Temporary Relocation Numbers'!I34*Assumptions!D$21</f>
        <v>311460.44075857691</v>
      </c>
      <c r="J34" s="52">
        <f>'Temporary Relocation Numbers'!J34*Assumptions!E$21</f>
        <v>214281.5056132224</v>
      </c>
      <c r="K34" s="52">
        <f>'Temporary Relocation Numbers'!K34*Assumptions!F$21</f>
        <v>198102.35908108676</v>
      </c>
      <c r="L34" s="52">
        <f>'Temporary Relocation Numbers'!L34*Assumptions!G$21</f>
        <v>158924.00827818672</v>
      </c>
      <c r="M34" s="52">
        <f>'Temporary Relocation Numbers'!M34*Assumptions!H$21</f>
        <v>67278.326849271543</v>
      </c>
      <c r="N34" s="53">
        <f>'Temporary Relocation Numbers'!N34*Assumptions!C$21</f>
        <v>21049111.507972345</v>
      </c>
      <c r="O34" s="53">
        <f>'Temporary Relocation Numbers'!O34*Assumptions!D$21</f>
        <v>41074076.380326442</v>
      </c>
      <c r="P34" s="53">
        <f>'Temporary Relocation Numbers'!P34*Assumptions!E$21</f>
        <v>32771054.496587578</v>
      </c>
      <c r="Q34" s="53">
        <f>'Temporary Relocation Numbers'!Q34*Assumptions!F$21</f>
        <v>13724147.663743785</v>
      </c>
      <c r="R34" s="53">
        <f>'Temporary Relocation Numbers'!R34*Assumptions!G$21</f>
        <v>8587758.9862736966</v>
      </c>
      <c r="S34" s="53">
        <f>'Temporary Relocation Numbers'!S34*Assumptions!H$21</f>
        <v>4847348.6352877095</v>
      </c>
      <c r="U34">
        <v>2053</v>
      </c>
      <c r="V34" s="51">
        <f>'Temporary Relocation Numbers'!V34*Assumptions!C$21</f>
        <v>0</v>
      </c>
      <c r="W34" s="51">
        <f>'Temporary Relocation Numbers'!W34*Assumptions!D$21</f>
        <v>0</v>
      </c>
      <c r="X34" s="51">
        <f>'Temporary Relocation Numbers'!X34*Assumptions!E$21</f>
        <v>0</v>
      </c>
      <c r="Y34" s="51">
        <f>'Temporary Relocation Numbers'!Y34*Assumptions!F$21</f>
        <v>0</v>
      </c>
      <c r="Z34" s="51">
        <f>'Temporary Relocation Numbers'!Z34*Assumptions!G$21</f>
        <v>0</v>
      </c>
      <c r="AA34" s="51">
        <f>'Temporary Relocation Numbers'!AA34*Assumptions!H$21</f>
        <v>0</v>
      </c>
      <c r="AB34" s="52">
        <f>'Temporary Relocation Numbers'!AB34*Assumptions!C$21</f>
        <v>249121.38755673918</v>
      </c>
      <c r="AC34" s="52">
        <f>'Temporary Relocation Numbers'!AC34*Assumptions!D$21</f>
        <v>284423.17505335173</v>
      </c>
      <c r="AD34" s="52">
        <f>'Temporary Relocation Numbers'!AD34*Assumptions!E$21</f>
        <v>193625.14133047516</v>
      </c>
      <c r="AE34" s="52">
        <f>'Temporary Relocation Numbers'!AE34*Assumptions!F$21</f>
        <v>197592.60553029808</v>
      </c>
      <c r="AF34" s="52">
        <f>'Temporary Relocation Numbers'!AF34*Assumptions!G$21</f>
        <v>155677.67044686785</v>
      </c>
      <c r="AG34" s="52">
        <f>'Temporary Relocation Numbers'!AG34*Assumptions!H$21</f>
        <v>61535.045781730601</v>
      </c>
      <c r="AH34" s="53">
        <f>'Temporary Relocation Numbers'!AH34*Assumptions!C$21</f>
        <v>19596210.717296943</v>
      </c>
      <c r="AI34" s="53">
        <f>'Temporary Relocation Numbers'!AI34*Assumptions!D$21</f>
        <v>37508516.934038982</v>
      </c>
      <c r="AJ34" s="53">
        <f>'Temporary Relocation Numbers'!AJ34*Assumptions!E$21</f>
        <v>29611981.866058588</v>
      </c>
      <c r="AK34" s="53">
        <f>'Temporary Relocation Numbers'!AK34*Assumptions!F$21</f>
        <v>13688832.925264183</v>
      </c>
      <c r="AL34" s="53">
        <f>'Temporary Relocation Numbers'!AL34*Assumptions!G$21</f>
        <v>8412336.9893996399</v>
      </c>
      <c r="AM34" s="53">
        <f>'Temporary Relocation Numbers'!AM34*Assumptions!H$21</f>
        <v>4433549.9136401052</v>
      </c>
    </row>
    <row r="35" spans="1:39" x14ac:dyDescent="0.35">
      <c r="A35">
        <v>2054</v>
      </c>
      <c r="B35" s="51">
        <f>'Temporary Relocation Numbers'!B35*Assumptions!C$21</f>
        <v>0</v>
      </c>
      <c r="C35" s="51">
        <f>'Temporary Relocation Numbers'!C35*Assumptions!D$21</f>
        <v>0</v>
      </c>
      <c r="D35" s="51">
        <f>'Temporary Relocation Numbers'!D35*Assumptions!E$21</f>
        <v>0</v>
      </c>
      <c r="E35" s="51">
        <f>'Temporary Relocation Numbers'!E35*Assumptions!F$21</f>
        <v>0</v>
      </c>
      <c r="F35" s="51">
        <f>'Temporary Relocation Numbers'!F35*Assumptions!G$21</f>
        <v>0</v>
      </c>
      <c r="G35" s="51">
        <f>'Temporary Relocation Numbers'!G35*Assumptions!H$21</f>
        <v>0</v>
      </c>
      <c r="H35" s="52">
        <f>'Temporary Relocation Numbers'!H35*Assumptions!C$21</f>
        <v>271435.19813987531</v>
      </c>
      <c r="I35" s="52">
        <f>'Temporary Relocation Numbers'!I35*Assumptions!D$21</f>
        <v>315934.00679048483</v>
      </c>
      <c r="J35" s="52">
        <f>'Temporary Relocation Numbers'!J35*Assumptions!E$21</f>
        <v>217359.27196596589</v>
      </c>
      <c r="K35" s="52">
        <f>'Temporary Relocation Numbers'!K35*Assumptions!F$21</f>
        <v>200947.74124990264</v>
      </c>
      <c r="L35" s="52">
        <f>'Temporary Relocation Numbers'!L35*Assumptions!G$21</f>
        <v>161206.66428212859</v>
      </c>
      <c r="M35" s="52">
        <f>'Temporary Relocation Numbers'!M35*Assumptions!H$21</f>
        <v>68244.658358157452</v>
      </c>
      <c r="N35" s="53">
        <f>'Temporary Relocation Numbers'!N35*Assumptions!C$21</f>
        <v>21341522.652919371</v>
      </c>
      <c r="O35" s="53">
        <f>'Temporary Relocation Numbers'!O35*Assumptions!D$21</f>
        <v>41644671.376579084</v>
      </c>
      <c r="P35" s="53">
        <f>'Temporary Relocation Numbers'!P35*Assumptions!E$21</f>
        <v>33226305.140437286</v>
      </c>
      <c r="Q35" s="53">
        <f>'Temporary Relocation Numbers'!Q35*Assumptions!F$21</f>
        <v>13914801.493966386</v>
      </c>
      <c r="R35" s="53">
        <f>'Temporary Relocation Numbers'!R35*Assumptions!G$21</f>
        <v>8707058.864406528</v>
      </c>
      <c r="S35" s="53">
        <f>'Temporary Relocation Numbers'!S35*Assumptions!H$21</f>
        <v>4914687.2858461933</v>
      </c>
      <c r="U35">
        <v>2054</v>
      </c>
      <c r="V35" s="51">
        <f>'Temporary Relocation Numbers'!V35*Assumptions!C$21</f>
        <v>0</v>
      </c>
      <c r="W35" s="51">
        <f>'Temporary Relocation Numbers'!W35*Assumptions!D$21</f>
        <v>0</v>
      </c>
      <c r="X35" s="51">
        <f>'Temporary Relocation Numbers'!X35*Assumptions!E$21</f>
        <v>0</v>
      </c>
      <c r="Y35" s="51">
        <f>'Temporary Relocation Numbers'!Y35*Assumptions!F$21</f>
        <v>0</v>
      </c>
      <c r="Z35" s="51">
        <f>'Temporary Relocation Numbers'!Z35*Assumptions!G$21</f>
        <v>0</v>
      </c>
      <c r="AA35" s="51">
        <f>'Temporary Relocation Numbers'!AA35*Assumptions!H$21</f>
        <v>0</v>
      </c>
      <c r="AB35" s="52">
        <f>'Temporary Relocation Numbers'!AB35*Assumptions!C$21</f>
        <v>252699.56581424517</v>
      </c>
      <c r="AC35" s="52">
        <f>'Temporary Relocation Numbers'!AC35*Assumptions!D$21</f>
        <v>288508.39965364803</v>
      </c>
      <c r="AD35" s="52">
        <f>'Temporary Relocation Numbers'!AD35*Assumptions!E$21</f>
        <v>196406.21636225039</v>
      </c>
      <c r="AE35" s="52">
        <f>'Temporary Relocation Numbers'!AE35*Assumptions!F$21</f>
        <v>200430.66601112075</v>
      </c>
      <c r="AF35" s="52">
        <f>'Temporary Relocation Numbers'!AF35*Assumptions!G$21</f>
        <v>157913.69867806623</v>
      </c>
      <c r="AG35" s="52">
        <f>'Temporary Relocation Numbers'!AG35*Assumptions!H$21</f>
        <v>62418.885443392268</v>
      </c>
      <c r="AH35" s="53">
        <f>'Temporary Relocation Numbers'!AH35*Assumptions!C$21</f>
        <v>19868438.379272018</v>
      </c>
      <c r="AI35" s="53">
        <f>'Temporary Relocation Numbers'!AI35*Assumptions!D$21</f>
        <v>38029579.705633558</v>
      </c>
      <c r="AJ35" s="53">
        <f>'Temporary Relocation Numbers'!AJ35*Assumptions!E$21</f>
        <v>30023347.139995467</v>
      </c>
      <c r="AK35" s="53">
        <f>'Temporary Relocation Numbers'!AK35*Assumptions!F$21</f>
        <v>13878996.16836112</v>
      </c>
      <c r="AL35" s="53">
        <f>'Temporary Relocation Numbers'!AL35*Assumptions!G$21</f>
        <v>8529199.9310881272</v>
      </c>
      <c r="AM35" s="53">
        <f>'Temporary Relocation Numbers'!AM35*Assumptions!H$21</f>
        <v>4495140.1335378084</v>
      </c>
    </row>
    <row r="36" spans="1:39" x14ac:dyDescent="0.35">
      <c r="A36">
        <v>2055</v>
      </c>
      <c r="B36" s="51">
        <f>'Temporary Relocation Numbers'!B36*Assumptions!C$21</f>
        <v>0</v>
      </c>
      <c r="C36" s="51">
        <f>'Temporary Relocation Numbers'!C36*Assumptions!D$21</f>
        <v>0</v>
      </c>
      <c r="D36" s="51">
        <f>'Temporary Relocation Numbers'!D36*Assumptions!E$21</f>
        <v>0</v>
      </c>
      <c r="E36" s="51">
        <f>'Temporary Relocation Numbers'!E36*Assumptions!F$21</f>
        <v>0</v>
      </c>
      <c r="F36" s="51">
        <f>'Temporary Relocation Numbers'!F36*Assumptions!G$21</f>
        <v>0</v>
      </c>
      <c r="G36" s="51">
        <f>'Temporary Relocation Numbers'!G36*Assumptions!H$21</f>
        <v>0</v>
      </c>
      <c r="H36" s="52">
        <f>'Temporary Relocation Numbers'!H36*Assumptions!C$21</f>
        <v>275333.87393737084</v>
      </c>
      <c r="I36" s="52">
        <f>'Temporary Relocation Numbers'!I36*Assumptions!D$21</f>
        <v>320471.82750909735</v>
      </c>
      <c r="J36" s="52">
        <f>'Temporary Relocation Numbers'!J36*Assumptions!E$21</f>
        <v>220481.24486698318</v>
      </c>
      <c r="K36" s="52">
        <f>'Temporary Relocation Numbers'!K36*Assumptions!F$21</f>
        <v>203833.9921883998</v>
      </c>
      <c r="L36" s="52">
        <f>'Temporary Relocation Numbers'!L36*Assumptions!G$21</f>
        <v>163522.10651194523</v>
      </c>
      <c r="M36" s="52">
        <f>'Temporary Relocation Numbers'!M36*Assumptions!H$21</f>
        <v>69224.869471795668</v>
      </c>
      <c r="N36" s="53">
        <f>'Temporary Relocation Numbers'!N36*Assumptions!C$21</f>
        <v>21637995.930258874</v>
      </c>
      <c r="O36" s="53">
        <f>'Temporary Relocation Numbers'!O36*Assumptions!D$21</f>
        <v>42223192.994156919</v>
      </c>
      <c r="P36" s="53">
        <f>'Temporary Relocation Numbers'!P36*Assumptions!E$21</f>
        <v>33687880.058922313</v>
      </c>
      <c r="Q36" s="53">
        <f>'Temporary Relocation Numbers'!Q36*Assumptions!F$21</f>
        <v>14108103.859010166</v>
      </c>
      <c r="R36" s="53">
        <f>'Temporary Relocation Numbers'!R36*Assumptions!G$21</f>
        <v>8828016.0388078317</v>
      </c>
      <c r="S36" s="53">
        <f>'Temporary Relocation Numbers'!S36*Assumptions!H$21</f>
        <v>4982961.3949821824</v>
      </c>
      <c r="U36">
        <v>2055</v>
      </c>
      <c r="V36" s="51">
        <f>'Temporary Relocation Numbers'!V36*Assumptions!C$21</f>
        <v>0</v>
      </c>
      <c r="W36" s="51">
        <f>'Temporary Relocation Numbers'!W36*Assumptions!D$21</f>
        <v>0</v>
      </c>
      <c r="X36" s="51">
        <f>'Temporary Relocation Numbers'!X36*Assumptions!E$21</f>
        <v>0</v>
      </c>
      <c r="Y36" s="51">
        <f>'Temporary Relocation Numbers'!Y36*Assumptions!F$21</f>
        <v>0</v>
      </c>
      <c r="Z36" s="51">
        <f>'Temporary Relocation Numbers'!Z36*Assumptions!G$21</f>
        <v>0</v>
      </c>
      <c r="AA36" s="51">
        <f>'Temporary Relocation Numbers'!AA36*Assumptions!H$21</f>
        <v>0</v>
      </c>
      <c r="AB36" s="52">
        <f>'Temporary Relocation Numbers'!AB36*Assumptions!C$21</f>
        <v>256329.13813216519</v>
      </c>
      <c r="AC36" s="52">
        <f>'Temporary Relocation Numbers'!AC36*Assumptions!D$21</f>
        <v>292652.30111820385</v>
      </c>
      <c r="AD36" s="52">
        <f>'Temporary Relocation Numbers'!AD36*Assumptions!E$21</f>
        <v>199227.236507967</v>
      </c>
      <c r="AE36" s="52">
        <f>'Temporary Relocation Numbers'!AE36*Assumptions!F$21</f>
        <v>203309.4900988162</v>
      </c>
      <c r="AF36" s="52">
        <f>'Temporary Relocation Numbers'!AF36*Assumptions!G$21</f>
        <v>160181.84341149879</v>
      </c>
      <c r="AG36" s="52">
        <f>'Temporary Relocation Numbers'!AG36*Assumptions!H$21</f>
        <v>63315.419863587093</v>
      </c>
      <c r="AH36" s="53">
        <f>'Temporary Relocation Numbers'!AH36*Assumptions!C$21</f>
        <v>20144447.787678264</v>
      </c>
      <c r="AI36" s="53">
        <f>'Temporary Relocation Numbers'!AI36*Assumptions!D$21</f>
        <v>38557881.004211739</v>
      </c>
      <c r="AJ36" s="53">
        <f>'Temporary Relocation Numbers'!AJ36*Assumptions!E$21</f>
        <v>30440427.039497305</v>
      </c>
      <c r="AK36" s="53">
        <f>'Temporary Relocation Numbers'!AK36*Assumptions!F$21</f>
        <v>14071801.131115429</v>
      </c>
      <c r="AL36" s="53">
        <f>'Temporary Relocation Numbers'!AL36*Assumptions!G$21</f>
        <v>8647686.3154843058</v>
      </c>
      <c r="AM36" s="53">
        <f>'Temporary Relocation Numbers'!AM36*Assumptions!H$21</f>
        <v>4557585.9556641877</v>
      </c>
    </row>
    <row r="37" spans="1:39" x14ac:dyDescent="0.35">
      <c r="A37">
        <v>2056</v>
      </c>
      <c r="B37" s="51">
        <f>'Temporary Relocation Numbers'!B37*Assumptions!C$21</f>
        <v>0</v>
      </c>
      <c r="C37" s="51">
        <f>'Temporary Relocation Numbers'!C37*Assumptions!D$21</f>
        <v>0</v>
      </c>
      <c r="D37" s="51">
        <f>'Temporary Relocation Numbers'!D37*Assumptions!E$21</f>
        <v>0</v>
      </c>
      <c r="E37" s="51">
        <f>'Temporary Relocation Numbers'!E37*Assumptions!F$21</f>
        <v>0</v>
      </c>
      <c r="F37" s="51">
        <f>'Temporary Relocation Numbers'!F37*Assumptions!G$21</f>
        <v>0</v>
      </c>
      <c r="G37" s="51">
        <f>'Temporary Relocation Numbers'!G37*Assumptions!H$21</f>
        <v>0</v>
      </c>
      <c r="H37" s="52">
        <f>'Temporary Relocation Numbers'!H37*Assumptions!C$21</f>
        <v>279288.54716290126</v>
      </c>
      <c r="I37" s="52">
        <f>'Temporary Relocation Numbers'!I37*Assumptions!D$21</f>
        <v>325074.82581680047</v>
      </c>
      <c r="J37" s="52">
        <f>'Temporary Relocation Numbers'!J37*Assumptions!E$21</f>
        <v>223648.05926340353</v>
      </c>
      <c r="K37" s="52">
        <f>'Temporary Relocation Numbers'!K37*Assumptions!F$21</f>
        <v>206761.69890255367</v>
      </c>
      <c r="L37" s="52">
        <f>'Temporary Relocation Numbers'!L37*Assumptions!G$21</f>
        <v>165870.8058824855</v>
      </c>
      <c r="M37" s="52">
        <f>'Temporary Relocation Numbers'!M37*Assumptions!H$21</f>
        <v>70219.15954561063</v>
      </c>
      <c r="N37" s="53">
        <f>'Temporary Relocation Numbers'!N37*Assumptions!C$21</f>
        <v>21938587.770533454</v>
      </c>
      <c r="O37" s="53">
        <f>'Temporary Relocation Numbers'!O37*Assumptions!D$21</f>
        <v>42809751.348511443</v>
      </c>
      <c r="P37" s="53">
        <f>'Temporary Relocation Numbers'!P37*Assumptions!E$21</f>
        <v>34155867.107930847</v>
      </c>
      <c r="Q37" s="53">
        <f>'Temporary Relocation Numbers'!Q37*Assumptions!F$21</f>
        <v>14304091.551929286</v>
      </c>
      <c r="R37" s="53">
        <f>'Temporary Relocation Numbers'!R37*Assumptions!G$21</f>
        <v>8950653.5323923398</v>
      </c>
      <c r="S37" s="53">
        <f>'Temporary Relocation Numbers'!S37*Assumptions!H$21</f>
        <v>5052183.9579479285</v>
      </c>
      <c r="U37">
        <v>2056</v>
      </c>
      <c r="V37" s="51">
        <f>'Temporary Relocation Numbers'!V37*Assumptions!C$21</f>
        <v>0</v>
      </c>
      <c r="W37" s="51">
        <f>'Temporary Relocation Numbers'!W37*Assumptions!D$21</f>
        <v>0</v>
      </c>
      <c r="X37" s="51">
        <f>'Temporary Relocation Numbers'!X37*Assumptions!E$21</f>
        <v>0</v>
      </c>
      <c r="Y37" s="51">
        <f>'Temporary Relocation Numbers'!Y37*Assumptions!F$21</f>
        <v>0</v>
      </c>
      <c r="Z37" s="51">
        <f>'Temporary Relocation Numbers'!Z37*Assumptions!G$21</f>
        <v>0</v>
      </c>
      <c r="AA37" s="51">
        <f>'Temporary Relocation Numbers'!AA37*Assumptions!H$21</f>
        <v>0</v>
      </c>
      <c r="AB37" s="52">
        <f>'Temporary Relocation Numbers'!AB37*Assumptions!C$21</f>
        <v>260010.84269324344</v>
      </c>
      <c r="AC37" s="52">
        <f>'Temporary Relocation Numbers'!AC37*Assumptions!D$21</f>
        <v>296855.7222340717</v>
      </c>
      <c r="AD37" s="52">
        <f>'Temporary Relocation Numbers'!AD37*Assumptions!E$21</f>
        <v>202088.77550695586</v>
      </c>
      <c r="AE37" s="52">
        <f>'Temporary Relocation Numbers'!AE37*Assumptions!F$21</f>
        <v>206229.66328888616</v>
      </c>
      <c r="AF37" s="52">
        <f>'Temporary Relocation Numbers'!AF37*Assumptions!G$21</f>
        <v>162482.56594264525</v>
      </c>
      <c r="AG37" s="52">
        <f>'Temporary Relocation Numbers'!AG37*Assumptions!H$21</f>
        <v>64224.831379566043</v>
      </c>
      <c r="AH37" s="53">
        <f>'Temporary Relocation Numbers'!AH37*Assumptions!C$21</f>
        <v>20424291.477977958</v>
      </c>
      <c r="AI37" s="53">
        <f>'Temporary Relocation Numbers'!AI37*Assumptions!D$21</f>
        <v>39093521.386320159</v>
      </c>
      <c r="AJ37" s="53">
        <f>'Temporary Relocation Numbers'!AJ37*Assumptions!E$21</f>
        <v>30863300.951297555</v>
      </c>
      <c r="AK37" s="53">
        <f>'Temporary Relocation Numbers'!AK37*Assumptions!F$21</f>
        <v>14267284.511906011</v>
      </c>
      <c r="AL37" s="53">
        <f>'Temporary Relocation Numbers'!AL37*Assumptions!G$21</f>
        <v>8767818.6952142436</v>
      </c>
      <c r="AM37" s="53">
        <f>'Temporary Relocation Numbers'!AM37*Assumptions!H$21</f>
        <v>4620899.2659189003</v>
      </c>
    </row>
    <row r="38" spans="1:39" x14ac:dyDescent="0.35">
      <c r="A38">
        <v>2057</v>
      </c>
      <c r="B38" s="51">
        <f>'Temporary Relocation Numbers'!B38*Assumptions!C$21</f>
        <v>0</v>
      </c>
      <c r="C38" s="51">
        <f>'Temporary Relocation Numbers'!C38*Assumptions!D$21</f>
        <v>0</v>
      </c>
      <c r="D38" s="51">
        <f>'Temporary Relocation Numbers'!D38*Assumptions!E$21</f>
        <v>0</v>
      </c>
      <c r="E38" s="51">
        <f>'Temporary Relocation Numbers'!E38*Assumptions!F$21</f>
        <v>0</v>
      </c>
      <c r="F38" s="51">
        <f>'Temporary Relocation Numbers'!F38*Assumptions!G$21</f>
        <v>0</v>
      </c>
      <c r="G38" s="51">
        <f>'Temporary Relocation Numbers'!G38*Assumptions!H$21</f>
        <v>0</v>
      </c>
      <c r="H38" s="52">
        <f>'Temporary Relocation Numbers'!H38*Assumptions!C$21</f>
        <v>283300.02211826271</v>
      </c>
      <c r="I38" s="52">
        <f>'Temporary Relocation Numbers'!I38*Assumptions!D$21</f>
        <v>329743.93787180347</v>
      </c>
      <c r="J38" s="52">
        <f>'Temporary Relocation Numbers'!J38*Assumptions!E$21</f>
        <v>226860.35922222375</v>
      </c>
      <c r="K38" s="52">
        <f>'Temporary Relocation Numbers'!K38*Assumptions!F$21</f>
        <v>209731.45682961892</v>
      </c>
      <c r="L38" s="52">
        <f>'Temporary Relocation Numbers'!L38*Assumptions!G$21</f>
        <v>168253.24007243858</v>
      </c>
      <c r="M38" s="52">
        <f>'Temporary Relocation Numbers'!M38*Assumptions!H$21</f>
        <v>71227.730798406934</v>
      </c>
      <c r="N38" s="53">
        <f>'Temporary Relocation Numbers'!N38*Assumptions!C$21</f>
        <v>22243355.388210472</v>
      </c>
      <c r="O38" s="53">
        <f>'Temporary Relocation Numbers'!O38*Assumptions!D$21</f>
        <v>43404458.084801696</v>
      </c>
      <c r="P38" s="53">
        <f>'Temporary Relocation Numbers'!P38*Assumptions!E$21</f>
        <v>34630355.363832101</v>
      </c>
      <c r="Q38" s="53">
        <f>'Temporary Relocation Numbers'!Q38*Assumptions!F$21</f>
        <v>14502801.876901563</v>
      </c>
      <c r="R38" s="53">
        <f>'Temporary Relocation Numbers'!R38*Assumptions!G$21</f>
        <v>9074994.6879057102</v>
      </c>
      <c r="S38" s="53">
        <f>'Temporary Relocation Numbers'!S38*Assumptions!H$21</f>
        <v>5122368.1505238013</v>
      </c>
      <c r="U38">
        <v>2057</v>
      </c>
      <c r="V38" s="51">
        <f>'Temporary Relocation Numbers'!V38*Assumptions!C$21</f>
        <v>0</v>
      </c>
      <c r="W38" s="51">
        <f>'Temporary Relocation Numbers'!W38*Assumptions!D$21</f>
        <v>0</v>
      </c>
      <c r="X38" s="51">
        <f>'Temporary Relocation Numbers'!X38*Assumptions!E$21</f>
        <v>0</v>
      </c>
      <c r="Y38" s="51">
        <f>'Temporary Relocation Numbers'!Y38*Assumptions!F$21</f>
        <v>0</v>
      </c>
      <c r="Z38" s="51">
        <f>'Temporary Relocation Numbers'!Z38*Assumptions!G$21</f>
        <v>0</v>
      </c>
      <c r="AA38" s="51">
        <f>'Temporary Relocation Numbers'!AA38*Assumptions!H$21</f>
        <v>0</v>
      </c>
      <c r="AB38" s="52">
        <f>'Temporary Relocation Numbers'!AB38*Assumptions!C$21</f>
        <v>263745.42828288453</v>
      </c>
      <c r="AC38" s="52">
        <f>'Temporary Relocation Numbers'!AC38*Assumptions!D$21</f>
        <v>301119.51789341582</v>
      </c>
      <c r="AD38" s="52">
        <f>'Temporary Relocation Numbers'!AD38*Assumptions!E$21</f>
        <v>204991.4153392759</v>
      </c>
      <c r="AE38" s="52">
        <f>'Temporary Relocation Numbers'!AE38*Assumptions!F$21</f>
        <v>209191.77948641664</v>
      </c>
      <c r="AF38" s="52">
        <f>'Temporary Relocation Numbers'!AF38*Assumptions!G$21</f>
        <v>164816.33419266099</v>
      </c>
      <c r="AG38" s="52">
        <f>'Temporary Relocation Numbers'!AG38*Assumptions!H$21</f>
        <v>65147.304947525015</v>
      </c>
      <c r="AH38" s="53">
        <f>'Temporary Relocation Numbers'!AH38*Assumptions!C$21</f>
        <v>20708022.71544826</v>
      </c>
      <c r="AI38" s="53">
        <f>'Temporary Relocation Numbers'!AI38*Assumptions!D$21</f>
        <v>39636602.805422112</v>
      </c>
      <c r="AJ38" s="53">
        <f>'Temporary Relocation Numbers'!AJ38*Assumptions!E$21</f>
        <v>31292049.364958428</v>
      </c>
      <c r="AK38" s="53">
        <f>'Temporary Relocation Numbers'!AK38*Assumptions!F$21</f>
        <v>14465483.518920222</v>
      </c>
      <c r="AL38" s="53">
        <f>'Temporary Relocation Numbers'!AL38*Assumptions!G$21</f>
        <v>8889619.9362017568</v>
      </c>
      <c r="AM38" s="53">
        <f>'Temporary Relocation Numbers'!AM38*Assumptions!H$21</f>
        <v>4685092.115318764</v>
      </c>
    </row>
    <row r="39" spans="1:39" x14ac:dyDescent="0.35">
      <c r="A39">
        <v>2058</v>
      </c>
      <c r="B39" s="51">
        <f>'Temporary Relocation Numbers'!B39*Assumptions!C$21</f>
        <v>0</v>
      </c>
      <c r="C39" s="51">
        <f>'Temporary Relocation Numbers'!C39*Assumptions!D$21</f>
        <v>0</v>
      </c>
      <c r="D39" s="51">
        <f>'Temporary Relocation Numbers'!D39*Assumptions!E$21</f>
        <v>0</v>
      </c>
      <c r="E39" s="51">
        <f>'Temporary Relocation Numbers'!E39*Assumptions!F$21</f>
        <v>0</v>
      </c>
      <c r="F39" s="51">
        <f>'Temporary Relocation Numbers'!F39*Assumptions!G$21</f>
        <v>0</v>
      </c>
      <c r="G39" s="51">
        <f>'Temporary Relocation Numbers'!G39*Assumptions!H$21</f>
        <v>0</v>
      </c>
      <c r="H39" s="52">
        <f>'Temporary Relocation Numbers'!H39*Assumptions!C$21</f>
        <v>287369.11465759232</v>
      </c>
      <c r="I39" s="52">
        <f>'Temporary Relocation Numbers'!I39*Assumptions!D$21</f>
        <v>334480.11327853595</v>
      </c>
      <c r="J39" s="52">
        <f>'Temporary Relocation Numbers'!J39*Assumptions!E$21</f>
        <v>230118.79806129809</v>
      </c>
      <c r="K39" s="52">
        <f>'Temporary Relocation Numbers'!K39*Assumptions!F$21</f>
        <v>212743.86995922995</v>
      </c>
      <c r="L39" s="52">
        <f>'Temporary Relocation Numbers'!L39*Assumptions!G$21</f>
        <v>170669.89362148411</v>
      </c>
      <c r="M39" s="52">
        <f>'Temporary Relocation Numbers'!M39*Assumptions!H$21</f>
        <v>72250.788353496639</v>
      </c>
      <c r="N39" s="53">
        <f>'Temporary Relocation Numbers'!N39*Assumptions!C$21</f>
        <v>22552356.792572208</v>
      </c>
      <c r="O39" s="53">
        <f>'Temporary Relocation Numbers'!O39*Assumptions!D$21</f>
        <v>44007426.399144799</v>
      </c>
      <c r="P39" s="53">
        <f>'Temporary Relocation Numbers'!P39*Assumptions!E$21</f>
        <v>35111435.140431002</v>
      </c>
      <c r="Q39" s="53">
        <f>'Temporary Relocation Numbers'!Q39*Assumptions!F$21</f>
        <v>14704272.656328926</v>
      </c>
      <c r="R39" s="53">
        <f>'Temporary Relocation Numbers'!R39*Assumptions!G$21</f>
        <v>9201063.1723675653</v>
      </c>
      <c r="S39" s="53">
        <f>'Temporary Relocation Numbers'!S39*Assumptions!H$21</f>
        <v>5193527.3315261714</v>
      </c>
      <c r="U39">
        <v>2058</v>
      </c>
      <c r="V39" s="51">
        <f>'Temporary Relocation Numbers'!V39*Assumptions!C$21</f>
        <v>0</v>
      </c>
      <c r="W39" s="51">
        <f>'Temporary Relocation Numbers'!W39*Assumptions!D$21</f>
        <v>0</v>
      </c>
      <c r="X39" s="51">
        <f>'Temporary Relocation Numbers'!X39*Assumptions!E$21</f>
        <v>0</v>
      </c>
      <c r="Y39" s="51">
        <f>'Temporary Relocation Numbers'!Y39*Assumptions!F$21</f>
        <v>0</v>
      </c>
      <c r="Z39" s="51">
        <f>'Temporary Relocation Numbers'!Z39*Assumptions!G$21</f>
        <v>0</v>
      </c>
      <c r="AA39" s="51">
        <f>'Temporary Relocation Numbers'!AA39*Assumptions!H$21</f>
        <v>0</v>
      </c>
      <c r="AB39" s="52">
        <f>'Temporary Relocation Numbers'!AB39*Assumptions!C$21</f>
        <v>267533.65444144158</v>
      </c>
      <c r="AC39" s="52">
        <f>'Temporary Relocation Numbers'!AC39*Assumptions!D$21</f>
        <v>305444.55526738078</v>
      </c>
      <c r="AD39" s="52">
        <f>'Temporary Relocation Numbers'!AD39*Assumptions!E$21</f>
        <v>207935.74634407699</v>
      </c>
      <c r="AE39" s="52">
        <f>'Temporary Relocation Numbers'!AE39*Assumptions!F$21</f>
        <v>212196.44112686624</v>
      </c>
      <c r="AF39" s="52">
        <f>'Temporary Relocation Numbers'!AF39*Assumptions!G$21</f>
        <v>167183.62280354233</v>
      </c>
      <c r="AG39" s="52">
        <f>'Temporary Relocation Numbers'!AG39*Assumptions!H$21</f>
        <v>66083.028180221212</v>
      </c>
      <c r="AH39" s="53">
        <f>'Temporary Relocation Numbers'!AH39*Assumptions!C$21</f>
        <v>20995695.505319696</v>
      </c>
      <c r="AI39" s="53">
        <f>'Temporary Relocation Numbers'!AI39*Assumptions!D$21</f>
        <v>40187228.631303377</v>
      </c>
      <c r="AJ39" s="53">
        <f>'Temporary Relocation Numbers'!AJ39*Assumptions!E$21</f>
        <v>31726753.888191178</v>
      </c>
      <c r="AK39" s="53">
        <f>'Temporary Relocation Numbers'!AK39*Assumptions!F$21</f>
        <v>14666435.877236048</v>
      </c>
      <c r="AL39" s="53">
        <f>'Temporary Relocation Numbers'!AL39*Assumptions!G$21</f>
        <v>9013113.2220206931</v>
      </c>
      <c r="AM39" s="53">
        <f>'Temporary Relocation Numbers'!AM39*Assumptions!H$21</f>
        <v>4750176.7222915478</v>
      </c>
    </row>
    <row r="40" spans="1:39" x14ac:dyDescent="0.35">
      <c r="A40">
        <v>2059</v>
      </c>
      <c r="B40" s="51">
        <f>'Temporary Relocation Numbers'!B40*Assumptions!C$21</f>
        <v>0</v>
      </c>
      <c r="C40" s="51">
        <f>'Temporary Relocation Numbers'!C40*Assumptions!D$21</f>
        <v>0</v>
      </c>
      <c r="D40" s="51">
        <f>'Temporary Relocation Numbers'!D40*Assumptions!E$21</f>
        <v>0</v>
      </c>
      <c r="E40" s="51">
        <f>'Temporary Relocation Numbers'!E40*Assumptions!F$21</f>
        <v>0</v>
      </c>
      <c r="F40" s="51">
        <f>'Temporary Relocation Numbers'!F40*Assumptions!G$21</f>
        <v>0</v>
      </c>
      <c r="G40" s="51">
        <f>'Temporary Relocation Numbers'!G40*Assumptions!H$21</f>
        <v>0</v>
      </c>
      <c r="H40" s="52">
        <f>'Temporary Relocation Numbers'!H40*Assumptions!C$21</f>
        <v>291496.65235329641</v>
      </c>
      <c r="I40" s="52">
        <f>'Temporary Relocation Numbers'!I40*Assumptions!D$21</f>
        <v>339284.3152807781</v>
      </c>
      <c r="J40" s="52">
        <f>'Temporary Relocation Numbers'!J40*Assumptions!E$21</f>
        <v>233424.03848221074</v>
      </c>
      <c r="K40" s="52">
        <f>'Temporary Relocation Numbers'!K40*Assumptions!F$21</f>
        <v>215799.5509562396</v>
      </c>
      <c r="L40" s="52">
        <f>'Temporary Relocation Numbers'!L40*Assumptions!G$21</f>
        <v>173121.25802883829</v>
      </c>
      <c r="M40" s="52">
        <f>'Temporary Relocation Numbers'!M40*Assumptions!H$21</f>
        <v>73288.540280417321</v>
      </c>
      <c r="N40" s="53">
        <f>'Temporary Relocation Numbers'!N40*Assumptions!C$21</f>
        <v>22865650.79875733</v>
      </c>
      <c r="O40" s="53">
        <f>'Temporary Relocation Numbers'!O40*Assumptions!D$21</f>
        <v>44618771.060161605</v>
      </c>
      <c r="P40" s="53">
        <f>'Temporary Relocation Numbers'!P40*Assumptions!E$21</f>
        <v>35599198.006158523</v>
      </c>
      <c r="Q40" s="53">
        <f>'Temporary Relocation Numbers'!Q40*Assumptions!F$21</f>
        <v>14908542.238036539</v>
      </c>
      <c r="R40" s="53">
        <f>'Temporary Relocation Numbers'!R40*Assumptions!G$21</f>
        <v>9328882.9815762788</v>
      </c>
      <c r="S40" s="53">
        <f>'Temporary Relocation Numbers'!S40*Assumptions!H$21</f>
        <v>5265675.0453501064</v>
      </c>
      <c r="U40">
        <v>2059</v>
      </c>
      <c r="V40" s="51">
        <f>'Temporary Relocation Numbers'!V40*Assumptions!C$21</f>
        <v>0</v>
      </c>
      <c r="W40" s="51">
        <f>'Temporary Relocation Numbers'!W40*Assumptions!D$21</f>
        <v>0</v>
      </c>
      <c r="X40" s="51">
        <f>'Temporary Relocation Numbers'!X40*Assumptions!E$21</f>
        <v>0</v>
      </c>
      <c r="Y40" s="51">
        <f>'Temporary Relocation Numbers'!Y40*Assumptions!F$21</f>
        <v>0</v>
      </c>
      <c r="Z40" s="51">
        <f>'Temporary Relocation Numbers'!Z40*Assumptions!G$21</f>
        <v>0</v>
      </c>
      <c r="AA40" s="51">
        <f>'Temporary Relocation Numbers'!AA40*Assumptions!H$21</f>
        <v>0</v>
      </c>
      <c r="AB40" s="52">
        <f>'Temporary Relocation Numbers'!AB40*Assumptions!C$21</f>
        <v>271376.29161869106</v>
      </c>
      <c r="AC40" s="52">
        <f>'Temporary Relocation Numbers'!AC40*Assumptions!D$21</f>
        <v>309831.71398245677</v>
      </c>
      <c r="AD40" s="52">
        <f>'Temporary Relocation Numbers'!AD40*Assumptions!E$21</f>
        <v>210922.36733966379</v>
      </c>
      <c r="AE40" s="52">
        <f>'Temporary Relocation Numbers'!AE40*Assumptions!F$21</f>
        <v>215244.2592985894</v>
      </c>
      <c r="AF40" s="52">
        <f>'Temporary Relocation Numbers'!AF40*Assumptions!G$21</f>
        <v>169584.91323465991</v>
      </c>
      <c r="AG40" s="52">
        <f>'Temporary Relocation Numbers'!AG40*Assumptions!H$21</f>
        <v>67032.191385129801</v>
      </c>
      <c r="AH40" s="53">
        <f>'Temporary Relocation Numbers'!AH40*Assumptions!C$21</f>
        <v>21287364.603055459</v>
      </c>
      <c r="AI40" s="53">
        <f>'Temporary Relocation Numbers'!AI40*Assumptions!D$21</f>
        <v>40745503.669747487</v>
      </c>
      <c r="AJ40" s="53">
        <f>'Temporary Relocation Numbers'!AJ40*Assumptions!E$21</f>
        <v>32167497.262389421</v>
      </c>
      <c r="AK40" s="53">
        <f>'Temporary Relocation Numbers'!AK40*Assumptions!F$21</f>
        <v>14870179.836002685</v>
      </c>
      <c r="AL40" s="53">
        <f>'Temporary Relocation Numbers'!AL40*Assumptions!G$21</f>
        <v>9138322.0583076812</v>
      </c>
      <c r="AM40" s="53">
        <f>'Temporary Relocation Numbers'!AM40*Assumptions!H$21</f>
        <v>4816165.4750016052</v>
      </c>
    </row>
    <row r="41" spans="1:39" x14ac:dyDescent="0.35">
      <c r="A41">
        <v>2060</v>
      </c>
      <c r="B41" s="51">
        <f>'Temporary Relocation Numbers'!B41*Assumptions!C$21</f>
        <v>0</v>
      </c>
      <c r="C41" s="51">
        <f>'Temporary Relocation Numbers'!C41*Assumptions!D$21</f>
        <v>0</v>
      </c>
      <c r="D41" s="51">
        <f>'Temporary Relocation Numbers'!D41*Assumptions!E$21</f>
        <v>0</v>
      </c>
      <c r="E41" s="51">
        <f>'Temporary Relocation Numbers'!E41*Assumptions!F$21</f>
        <v>0</v>
      </c>
      <c r="F41" s="51">
        <f>'Temporary Relocation Numbers'!F41*Assumptions!G$21</f>
        <v>0</v>
      </c>
      <c r="G41" s="51">
        <f>'Temporary Relocation Numbers'!G41*Assumptions!H$21</f>
        <v>0</v>
      </c>
      <c r="H41" s="52">
        <f>'Temporary Relocation Numbers'!H41*Assumptions!C$21</f>
        <v>333253.20015621028</v>
      </c>
      <c r="I41" s="52">
        <f>'Temporary Relocation Numbers'!I41*Assumptions!D$21</f>
        <v>387886.38880521001</v>
      </c>
      <c r="J41" s="52">
        <f>'Temporary Relocation Numbers'!J41*Assumptions!E$21</f>
        <v>266861.75360704242</v>
      </c>
      <c r="K41" s="52">
        <f>'Temporary Relocation Numbers'!K41*Assumptions!F$21</f>
        <v>246712.57926241067</v>
      </c>
      <c r="L41" s="52">
        <f>'Temporary Relocation Numbers'!L41*Assumptions!G$21</f>
        <v>197920.67177243149</v>
      </c>
      <c r="M41" s="52">
        <f>'Temporary Relocation Numbers'!M41*Assumptions!H$21</f>
        <v>83787.036269715798</v>
      </c>
      <c r="N41" s="53">
        <f>'Temporary Relocation Numbers'!N41*Assumptions!C$21</f>
        <v>26128981.124744419</v>
      </c>
      <c r="O41" s="53">
        <f>'Temporary Relocation Numbers'!O41*Assumptions!D$21</f>
        <v>50986654.047197051</v>
      </c>
      <c r="P41" s="53">
        <f>'Temporary Relocation Numbers'!P41*Assumptions!E$21</f>
        <v>40679829.362630986</v>
      </c>
      <c r="Q41" s="53">
        <f>'Temporary Relocation Numbers'!Q41*Assumptions!F$21</f>
        <v>17036253.29379569</v>
      </c>
      <c r="R41" s="53">
        <f>'Temporary Relocation Numbers'!R41*Assumptions!G$21</f>
        <v>10660278.576186568</v>
      </c>
      <c r="S41" s="53">
        <f>'Temporary Relocation Numbers'!S41*Assumptions!H$21</f>
        <v>6017179.4400213603</v>
      </c>
      <c r="U41">
        <v>2060</v>
      </c>
      <c r="V41" s="51">
        <f>'Temporary Relocation Numbers'!V41*Assumptions!C$21</f>
        <v>0</v>
      </c>
      <c r="W41" s="51">
        <f>'Temporary Relocation Numbers'!W41*Assumptions!D$21</f>
        <v>0</v>
      </c>
      <c r="X41" s="51">
        <f>'Temporary Relocation Numbers'!X41*Assumptions!E$21</f>
        <v>0</v>
      </c>
      <c r="Y41" s="51">
        <f>'Temporary Relocation Numbers'!Y41*Assumptions!F$21</f>
        <v>0</v>
      </c>
      <c r="Z41" s="51">
        <f>'Temporary Relocation Numbers'!Z41*Assumptions!G$21</f>
        <v>0</v>
      </c>
      <c r="AA41" s="51">
        <f>'Temporary Relocation Numbers'!AA41*Assumptions!H$21</f>
        <v>0</v>
      </c>
      <c r="AB41" s="52">
        <f>'Temporary Relocation Numbers'!AB41*Assumptions!C$21</f>
        <v>310250.62174245244</v>
      </c>
      <c r="AC41" s="52">
        <f>'Temporary Relocation Numbers'!AC41*Assumptions!D$21</f>
        <v>354214.73749686341</v>
      </c>
      <c r="AD41" s="52">
        <f>'Temporary Relocation Numbers'!AD41*Assumptions!E$21</f>
        <v>241136.74490941982</v>
      </c>
      <c r="AE41" s="52">
        <f>'Temporary Relocation Numbers'!AE41*Assumptions!F$21</f>
        <v>246077.74273705765</v>
      </c>
      <c r="AF41" s="52">
        <f>'Temporary Relocation Numbers'!AF41*Assumptions!G$21</f>
        <v>193877.74980402633</v>
      </c>
      <c r="AG41" s="52">
        <f>'Temporary Relocation Numbers'!AG41*Assumptions!H$21</f>
        <v>76634.472856667198</v>
      </c>
      <c r="AH41" s="53">
        <f>'Temporary Relocation Numbers'!AH41*Assumptions!C$21</f>
        <v>24325445.74410351</v>
      </c>
      <c r="AI41" s="53">
        <f>'Temporary Relocation Numbers'!AI41*Assumptions!D$21</f>
        <v>46560603.311710492</v>
      </c>
      <c r="AJ41" s="53">
        <f>'Temporary Relocation Numbers'!AJ41*Assumptions!E$21</f>
        <v>36758364.596599162</v>
      </c>
      <c r="AK41" s="53">
        <f>'Temporary Relocation Numbers'!AK41*Assumptions!F$21</f>
        <v>16992415.902616043</v>
      </c>
      <c r="AL41" s="53">
        <f>'Temporary Relocation Numbers'!AL41*Assumptions!G$21</f>
        <v>10442521.259282662</v>
      </c>
      <c r="AM41" s="53">
        <f>'Temporary Relocation Numbers'!AM41*Assumptions!H$21</f>
        <v>5503516.9520214014</v>
      </c>
    </row>
    <row r="42" spans="1:39" x14ac:dyDescent="0.35">
      <c r="A42">
        <v>2061</v>
      </c>
      <c r="B42" s="51">
        <f>'Temporary Relocation Numbers'!B42*Assumptions!C$21</f>
        <v>0</v>
      </c>
      <c r="C42" s="51">
        <f>'Temporary Relocation Numbers'!C42*Assumptions!D$21</f>
        <v>0</v>
      </c>
      <c r="D42" s="51">
        <f>'Temporary Relocation Numbers'!D42*Assumptions!E$21</f>
        <v>0</v>
      </c>
      <c r="E42" s="51">
        <f>'Temporary Relocation Numbers'!E42*Assumptions!F$21</f>
        <v>0</v>
      </c>
      <c r="F42" s="51">
        <f>'Temporary Relocation Numbers'!F42*Assumptions!G$21</f>
        <v>0</v>
      </c>
      <c r="G42" s="51">
        <f>'Temporary Relocation Numbers'!G42*Assumptions!H$21</f>
        <v>0</v>
      </c>
      <c r="H42" s="52">
        <f>'Temporary Relocation Numbers'!H42*Assumptions!C$21</f>
        <v>338039.7797700208</v>
      </c>
      <c r="I42" s="52">
        <f>'Temporary Relocation Numbers'!I42*Assumptions!D$21</f>
        <v>393457.67538328131</v>
      </c>
      <c r="J42" s="52">
        <f>'Temporary Relocation Numbers'!J42*Assumptions!E$21</f>
        <v>270694.7401437732</v>
      </c>
      <c r="K42" s="52">
        <f>'Temporary Relocation Numbers'!K42*Assumptions!F$21</f>
        <v>250256.15934450593</v>
      </c>
      <c r="L42" s="52">
        <f>'Temporary Relocation Numbers'!L42*Assumptions!G$21</f>
        <v>200763.4443315953</v>
      </c>
      <c r="M42" s="52">
        <f>'Temporary Relocation Numbers'!M42*Assumptions!H$21</f>
        <v>84990.485537486456</v>
      </c>
      <c r="N42" s="53">
        <f>'Temporary Relocation Numbers'!N42*Assumptions!C$21</f>
        <v>26491961.067346372</v>
      </c>
      <c r="O42" s="53">
        <f>'Temporary Relocation Numbers'!O42*Assumptions!D$21</f>
        <v>51694953.106818266</v>
      </c>
      <c r="P42" s="53">
        <f>'Temporary Relocation Numbers'!P42*Assumptions!E$21</f>
        <v>41244947.53760343</v>
      </c>
      <c r="Q42" s="53">
        <f>'Temporary Relocation Numbers'!Q42*Assumptions!F$21</f>
        <v>17272918.405734483</v>
      </c>
      <c r="R42" s="53">
        <f>'Temporary Relocation Numbers'!R42*Assumptions!G$21</f>
        <v>10808369.590039402</v>
      </c>
      <c r="S42" s="53">
        <f>'Temporary Relocation Numbers'!S42*Assumptions!H$21</f>
        <v>6100769.207159129</v>
      </c>
      <c r="U42">
        <v>2061</v>
      </c>
      <c r="V42" s="51">
        <f>'Temporary Relocation Numbers'!V42*Assumptions!C$21</f>
        <v>0</v>
      </c>
      <c r="W42" s="51">
        <f>'Temporary Relocation Numbers'!W42*Assumptions!D$21</f>
        <v>0</v>
      </c>
      <c r="X42" s="51">
        <f>'Temporary Relocation Numbers'!X42*Assumptions!E$21</f>
        <v>0</v>
      </c>
      <c r="Y42" s="51">
        <f>'Temporary Relocation Numbers'!Y42*Assumptions!F$21</f>
        <v>0</v>
      </c>
      <c r="Z42" s="51">
        <f>'Temporary Relocation Numbers'!Z42*Assumptions!G$21</f>
        <v>0</v>
      </c>
      <c r="AA42" s="51">
        <f>'Temporary Relocation Numbers'!AA42*Assumptions!H$21</f>
        <v>0</v>
      </c>
      <c r="AB42" s="52">
        <f>'Temporary Relocation Numbers'!AB42*Assumptions!C$21</f>
        <v>314706.8109118538</v>
      </c>
      <c r="AC42" s="52">
        <f>'Temporary Relocation Numbers'!AC42*Assumptions!D$21</f>
        <v>359302.39169078862</v>
      </c>
      <c r="AD42" s="52">
        <f>'Temporary Relocation Numbers'!AD42*Assumptions!E$21</f>
        <v>244600.23821355929</v>
      </c>
      <c r="AE42" s="52">
        <f>'Temporary Relocation Numbers'!AE42*Assumptions!F$21</f>
        <v>249612.20454041191</v>
      </c>
      <c r="AF42" s="52">
        <f>'Temporary Relocation Numbers'!AF42*Assumptions!G$21</f>
        <v>196662.45309974387</v>
      </c>
      <c r="AG42" s="52">
        <f>'Temporary Relocation Numbers'!AG42*Assumptions!H$21</f>
        <v>77735.188484660859</v>
      </c>
      <c r="AH42" s="53">
        <f>'Temporary Relocation Numbers'!AH42*Assumptions!C$21</f>
        <v>24663371.239851207</v>
      </c>
      <c r="AI42" s="53">
        <f>'Temporary Relocation Numbers'!AI42*Assumptions!D$21</f>
        <v>47207416.328908168</v>
      </c>
      <c r="AJ42" s="53">
        <f>'Temporary Relocation Numbers'!AJ42*Assumptions!E$21</f>
        <v>37269006.362832427</v>
      </c>
      <c r="AK42" s="53">
        <f>'Temporary Relocation Numbers'!AK42*Assumptions!F$21</f>
        <v>17228472.031997941</v>
      </c>
      <c r="AL42" s="53">
        <f>'Temporary Relocation Numbers'!AL42*Assumptions!G$21</f>
        <v>10587587.220684597</v>
      </c>
      <c r="AM42" s="53">
        <f>'Temporary Relocation Numbers'!AM42*Assumptions!H$21</f>
        <v>5579970.9958211323</v>
      </c>
    </row>
    <row r="43" spans="1:39" x14ac:dyDescent="0.35">
      <c r="A43">
        <v>2062</v>
      </c>
      <c r="B43" s="51">
        <f>'Temporary Relocation Numbers'!B43*Assumptions!C$21</f>
        <v>0</v>
      </c>
      <c r="C43" s="51">
        <f>'Temporary Relocation Numbers'!C43*Assumptions!D$21</f>
        <v>0</v>
      </c>
      <c r="D43" s="51">
        <f>'Temporary Relocation Numbers'!D43*Assumptions!E$21</f>
        <v>0</v>
      </c>
      <c r="E43" s="51">
        <f>'Temporary Relocation Numbers'!E43*Assumptions!F$21</f>
        <v>0</v>
      </c>
      <c r="F43" s="51">
        <f>'Temporary Relocation Numbers'!F43*Assumptions!G$21</f>
        <v>0</v>
      </c>
      <c r="G43" s="51">
        <f>'Temporary Relocation Numbers'!G43*Assumptions!H$21</f>
        <v>0</v>
      </c>
      <c r="H43" s="52">
        <f>'Temporary Relocation Numbers'!H43*Assumptions!C$21</f>
        <v>342895.10994463181</v>
      </c>
      <c r="I43" s="52">
        <f>'Temporary Relocation Numbers'!I43*Assumptions!D$21</f>
        <v>399108.98341874534</v>
      </c>
      <c r="J43" s="52">
        <f>'Temporary Relocation Numbers'!J43*Assumptions!E$21</f>
        <v>274582.78060109069</v>
      </c>
      <c r="K43" s="52">
        <f>'Temporary Relocation Numbers'!K43*Assumptions!F$21</f>
        <v>253850.6365467876</v>
      </c>
      <c r="L43" s="52">
        <f>'Temporary Relocation Numbers'!L43*Assumptions!G$21</f>
        <v>203647.04817811659</v>
      </c>
      <c r="M43" s="52">
        <f>'Temporary Relocation Numbers'!M43*Assumptions!H$21</f>
        <v>86211.220177846713</v>
      </c>
      <c r="N43" s="53">
        <f>'Temporary Relocation Numbers'!N43*Assumptions!C$21</f>
        <v>26859983.473644178</v>
      </c>
      <c r="O43" s="53">
        <f>'Temporary Relocation Numbers'!O43*Assumptions!D$21</f>
        <v>52413091.752253383</v>
      </c>
      <c r="P43" s="53">
        <f>'Temporary Relocation Numbers'!P43*Assumptions!E$21</f>
        <v>41817916.250709578</v>
      </c>
      <c r="Q43" s="53">
        <f>'Temporary Relocation Numbers'!Q43*Assumptions!F$21</f>
        <v>17512871.234417271</v>
      </c>
      <c r="R43" s="53">
        <f>'Temporary Relocation Numbers'!R43*Assumptions!G$21</f>
        <v>10958517.862361347</v>
      </c>
      <c r="S43" s="53">
        <f>'Temporary Relocation Numbers'!S43*Assumptions!H$21</f>
        <v>6185520.1909831911</v>
      </c>
      <c r="U43">
        <v>2062</v>
      </c>
      <c r="V43" s="51">
        <f>'Temporary Relocation Numbers'!V43*Assumptions!C$21</f>
        <v>0</v>
      </c>
      <c r="W43" s="51">
        <f>'Temporary Relocation Numbers'!W43*Assumptions!D$21</f>
        <v>0</v>
      </c>
      <c r="X43" s="51">
        <f>'Temporary Relocation Numbers'!X43*Assumptions!E$21</f>
        <v>0</v>
      </c>
      <c r="Y43" s="51">
        <f>'Temporary Relocation Numbers'!Y43*Assumptions!F$21</f>
        <v>0</v>
      </c>
      <c r="Z43" s="51">
        <f>'Temporary Relocation Numbers'!Z43*Assumptions!G$21</f>
        <v>0</v>
      </c>
      <c r="AA43" s="51">
        <f>'Temporary Relocation Numbers'!AA43*Assumptions!H$21</f>
        <v>0</v>
      </c>
      <c r="AB43" s="52">
        <f>'Temporary Relocation Numbers'!AB43*Assumptions!C$21</f>
        <v>319227.00518075167</v>
      </c>
      <c r="AC43" s="52">
        <f>'Temporary Relocation Numbers'!AC43*Assumptions!D$21</f>
        <v>364463.1208374385</v>
      </c>
      <c r="AD43" s="52">
        <f>'Temporary Relocation Numbers'!AD43*Assumptions!E$21</f>
        <v>248113.4783361369</v>
      </c>
      <c r="AE43" s="52">
        <f>'Temporary Relocation Numbers'!AE43*Assumptions!F$21</f>
        <v>253197.43249636664</v>
      </c>
      <c r="AF43" s="52">
        <f>'Temporary Relocation Numbers'!AF43*Assumptions!G$21</f>
        <v>199487.15362285345</v>
      </c>
      <c r="AG43" s="52">
        <f>'Temporary Relocation Numbers'!AG43*Assumptions!H$21</f>
        <v>78851.713902277203</v>
      </c>
      <c r="AH43" s="53">
        <f>'Temporary Relocation Numbers'!AH43*Assumptions!C$21</f>
        <v>25005991.14662338</v>
      </c>
      <c r="AI43" s="53">
        <f>'Temporary Relocation Numbers'!AI43*Assumptions!D$21</f>
        <v>47863214.776909135</v>
      </c>
      <c r="AJ43" s="53">
        <f>'Temporary Relocation Numbers'!AJ43*Assumptions!E$21</f>
        <v>37786741.888983563</v>
      </c>
      <c r="AK43" s="53">
        <f>'Temporary Relocation Numbers'!AK43*Assumptions!F$21</f>
        <v>17467807.418228205</v>
      </c>
      <c r="AL43" s="53">
        <f>'Temporary Relocation Numbers'!AL43*Assumptions!G$21</f>
        <v>10734668.416974252</v>
      </c>
      <c r="AM43" s="53">
        <f>'Temporary Relocation Numbers'!AM43*Assumptions!H$21</f>
        <v>5657487.1278935643</v>
      </c>
    </row>
    <row r="44" spans="1:39" x14ac:dyDescent="0.35">
      <c r="A44">
        <v>2063</v>
      </c>
      <c r="B44" s="51">
        <f>'Temporary Relocation Numbers'!B44*Assumptions!C$21</f>
        <v>0</v>
      </c>
      <c r="C44" s="51">
        <f>'Temporary Relocation Numbers'!C44*Assumptions!D$21</f>
        <v>0</v>
      </c>
      <c r="D44" s="51">
        <f>'Temporary Relocation Numbers'!D44*Assumptions!E$21</f>
        <v>0</v>
      </c>
      <c r="E44" s="51">
        <f>'Temporary Relocation Numbers'!E44*Assumptions!F$21</f>
        <v>0</v>
      </c>
      <c r="F44" s="51">
        <f>'Temporary Relocation Numbers'!F44*Assumptions!G$21</f>
        <v>0</v>
      </c>
      <c r="G44" s="51">
        <f>'Temporary Relocation Numbers'!G44*Assumptions!H$21</f>
        <v>0</v>
      </c>
      <c r="H44" s="52">
        <f>'Temporary Relocation Numbers'!H44*Assumptions!C$21</f>
        <v>347820.17815753113</v>
      </c>
      <c r="I44" s="52">
        <f>'Temporary Relocation Numbers'!I44*Assumptions!D$21</f>
        <v>404841.4622751383</v>
      </c>
      <c r="J44" s="52">
        <f>'Temporary Relocation Numbers'!J44*Assumptions!E$21</f>
        <v>278526.66572901298</v>
      </c>
      <c r="K44" s="52">
        <f>'Temporary Relocation Numbers'!K44*Assumptions!F$21</f>
        <v>257496.74191435237</v>
      </c>
      <c r="L44" s="52">
        <f>'Temporary Relocation Numbers'!L44*Assumptions!G$21</f>
        <v>206572.06977960502</v>
      </c>
      <c r="M44" s="52">
        <f>'Temporary Relocation Numbers'!M44*Assumptions!H$21</f>
        <v>87449.488463917442</v>
      </c>
      <c r="N44" s="53">
        <f>'Temporary Relocation Numbers'!N44*Assumptions!C$21</f>
        <v>27233118.392797973</v>
      </c>
      <c r="O44" s="53">
        <f>'Temporary Relocation Numbers'!O44*Assumptions!D$21</f>
        <v>53141206.673573717</v>
      </c>
      <c r="P44" s="53">
        <f>'Temporary Relocation Numbers'!P44*Assumptions!E$21</f>
        <v>42398844.560464486</v>
      </c>
      <c r="Q44" s="53">
        <f>'Temporary Relocation Numbers'!Q44*Assumptions!F$21</f>
        <v>17756157.452318981</v>
      </c>
      <c r="R44" s="53">
        <f>'Temporary Relocation Numbers'!R44*Assumptions!G$21</f>
        <v>11110751.972282896</v>
      </c>
      <c r="S44" s="53">
        <f>'Temporary Relocation Numbers'!S44*Assumptions!H$21</f>
        <v>6271448.5229440592</v>
      </c>
      <c r="U44">
        <v>2063</v>
      </c>
      <c r="V44" s="51">
        <f>'Temporary Relocation Numbers'!V44*Assumptions!C$21</f>
        <v>0</v>
      </c>
      <c r="W44" s="51">
        <f>'Temporary Relocation Numbers'!W44*Assumptions!D$21</f>
        <v>0</v>
      </c>
      <c r="X44" s="51">
        <f>'Temporary Relocation Numbers'!X44*Assumptions!E$21</f>
        <v>0</v>
      </c>
      <c r="Y44" s="51">
        <f>'Temporary Relocation Numbers'!Y44*Assumptions!F$21</f>
        <v>0</v>
      </c>
      <c r="Z44" s="51">
        <f>'Temporary Relocation Numbers'!Z44*Assumptions!G$21</f>
        <v>0</v>
      </c>
      <c r="AA44" s="51">
        <f>'Temporary Relocation Numbers'!AA44*Assumptions!H$21</f>
        <v>0</v>
      </c>
      <c r="AB44" s="52">
        <f>'Temporary Relocation Numbers'!AB44*Assumptions!C$21</f>
        <v>323812.12386666297</v>
      </c>
      <c r="AC44" s="52">
        <f>'Temporary Relocation Numbers'!AC44*Assumptions!D$21</f>
        <v>369697.97452637076</v>
      </c>
      <c r="AD44" s="52">
        <f>'Temporary Relocation Numbers'!AD44*Assumptions!E$21</f>
        <v>251677.17980024498</v>
      </c>
      <c r="AE44" s="52">
        <f>'Temporary Relocation Numbers'!AE44*Assumptions!F$21</f>
        <v>256834.15576890594</v>
      </c>
      <c r="AF44" s="52">
        <f>'Temporary Relocation Numbers'!AF44*Assumptions!G$21</f>
        <v>202352.42586120151</v>
      </c>
      <c r="AG44" s="52">
        <f>'Temporary Relocation Numbers'!AG44*Assumptions!H$21</f>
        <v>79984.276188556061</v>
      </c>
      <c r="AH44" s="53">
        <f>'Temporary Relocation Numbers'!AH44*Assumptions!C$21</f>
        <v>25353370.678483907</v>
      </c>
      <c r="AI44" s="53">
        <f>'Temporary Relocation Numbers'!AI44*Assumptions!D$21</f>
        <v>48528123.479989581</v>
      </c>
      <c r="AJ44" s="53">
        <f>'Temporary Relocation Numbers'!AJ44*Assumptions!E$21</f>
        <v>38311669.72051654</v>
      </c>
      <c r="AK44" s="53">
        <f>'Temporary Relocation Numbers'!AK44*Assumptions!F$21</f>
        <v>17710467.616258122</v>
      </c>
      <c r="AL44" s="53">
        <f>'Temporary Relocation Numbers'!AL44*Assumptions!G$21</f>
        <v>10883792.843496736</v>
      </c>
      <c r="AM44" s="53">
        <f>'Temporary Relocation Numbers'!AM44*Assumptions!H$21</f>
        <v>5736080.1026119441</v>
      </c>
    </row>
    <row r="45" spans="1:39" x14ac:dyDescent="0.35">
      <c r="A45">
        <v>2064</v>
      </c>
      <c r="B45" s="51">
        <f>'Temporary Relocation Numbers'!B45*Assumptions!C$21</f>
        <v>0</v>
      </c>
      <c r="C45" s="51">
        <f>'Temporary Relocation Numbers'!C45*Assumptions!D$21</f>
        <v>0</v>
      </c>
      <c r="D45" s="51">
        <f>'Temporary Relocation Numbers'!D45*Assumptions!E$21</f>
        <v>0</v>
      </c>
      <c r="E45" s="51">
        <f>'Temporary Relocation Numbers'!E45*Assumptions!F$21</f>
        <v>0</v>
      </c>
      <c r="F45" s="51">
        <f>'Temporary Relocation Numbers'!F45*Assumptions!G$21</f>
        <v>0</v>
      </c>
      <c r="G45" s="51">
        <f>'Temporary Relocation Numbers'!G45*Assumptions!H$21</f>
        <v>0</v>
      </c>
      <c r="H45" s="52">
        <f>'Temporary Relocation Numbers'!H45*Assumptions!C$21</f>
        <v>352815.98606953432</v>
      </c>
      <c r="I45" s="52">
        <f>'Temporary Relocation Numbers'!I45*Assumptions!D$21</f>
        <v>410656.27782452578</v>
      </c>
      <c r="J45" s="52">
        <f>'Temporary Relocation Numbers'!J45*Assumptions!E$21</f>
        <v>282527.1976352518</v>
      </c>
      <c r="K45" s="52">
        <f>'Temporary Relocation Numbers'!K45*Assumptions!F$21</f>
        <v>261195.21699243755</v>
      </c>
      <c r="L45" s="52">
        <f>'Temporary Relocation Numbers'!L45*Assumptions!G$21</f>
        <v>209539.10402721685</v>
      </c>
      <c r="M45" s="52">
        <f>'Temporary Relocation Numbers'!M45*Assumptions!H$21</f>
        <v>88705.542234813969</v>
      </c>
      <c r="N45" s="53">
        <f>'Temporary Relocation Numbers'!N45*Assumptions!C$21</f>
        <v>27611436.847080484</v>
      </c>
      <c r="O45" s="53">
        <f>'Temporary Relocation Numbers'!O45*Assumptions!D$21</f>
        <v>53879436.459728867</v>
      </c>
      <c r="P45" s="53">
        <f>'Temporary Relocation Numbers'!P45*Assumptions!E$21</f>
        <v>42987843.040407971</v>
      </c>
      <c r="Q45" s="53">
        <f>'Temporary Relocation Numbers'!Q45*Assumptions!F$21</f>
        <v>18002823.366389789</v>
      </c>
      <c r="R45" s="53">
        <f>'Temporary Relocation Numbers'!R45*Assumptions!G$21</f>
        <v>11265100.895951584</v>
      </c>
      <c r="S45" s="53">
        <f>'Temporary Relocation Numbers'!S45*Assumptions!H$21</f>
        <v>6358570.5585879805</v>
      </c>
      <c r="U45">
        <v>2064</v>
      </c>
      <c r="V45" s="51">
        <f>'Temporary Relocation Numbers'!V45*Assumptions!C$21</f>
        <v>0</v>
      </c>
      <c r="W45" s="51">
        <f>'Temporary Relocation Numbers'!W45*Assumptions!D$21</f>
        <v>0</v>
      </c>
      <c r="X45" s="51">
        <f>'Temporary Relocation Numbers'!X45*Assumptions!E$21</f>
        <v>0</v>
      </c>
      <c r="Y45" s="51">
        <f>'Temporary Relocation Numbers'!Y45*Assumptions!F$21</f>
        <v>0</v>
      </c>
      <c r="Z45" s="51">
        <f>'Temporary Relocation Numbers'!Z45*Assumptions!G$21</f>
        <v>0</v>
      </c>
      <c r="AA45" s="51">
        <f>'Temporary Relocation Numbers'!AA45*Assumptions!H$21</f>
        <v>0</v>
      </c>
      <c r="AB45" s="52">
        <f>'Temporary Relocation Numbers'!AB45*Assumptions!C$21</f>
        <v>328463.09949143819</v>
      </c>
      <c r="AC45" s="52">
        <f>'Temporary Relocation Numbers'!AC45*Assumptions!D$21</f>
        <v>375008.01742259943</v>
      </c>
      <c r="AD45" s="52">
        <f>'Temporary Relocation Numbers'!AD45*Assumptions!E$21</f>
        <v>255292.06739180748</v>
      </c>
      <c r="AE45" s="52">
        <f>'Temporary Relocation Numbers'!AE45*Assumptions!F$21</f>
        <v>260523.11399513579</v>
      </c>
      <c r="AF45" s="52">
        <f>'Temporary Relocation Numbers'!AF45*Assumptions!G$21</f>
        <v>205258.85255411349</v>
      </c>
      <c r="AG45" s="52">
        <f>'Temporary Relocation Numbers'!AG45*Assumptions!H$21</f>
        <v>81133.105684117007</v>
      </c>
      <c r="AH45" s="53">
        <f>'Temporary Relocation Numbers'!AH45*Assumptions!C$21</f>
        <v>25705575.955440801</v>
      </c>
      <c r="AI45" s="53">
        <f>'Temporary Relocation Numbers'!AI45*Assumptions!D$21</f>
        <v>49202268.996466123</v>
      </c>
      <c r="AJ45" s="53">
        <f>'Temporary Relocation Numbers'!AJ45*Assumptions!E$21</f>
        <v>38843889.771874323</v>
      </c>
      <c r="AK45" s="53">
        <f>'Temporary Relocation Numbers'!AK45*Assumptions!F$21</f>
        <v>17956498.813881639</v>
      </c>
      <c r="AL45" s="53">
        <f>'Temporary Relocation Numbers'!AL45*Assumptions!G$21</f>
        <v>11034988.884504348</v>
      </c>
      <c r="AM45" s="53">
        <f>'Temporary Relocation Numbers'!AM45*Assumptions!H$21</f>
        <v>5815764.8793151025</v>
      </c>
    </row>
    <row r="46" spans="1:39" x14ac:dyDescent="0.35">
      <c r="A46">
        <v>2065</v>
      </c>
      <c r="B46" s="51">
        <f>'Temporary Relocation Numbers'!B46*Assumptions!C$21</f>
        <v>0</v>
      </c>
      <c r="C46" s="51">
        <f>'Temporary Relocation Numbers'!C46*Assumptions!D$21</f>
        <v>0</v>
      </c>
      <c r="D46" s="51">
        <f>'Temporary Relocation Numbers'!D46*Assumptions!E$21</f>
        <v>0</v>
      </c>
      <c r="E46" s="51">
        <f>'Temporary Relocation Numbers'!E46*Assumptions!F$21</f>
        <v>0</v>
      </c>
      <c r="F46" s="51">
        <f>'Temporary Relocation Numbers'!F46*Assumptions!G$21</f>
        <v>0</v>
      </c>
      <c r="G46" s="51">
        <f>'Temporary Relocation Numbers'!G46*Assumptions!H$21</f>
        <v>0</v>
      </c>
      <c r="H46" s="52">
        <f>'Temporary Relocation Numbers'!H46*Assumptions!C$21</f>
        <v>357883.54972850374</v>
      </c>
      <c r="I46" s="52">
        <f>'Temporary Relocation Numbers'!I46*Assumptions!D$21</f>
        <v>416554.61268461641</v>
      </c>
      <c r="J46" s="52">
        <f>'Temporary Relocation Numbers'!J46*Assumptions!E$21</f>
        <v>286585.18994834594</v>
      </c>
      <c r="K46" s="52">
        <f>'Temporary Relocation Numbers'!K46*Assumptions!F$21</f>
        <v>264946.81397723698</v>
      </c>
      <c r="L46" s="52">
        <f>'Temporary Relocation Numbers'!L46*Assumptions!G$21</f>
        <v>212548.75435664394</v>
      </c>
      <c r="M46" s="52">
        <f>'Temporary Relocation Numbers'!M46*Assumptions!H$21</f>
        <v>89979.636946865139</v>
      </c>
      <c r="N46" s="53">
        <f>'Temporary Relocation Numbers'!N46*Assumptions!C$21</f>
        <v>27995010.845395304</v>
      </c>
      <c r="O46" s="53">
        <f>'Temporary Relocation Numbers'!O46*Assumptions!D$21</f>
        <v>54627921.624925643</v>
      </c>
      <c r="P46" s="53">
        <f>'Temporary Relocation Numbers'!P46*Assumptions!E$21</f>
        <v>43585023.800151125</v>
      </c>
      <c r="Q46" s="53">
        <f>'Temporary Relocation Numbers'!Q46*Assumptions!F$21</f>
        <v>18252915.926869188</v>
      </c>
      <c r="R46" s="53">
        <f>'Temporary Relocation Numbers'!R46*Assumptions!G$21</f>
        <v>11421594.012047309</v>
      </c>
      <c r="S46" s="53">
        <f>'Temporary Relocation Numbers'!S46*Assumptions!H$21</f>
        <v>6446902.8806700287</v>
      </c>
      <c r="U46">
        <v>2065</v>
      </c>
      <c r="V46" s="51">
        <f>'Temporary Relocation Numbers'!V46*Assumptions!C$21</f>
        <v>0</v>
      </c>
      <c r="W46" s="51">
        <f>'Temporary Relocation Numbers'!W46*Assumptions!D$21</f>
        <v>0</v>
      </c>
      <c r="X46" s="51">
        <f>'Temporary Relocation Numbers'!X46*Assumptions!E$21</f>
        <v>0</v>
      </c>
      <c r="Y46" s="51">
        <f>'Temporary Relocation Numbers'!Y46*Assumptions!F$21</f>
        <v>0</v>
      </c>
      <c r="Z46" s="51">
        <f>'Temporary Relocation Numbers'!Z46*Assumptions!G$21</f>
        <v>0</v>
      </c>
      <c r="AA46" s="51">
        <f>'Temporary Relocation Numbers'!AA46*Assumptions!H$21</f>
        <v>0</v>
      </c>
      <c r="AB46" s="52">
        <f>'Temporary Relocation Numbers'!AB46*Assumptions!C$21</f>
        <v>333180.87797091791</v>
      </c>
      <c r="AC46" s="52">
        <f>'Temporary Relocation Numbers'!AC46*Assumptions!D$21</f>
        <v>380394.32948312606</v>
      </c>
      <c r="AD46" s="52">
        <f>'Temporary Relocation Numbers'!AD46*Assumptions!E$21</f>
        <v>258958.87630698778</v>
      </c>
      <c r="AE46" s="52">
        <f>'Temporary Relocation Numbers'!AE46*Assumptions!F$21</f>
        <v>264265.05743571196</v>
      </c>
      <c r="AF46" s="52">
        <f>'Temporary Relocation Numbers'!AF46*Assumptions!G$21</f>
        <v>208207.0248109113</v>
      </c>
      <c r="AG46" s="52">
        <f>'Temporary Relocation Numbers'!AG46*Assumptions!H$21</f>
        <v>82298.436038006126</v>
      </c>
      <c r="AH46" s="53">
        <f>'Temporary Relocation Numbers'!AH46*Assumptions!C$21</f>
        <v>26062674.016031459</v>
      </c>
      <c r="AI46" s="53">
        <f>'Temporary Relocation Numbers'!AI46*Assumptions!D$21</f>
        <v>49885779.642784804</v>
      </c>
      <c r="AJ46" s="53">
        <f>'Temporary Relocation Numbers'!AJ46*Assumptions!E$21</f>
        <v>39383503.345496573</v>
      </c>
      <c r="AK46" s="53">
        <f>'Temporary Relocation Numbers'!AK46*Assumptions!F$21</f>
        <v>18205947.840526707</v>
      </c>
      <c r="AL46" s="53">
        <f>'Temporary Relocation Numbers'!AL46*Assumptions!G$21</f>
        <v>11188285.318559226</v>
      </c>
      <c r="AM46" s="53">
        <f>'Temporary Relocation Numbers'!AM46*Assumptions!H$21</f>
        <v>5896556.6251547858</v>
      </c>
    </row>
    <row r="47" spans="1:39" x14ac:dyDescent="0.35">
      <c r="A47">
        <v>2066</v>
      </c>
      <c r="B47" s="51">
        <f>'Temporary Relocation Numbers'!B47*Assumptions!C$21</f>
        <v>0</v>
      </c>
      <c r="C47" s="51">
        <f>'Temporary Relocation Numbers'!C47*Assumptions!D$21</f>
        <v>0</v>
      </c>
      <c r="D47" s="51">
        <f>'Temporary Relocation Numbers'!D47*Assumptions!E$21</f>
        <v>0</v>
      </c>
      <c r="E47" s="51">
        <f>'Temporary Relocation Numbers'!E47*Assumptions!F$21</f>
        <v>0</v>
      </c>
      <c r="F47" s="51">
        <f>'Temporary Relocation Numbers'!F47*Assumptions!G$21</f>
        <v>0</v>
      </c>
      <c r="G47" s="51">
        <f>'Temporary Relocation Numbers'!G47*Assumptions!H$21</f>
        <v>0</v>
      </c>
      <c r="H47" s="52">
        <f>'Temporary Relocation Numbers'!H47*Assumptions!C$21</f>
        <v>363023.89977599209</v>
      </c>
      <c r="I47" s="52">
        <f>'Temporary Relocation Numbers'!I47*Assumptions!D$21</f>
        <v>422537.66645928478</v>
      </c>
      <c r="J47" s="52">
        <f>'Temporary Relocation Numbers'!J47*Assumptions!E$21</f>
        <v>290701.46798313677</v>
      </c>
      <c r="K47" s="52">
        <f>'Temporary Relocation Numbers'!K47*Assumptions!F$21</f>
        <v>268752.29586888279</v>
      </c>
      <c r="L47" s="52">
        <f>'Temporary Relocation Numbers'!L47*Assumptions!G$21</f>
        <v>215601.63287084107</v>
      </c>
      <c r="M47" s="52">
        <f>'Temporary Relocation Numbers'!M47*Assumptions!H$21</f>
        <v>91272.0317255681</v>
      </c>
      <c r="N47" s="53">
        <f>'Temporary Relocation Numbers'!N47*Assumptions!C$21</f>
        <v>28383913.396983109</v>
      </c>
      <c r="O47" s="53">
        <f>'Temporary Relocation Numbers'!O47*Assumptions!D$21</f>
        <v>55386804.635373436</v>
      </c>
      <c r="P47" s="53">
        <f>'Temporary Relocation Numbers'!P47*Assumptions!E$21</f>
        <v>44190500.506715134</v>
      </c>
      <c r="Q47" s="53">
        <f>'Temporary Relocation Numbers'!Q47*Assumptions!F$21</f>
        <v>18506482.736222457</v>
      </c>
      <c r="R47" s="53">
        <f>'Temporary Relocation Numbers'!R47*Assumptions!G$21</f>
        <v>11580261.107374255</v>
      </c>
      <c r="S47" s="53">
        <f>'Temporary Relocation Numbers'!S47*Assumptions!H$21</f>
        <v>6536462.3023104658</v>
      </c>
      <c r="U47">
        <v>2066</v>
      </c>
      <c r="V47" s="51">
        <f>'Temporary Relocation Numbers'!V47*Assumptions!C$21</f>
        <v>0</v>
      </c>
      <c r="W47" s="51">
        <f>'Temporary Relocation Numbers'!W47*Assumptions!D$21</f>
        <v>0</v>
      </c>
      <c r="X47" s="51">
        <f>'Temporary Relocation Numbers'!X47*Assumptions!E$21</f>
        <v>0</v>
      </c>
      <c r="Y47" s="51">
        <f>'Temporary Relocation Numbers'!Y47*Assumptions!F$21</f>
        <v>0</v>
      </c>
      <c r="Z47" s="51">
        <f>'Temporary Relocation Numbers'!Z47*Assumptions!G$21</f>
        <v>0</v>
      </c>
      <c r="AA47" s="51">
        <f>'Temporary Relocation Numbers'!AA47*Assumptions!H$21</f>
        <v>0</v>
      </c>
      <c r="AB47" s="52">
        <f>'Temporary Relocation Numbers'!AB47*Assumptions!C$21</f>
        <v>337966.41880731372</v>
      </c>
      <c r="AC47" s="52">
        <f>'Temporary Relocation Numbers'!AC47*Assumptions!D$21</f>
        <v>385858.00617658172</v>
      </c>
      <c r="AD47" s="52">
        <f>'Temporary Relocation Numbers'!AD47*Assumptions!E$21</f>
        <v>262678.35230171273</v>
      </c>
      <c r="AE47" s="52">
        <f>'Temporary Relocation Numbers'!AE47*Assumptions!F$21</f>
        <v>268060.74712742772</v>
      </c>
      <c r="AF47" s="52">
        <f>'Temporary Relocation Numbers'!AF47*Assumptions!G$21</f>
        <v>211197.54223113379</v>
      </c>
      <c r="AG47" s="52">
        <f>'Temporary Relocation Numbers'!AG47*Assumptions!H$21</f>
        <v>83480.504255215623</v>
      </c>
      <c r="AH47" s="53">
        <f>'Temporary Relocation Numbers'!AH47*Assumptions!C$21</f>
        <v>26424732.830082707</v>
      </c>
      <c r="AI47" s="53">
        <f>'Temporary Relocation Numbers'!AI47*Assumptions!D$21</f>
        <v>50578785.517944776</v>
      </c>
      <c r="AJ47" s="53">
        <f>'Temporary Relocation Numbers'!AJ47*Assumptions!E$21</f>
        <v>39930613.151101433</v>
      </c>
      <c r="AK47" s="53">
        <f>'Temporary Relocation Numbers'!AK47*Assumptions!F$21</f>
        <v>18458862.176168758</v>
      </c>
      <c r="AL47" s="53">
        <f>'Temporary Relocation Numbers'!AL47*Assumptions!G$21</f>
        <v>11343711.324011039</v>
      </c>
      <c r="AM47" s="53">
        <f>'Temporary Relocation Numbers'!AM47*Assumptions!H$21</f>
        <v>5978470.7179825744</v>
      </c>
    </row>
    <row r="48" spans="1:39" x14ac:dyDescent="0.35">
      <c r="A48">
        <v>2067</v>
      </c>
      <c r="B48" s="51">
        <f>'Temporary Relocation Numbers'!B48*Assumptions!C$21</f>
        <v>0</v>
      </c>
      <c r="C48" s="51">
        <f>'Temporary Relocation Numbers'!C48*Assumptions!D$21</f>
        <v>0</v>
      </c>
      <c r="D48" s="51">
        <f>'Temporary Relocation Numbers'!D48*Assumptions!E$21</f>
        <v>0</v>
      </c>
      <c r="E48" s="51">
        <f>'Temporary Relocation Numbers'!E48*Assumptions!F$21</f>
        <v>0</v>
      </c>
      <c r="F48" s="51">
        <f>'Temporary Relocation Numbers'!F48*Assumptions!G$21</f>
        <v>0</v>
      </c>
      <c r="G48" s="51">
        <f>'Temporary Relocation Numbers'!G48*Assumptions!H$21</f>
        <v>0</v>
      </c>
      <c r="H48" s="52">
        <f>'Temporary Relocation Numbers'!H48*Assumptions!C$21</f>
        <v>368238.08165685396</v>
      </c>
      <c r="I48" s="52">
        <f>'Temporary Relocation Numbers'!I48*Assumptions!D$21</f>
        <v>428606.6559825454</v>
      </c>
      <c r="J48" s="52">
        <f>'Temporary Relocation Numbers'!J48*Assumptions!E$21</f>
        <v>294876.86890862114</v>
      </c>
      <c r="K48" s="52">
        <f>'Temporary Relocation Numbers'!K48*Assumptions!F$21</f>
        <v>272612.43662662432</v>
      </c>
      <c r="L48" s="52">
        <f>'Temporary Relocation Numbers'!L48*Assumptions!G$21</f>
        <v>218698.36046451482</v>
      </c>
      <c r="M48" s="52">
        <f>'Temporary Relocation Numbers'!M48*Assumptions!H$21</f>
        <v>92582.989418289057</v>
      </c>
      <c r="N48" s="53">
        <f>'Temporary Relocation Numbers'!N48*Assumptions!C$21</f>
        <v>28778218.525318123</v>
      </c>
      <c r="O48" s="53">
        <f>'Temporary Relocation Numbers'!O48*Assumptions!D$21</f>
        <v>56156229.936401136</v>
      </c>
      <c r="P48" s="53">
        <f>'Temporary Relocation Numbers'!P48*Assumptions!E$21</f>
        <v>44804388.406166695</v>
      </c>
      <c r="Q48" s="53">
        <f>'Temporary Relocation Numbers'!Q48*Assumptions!F$21</f>
        <v>18763572.058201283</v>
      </c>
      <c r="R48" s="53">
        <f>'Temporary Relocation Numbers'!R48*Assumptions!G$21</f>
        <v>11741132.382530469</v>
      </c>
      <c r="S48" s="53">
        <f>'Temporary Relocation Numbers'!S48*Assumptions!H$21</f>
        <v>6627265.8701949231</v>
      </c>
      <c r="U48">
        <v>2067</v>
      </c>
      <c r="V48" s="51">
        <f>'Temporary Relocation Numbers'!V48*Assumptions!C$21</f>
        <v>0</v>
      </c>
      <c r="W48" s="51">
        <f>'Temporary Relocation Numbers'!W48*Assumptions!D$21</f>
        <v>0</v>
      </c>
      <c r="X48" s="51">
        <f>'Temporary Relocation Numbers'!X48*Assumptions!E$21</f>
        <v>0</v>
      </c>
      <c r="Y48" s="51">
        <f>'Temporary Relocation Numbers'!Y48*Assumptions!F$21</f>
        <v>0</v>
      </c>
      <c r="Z48" s="51">
        <f>'Temporary Relocation Numbers'!Z48*Assumptions!G$21</f>
        <v>0</v>
      </c>
      <c r="AA48" s="51">
        <f>'Temporary Relocation Numbers'!AA48*Assumptions!H$21</f>
        <v>0</v>
      </c>
      <c r="AB48" s="52">
        <f>'Temporary Relocation Numbers'!AB48*Assumptions!C$21</f>
        <v>342820.69528435078</v>
      </c>
      <c r="AC48" s="52">
        <f>'Temporary Relocation Numbers'!AC48*Assumptions!D$21</f>
        <v>391400.15870602394</v>
      </c>
      <c r="AD48" s="52">
        <f>'Temporary Relocation Numbers'!AD48*Assumptions!E$21</f>
        <v>266451.25184334459</v>
      </c>
      <c r="AE48" s="52">
        <f>'Temporary Relocation Numbers'!AE48*Assumptions!F$21</f>
        <v>271910.95503799396</v>
      </c>
      <c r="AF48" s="52">
        <f>'Temporary Relocation Numbers'!AF48*Assumptions!G$21</f>
        <v>214231.01302648272</v>
      </c>
      <c r="AG48" s="52">
        <f>'Temporary Relocation Numbers'!AG48*Assumptions!H$21</f>
        <v>84679.550744885739</v>
      </c>
      <c r="AH48" s="53">
        <f>'Temporary Relocation Numbers'!AH48*Assumptions!C$21</f>
        <v>26791821.311648183</v>
      </c>
      <c r="AI48" s="53">
        <f>'Temporary Relocation Numbers'!AI48*Assumptions!D$21</f>
        <v>51281418.528261192</v>
      </c>
      <c r="AJ48" s="53">
        <f>'Temporary Relocation Numbers'!AJ48*Assumptions!E$21</f>
        <v>40485323.3252353</v>
      </c>
      <c r="AK48" s="53">
        <f>'Temporary Relocation Numbers'!AK48*Assumptions!F$21</f>
        <v>18715289.960368041</v>
      </c>
      <c r="AL48" s="53">
        <f>'Temporary Relocation Numbers'!AL48*Assumptions!G$21</f>
        <v>11501296.484550778</v>
      </c>
      <c r="AM48" s="53">
        <f>'Temporary Relocation Numbers'!AM48*Assumptions!H$21</f>
        <v>6061522.7492768848</v>
      </c>
    </row>
    <row r="49" spans="1:39" x14ac:dyDescent="0.35">
      <c r="A49">
        <v>2068</v>
      </c>
      <c r="B49" s="51">
        <f>'Temporary Relocation Numbers'!B49*Assumptions!C$21</f>
        <v>0</v>
      </c>
      <c r="C49" s="51">
        <f>'Temporary Relocation Numbers'!C49*Assumptions!D$21</f>
        <v>0</v>
      </c>
      <c r="D49" s="51">
        <f>'Temporary Relocation Numbers'!D49*Assumptions!E$21</f>
        <v>0</v>
      </c>
      <c r="E49" s="51">
        <f>'Temporary Relocation Numbers'!E49*Assumptions!F$21</f>
        <v>0</v>
      </c>
      <c r="F49" s="51">
        <f>'Temporary Relocation Numbers'!F49*Assumptions!G$21</f>
        <v>0</v>
      </c>
      <c r="G49" s="51">
        <f>'Temporary Relocation Numbers'!G49*Assumptions!H$21</f>
        <v>0</v>
      </c>
      <c r="H49" s="52">
        <f>'Temporary Relocation Numbers'!H49*Assumptions!C$21</f>
        <v>373527.15583186911</v>
      </c>
      <c r="I49" s="52">
        <f>'Temporary Relocation Numbers'!I49*Assumptions!D$21</f>
        <v>434762.81556603283</v>
      </c>
      <c r="J49" s="52">
        <f>'Temporary Relocation Numbers'!J49*Assumptions!E$21</f>
        <v>299112.24191821466</v>
      </c>
      <c r="K49" s="52">
        <f>'Temporary Relocation Numbers'!K49*Assumptions!F$21</f>
        <v>276528.02132623573</v>
      </c>
      <c r="L49" s="52">
        <f>'Temporary Relocation Numbers'!L49*Assumptions!G$21</f>
        <v>221839.56695040164</v>
      </c>
      <c r="M49" s="52">
        <f>'Temporary Relocation Numbers'!M49*Assumptions!H$21</f>
        <v>93912.77664772149</v>
      </c>
      <c r="N49" s="53">
        <f>'Temporary Relocation Numbers'!N49*Assumptions!C$21</f>
        <v>29178001.282197762</v>
      </c>
      <c r="O49" s="53">
        <f>'Temporary Relocation Numbers'!O49*Assumptions!D$21</f>
        <v>56936343.979950786</v>
      </c>
      <c r="P49" s="53">
        <f>'Temporary Relocation Numbers'!P49*Assumptions!E$21</f>
        <v>45426804.345553815</v>
      </c>
      <c r="Q49" s="53">
        <f>'Temporary Relocation Numbers'!Q49*Assumptions!F$21</f>
        <v>19024232.827030253</v>
      </c>
      <c r="R49" s="53">
        <f>'Temporary Relocation Numbers'!R49*Assumptions!G$21</f>
        <v>11904238.457656255</v>
      </c>
      <c r="S49" s="53">
        <f>'Temporary Relocation Numbers'!S49*Assumptions!H$21</f>
        <v>6719330.8678190801</v>
      </c>
      <c r="U49">
        <v>2068</v>
      </c>
      <c r="V49" s="51">
        <f>'Temporary Relocation Numbers'!V49*Assumptions!C$21</f>
        <v>0</v>
      </c>
      <c r="W49" s="51">
        <f>'Temporary Relocation Numbers'!W49*Assumptions!D$21</f>
        <v>0</v>
      </c>
      <c r="X49" s="51">
        <f>'Temporary Relocation Numbers'!X49*Assumptions!E$21</f>
        <v>0</v>
      </c>
      <c r="Y49" s="51">
        <f>'Temporary Relocation Numbers'!Y49*Assumptions!F$21</f>
        <v>0</v>
      </c>
      <c r="Z49" s="51">
        <f>'Temporary Relocation Numbers'!Z49*Assumptions!G$21</f>
        <v>0</v>
      </c>
      <c r="AA49" s="51">
        <f>'Temporary Relocation Numbers'!AA49*Assumptions!H$21</f>
        <v>0</v>
      </c>
      <c r="AB49" s="52">
        <f>'Temporary Relocation Numbers'!AB49*Assumptions!C$21</f>
        <v>347744.69466521562</v>
      </c>
      <c r="AC49" s="52">
        <f>'Temporary Relocation Numbers'!AC49*Assumptions!D$21</f>
        <v>397021.91423493181</v>
      </c>
      <c r="AD49" s="52">
        <f>'Temporary Relocation Numbers'!AD49*Assumptions!E$21</f>
        <v>270278.34226453124</v>
      </c>
      <c r="AE49" s="52">
        <f>'Temporary Relocation Numbers'!AE49*Assumptions!F$21</f>
        <v>275816.46422304161</v>
      </c>
      <c r="AF49" s="52">
        <f>'Temporary Relocation Numbers'!AF49*Assumptions!G$21</f>
        <v>217308.05414452113</v>
      </c>
      <c r="AG49" s="52">
        <f>'Temporary Relocation Numbers'!AG49*Assumptions!H$21</f>
        <v>85895.819369199337</v>
      </c>
      <c r="AH49" s="53">
        <f>'Temporary Relocation Numbers'!AH49*Assumptions!C$21</f>
        <v>27164009.332125343</v>
      </c>
      <c r="AI49" s="53">
        <f>'Temporary Relocation Numbers'!AI49*Assumptions!D$21</f>
        <v>51993812.412472285</v>
      </c>
      <c r="AJ49" s="53">
        <f>'Temporary Relocation Numbers'!AJ49*Assumptions!E$21</f>
        <v>41047739.451094054</v>
      </c>
      <c r="AK49" s="53">
        <f>'Temporary Relocation Numbers'!AK49*Assumptions!F$21</f>
        <v>18975280.001432437</v>
      </c>
      <c r="AL49" s="53">
        <f>'Temporary Relocation Numbers'!AL49*Assumptions!G$21</f>
        <v>11661070.794841688</v>
      </c>
      <c r="AM49" s="53">
        <f>'Temporary Relocation Numbers'!AM49*Assumptions!H$21</f>
        <v>6145728.5271106539</v>
      </c>
    </row>
    <row r="50" spans="1:39" x14ac:dyDescent="0.35">
      <c r="A50">
        <v>2069</v>
      </c>
      <c r="B50" s="51">
        <f>'Temporary Relocation Numbers'!B50*Assumptions!C$21</f>
        <v>0</v>
      </c>
      <c r="C50" s="51">
        <f>'Temporary Relocation Numbers'!C50*Assumptions!D$21</f>
        <v>0</v>
      </c>
      <c r="D50" s="51">
        <f>'Temporary Relocation Numbers'!D50*Assumptions!E$21</f>
        <v>0</v>
      </c>
      <c r="E50" s="51">
        <f>'Temporary Relocation Numbers'!E50*Assumptions!F$21</f>
        <v>0</v>
      </c>
      <c r="F50" s="51">
        <f>'Temporary Relocation Numbers'!F50*Assumptions!G$21</f>
        <v>0</v>
      </c>
      <c r="G50" s="51">
        <f>'Temporary Relocation Numbers'!G50*Assumptions!H$21</f>
        <v>0</v>
      </c>
      <c r="H50" s="52">
        <f>'Temporary Relocation Numbers'!H50*Assumptions!C$21</f>
        <v>378892.19799341878</v>
      </c>
      <c r="I50" s="52">
        <f>'Temporary Relocation Numbers'!I50*Assumptions!D$21</f>
        <v>441007.397250037</v>
      </c>
      <c r="J50" s="52">
        <f>'Temporary Relocation Numbers'!J50*Assumptions!E$21</f>
        <v>303408.4484024609</v>
      </c>
      <c r="K50" s="52">
        <f>'Temporary Relocation Numbers'!K50*Assumptions!F$21</f>
        <v>280499.84631968534</v>
      </c>
      <c r="L50" s="52">
        <f>'Temporary Relocation Numbers'!L50*Assumptions!G$21</f>
        <v>225025.89118735903</v>
      </c>
      <c r="M50" s="52">
        <f>'Temporary Relocation Numbers'!M50*Assumptions!H$21</f>
        <v>95261.663866111645</v>
      </c>
      <c r="N50" s="53">
        <f>'Temporary Relocation Numbers'!N50*Assumptions!C$21</f>
        <v>29583337.762027889</v>
      </c>
      <c r="O50" s="53">
        <f>'Temporary Relocation Numbers'!O50*Assumptions!D$21</f>
        <v>57727295.252453171</v>
      </c>
      <c r="P50" s="53">
        <f>'Temporary Relocation Numbers'!P50*Assumptions!E$21</f>
        <v>46057866.795146383</v>
      </c>
      <c r="Q50" s="53">
        <f>'Temporary Relocation Numbers'!Q50*Assumptions!F$21</f>
        <v>19288514.656720962</v>
      </c>
      <c r="R50" s="53">
        <f>'Temporary Relocation Numbers'!R50*Assumptions!G$21</f>
        <v>12069610.378262376</v>
      </c>
      <c r="S50" s="53">
        <f>'Temporary Relocation Numbers'!S50*Assumptions!H$21</f>
        <v>6812674.8187783742</v>
      </c>
      <c r="U50">
        <v>2069</v>
      </c>
      <c r="V50" s="51">
        <f>'Temporary Relocation Numbers'!V50*Assumptions!C$21</f>
        <v>0</v>
      </c>
      <c r="W50" s="51">
        <f>'Temporary Relocation Numbers'!W50*Assumptions!D$21</f>
        <v>0</v>
      </c>
      <c r="X50" s="51">
        <f>'Temporary Relocation Numbers'!X50*Assumptions!E$21</f>
        <v>0</v>
      </c>
      <c r="Y50" s="51">
        <f>'Temporary Relocation Numbers'!Y50*Assumptions!F$21</f>
        <v>0</v>
      </c>
      <c r="Z50" s="51">
        <f>'Temporary Relocation Numbers'!Z50*Assumptions!G$21</f>
        <v>0</v>
      </c>
      <c r="AA50" s="51">
        <f>'Temporary Relocation Numbers'!AA50*Assumptions!H$21</f>
        <v>0</v>
      </c>
      <c r="AB50" s="52">
        <f>'Temporary Relocation Numbers'!AB50*Assumptions!C$21</f>
        <v>352739.41839334497</v>
      </c>
      <c r="AC50" s="52">
        <f>'Temporary Relocation Numbers'!AC50*Assumptions!D$21</f>
        <v>402724.41611645068</v>
      </c>
      <c r="AD50" s="52">
        <f>'Temporary Relocation Numbers'!AD50*Assumptions!E$21</f>
        <v>274160.40191926673</v>
      </c>
      <c r="AE50" s="52">
        <f>'Temporary Relocation Numbers'!AE50*Assumptions!F$21</f>
        <v>279778.06898537988</v>
      </c>
      <c r="AF50" s="52">
        <f>'Temporary Relocation Numbers'!AF50*Assumptions!G$21</f>
        <v>220429.29139414825</v>
      </c>
      <c r="AG50" s="52">
        <f>'Temporary Relocation Numbers'!AG50*Assumptions!H$21</f>
        <v>87129.557492978609</v>
      </c>
      <c r="AH50" s="53">
        <f>'Temporary Relocation Numbers'!AH50*Assumptions!C$21</f>
        <v>27541367.733554788</v>
      </c>
      <c r="AI50" s="53">
        <f>'Temporary Relocation Numbers'!AI50*Assumptions!D$21</f>
        <v>52716102.767195046</v>
      </c>
      <c r="AJ50" s="53">
        <f>'Temporary Relocation Numbers'!AJ50*Assumptions!E$21</f>
        <v>41617968.578619741</v>
      </c>
      <c r="AK50" s="53">
        <f>'Temporary Relocation Numbers'!AK50*Assumptions!F$21</f>
        <v>19238881.785707649</v>
      </c>
      <c r="AL50" s="53">
        <f>'Temporary Relocation Numbers'!AL50*Assumptions!G$21</f>
        <v>11823064.666228451</v>
      </c>
      <c r="AM50" s="53">
        <f>'Temporary Relocation Numbers'!AM50*Assumptions!H$21</f>
        <v>6231104.0791602219</v>
      </c>
    </row>
    <row r="51" spans="1:39" x14ac:dyDescent="0.35">
      <c r="A51">
        <v>2070</v>
      </c>
      <c r="B51" s="51">
        <f>'Temporary Relocation Numbers'!B51*Assumptions!C$21</f>
        <v>0</v>
      </c>
      <c r="C51" s="51">
        <f>'Temporary Relocation Numbers'!C51*Assumptions!D$21</f>
        <v>0</v>
      </c>
      <c r="D51" s="51">
        <f>'Temporary Relocation Numbers'!D51*Assumptions!E$21</f>
        <v>0</v>
      </c>
      <c r="E51" s="51">
        <f>'Temporary Relocation Numbers'!E51*Assumptions!F$21</f>
        <v>0</v>
      </c>
      <c r="F51" s="51">
        <f>'Temporary Relocation Numbers'!F51*Assumptions!G$21</f>
        <v>0</v>
      </c>
      <c r="G51" s="51">
        <f>'Temporary Relocation Numbers'!G51*Assumptions!H$21</f>
        <v>0</v>
      </c>
      <c r="H51" s="52">
        <f>'Temporary Relocation Numbers'!H51*Assumptions!C$21</f>
        <v>428801.51751290902</v>
      </c>
      <c r="I51" s="52">
        <f>'Temporary Relocation Numbers'!I51*Assumptions!D$21</f>
        <v>499098.79954434652</v>
      </c>
      <c r="J51" s="52">
        <f>'Temporary Relocation Numbers'!J51*Assumptions!E$21</f>
        <v>343374.72186078673</v>
      </c>
      <c r="K51" s="52">
        <f>'Temporary Relocation Numbers'!K51*Assumptions!F$21</f>
        <v>317448.49960227479</v>
      </c>
      <c r="L51" s="52">
        <f>'Temporary Relocation Numbers'!L51*Assumptions!G$21</f>
        <v>254667.27510316888</v>
      </c>
      <c r="M51" s="52">
        <f>'Temporary Relocation Numbers'!M51*Assumptions!H$21</f>
        <v>107809.94236071032</v>
      </c>
      <c r="N51" s="53">
        <f>'Temporary Relocation Numbers'!N51*Assumptions!C$21</f>
        <v>33464625.911789432</v>
      </c>
      <c r="O51" s="53">
        <f>'Temporary Relocation Numbers'!O51*Assumptions!D$21</f>
        <v>65301027.087024011</v>
      </c>
      <c r="P51" s="53">
        <f>'Temporary Relocation Numbers'!P51*Assumptions!E$21</f>
        <v>52100587.668406062</v>
      </c>
      <c r="Q51" s="53">
        <f>'Temporary Relocation Numbers'!Q51*Assumptions!F$21</f>
        <v>21819137.940876748</v>
      </c>
      <c r="R51" s="53">
        <f>'Temporary Relocation Numbers'!R51*Assumptions!G$21</f>
        <v>13653124.588532386</v>
      </c>
      <c r="S51" s="53">
        <f>'Temporary Relocation Numbers'!S51*Assumptions!H$21</f>
        <v>7706487.2159799961</v>
      </c>
      <c r="U51">
        <v>2070</v>
      </c>
      <c r="V51" s="51">
        <f>'Temporary Relocation Numbers'!V51*Assumptions!C$21</f>
        <v>0</v>
      </c>
      <c r="W51" s="51">
        <f>'Temporary Relocation Numbers'!W51*Assumptions!D$21</f>
        <v>0</v>
      </c>
      <c r="X51" s="51">
        <f>'Temporary Relocation Numbers'!X51*Assumptions!E$21</f>
        <v>0</v>
      </c>
      <c r="Y51" s="51">
        <f>'Temporary Relocation Numbers'!Y51*Assumptions!F$21</f>
        <v>0</v>
      </c>
      <c r="Z51" s="51">
        <f>'Temporary Relocation Numbers'!Z51*Assumptions!G$21</f>
        <v>0</v>
      </c>
      <c r="AA51" s="51">
        <f>'Temporary Relocation Numbers'!AA51*Assumptions!H$21</f>
        <v>0</v>
      </c>
      <c r="AB51" s="52">
        <f>'Temporary Relocation Numbers'!AB51*Assumptions!C$21</f>
        <v>399203.78063924785</v>
      </c>
      <c r="AC51" s="52">
        <f>'Temporary Relocation Numbers'!AC51*Assumptions!D$21</f>
        <v>455773.01851233642</v>
      </c>
      <c r="AD51" s="52">
        <f>'Temporary Relocation Numbers'!AD51*Assumptions!E$21</f>
        <v>310273.99615912017</v>
      </c>
      <c r="AE51" s="52">
        <f>'Temporary Relocation Numbers'!AE51*Assumptions!F$21</f>
        <v>316631.6466348723</v>
      </c>
      <c r="AF51" s="52">
        <f>'Temporary Relocation Numbers'!AF51*Assumptions!G$21</f>
        <v>249465.19129894505</v>
      </c>
      <c r="AG51" s="52">
        <f>'Temporary Relocation Numbers'!AG51*Assumptions!H$21</f>
        <v>98606.639754209013</v>
      </c>
      <c r="AH51" s="53">
        <f>'Temporary Relocation Numbers'!AH51*Assumptions!C$21</f>
        <v>31154752.574452586</v>
      </c>
      <c r="AI51" s="53">
        <f>'Temporary Relocation Numbers'!AI51*Assumptions!D$21</f>
        <v>59632373.899878085</v>
      </c>
      <c r="AJ51" s="53">
        <f>'Temporary Relocation Numbers'!AJ51*Assumptions!E$21</f>
        <v>47078181.674272552</v>
      </c>
      <c r="AK51" s="53">
        <f>'Temporary Relocation Numbers'!AK51*Assumptions!F$21</f>
        <v>21762993.313967183</v>
      </c>
      <c r="AL51" s="53">
        <f>'Temporary Relocation Numbers'!AL51*Assumptions!G$21</f>
        <v>13374232.460479097</v>
      </c>
      <c r="AM51" s="53">
        <f>'Temporary Relocation Numbers'!AM51*Assumptions!H$21</f>
        <v>7048615.2949980097</v>
      </c>
    </row>
    <row r="52" spans="1:39" x14ac:dyDescent="0.35">
      <c r="A52">
        <v>2071</v>
      </c>
      <c r="B52" s="51">
        <f>'Temporary Relocation Numbers'!B52*Assumptions!C$21</f>
        <v>0</v>
      </c>
      <c r="C52" s="51">
        <f>'Temporary Relocation Numbers'!C52*Assumptions!D$21</f>
        <v>0</v>
      </c>
      <c r="D52" s="51">
        <f>'Temporary Relocation Numbers'!D52*Assumptions!E$21</f>
        <v>0</v>
      </c>
      <c r="E52" s="51">
        <f>'Temporary Relocation Numbers'!E52*Assumptions!F$21</f>
        <v>0</v>
      </c>
      <c r="F52" s="51">
        <f>'Temporary Relocation Numbers'!F52*Assumptions!G$21</f>
        <v>0</v>
      </c>
      <c r="G52" s="51">
        <f>'Temporary Relocation Numbers'!G52*Assumptions!H$21</f>
        <v>0</v>
      </c>
      <c r="H52" s="52">
        <f>'Temporary Relocation Numbers'!H52*Assumptions!C$21</f>
        <v>434960.47592992109</v>
      </c>
      <c r="I52" s="52">
        <f>'Temporary Relocation Numbers'!I52*Assumptions!D$21</f>
        <v>506267.45130239846</v>
      </c>
      <c r="J52" s="52">
        <f>'Temporary Relocation Numbers'!J52*Assumptions!E$21</f>
        <v>348306.67883160128</v>
      </c>
      <c r="K52" s="52">
        <f>'Temporary Relocation Numbers'!K52*Assumptions!F$21</f>
        <v>322008.07327154098</v>
      </c>
      <c r="L52" s="52">
        <f>'Temporary Relocation Numbers'!L52*Assumptions!G$21</f>
        <v>258325.110006906</v>
      </c>
      <c r="M52" s="52">
        <f>'Temporary Relocation Numbers'!M52*Assumptions!H$21</f>
        <v>109358.43723496202</v>
      </c>
      <c r="N52" s="53">
        <f>'Temporary Relocation Numbers'!N52*Assumptions!C$21</f>
        <v>33929511.54719425</v>
      </c>
      <c r="O52" s="53">
        <f>'Temporary Relocation Numbers'!O52*Assumptions!D$21</f>
        <v>66208179.300527245</v>
      </c>
      <c r="P52" s="53">
        <f>'Temporary Relocation Numbers'!P52*Assumptions!E$21</f>
        <v>52824361.329197466</v>
      </c>
      <c r="Q52" s="53">
        <f>'Temporary Relocation Numbers'!Q52*Assumptions!F$21</f>
        <v>22122246.17918089</v>
      </c>
      <c r="R52" s="53">
        <f>'Temporary Relocation Numbers'!R52*Assumptions!G$21</f>
        <v>13842791.776694942</v>
      </c>
      <c r="S52" s="53">
        <f>'Temporary Relocation Numbers'!S52*Assumptions!H$21</f>
        <v>7813544.5969763789</v>
      </c>
      <c r="U52">
        <v>2071</v>
      </c>
      <c r="V52" s="51">
        <f>'Temporary Relocation Numbers'!V52*Assumptions!C$21</f>
        <v>0</v>
      </c>
      <c r="W52" s="51">
        <f>'Temporary Relocation Numbers'!W52*Assumptions!D$21</f>
        <v>0</v>
      </c>
      <c r="X52" s="51">
        <f>'Temporary Relocation Numbers'!X52*Assumptions!E$21</f>
        <v>0</v>
      </c>
      <c r="Y52" s="51">
        <f>'Temporary Relocation Numbers'!Y52*Assumptions!F$21</f>
        <v>0</v>
      </c>
      <c r="Z52" s="51">
        <f>'Temporary Relocation Numbers'!Z52*Assumptions!G$21</f>
        <v>0</v>
      </c>
      <c r="AA52" s="51">
        <f>'Temporary Relocation Numbers'!AA52*Assumptions!H$21</f>
        <v>0</v>
      </c>
      <c r="AB52" s="52">
        <f>'Temporary Relocation Numbers'!AB52*Assumptions!C$21</f>
        <v>404937.62108629604</v>
      </c>
      <c r="AC52" s="52">
        <f>'Temporary Relocation Numbers'!AC52*Assumptions!D$21</f>
        <v>462319.37376988039</v>
      </c>
      <c r="AD52" s="52">
        <f>'Temporary Relocation Numbers'!AD52*Assumptions!E$21</f>
        <v>314730.52105975011</v>
      </c>
      <c r="AE52" s="52">
        <f>'Temporary Relocation Numbers'!AE52*Assumptions!F$21</f>
        <v>321179.48768833949</v>
      </c>
      <c r="AF52" s="52">
        <f>'Temporary Relocation Numbers'!AF52*Assumptions!G$21</f>
        <v>253048.30767552336</v>
      </c>
      <c r="AG52" s="52">
        <f>'Temporary Relocation Numbers'!AG52*Assumptions!H$21</f>
        <v>100022.94582842711</v>
      </c>
      <c r="AH52" s="53">
        <f>'Temporary Relocation Numbers'!AH52*Assumptions!C$21</f>
        <v>31587549.790971056</v>
      </c>
      <c r="AI52" s="53">
        <f>'Temporary Relocation Numbers'!AI52*Assumptions!D$21</f>
        <v>60460778.021418706</v>
      </c>
      <c r="AJ52" s="53">
        <f>'Temporary Relocation Numbers'!AJ52*Assumptions!E$21</f>
        <v>47732184.813558713</v>
      </c>
      <c r="AK52" s="53">
        <f>'Temporary Relocation Numbers'!AK52*Assumptions!F$21</f>
        <v>22065321.599415313</v>
      </c>
      <c r="AL52" s="53">
        <f>'Temporary Relocation Numbers'!AL52*Assumptions!G$21</f>
        <v>13560025.320433078</v>
      </c>
      <c r="AM52" s="53">
        <f>'Temporary Relocation Numbers'!AM52*Assumptions!H$21</f>
        <v>7146533.6165348077</v>
      </c>
    </row>
    <row r="53" spans="1:39" x14ac:dyDescent="0.35">
      <c r="A53">
        <v>2072</v>
      </c>
      <c r="B53" s="51">
        <f>'Temporary Relocation Numbers'!B53*Assumptions!C$21</f>
        <v>0</v>
      </c>
      <c r="C53" s="51">
        <f>'Temporary Relocation Numbers'!C53*Assumptions!D$21</f>
        <v>0</v>
      </c>
      <c r="D53" s="51">
        <f>'Temporary Relocation Numbers'!D53*Assumptions!E$21</f>
        <v>0</v>
      </c>
      <c r="E53" s="51">
        <f>'Temporary Relocation Numbers'!E53*Assumptions!F$21</f>
        <v>0</v>
      </c>
      <c r="F53" s="51">
        <f>'Temporary Relocation Numbers'!F53*Assumptions!G$21</f>
        <v>0</v>
      </c>
      <c r="G53" s="51">
        <f>'Temporary Relocation Numbers'!G53*Assumptions!H$21</f>
        <v>0</v>
      </c>
      <c r="H53" s="52">
        <f>'Temporary Relocation Numbers'!H53*Assumptions!C$21</f>
        <v>441207.8966476323</v>
      </c>
      <c r="I53" s="52">
        <f>'Temporary Relocation Numbers'!I53*Assumptions!D$21</f>
        <v>513539.06778021157</v>
      </c>
      <c r="J53" s="52">
        <f>'Temporary Relocation Numbers'!J53*Assumptions!E$21</f>
        <v>353309.47444607079</v>
      </c>
      <c r="K53" s="52">
        <f>'Temporary Relocation Numbers'!K53*Assumptions!F$21</f>
        <v>326633.1369716989</v>
      </c>
      <c r="L53" s="52">
        <f>'Temporary Relocation Numbers'!L53*Assumptions!G$21</f>
        <v>262035.48309474072</v>
      </c>
      <c r="M53" s="52">
        <f>'Temporary Relocation Numbers'!M53*Assumptions!H$21</f>
        <v>110929.17343801026</v>
      </c>
      <c r="N53" s="53">
        <f>'Temporary Relocation Numbers'!N53*Assumptions!C$21</f>
        <v>34400855.305112518</v>
      </c>
      <c r="O53" s="53">
        <f>'Temporary Relocation Numbers'!O53*Assumptions!D$21</f>
        <v>67127933.538457572</v>
      </c>
      <c r="P53" s="53">
        <f>'Temporary Relocation Numbers'!P53*Assumptions!E$21</f>
        <v>53558189.546674304</v>
      </c>
      <c r="Q53" s="53">
        <f>'Temporary Relocation Numbers'!Q53*Assumptions!F$21</f>
        <v>22429565.15231685</v>
      </c>
      <c r="R53" s="53">
        <f>'Temporary Relocation Numbers'!R53*Assumptions!G$21</f>
        <v>14035093.793393066</v>
      </c>
      <c r="S53" s="53">
        <f>'Temporary Relocation Numbers'!S53*Assumptions!H$21</f>
        <v>7922089.2032810794</v>
      </c>
      <c r="U53">
        <v>2072</v>
      </c>
      <c r="V53" s="51">
        <f>'Temporary Relocation Numbers'!V53*Assumptions!C$21</f>
        <v>0</v>
      </c>
      <c r="W53" s="51">
        <f>'Temporary Relocation Numbers'!W53*Assumptions!D$21</f>
        <v>0</v>
      </c>
      <c r="X53" s="51">
        <f>'Temporary Relocation Numbers'!X53*Assumptions!E$21</f>
        <v>0</v>
      </c>
      <c r="Y53" s="51">
        <f>'Temporary Relocation Numbers'!Y53*Assumptions!F$21</f>
        <v>0</v>
      </c>
      <c r="Z53" s="51">
        <f>'Temporary Relocation Numbers'!Z53*Assumptions!G$21</f>
        <v>0</v>
      </c>
      <c r="AA53" s="51">
        <f>'Temporary Relocation Numbers'!AA53*Assumptions!H$21</f>
        <v>0</v>
      </c>
      <c r="AB53" s="52">
        <f>'Temporary Relocation Numbers'!AB53*Assumptions!C$21</f>
        <v>410753.81778312603</v>
      </c>
      <c r="AC53" s="52">
        <f>'Temporary Relocation Numbers'!AC53*Assumptions!D$21</f>
        <v>468959.75558322598</v>
      </c>
      <c r="AD53" s="52">
        <f>'Temporary Relocation Numbers'!AD53*Assumptions!E$21</f>
        <v>319251.05588204862</v>
      </c>
      <c r="AE53" s="52">
        <f>'Temporary Relocation Numbers'!AE53*Assumptions!F$21</f>
        <v>325792.65025488788</v>
      </c>
      <c r="AF53" s="52">
        <f>'Temporary Relocation Numbers'!AF53*Assumptions!G$21</f>
        <v>256682.88903966671</v>
      </c>
      <c r="AG53" s="52">
        <f>'Temporary Relocation Numbers'!AG53*Assumptions!H$21</f>
        <v>101459.59457836019</v>
      </c>
      <c r="AH53" s="53">
        <f>'Temporary Relocation Numbers'!AH53*Assumptions!C$21</f>
        <v>32026359.362432096</v>
      </c>
      <c r="AI53" s="53">
        <f>'Temporary Relocation Numbers'!AI53*Assumptions!D$21</f>
        <v>61300690.210535817</v>
      </c>
      <c r="AJ53" s="53">
        <f>'Temporary Relocation Numbers'!AJ53*Assumptions!E$21</f>
        <v>48395273.267761141</v>
      </c>
      <c r="AK53" s="53">
        <f>'Temporary Relocation Numbers'!AK53*Assumptions!F$21</f>
        <v>22371849.78470549</v>
      </c>
      <c r="AL53" s="53">
        <f>'Temporary Relocation Numbers'!AL53*Assumptions!G$21</f>
        <v>13748399.187327975</v>
      </c>
      <c r="AM53" s="53">
        <f>'Temporary Relocation Numbers'!AM53*Assumptions!H$21</f>
        <v>7245812.2049171198</v>
      </c>
    </row>
    <row r="54" spans="1:39" x14ac:dyDescent="0.35">
      <c r="A54">
        <v>2073</v>
      </c>
      <c r="B54" s="51">
        <f>'Temporary Relocation Numbers'!B54*Assumptions!C$21</f>
        <v>0</v>
      </c>
      <c r="C54" s="51">
        <f>'Temporary Relocation Numbers'!C54*Assumptions!D$21</f>
        <v>0</v>
      </c>
      <c r="D54" s="51">
        <f>'Temporary Relocation Numbers'!D54*Assumptions!E$21</f>
        <v>0</v>
      </c>
      <c r="E54" s="51">
        <f>'Temporary Relocation Numbers'!E54*Assumptions!F$21</f>
        <v>0</v>
      </c>
      <c r="F54" s="51">
        <f>'Temporary Relocation Numbers'!F54*Assumptions!G$21</f>
        <v>0</v>
      </c>
      <c r="G54" s="51">
        <f>'Temporary Relocation Numbers'!G54*Assumptions!H$21</f>
        <v>0</v>
      </c>
      <c r="H54" s="52">
        <f>'Temporary Relocation Numbers'!H54*Assumptions!C$21</f>
        <v>447545.05026702984</v>
      </c>
      <c r="I54" s="52">
        <f>'Temporary Relocation Numbers'!I54*Assumptions!D$21</f>
        <v>520915.12787979888</v>
      </c>
      <c r="J54" s="52">
        <f>'Temporary Relocation Numbers'!J54*Assumptions!E$21</f>
        <v>358384.12617321673</v>
      </c>
      <c r="K54" s="52">
        <f>'Temporary Relocation Numbers'!K54*Assumptions!F$21</f>
        <v>331324.63134861964</v>
      </c>
      <c r="L54" s="52">
        <f>'Temporary Relocation Numbers'!L54*Assumptions!G$21</f>
        <v>265799.14898268523</v>
      </c>
      <c r="M54" s="52">
        <f>'Temporary Relocation Numbers'!M54*Assumptions!H$21</f>
        <v>112522.47042632522</v>
      </c>
      <c r="N54" s="53">
        <f>'Temporary Relocation Numbers'!N54*Assumptions!C$21</f>
        <v>34878746.900827385</v>
      </c>
      <c r="O54" s="53">
        <f>'Temporary Relocation Numbers'!O54*Assumptions!D$21</f>
        <v>68060464.866275087</v>
      </c>
      <c r="P54" s="53">
        <f>'Temporary Relocation Numbers'!P54*Assumptions!E$21</f>
        <v>54302211.997251436</v>
      </c>
      <c r="Q54" s="53">
        <f>'Temporary Relocation Numbers'!Q54*Assumptions!F$21</f>
        <v>22741153.355190344</v>
      </c>
      <c r="R54" s="53">
        <f>'Temporary Relocation Numbers'!R54*Assumptions!G$21</f>
        <v>14230067.241275204</v>
      </c>
      <c r="S54" s="53">
        <f>'Temporary Relocation Numbers'!S54*Assumptions!H$21</f>
        <v>8032141.6952081863</v>
      </c>
      <c r="U54">
        <v>2073</v>
      </c>
      <c r="V54" s="51">
        <f>'Temporary Relocation Numbers'!V54*Assumptions!C$21</f>
        <v>0</v>
      </c>
      <c r="W54" s="51">
        <f>'Temporary Relocation Numbers'!W54*Assumptions!D$21</f>
        <v>0</v>
      </c>
      <c r="X54" s="51">
        <f>'Temporary Relocation Numbers'!X54*Assumptions!E$21</f>
        <v>0</v>
      </c>
      <c r="Y54" s="51">
        <f>'Temporary Relocation Numbers'!Y54*Assumptions!F$21</f>
        <v>0</v>
      </c>
      <c r="Z54" s="51">
        <f>'Temporary Relocation Numbers'!Z54*Assumptions!G$21</f>
        <v>0</v>
      </c>
      <c r="AA54" s="51">
        <f>'Temporary Relocation Numbers'!AA54*Assumptions!H$21</f>
        <v>0</v>
      </c>
      <c r="AB54" s="52">
        <f>'Temporary Relocation Numbers'!AB54*Assumptions!C$21</f>
        <v>416653.55362834496</v>
      </c>
      <c r="AC54" s="52">
        <f>'Temporary Relocation Numbers'!AC54*Assumptions!D$21</f>
        <v>475695.51447382342</v>
      </c>
      <c r="AD54" s="52">
        <f>'Temporary Relocation Numbers'!AD54*Assumptions!E$21</f>
        <v>323836.52001279412</v>
      </c>
      <c r="AE54" s="52">
        <f>'Temporary Relocation Numbers'!AE54*Assumptions!F$21</f>
        <v>330472.0725599351</v>
      </c>
      <c r="AF54" s="52">
        <f>'Temporary Relocation Numbers'!AF54*Assumptions!G$21</f>
        <v>260369.67459285966</v>
      </c>
      <c r="AG54" s="52">
        <f>'Temporary Relocation Numbers'!AG54*Assumptions!H$21</f>
        <v>102916.87818976019</v>
      </c>
      <c r="AH54" s="53">
        <f>'Temporary Relocation Numbers'!AH54*Assumptions!C$21</f>
        <v>32471264.811581664</v>
      </c>
      <c r="AI54" s="53">
        <f>'Temporary Relocation Numbers'!AI54*Assumptions!D$21</f>
        <v>62152270.335602693</v>
      </c>
      <c r="AJ54" s="53">
        <f>'Temporary Relocation Numbers'!AJ54*Assumptions!E$21</f>
        <v>49067573.24873139</v>
      </c>
      <c r="AK54" s="53">
        <f>'Temporary Relocation Numbers'!AK54*Assumptions!F$21</f>
        <v>22682636.214225378</v>
      </c>
      <c r="AL54" s="53">
        <f>'Temporary Relocation Numbers'!AL54*Assumptions!G$21</f>
        <v>13939389.9161306</v>
      </c>
      <c r="AM54" s="53">
        <f>'Temporary Relocation Numbers'!AM54*Assumptions!H$21</f>
        <v>7346469.9567708503</v>
      </c>
    </row>
    <row r="55" spans="1:39" x14ac:dyDescent="0.35">
      <c r="A55">
        <v>2074</v>
      </c>
      <c r="B55" s="51">
        <f>'Temporary Relocation Numbers'!B55*Assumptions!C$21</f>
        <v>0</v>
      </c>
      <c r="C55" s="51">
        <f>'Temporary Relocation Numbers'!C55*Assumptions!D$21</f>
        <v>0</v>
      </c>
      <c r="D55" s="51">
        <f>'Temporary Relocation Numbers'!D55*Assumptions!E$21</f>
        <v>0</v>
      </c>
      <c r="E55" s="51">
        <f>'Temporary Relocation Numbers'!E55*Assumptions!F$21</f>
        <v>0</v>
      </c>
      <c r="F55" s="51">
        <f>'Temporary Relocation Numbers'!F55*Assumptions!G$21</f>
        <v>0</v>
      </c>
      <c r="G55" s="51">
        <f>'Temporary Relocation Numbers'!G55*Assumptions!H$21</f>
        <v>0</v>
      </c>
      <c r="H55" s="52">
        <f>'Temporary Relocation Numbers'!H55*Assumptions!C$21</f>
        <v>453973.2256389868</v>
      </c>
      <c r="I55" s="52">
        <f>'Temporary Relocation Numbers'!I55*Assumptions!D$21</f>
        <v>528397.13174492656</v>
      </c>
      <c r="J55" s="52">
        <f>'Temporary Relocation Numbers'!J55*Assumptions!E$21</f>
        <v>363531.66609616397</v>
      </c>
      <c r="K55" s="52">
        <f>'Temporary Relocation Numbers'!K55*Assumptions!F$21</f>
        <v>336083.51055885141</v>
      </c>
      <c r="L55" s="52">
        <f>'Temporary Relocation Numbers'!L55*Assumptions!G$21</f>
        <v>269616.87312544609</v>
      </c>
      <c r="M55" s="52">
        <f>'Temporary Relocation Numbers'!M55*Assumptions!H$21</f>
        <v>114138.65224479178</v>
      </c>
      <c r="N55" s="53">
        <f>'Temporary Relocation Numbers'!N55*Assumptions!C$21</f>
        <v>35363277.295933411</v>
      </c>
      <c r="O55" s="53">
        <f>'Temporary Relocation Numbers'!O55*Assumptions!D$21</f>
        <v>69005950.781423435</v>
      </c>
      <c r="P55" s="53">
        <f>'Temporary Relocation Numbers'!P55*Assumptions!E$21</f>
        <v>55056570.2977079</v>
      </c>
      <c r="Q55" s="53">
        <f>'Temporary Relocation Numbers'!Q55*Assumptions!F$21</f>
        <v>23057070.095309682</v>
      </c>
      <c r="R55" s="53">
        <f>'Temporary Relocation Numbers'!R55*Assumptions!G$21</f>
        <v>14427749.231468402</v>
      </c>
      <c r="S55" s="53">
        <f>'Temporary Relocation Numbers'!S55*Assumptions!H$21</f>
        <v>8143723.0200818302</v>
      </c>
      <c r="U55">
        <v>2074</v>
      </c>
      <c r="V55" s="51">
        <f>'Temporary Relocation Numbers'!V55*Assumptions!C$21</f>
        <v>0</v>
      </c>
      <c r="W55" s="51">
        <f>'Temporary Relocation Numbers'!W55*Assumptions!D$21</f>
        <v>0</v>
      </c>
      <c r="X55" s="51">
        <f>'Temporary Relocation Numbers'!X55*Assumptions!E$21</f>
        <v>0</v>
      </c>
      <c r="Y55" s="51">
        <f>'Temporary Relocation Numbers'!Y55*Assumptions!F$21</f>
        <v>0</v>
      </c>
      <c r="Z55" s="51">
        <f>'Temporary Relocation Numbers'!Z55*Assumptions!G$21</f>
        <v>0</v>
      </c>
      <c r="AA55" s="51">
        <f>'Temporary Relocation Numbers'!AA55*Assumptions!H$21</f>
        <v>0</v>
      </c>
      <c r="AB55" s="52">
        <f>'Temporary Relocation Numbers'!AB55*Assumptions!C$21</f>
        <v>422638.02851075964</v>
      </c>
      <c r="AC55" s="52">
        <f>'Temporary Relocation Numbers'!AC55*Assumptions!D$21</f>
        <v>482528.02036092116</v>
      </c>
      <c r="AD55" s="52">
        <f>'Temporary Relocation Numbers'!AD55*Assumptions!E$21</f>
        <v>328487.84604409401</v>
      </c>
      <c r="AE55" s="52">
        <f>'Temporary Relocation Numbers'!AE55*Assumptions!F$21</f>
        <v>335218.70630481024</v>
      </c>
      <c r="AF55" s="52">
        <f>'Temporary Relocation Numbers'!AF55*Assumptions!G$21</f>
        <v>264109.41415387957</v>
      </c>
      <c r="AG55" s="52">
        <f>'Temporary Relocation Numbers'!AG55*Assumptions!H$21</f>
        <v>104395.09304509909</v>
      </c>
      <c r="AH55" s="53">
        <f>'Temporary Relocation Numbers'!AH55*Assumptions!C$21</f>
        <v>32922350.821451325</v>
      </c>
      <c r="AI55" s="53">
        <f>'Temporary Relocation Numbers'!AI55*Assumptions!D$21</f>
        <v>63015680.485860482</v>
      </c>
      <c r="AJ55" s="53">
        <f>'Temporary Relocation Numbers'!AJ55*Assumptions!E$21</f>
        <v>49749212.721637376</v>
      </c>
      <c r="AK55" s="53">
        <f>'Temporary Relocation Numbers'!AK55*Assumptions!F$21</f>
        <v>22997740.042874232</v>
      </c>
      <c r="AL55" s="53">
        <f>'Temporary Relocation Numbers'!AL55*Assumptions!G$21</f>
        <v>14133033.859899677</v>
      </c>
      <c r="AM55" s="53">
        <f>'Temporary Relocation Numbers'!AM55*Assumptions!H$21</f>
        <v>7448526.0312310345</v>
      </c>
    </row>
    <row r="56" spans="1:39" x14ac:dyDescent="0.35">
      <c r="A56">
        <v>2075</v>
      </c>
      <c r="B56" s="51">
        <f>'Temporary Relocation Numbers'!B56*Assumptions!C$21</f>
        <v>0</v>
      </c>
      <c r="C56" s="51">
        <f>'Temporary Relocation Numbers'!C56*Assumptions!D$21</f>
        <v>0</v>
      </c>
      <c r="D56" s="51">
        <f>'Temporary Relocation Numbers'!D56*Assumptions!E$21</f>
        <v>0</v>
      </c>
      <c r="E56" s="51">
        <f>'Temporary Relocation Numbers'!E56*Assumptions!F$21</f>
        <v>0</v>
      </c>
      <c r="F56" s="51">
        <f>'Temporary Relocation Numbers'!F56*Assumptions!G$21</f>
        <v>0</v>
      </c>
      <c r="G56" s="51">
        <f>'Temporary Relocation Numbers'!G56*Assumptions!H$21</f>
        <v>0</v>
      </c>
      <c r="H56" s="52">
        <f>'Temporary Relocation Numbers'!H56*Assumptions!C$21</f>
        <v>460493.73012638791</v>
      </c>
      <c r="I56" s="52">
        <f>'Temporary Relocation Numbers'!I56*Assumptions!D$21</f>
        <v>535986.60106621345</v>
      </c>
      <c r="J56" s="52">
        <f>'Temporary Relocation Numbers'!J56*Assumptions!E$21</f>
        <v>368753.1411220447</v>
      </c>
      <c r="K56" s="52">
        <f>'Temporary Relocation Numbers'!K56*Assumptions!F$21</f>
        <v>340910.74246367579</v>
      </c>
      <c r="L56" s="52">
        <f>'Temporary Relocation Numbers'!L56*Assumptions!G$21</f>
        <v>273489.43197210284</v>
      </c>
      <c r="M56" s="52">
        <f>'Temporary Relocation Numbers'!M56*Assumptions!H$21</f>
        <v>115778.04759261328</v>
      </c>
      <c r="N56" s="53">
        <f>'Temporary Relocation Numbers'!N56*Assumptions!C$21</f>
        <v>35854538.715650186</v>
      </c>
      <c r="O56" s="53">
        <f>'Temporary Relocation Numbers'!O56*Assumptions!D$21</f>
        <v>69964571.24711445</v>
      </c>
      <c r="P56" s="53">
        <f>'Temporary Relocation Numbers'!P56*Assumptions!E$21</f>
        <v>55821408.032142058</v>
      </c>
      <c r="Q56" s="53">
        <f>'Temporary Relocation Numbers'!Q56*Assumptions!F$21</f>
        <v>23377375.50407432</v>
      </c>
      <c r="R56" s="53">
        <f>'Temporary Relocation Numbers'!R56*Assumptions!G$21</f>
        <v>14628177.390641982</v>
      </c>
      <c r="S56" s="53">
        <f>'Temporary Relocation Numbers'!S56*Assumptions!H$21</f>
        <v>8256854.4162232624</v>
      </c>
      <c r="U56">
        <v>2075</v>
      </c>
      <c r="V56" s="51">
        <f>'Temporary Relocation Numbers'!V56*Assumptions!C$21</f>
        <v>0</v>
      </c>
      <c r="W56" s="51">
        <f>'Temporary Relocation Numbers'!W56*Assumptions!D$21</f>
        <v>0</v>
      </c>
      <c r="X56" s="51">
        <f>'Temporary Relocation Numbers'!X56*Assumptions!E$21</f>
        <v>0</v>
      </c>
      <c r="Y56" s="51">
        <f>'Temporary Relocation Numbers'!Y56*Assumptions!F$21</f>
        <v>0</v>
      </c>
      <c r="Z56" s="51">
        <f>'Temporary Relocation Numbers'!Z56*Assumptions!G$21</f>
        <v>0</v>
      </c>
      <c r="AA56" s="51">
        <f>'Temporary Relocation Numbers'!AA56*Assumptions!H$21</f>
        <v>0</v>
      </c>
      <c r="AB56" s="52">
        <f>'Temporary Relocation Numbers'!AB56*Assumptions!C$21</f>
        <v>428708.45955340943</v>
      </c>
      <c r="AC56" s="52">
        <f>'Temporary Relocation Numbers'!AC56*Assumptions!D$21</f>
        <v>489458.66284018109</v>
      </c>
      <c r="AD56" s="52">
        <f>'Temporary Relocation Numbers'!AD56*Assumptions!E$21</f>
        <v>333205.97996305471</v>
      </c>
      <c r="AE56" s="52">
        <f>'Temporary Relocation Numbers'!AE56*Assumptions!F$21</f>
        <v>340033.51686031109</v>
      </c>
      <c r="AF56" s="52">
        <f>'Temporary Relocation Numbers'!AF56*Assumptions!G$21</f>
        <v>267902.86831129447</v>
      </c>
      <c r="AG56" s="52">
        <f>'Temporary Relocation Numbers'!AG56*Assumptions!H$21</f>
        <v>105894.53978384697</v>
      </c>
      <c r="AH56" s="53">
        <f>'Temporary Relocation Numbers'!AH56*Assumptions!C$21</f>
        <v>33379703.251476806</v>
      </c>
      <c r="AI56" s="53">
        <f>'Temporary Relocation Numbers'!AI56*Assumptions!D$21</f>
        <v>63891085.002269991</v>
      </c>
      <c r="AJ56" s="53">
        <f>'Temporary Relocation Numbers'!AJ56*Assumptions!E$21</f>
        <v>50440321.429320261</v>
      </c>
      <c r="AK56" s="53">
        <f>'Temporary Relocation Numbers'!AK56*Assumptions!F$21</f>
        <v>23317221.24732241</v>
      </c>
      <c r="AL56" s="53">
        <f>'Temporary Relocation Numbers'!AL56*Assumptions!G$21</f>
        <v>14329367.876705244</v>
      </c>
      <c r="AM56" s="53">
        <f>'Temporary Relocation Numbers'!AM56*Assumptions!H$21</f>
        <v>7551999.8535885746</v>
      </c>
    </row>
    <row r="57" spans="1:39" x14ac:dyDescent="0.35">
      <c r="A57">
        <v>2076</v>
      </c>
      <c r="B57" s="51">
        <f>'Temporary Relocation Numbers'!B57*Assumptions!C$21</f>
        <v>0</v>
      </c>
      <c r="C57" s="51">
        <f>'Temporary Relocation Numbers'!C57*Assumptions!D$21</f>
        <v>0</v>
      </c>
      <c r="D57" s="51">
        <f>'Temporary Relocation Numbers'!D57*Assumptions!E$21</f>
        <v>0</v>
      </c>
      <c r="E57" s="51">
        <f>'Temporary Relocation Numbers'!E57*Assumptions!F$21</f>
        <v>0</v>
      </c>
      <c r="F57" s="51">
        <f>'Temporary Relocation Numbers'!F57*Assumptions!G$21</f>
        <v>0</v>
      </c>
      <c r="G57" s="51">
        <f>'Temporary Relocation Numbers'!G57*Assumptions!H$21</f>
        <v>0</v>
      </c>
      <c r="H57" s="52">
        <f>'Temporary Relocation Numbers'!H57*Assumptions!C$21</f>
        <v>467107.88987002219</v>
      </c>
      <c r="I57" s="52">
        <f>'Temporary Relocation Numbers'!I57*Assumptions!D$21</f>
        <v>543685.07939061208</v>
      </c>
      <c r="J57" s="52">
        <f>'Temporary Relocation Numbers'!J57*Assumptions!E$21</f>
        <v>374049.61319491896</v>
      </c>
      <c r="K57" s="52">
        <f>'Temporary Relocation Numbers'!K57*Assumptions!F$21</f>
        <v>345807.30882595142</v>
      </c>
      <c r="L57" s="52">
        <f>'Temporary Relocation Numbers'!L57*Assumptions!G$21</f>
        <v>277417.61312402162</v>
      </c>
      <c r="M57" s="52">
        <f>'Temporary Relocation Numbers'!M57*Assumptions!H$21</f>
        <v>117440.98989016307</v>
      </c>
      <c r="N57" s="53">
        <f>'Temporary Relocation Numbers'!N57*Assumptions!C$21</f>
        <v>36352624.666376427</v>
      </c>
      <c r="O57" s="53">
        <f>'Temporary Relocation Numbers'!O57*Assumptions!D$21</f>
        <v>70936508.726582319</v>
      </c>
      <c r="P57" s="53">
        <f>'Temporary Relocation Numbers'!P57*Assumptions!E$21</f>
        <v>56596870.77930133</v>
      </c>
      <c r="Q57" s="53">
        <f>'Temporary Relocation Numbers'!Q57*Assumptions!F$21</f>
        <v>23702130.548220206</v>
      </c>
      <c r="R57" s="53">
        <f>'Temporary Relocation Numbers'!R57*Assumptions!G$21</f>
        <v>14831389.868169393</v>
      </c>
      <c r="S57" s="53">
        <f>'Temporary Relocation Numbers'!S57*Assumptions!H$21</f>
        <v>8371557.4169933582</v>
      </c>
      <c r="U57">
        <v>2076</v>
      </c>
      <c r="V57" s="51">
        <f>'Temporary Relocation Numbers'!V57*Assumptions!C$21</f>
        <v>0</v>
      </c>
      <c r="W57" s="51">
        <f>'Temporary Relocation Numbers'!W57*Assumptions!D$21</f>
        <v>0</v>
      </c>
      <c r="X57" s="51">
        <f>'Temporary Relocation Numbers'!X57*Assumptions!E$21</f>
        <v>0</v>
      </c>
      <c r="Y57" s="51">
        <f>'Temporary Relocation Numbers'!Y57*Assumptions!F$21</f>
        <v>0</v>
      </c>
      <c r="Z57" s="51">
        <f>'Temporary Relocation Numbers'!Z57*Assumptions!G$21</f>
        <v>0</v>
      </c>
      <c r="AA57" s="51">
        <f>'Temporary Relocation Numbers'!AA57*Assumptions!H$21</f>
        <v>0</v>
      </c>
      <c r="AB57" s="52">
        <f>'Temporary Relocation Numbers'!AB57*Assumptions!C$21</f>
        <v>434866.08136110561</v>
      </c>
      <c r="AC57" s="52">
        <f>'Temporary Relocation Numbers'!AC57*Assumptions!D$21</f>
        <v>496488.8514662935</v>
      </c>
      <c r="AD57" s="52">
        <f>'Temporary Relocation Numbers'!AD57*Assumptions!E$21</f>
        <v>337991.8813441766</v>
      </c>
      <c r="AE57" s="52">
        <f>'Temporary Relocation Numbers'!AE57*Assumptions!F$21</f>
        <v>344917.48346304114</v>
      </c>
      <c r="AF57" s="52">
        <f>'Temporary Relocation Numbers'!AF57*Assumptions!G$21</f>
        <v>271750.80857815192</v>
      </c>
      <c r="AG57" s="52">
        <f>'Temporary Relocation Numbers'!AG57*Assumptions!H$21</f>
        <v>107415.52336361638</v>
      </c>
      <c r="AH57" s="53">
        <f>'Temporary Relocation Numbers'!AH57*Assumptions!C$21</f>
        <v>33843409.153840408</v>
      </c>
      <c r="AI57" s="53">
        <f>'Temporary Relocation Numbers'!AI57*Assumptions!D$21</f>
        <v>64778650.508792505</v>
      </c>
      <c r="AJ57" s="53">
        <f>'Temporary Relocation Numbers'!AJ57*Assumptions!E$21</f>
        <v>51141030.91698949</v>
      </c>
      <c r="AK57" s="53">
        <f>'Temporary Relocation Numbers'!AK57*Assumptions!F$21</f>
        <v>23641140.637427334</v>
      </c>
      <c r="AL57" s="53">
        <f>'Temporary Relocation Numbers'!AL57*Assumptions!G$21</f>
        <v>14528429.336644182</v>
      </c>
      <c r="AM57" s="53">
        <f>'Temporary Relocation Numbers'!AM57*Assumptions!H$21</f>
        <v>7656911.1189876534</v>
      </c>
    </row>
    <row r="58" spans="1:39" x14ac:dyDescent="0.35">
      <c r="A58">
        <v>2077</v>
      </c>
      <c r="B58" s="51">
        <f>'Temporary Relocation Numbers'!B58*Assumptions!C$21</f>
        <v>0</v>
      </c>
      <c r="C58" s="51">
        <f>'Temporary Relocation Numbers'!C58*Assumptions!D$21</f>
        <v>0</v>
      </c>
      <c r="D58" s="51">
        <f>'Temporary Relocation Numbers'!D58*Assumptions!E$21</f>
        <v>0</v>
      </c>
      <c r="E58" s="51">
        <f>'Temporary Relocation Numbers'!E58*Assumptions!F$21</f>
        <v>0</v>
      </c>
      <c r="F58" s="51">
        <f>'Temporary Relocation Numbers'!F58*Assumptions!G$21</f>
        <v>0</v>
      </c>
      <c r="G58" s="51">
        <f>'Temporary Relocation Numbers'!G58*Assumptions!H$21</f>
        <v>0</v>
      </c>
      <c r="H58" s="52">
        <f>'Temporary Relocation Numbers'!H58*Assumptions!C$21</f>
        <v>473817.05005829304</v>
      </c>
      <c r="I58" s="52">
        <f>'Temporary Relocation Numbers'!I58*Assumptions!D$21</f>
        <v>551494.13243533671</v>
      </c>
      <c r="J58" s="52">
        <f>'Temporary Relocation Numbers'!J58*Assumptions!E$21</f>
        <v>379422.1595117533</v>
      </c>
      <c r="K58" s="52">
        <f>'Temporary Relocation Numbers'!K58*Assumptions!F$21</f>
        <v>350774.20550978545</v>
      </c>
      <c r="L58" s="52">
        <f>'Temporary Relocation Numbers'!L58*Assumptions!G$21</f>
        <v>281402.2154950386</v>
      </c>
      <c r="M58" s="52">
        <f>'Temporary Relocation Numbers'!M58*Assumptions!H$21</f>
        <v>119127.81734679505</v>
      </c>
      <c r="N58" s="53">
        <f>'Temporary Relocation Numbers'!N58*Assumptions!C$21</f>
        <v>36857629.953487881</v>
      </c>
      <c r="O58" s="53">
        <f>'Temporary Relocation Numbers'!O58*Assumptions!D$21</f>
        <v>71921948.217813522</v>
      </c>
      <c r="P58" s="53">
        <f>'Temporary Relocation Numbers'!P58*Assumptions!E$21</f>
        <v>57383106.140291572</v>
      </c>
      <c r="Q58" s="53">
        <f>'Temporary Relocation Numbers'!Q58*Assumptions!F$21</f>
        <v>24031397.041424155</v>
      </c>
      <c r="R58" s="53">
        <f>'Temporary Relocation Numbers'!R58*Assumptions!G$21</f>
        <v>15037425.343389556</v>
      </c>
      <c r="S58" s="53">
        <f>'Temporary Relocation Numbers'!S58*Assumptions!H$21</f>
        <v>8487853.8548912592</v>
      </c>
      <c r="U58">
        <v>2077</v>
      </c>
      <c r="V58" s="51">
        <f>'Temporary Relocation Numbers'!V58*Assumptions!C$21</f>
        <v>0</v>
      </c>
      <c r="W58" s="51">
        <f>'Temporary Relocation Numbers'!W58*Assumptions!D$21</f>
        <v>0</v>
      </c>
      <c r="X58" s="51">
        <f>'Temporary Relocation Numbers'!X58*Assumptions!E$21</f>
        <v>0</v>
      </c>
      <c r="Y58" s="51">
        <f>'Temporary Relocation Numbers'!Y58*Assumptions!F$21</f>
        <v>0</v>
      </c>
      <c r="Z58" s="51">
        <f>'Temporary Relocation Numbers'!Z58*Assumptions!G$21</f>
        <v>0</v>
      </c>
      <c r="AA58" s="51">
        <f>'Temporary Relocation Numbers'!AA58*Assumptions!H$21</f>
        <v>0</v>
      </c>
      <c r="AB58" s="52">
        <f>'Temporary Relocation Numbers'!AB58*Assumptions!C$21</f>
        <v>441112.14627152518</v>
      </c>
      <c r="AC58" s="52">
        <f>'Temporary Relocation Numbers'!AC58*Assumptions!D$21</f>
        <v>503620.01603965351</v>
      </c>
      <c r="AD58" s="52">
        <f>'Temporary Relocation Numbers'!AD58*Assumptions!E$21</f>
        <v>342846.52354451298</v>
      </c>
      <c r="AE58" s="52">
        <f>'Temporary Relocation Numbers'!AE58*Assumptions!F$21</f>
        <v>349871.59941456729</v>
      </c>
      <c r="AF58" s="52">
        <f>'Temporary Relocation Numbers'!AF58*Assumptions!G$21</f>
        <v>275654.01754888939</v>
      </c>
      <c r="AG58" s="52">
        <f>'Temporary Relocation Numbers'!AG58*Assumptions!H$21</f>
        <v>108958.35312218452</v>
      </c>
      <c r="AH58" s="53">
        <f>'Temporary Relocation Numbers'!AH58*Assumptions!C$21</f>
        <v>34313556.790040493</v>
      </c>
      <c r="AI58" s="53">
        <f>'Temporary Relocation Numbers'!AI58*Assumptions!D$21</f>
        <v>65678545.944104604</v>
      </c>
      <c r="AJ58" s="53">
        <f>'Temporary Relocation Numbers'!AJ58*Assumptions!E$21</f>
        <v>51851474.557261169</v>
      </c>
      <c r="AK58" s="53">
        <f>'Temporary Relocation Numbers'!AK58*Assumptions!F$21</f>
        <v>23969559.867807943</v>
      </c>
      <c r="AL58" s="53">
        <f>'Temporary Relocation Numbers'!AL58*Assumptions!G$21</f>
        <v>14730256.128953265</v>
      </c>
      <c r="AM58" s="53">
        <f>'Temporary Relocation Numbers'!AM58*Assumptions!H$21</f>
        <v>7763279.7961744694</v>
      </c>
    </row>
    <row r="59" spans="1:39" x14ac:dyDescent="0.35">
      <c r="A59">
        <v>2078</v>
      </c>
      <c r="B59" s="51">
        <f>'Temporary Relocation Numbers'!B59*Assumptions!C$21</f>
        <v>0</v>
      </c>
      <c r="C59" s="51">
        <f>'Temporary Relocation Numbers'!C59*Assumptions!D$21</f>
        <v>0</v>
      </c>
      <c r="D59" s="51">
        <f>'Temporary Relocation Numbers'!D59*Assumptions!E$21</f>
        <v>0</v>
      </c>
      <c r="E59" s="51">
        <f>'Temporary Relocation Numbers'!E59*Assumptions!F$21</f>
        <v>0</v>
      </c>
      <c r="F59" s="51">
        <f>'Temporary Relocation Numbers'!F59*Assumptions!G$21</f>
        <v>0</v>
      </c>
      <c r="G59" s="51">
        <f>'Temporary Relocation Numbers'!G59*Assumptions!H$21</f>
        <v>0</v>
      </c>
      <c r="H59" s="52">
        <f>'Temporary Relocation Numbers'!H59*Assumptions!C$21</f>
        <v>480622.57520080253</v>
      </c>
      <c r="I59" s="52">
        <f>'Temporary Relocation Numbers'!I59*Assumptions!D$21</f>
        <v>559415.34840629715</v>
      </c>
      <c r="J59" s="52">
        <f>'Temporary Relocation Numbers'!J59*Assumptions!E$21</f>
        <v>384871.8727415005</v>
      </c>
      <c r="K59" s="52">
        <f>'Temporary Relocation Numbers'!K59*Assumptions!F$21</f>
        <v>355812.44268307195</v>
      </c>
      <c r="L59" s="52">
        <f>'Temporary Relocation Numbers'!L59*Assumptions!G$21</f>
        <v>285444.04947394197</v>
      </c>
      <c r="M59" s="52">
        <f>'Temporary Relocation Numbers'!M59*Assumptions!H$21</f>
        <v>120838.87302962909</v>
      </c>
      <c r="N59" s="53">
        <f>'Temporary Relocation Numbers'!N59*Assumptions!C$21</f>
        <v>37369650.699382603</v>
      </c>
      <c r="O59" s="53">
        <f>'Temporary Relocation Numbers'!O59*Assumptions!D$21</f>
        <v>72921077.288759187</v>
      </c>
      <c r="P59" s="53">
        <f>'Temporary Relocation Numbers'!P59*Assumptions!E$21</f>
        <v>58180263.766671412</v>
      </c>
      <c r="Q59" s="53">
        <f>'Temporary Relocation Numbers'!Q59*Assumptions!F$21</f>
        <v>24365237.65606948</v>
      </c>
      <c r="R59" s="53">
        <f>'Temporary Relocation Numbers'!R59*Assumptions!G$21</f>
        <v>15246323.032969026</v>
      </c>
      <c r="S59" s="53">
        <f>'Temporary Relocation Numbers'!S59*Assumptions!H$21</f>
        <v>8605765.8657099474</v>
      </c>
      <c r="U59">
        <v>2078</v>
      </c>
      <c r="V59" s="51">
        <f>'Temporary Relocation Numbers'!V59*Assumptions!C$21</f>
        <v>0</v>
      </c>
      <c r="W59" s="51">
        <f>'Temporary Relocation Numbers'!W59*Assumptions!D$21</f>
        <v>0</v>
      </c>
      <c r="X59" s="51">
        <f>'Temporary Relocation Numbers'!X59*Assumptions!E$21</f>
        <v>0</v>
      </c>
      <c r="Y59" s="51">
        <f>'Temporary Relocation Numbers'!Y59*Assumptions!F$21</f>
        <v>0</v>
      </c>
      <c r="Z59" s="51">
        <f>'Temporary Relocation Numbers'!Z59*Assumptions!G$21</f>
        <v>0</v>
      </c>
      <c r="AA59" s="51">
        <f>'Temporary Relocation Numbers'!AA59*Assumptions!H$21</f>
        <v>0</v>
      </c>
      <c r="AB59" s="52">
        <f>'Temporary Relocation Numbers'!AB59*Assumptions!C$21</f>
        <v>447447.92460991093</v>
      </c>
      <c r="AC59" s="52">
        <f>'Temporary Relocation Numbers'!AC59*Assumptions!D$21</f>
        <v>510853.60689715255</v>
      </c>
      <c r="AD59" s="52">
        <f>'Temporary Relocation Numbers'!AD59*Assumptions!E$21</f>
        <v>347770.89390163106</v>
      </c>
      <c r="AE59" s="52">
        <f>'Temporary Relocation Numbers'!AE59*Assumptions!F$21</f>
        <v>354896.872283437</v>
      </c>
      <c r="AF59" s="52">
        <f>'Temporary Relocation Numbers'!AF59*Assumptions!G$21</f>
        <v>279613.28905849834</v>
      </c>
      <c r="AG59" s="52">
        <f>'Temporary Relocation Numbers'!AG59*Assumptions!H$21</f>
        <v>110523.3428404064</v>
      </c>
      <c r="AH59" s="53">
        <f>'Temporary Relocation Numbers'!AH59*Assumptions!C$21</f>
        <v>34790235.647691101</v>
      </c>
      <c r="AI59" s="53">
        <f>'Temporary Relocation Numbers'!AI59*Assumptions!D$21</f>
        <v>66590942.593754053</v>
      </c>
      <c r="AJ59" s="53">
        <f>'Temporary Relocation Numbers'!AJ59*Assumptions!E$21</f>
        <v>52571787.575544059</v>
      </c>
      <c r="AK59" s="53">
        <f>'Temporary Relocation Numbers'!AK59*Assumptions!F$21</f>
        <v>24302541.449580047</v>
      </c>
      <c r="AL59" s="53">
        <f>'Temporary Relocation Numbers'!AL59*Assumptions!G$21</f>
        <v>14934886.669220909</v>
      </c>
      <c r="AM59" s="53">
        <f>'Temporary Relocation Numbers'!AM59*Assumptions!H$21</f>
        <v>7871126.1312981052</v>
      </c>
    </row>
    <row r="60" spans="1:39" x14ac:dyDescent="0.35">
      <c r="A60">
        <v>2079</v>
      </c>
      <c r="B60" s="51">
        <f>'Temporary Relocation Numbers'!B60*Assumptions!C$21</f>
        <v>0</v>
      </c>
      <c r="C60" s="51">
        <f>'Temporary Relocation Numbers'!C60*Assumptions!D$21</f>
        <v>0</v>
      </c>
      <c r="D60" s="51">
        <f>'Temporary Relocation Numbers'!D60*Assumptions!E$21</f>
        <v>0</v>
      </c>
      <c r="E60" s="51">
        <f>'Temporary Relocation Numbers'!E60*Assumptions!F$21</f>
        <v>0</v>
      </c>
      <c r="F60" s="51">
        <f>'Temporary Relocation Numbers'!F60*Assumptions!G$21</f>
        <v>0</v>
      </c>
      <c r="G60" s="51">
        <f>'Temporary Relocation Numbers'!G60*Assumptions!H$21</f>
        <v>0</v>
      </c>
      <c r="H60" s="52">
        <f>'Temporary Relocation Numbers'!H60*Assumptions!C$21</f>
        <v>487525.84940586606</v>
      </c>
      <c r="I60" s="52">
        <f>'Temporary Relocation Numbers'!I60*Assumptions!D$21</f>
        <v>567450.33832111012</v>
      </c>
      <c r="J60" s="52">
        <f>'Temporary Relocation Numbers'!J60*Assumptions!E$21</f>
        <v>390399.86124732741</v>
      </c>
      <c r="K60" s="52">
        <f>'Temporary Relocation Numbers'!K60*Assumptions!F$21</f>
        <v>360923.04502294009</v>
      </c>
      <c r="L60" s="52">
        <f>'Temporary Relocation Numbers'!L60*Assumptions!G$21</f>
        <v>289543.93708928983</v>
      </c>
      <c r="M60" s="52">
        <f>'Temporary Relocation Numbers'!M60*Assumptions!H$21</f>
        <v>122574.50493332373</v>
      </c>
      <c r="N60" s="53">
        <f>'Temporary Relocation Numbers'!N60*Assumptions!C$21</f>
        <v>37888784.361776792</v>
      </c>
      <c r="O60" s="53">
        <f>'Temporary Relocation Numbers'!O60*Assumptions!D$21</f>
        <v>73934086.113036677</v>
      </c>
      <c r="P60" s="53">
        <f>'Temporary Relocation Numbers'!P60*Assumptions!E$21</f>
        <v>58988495.388936751</v>
      </c>
      <c r="Q60" s="53">
        <f>'Temporary Relocation Numbers'!Q60*Assumptions!F$21</f>
        <v>24703715.935174949</v>
      </c>
      <c r="R60" s="53">
        <f>'Temporary Relocation Numbers'!R60*Assumptions!G$21</f>
        <v>15458122.698366502</v>
      </c>
      <c r="S60" s="53">
        <f>'Temporary Relocation Numbers'!S60*Assumptions!H$21</f>
        <v>8725315.8927495796</v>
      </c>
      <c r="U60">
        <v>2079</v>
      </c>
      <c r="V60" s="51">
        <f>'Temporary Relocation Numbers'!V60*Assumptions!C$21</f>
        <v>0</v>
      </c>
      <c r="W60" s="51">
        <f>'Temporary Relocation Numbers'!W60*Assumptions!D$21</f>
        <v>0</v>
      </c>
      <c r="X60" s="51">
        <f>'Temporary Relocation Numbers'!X60*Assumptions!E$21</f>
        <v>0</v>
      </c>
      <c r="Y60" s="51">
        <f>'Temporary Relocation Numbers'!Y60*Assumptions!F$21</f>
        <v>0</v>
      </c>
      <c r="Z60" s="51">
        <f>'Temporary Relocation Numbers'!Z60*Assumptions!G$21</f>
        <v>0</v>
      </c>
      <c r="AA60" s="51">
        <f>'Temporary Relocation Numbers'!AA60*Assumptions!H$21</f>
        <v>0</v>
      </c>
      <c r="AB60" s="52">
        <f>'Temporary Relocation Numbers'!AB60*Assumptions!C$21</f>
        <v>453874.70494743122</v>
      </c>
      <c r="AC60" s="52">
        <f>'Temporary Relocation Numbers'!AC60*Assumptions!D$21</f>
        <v>518191.09520715015</v>
      </c>
      <c r="AD60" s="52">
        <f>'Temporary Relocation Numbers'!AD60*Assumptions!E$21</f>
        <v>352765.99393441668</v>
      </c>
      <c r="AE60" s="52">
        <f>'Temporary Relocation Numbers'!AE60*Assumptions!F$21</f>
        <v>359994.3241100983</v>
      </c>
      <c r="AF60" s="52">
        <f>'Temporary Relocation Numbers'!AF60*Assumptions!G$21</f>
        <v>283629.42834397417</v>
      </c>
      <c r="AG60" s="52">
        <f>'Temporary Relocation Numbers'!AG60*Assumptions!H$21</f>
        <v>112110.81080603163</v>
      </c>
      <c r="AH60" s="53">
        <f>'Temporary Relocation Numbers'!AH60*Assumptions!C$21</f>
        <v>35273536.457555003</v>
      </c>
      <c r="AI60" s="53">
        <f>'Temporary Relocation Numbers'!AI60*Assumptions!D$21</f>
        <v>67516014.122762144</v>
      </c>
      <c r="AJ60" s="53">
        <f>'Temporary Relocation Numbers'!AJ60*Assumptions!E$21</f>
        <v>53302107.075778291</v>
      </c>
      <c r="AK60" s="53">
        <f>'Temporary Relocation Numbers'!AK60*Assumptions!F$21</f>
        <v>24640148.762254633</v>
      </c>
      <c r="AL60" s="53">
        <f>'Temporary Relocation Numbers'!AL60*Assumptions!G$21</f>
        <v>15142359.906699218</v>
      </c>
      <c r="AM60" s="53">
        <f>'Temporary Relocation Numbers'!AM60*Assumptions!H$21</f>
        <v>7980470.6517641423</v>
      </c>
    </row>
    <row r="61" spans="1:39" x14ac:dyDescent="0.35">
      <c r="A61">
        <v>2080</v>
      </c>
      <c r="B61" s="51">
        <f>'Temporary Relocation Numbers'!B61*Assumptions!C$21</f>
        <v>0</v>
      </c>
      <c r="C61" s="51">
        <f>'Temporary Relocation Numbers'!C61*Assumptions!D$21</f>
        <v>0</v>
      </c>
      <c r="D61" s="51">
        <f>'Temporary Relocation Numbers'!D61*Assumptions!E$21</f>
        <v>0</v>
      </c>
      <c r="E61" s="51">
        <f>'Temporary Relocation Numbers'!E61*Assumptions!F$21</f>
        <v>0</v>
      </c>
      <c r="F61" s="51">
        <f>'Temporary Relocation Numbers'!F61*Assumptions!G$21</f>
        <v>0</v>
      </c>
      <c r="G61" s="51">
        <f>'Temporary Relocation Numbers'!G61*Assumptions!H$21</f>
        <v>0</v>
      </c>
      <c r="H61" s="52">
        <f>'Temporary Relocation Numbers'!H61*Assumptions!C$21</f>
        <v>541177.73698023218</v>
      </c>
      <c r="I61" s="52">
        <f>'Temporary Relocation Numbers'!I61*Assumptions!D$21</f>
        <v>629897.86144781683</v>
      </c>
      <c r="J61" s="52">
        <f>'Temporary Relocation Numbers'!J61*Assumptions!E$21</f>
        <v>433363.09999705851</v>
      </c>
      <c r="K61" s="52">
        <f>'Temporary Relocation Numbers'!K61*Assumptions!F$21</f>
        <v>400642.38022981642</v>
      </c>
      <c r="L61" s="52">
        <f>'Temporary Relocation Numbers'!L61*Assumptions!G$21</f>
        <v>321408.05009885726</v>
      </c>
      <c r="M61" s="52">
        <f>'Temporary Relocation Numbers'!M61*Assumptions!H$21</f>
        <v>136063.74569087676</v>
      </c>
      <c r="N61" s="53">
        <f>'Temporary Relocation Numbers'!N61*Assumptions!C$21</f>
        <v>42038876.169938102</v>
      </c>
      <c r="O61" s="53">
        <f>'Temporary Relocation Numbers'!O61*Assumptions!D$21</f>
        <v>82032346.595395908</v>
      </c>
      <c r="P61" s="53">
        <f>'Temporary Relocation Numbers'!P61*Assumptions!E$21</f>
        <v>65449712.754790172</v>
      </c>
      <c r="Q61" s="53">
        <f>'Temporary Relocation Numbers'!Q61*Assumptions!F$21</f>
        <v>27409600.825932797</v>
      </c>
      <c r="R61" s="53">
        <f>'Temporary Relocation Numbers'!R61*Assumptions!G$21</f>
        <v>17151305.244617902</v>
      </c>
      <c r="S61" s="53">
        <f>'Temporary Relocation Numbers'!S61*Assumptions!H$21</f>
        <v>9681030.4299161583</v>
      </c>
      <c r="U61">
        <v>2080</v>
      </c>
      <c r="V61" s="51">
        <f>'Temporary Relocation Numbers'!V61*Assumptions!C$21</f>
        <v>0</v>
      </c>
      <c r="W61" s="51">
        <f>'Temporary Relocation Numbers'!W61*Assumptions!D$21</f>
        <v>0</v>
      </c>
      <c r="X61" s="51">
        <f>'Temporary Relocation Numbers'!X61*Assumptions!E$21</f>
        <v>0</v>
      </c>
      <c r="Y61" s="51">
        <f>'Temporary Relocation Numbers'!Y61*Assumptions!F$21</f>
        <v>0</v>
      </c>
      <c r="Z61" s="51">
        <f>'Temporary Relocation Numbers'!Z61*Assumptions!G$21</f>
        <v>0</v>
      </c>
      <c r="AA61" s="51">
        <f>'Temporary Relocation Numbers'!AA61*Assumptions!H$21</f>
        <v>0</v>
      </c>
      <c r="AB61" s="52">
        <f>'Temporary Relocation Numbers'!AB61*Assumptions!C$21</f>
        <v>503823.30700076715</v>
      </c>
      <c r="AC61" s="52">
        <f>'Temporary Relocation Numbers'!AC61*Assumptions!D$21</f>
        <v>575217.67218962824</v>
      </c>
      <c r="AD61" s="52">
        <f>'Temporary Relocation Numbers'!AD61*Assumptions!E$21</f>
        <v>391587.65122642298</v>
      </c>
      <c r="AE61" s="52">
        <f>'Temporary Relocation Numbers'!AE61*Assumptions!F$21</f>
        <v>399611.45421325654</v>
      </c>
      <c r="AF61" s="52">
        <f>'Temporary Relocation Numbers'!AF61*Assumptions!G$21</f>
        <v>314842.65369569132</v>
      </c>
      <c r="AG61" s="52">
        <f>'Temporary Relocation Numbers'!AG61*Assumptions!H$21</f>
        <v>124448.52915382078</v>
      </c>
      <c r="AH61" s="53">
        <f>'Temporary Relocation Numbers'!AH61*Assumptions!C$21</f>
        <v>39137170.964790836</v>
      </c>
      <c r="AI61" s="53">
        <f>'Temporary Relocation Numbers'!AI61*Assumptions!D$21</f>
        <v>74911280.60730131</v>
      </c>
      <c r="AJ61" s="53">
        <f>'Temporary Relocation Numbers'!AJ61*Assumptions!E$21</f>
        <v>59140474.330339395</v>
      </c>
      <c r="AK61" s="53">
        <f>'Temporary Relocation Numbers'!AK61*Assumptions!F$21</f>
        <v>27339070.916993141</v>
      </c>
      <c r="AL61" s="53">
        <f>'Temporary Relocation Numbers'!AL61*Assumptions!G$21</f>
        <v>16800955.843823548</v>
      </c>
      <c r="AM61" s="53">
        <f>'Temporary Relocation Numbers'!AM61*Assumptions!H$21</f>
        <v>8854599.6700223871</v>
      </c>
    </row>
    <row r="62" spans="1:39" x14ac:dyDescent="0.35">
      <c r="A62">
        <v>2081</v>
      </c>
      <c r="B62" s="51">
        <f>'Temporary Relocation Numbers'!B62*Assumptions!C$21</f>
        <v>0</v>
      </c>
      <c r="C62" s="51">
        <f>'Temporary Relocation Numbers'!C62*Assumptions!D$21</f>
        <v>0</v>
      </c>
      <c r="D62" s="51">
        <f>'Temporary Relocation Numbers'!D62*Assumptions!E$21</f>
        <v>0</v>
      </c>
      <c r="E62" s="51">
        <f>'Temporary Relocation Numbers'!E62*Assumptions!F$21</f>
        <v>0</v>
      </c>
      <c r="F62" s="51">
        <f>'Temporary Relocation Numbers'!F62*Assumptions!G$21</f>
        <v>0</v>
      </c>
      <c r="G62" s="51">
        <f>'Temporary Relocation Numbers'!G62*Assumptions!H$21</f>
        <v>0</v>
      </c>
      <c r="H62" s="52">
        <f>'Temporary Relocation Numbers'!H62*Assumptions!C$21</f>
        <v>548950.77658514364</v>
      </c>
      <c r="I62" s="52">
        <f>'Temporary Relocation Numbers'!I62*Assumptions!D$21</f>
        <v>638945.20521218493</v>
      </c>
      <c r="J62" s="52">
        <f>'Temporary Relocation Numbers'!J62*Assumptions!E$21</f>
        <v>439587.57729795558</v>
      </c>
      <c r="K62" s="52">
        <f>'Temporary Relocation Numbers'!K62*Assumptions!F$21</f>
        <v>406396.88355862955</v>
      </c>
      <c r="L62" s="52">
        <f>'Temporary Relocation Numbers'!L62*Assumptions!G$21</f>
        <v>326024.49555113399</v>
      </c>
      <c r="M62" s="52">
        <f>'Temporary Relocation Numbers'!M62*Assumptions!H$21</f>
        <v>138018.05535991327</v>
      </c>
      <c r="N62" s="53">
        <f>'Temporary Relocation Numbers'!N62*Assumptions!C$21</f>
        <v>42622874.022221893</v>
      </c>
      <c r="O62" s="53">
        <f>'Temporary Relocation Numbers'!O62*Assumptions!D$21</f>
        <v>83171927.825775445</v>
      </c>
      <c r="P62" s="53">
        <f>'Temporary Relocation Numbers'!P62*Assumptions!E$21</f>
        <v>66358930.487606779</v>
      </c>
      <c r="Q62" s="53">
        <f>'Temporary Relocation Numbers'!Q62*Assumptions!F$21</f>
        <v>27790370.948083386</v>
      </c>
      <c r="R62" s="53">
        <f>'Temporary Relocation Numbers'!R62*Assumptions!G$21</f>
        <v>17389568.641247023</v>
      </c>
      <c r="S62" s="53">
        <f>'Temporary Relocation Numbers'!S62*Assumptions!H$21</f>
        <v>9815517.873303337</v>
      </c>
      <c r="U62">
        <v>2081</v>
      </c>
      <c r="V62" s="51">
        <f>'Temporary Relocation Numbers'!V62*Assumptions!C$21</f>
        <v>0</v>
      </c>
      <c r="W62" s="51">
        <f>'Temporary Relocation Numbers'!W62*Assumptions!D$21</f>
        <v>0</v>
      </c>
      <c r="X62" s="51">
        <f>'Temporary Relocation Numbers'!X62*Assumptions!E$21</f>
        <v>0</v>
      </c>
      <c r="Y62" s="51">
        <f>'Temporary Relocation Numbers'!Y62*Assumptions!F$21</f>
        <v>0</v>
      </c>
      <c r="Z62" s="51">
        <f>'Temporary Relocation Numbers'!Z62*Assumptions!G$21</f>
        <v>0</v>
      </c>
      <c r="AA62" s="51">
        <f>'Temporary Relocation Numbers'!AA62*Assumptions!H$21</f>
        <v>0</v>
      </c>
      <c r="AB62" s="52">
        <f>'Temporary Relocation Numbers'!AB62*Assumptions!C$21</f>
        <v>511059.81776532112</v>
      </c>
      <c r="AC62" s="52">
        <f>'Temporary Relocation Numbers'!AC62*Assumptions!D$21</f>
        <v>583479.63391097332</v>
      </c>
      <c r="AD62" s="52">
        <f>'Temporary Relocation Numbers'!AD62*Assumptions!E$21</f>
        <v>397212.09974635235</v>
      </c>
      <c r="AE62" s="52">
        <f>'Temporary Relocation Numbers'!AE62*Assumptions!F$21</f>
        <v>405351.1501540179</v>
      </c>
      <c r="AF62" s="52">
        <f>'Temporary Relocation Numbers'!AF62*Assumptions!G$21</f>
        <v>319364.79910054087</v>
      </c>
      <c r="AG62" s="52">
        <f>'Temporary Relocation Numbers'!AG62*Assumptions!H$21</f>
        <v>126236.0072405643</v>
      </c>
      <c r="AH62" s="53">
        <f>'Temporary Relocation Numbers'!AH62*Assumptions!C$21</f>
        <v>39680858.757383309</v>
      </c>
      <c r="AI62" s="53">
        <f>'Temporary Relocation Numbers'!AI62*Assumptions!D$21</f>
        <v>75951937.041827396</v>
      </c>
      <c r="AJ62" s="53">
        <f>'Temporary Relocation Numbers'!AJ62*Assumptions!E$21</f>
        <v>59962045.055787601</v>
      </c>
      <c r="AK62" s="53">
        <f>'Temporary Relocation Numbers'!AK62*Assumptions!F$21</f>
        <v>27718861.248076625</v>
      </c>
      <c r="AL62" s="53">
        <f>'Temporary Relocation Numbers'!AL62*Assumptions!G$21</f>
        <v>17034352.23837617</v>
      </c>
      <c r="AM62" s="53">
        <f>'Temporary Relocation Numbers'!AM62*Assumptions!H$21</f>
        <v>8977606.4594813213</v>
      </c>
    </row>
    <row r="63" spans="1:39" x14ac:dyDescent="0.35">
      <c r="A63">
        <v>2082</v>
      </c>
      <c r="B63" s="51">
        <f>'Temporary Relocation Numbers'!B63*Assumptions!C$21</f>
        <v>0</v>
      </c>
      <c r="C63" s="51">
        <f>'Temporary Relocation Numbers'!C63*Assumptions!D$21</f>
        <v>0</v>
      </c>
      <c r="D63" s="51">
        <f>'Temporary Relocation Numbers'!D63*Assumptions!E$21</f>
        <v>0</v>
      </c>
      <c r="E63" s="51">
        <f>'Temporary Relocation Numbers'!E63*Assumptions!F$21</f>
        <v>0</v>
      </c>
      <c r="F63" s="51">
        <f>'Temporary Relocation Numbers'!F63*Assumptions!G$21</f>
        <v>0</v>
      </c>
      <c r="G63" s="51">
        <f>'Temporary Relocation Numbers'!G63*Assumptions!H$21</f>
        <v>0</v>
      </c>
      <c r="H63" s="52">
        <f>'Temporary Relocation Numbers'!H63*Assumptions!C$21</f>
        <v>556835.46184834954</v>
      </c>
      <c r="I63" s="52">
        <f>'Temporary Relocation Numbers'!I63*Assumptions!D$21</f>
        <v>648122.4977098325</v>
      </c>
      <c r="J63" s="52">
        <f>'Temporary Relocation Numbers'!J63*Assumptions!E$21</f>
        <v>445901.45795984403</v>
      </c>
      <c r="K63" s="52">
        <f>'Temporary Relocation Numbers'!K63*Assumptions!F$21</f>
        <v>412234.03992215754</v>
      </c>
      <c r="L63" s="52">
        <f>'Temporary Relocation Numbers'!L63*Assumptions!G$21</f>
        <v>330707.24789462658</v>
      </c>
      <c r="M63" s="52">
        <f>'Temporary Relocation Numbers'!M63*Assumptions!H$21</f>
        <v>140000.43515345722</v>
      </c>
      <c r="N63" s="53">
        <f>'Temporary Relocation Numbers'!N63*Assumptions!C$21</f>
        <v>43214984.68632526</v>
      </c>
      <c r="O63" s="53">
        <f>'Temporary Relocation Numbers'!O63*Assumptions!D$21</f>
        <v>84327339.950119779</v>
      </c>
      <c r="P63" s="53">
        <f>'Temporary Relocation Numbers'!P63*Assumptions!E$21</f>
        <v>67280778.938739374</v>
      </c>
      <c r="Q63" s="53">
        <f>'Temporary Relocation Numbers'!Q63*Assumptions!F$21</f>
        <v>28176430.672473844</v>
      </c>
      <c r="R63" s="53">
        <f>'Temporary Relocation Numbers'!R63*Assumptions!G$21</f>
        <v>17631141.957754761</v>
      </c>
      <c r="S63" s="53">
        <f>'Temporary Relocation Numbers'!S63*Assumptions!H$21</f>
        <v>9951873.5963700097</v>
      </c>
      <c r="U63">
        <v>2082</v>
      </c>
      <c r="V63" s="51">
        <f>'Temporary Relocation Numbers'!V63*Assumptions!C$21</f>
        <v>0</v>
      </c>
      <c r="W63" s="51">
        <f>'Temporary Relocation Numbers'!W63*Assumptions!D$21</f>
        <v>0</v>
      </c>
      <c r="X63" s="51">
        <f>'Temporary Relocation Numbers'!X63*Assumptions!E$21</f>
        <v>0</v>
      </c>
      <c r="Y63" s="51">
        <f>'Temporary Relocation Numbers'!Y63*Assumptions!F$21</f>
        <v>0</v>
      </c>
      <c r="Z63" s="51">
        <f>'Temporary Relocation Numbers'!Z63*Assumptions!G$21</f>
        <v>0</v>
      </c>
      <c r="AA63" s="51">
        <f>'Temporary Relocation Numbers'!AA63*Assumptions!H$21</f>
        <v>0</v>
      </c>
      <c r="AB63" s="52">
        <f>'Temporary Relocation Numbers'!AB63*Assumptions!C$21</f>
        <v>518400.26792155829</v>
      </c>
      <c r="AC63" s="52">
        <f>'Temporary Relocation Numbers'!AC63*Assumptions!D$21</f>
        <v>591860.26377272035</v>
      </c>
      <c r="AD63" s="52">
        <f>'Temporary Relocation Numbers'!AD63*Assumptions!E$21</f>
        <v>402917.33329883893</v>
      </c>
      <c r="AE63" s="52">
        <f>'Temporary Relocation Numbers'!AE63*Assumptions!F$21</f>
        <v>411173.28644814022</v>
      </c>
      <c r="AF63" s="52">
        <f>'Temporary Relocation Numbers'!AF63*Assumptions!G$21</f>
        <v>323951.89694694342</v>
      </c>
      <c r="AG63" s="52">
        <f>'Temporary Relocation Numbers'!AG63*Assumptions!H$21</f>
        <v>128049.15921780949</v>
      </c>
      <c r="AH63" s="53">
        <f>'Temporary Relocation Numbers'!AH63*Assumptions!C$21</f>
        <v>40232099.380405962</v>
      </c>
      <c r="AI63" s="53">
        <f>'Temporary Relocation Numbers'!AI63*Assumptions!D$21</f>
        <v>77007050.121680394</v>
      </c>
      <c r="AJ63" s="53">
        <f>'Temporary Relocation Numbers'!AJ63*Assumptions!E$21</f>
        <v>60795028.920284085</v>
      </c>
      <c r="AK63" s="53">
        <f>'Temporary Relocation Numbers'!AK63*Assumptions!F$21</f>
        <v>28103927.570287332</v>
      </c>
      <c r="AL63" s="53">
        <f>'Temporary Relocation Numbers'!AL63*Assumptions!G$21</f>
        <v>17270990.941134151</v>
      </c>
      <c r="AM63" s="53">
        <f>'Temporary Relocation Numbers'!AM63*Assumptions!H$21</f>
        <v>9102322.0410728082</v>
      </c>
    </row>
    <row r="64" spans="1:39" x14ac:dyDescent="0.35">
      <c r="A64">
        <v>2083</v>
      </c>
      <c r="B64" s="51">
        <f>'Temporary Relocation Numbers'!B64*Assumptions!C$21</f>
        <v>0</v>
      </c>
      <c r="C64" s="51">
        <f>'Temporary Relocation Numbers'!C64*Assumptions!D$21</f>
        <v>0</v>
      </c>
      <c r="D64" s="51">
        <f>'Temporary Relocation Numbers'!D64*Assumptions!E$21</f>
        <v>0</v>
      </c>
      <c r="E64" s="51">
        <f>'Temporary Relocation Numbers'!E64*Assumptions!F$21</f>
        <v>0</v>
      </c>
      <c r="F64" s="51">
        <f>'Temporary Relocation Numbers'!F64*Assumptions!G$21</f>
        <v>0</v>
      </c>
      <c r="G64" s="51">
        <f>'Temporary Relocation Numbers'!G64*Assumptions!H$21</f>
        <v>0</v>
      </c>
      <c r="H64" s="52">
        <f>'Temporary Relocation Numbers'!H64*Assumptions!C$21</f>
        <v>564833.39635784761</v>
      </c>
      <c r="I64" s="52">
        <f>'Temporary Relocation Numbers'!I64*Assumptions!D$21</f>
        <v>657431.60541933274</v>
      </c>
      <c r="J64" s="52">
        <f>'Temporary Relocation Numbers'!J64*Assumptions!E$21</f>
        <v>452306.02610034053</v>
      </c>
      <c r="K64" s="52">
        <f>'Temporary Relocation Numbers'!K64*Assumptions!F$21</f>
        <v>418155.03648178605</v>
      </c>
      <c r="L64" s="52">
        <f>'Temporary Relocation Numbers'!L64*Assumptions!G$21</f>
        <v>335457.25950792775</v>
      </c>
      <c r="M64" s="52">
        <f>'Temporary Relocation Numbers'!M64*Assumptions!H$21</f>
        <v>142011.2882480892</v>
      </c>
      <c r="N64" s="53">
        <f>'Temporary Relocation Numbers'!N64*Assumptions!C$21</f>
        <v>43815320.864230461</v>
      </c>
      <c r="O64" s="53">
        <f>'Temporary Relocation Numbers'!O64*Assumptions!D$21</f>
        <v>85498802.888867214</v>
      </c>
      <c r="P64" s="53">
        <f>'Temporary Relocation Numbers'!P64*Assumptions!E$21</f>
        <v>68215433.572259337</v>
      </c>
      <c r="Q64" s="53">
        <f>'Temporary Relocation Numbers'!Q64*Assumptions!F$21</f>
        <v>28567853.481476411</v>
      </c>
      <c r="R64" s="53">
        <f>'Temporary Relocation Numbers'!R64*Assumptions!G$21</f>
        <v>17876071.175058685</v>
      </c>
      <c r="S64" s="53">
        <f>'Temporary Relocation Numbers'!S64*Assumptions!H$21</f>
        <v>10090123.552981267</v>
      </c>
      <c r="U64">
        <v>2083</v>
      </c>
      <c r="V64" s="51">
        <f>'Temporary Relocation Numbers'!V64*Assumptions!C$21</f>
        <v>0</v>
      </c>
      <c r="W64" s="51">
        <f>'Temporary Relocation Numbers'!W64*Assumptions!D$21</f>
        <v>0</v>
      </c>
      <c r="X64" s="51">
        <f>'Temporary Relocation Numbers'!X64*Assumptions!E$21</f>
        <v>0</v>
      </c>
      <c r="Y64" s="51">
        <f>'Temporary Relocation Numbers'!Y64*Assumptions!F$21</f>
        <v>0</v>
      </c>
      <c r="Z64" s="51">
        <f>'Temporary Relocation Numbers'!Z64*Assumptions!G$21</f>
        <v>0</v>
      </c>
      <c r="AA64" s="51">
        <f>'Temporary Relocation Numbers'!AA64*Assumptions!H$21</f>
        <v>0</v>
      </c>
      <c r="AB64" s="52">
        <f>'Temporary Relocation Numbers'!AB64*Assumptions!C$21</f>
        <v>525846.15037089121</v>
      </c>
      <c r="AC64" s="52">
        <f>'Temporary Relocation Numbers'!AC64*Assumptions!D$21</f>
        <v>600361.2662281238</v>
      </c>
      <c r="AD64" s="52">
        <f>'Temporary Relocation Numbers'!AD64*Assumptions!E$21</f>
        <v>408704.51221479563</v>
      </c>
      <c r="AE64" s="52">
        <f>'Temporary Relocation Numbers'!AE64*Assumptions!F$21</f>
        <v>417079.04720222624</v>
      </c>
      <c r="AF64" s="52">
        <f>'Temporary Relocation Numbers'!AF64*Assumptions!G$21</f>
        <v>328604.88015927159</v>
      </c>
      <c r="AG64" s="52">
        <f>'Temporary Relocation Numbers'!AG64*Assumptions!H$21</f>
        <v>129888.35384456847</v>
      </c>
      <c r="AH64" s="53">
        <f>'Temporary Relocation Numbers'!AH64*Assumptions!C$21</f>
        <v>40790997.756662436</v>
      </c>
      <c r="AI64" s="53">
        <f>'Temporary Relocation Numbers'!AI64*Assumptions!D$21</f>
        <v>78076820.676439673</v>
      </c>
      <c r="AJ64" s="53">
        <f>'Temporary Relocation Numbers'!AJ64*Assumptions!E$21</f>
        <v>61639584.473469071</v>
      </c>
      <c r="AK64" s="53">
        <f>'Temporary Relocation Numbers'!AK64*Assumptions!F$21</f>
        <v>28494343.176913943</v>
      </c>
      <c r="AL64" s="53">
        <f>'Temporary Relocation Numbers'!AL64*Assumptions!G$21</f>
        <v>17510916.993763689</v>
      </c>
      <c r="AM64" s="53">
        <f>'Temporary Relocation Numbers'!AM64*Assumptions!H$21</f>
        <v>9228770.1530844979</v>
      </c>
    </row>
    <row r="65" spans="1:39" x14ac:dyDescent="0.35">
      <c r="A65">
        <v>2084</v>
      </c>
      <c r="B65" s="51">
        <f>'Temporary Relocation Numbers'!B65*Assumptions!C$21</f>
        <v>0</v>
      </c>
      <c r="C65" s="51">
        <f>'Temporary Relocation Numbers'!C65*Assumptions!D$21</f>
        <v>0</v>
      </c>
      <c r="D65" s="51">
        <f>'Temporary Relocation Numbers'!D65*Assumptions!E$21</f>
        <v>0</v>
      </c>
      <c r="E65" s="51">
        <f>'Temporary Relocation Numbers'!E65*Assumptions!F$21</f>
        <v>0</v>
      </c>
      <c r="F65" s="51">
        <f>'Temporary Relocation Numbers'!F65*Assumptions!G$21</f>
        <v>0</v>
      </c>
      <c r="G65" s="51">
        <f>'Temporary Relocation Numbers'!G65*Assumptions!H$21</f>
        <v>0</v>
      </c>
      <c r="H65" s="52">
        <f>'Temporary Relocation Numbers'!H65*Assumptions!C$21</f>
        <v>572946.20673427766</v>
      </c>
      <c r="I65" s="52">
        <f>'Temporary Relocation Numbers'!I65*Assumptions!D$21</f>
        <v>666874.42162784864</v>
      </c>
      <c r="J65" s="52">
        <f>'Temporary Relocation Numbers'!J65*Assumptions!E$21</f>
        <v>458802.58428108919</v>
      </c>
      <c r="K65" s="52">
        <f>'Temporary Relocation Numbers'!K65*Assumptions!F$21</f>
        <v>424161.07745032798</v>
      </c>
      <c r="L65" s="52">
        <f>'Temporary Relocation Numbers'!L65*Assumptions!G$21</f>
        <v>340275.49644882651</v>
      </c>
      <c r="M65" s="52">
        <f>'Temporary Relocation Numbers'!M65*Assumptions!H$21</f>
        <v>144051.02361129242</v>
      </c>
      <c r="N65" s="53">
        <f>'Temporary Relocation Numbers'!N65*Assumptions!C$21</f>
        <v>44423996.823559128</v>
      </c>
      <c r="O65" s="53">
        <f>'Temporary Relocation Numbers'!O65*Assumptions!D$21</f>
        <v>86686539.617558345</v>
      </c>
      <c r="P65" s="53">
        <f>'Temporary Relocation Numbers'!P65*Assumptions!E$21</f>
        <v>69163072.289758995</v>
      </c>
      <c r="Q65" s="53">
        <f>'Temporary Relocation Numbers'!Q65*Assumptions!F$21</f>
        <v>28964713.878269564</v>
      </c>
      <c r="R65" s="53">
        <f>'Temporary Relocation Numbers'!R65*Assumptions!G$21</f>
        <v>18124402.912836485</v>
      </c>
      <c r="S65" s="53">
        <f>'Temporary Relocation Numbers'!S65*Assumptions!H$21</f>
        <v>10230294.057549441</v>
      </c>
      <c r="U65">
        <v>2084</v>
      </c>
      <c r="V65" s="51">
        <f>'Temporary Relocation Numbers'!V65*Assumptions!C$21</f>
        <v>0</v>
      </c>
      <c r="W65" s="51">
        <f>'Temporary Relocation Numbers'!W65*Assumptions!D$21</f>
        <v>0</v>
      </c>
      <c r="X65" s="51">
        <f>'Temporary Relocation Numbers'!X65*Assumptions!E$21</f>
        <v>0</v>
      </c>
      <c r="Y65" s="51">
        <f>'Temporary Relocation Numbers'!Y65*Assumptions!F$21</f>
        <v>0</v>
      </c>
      <c r="Z65" s="51">
        <f>'Temporary Relocation Numbers'!Z65*Assumptions!G$21</f>
        <v>0</v>
      </c>
      <c r="AA65" s="51">
        <f>'Temporary Relocation Numbers'!AA65*Assumptions!H$21</f>
        <v>0</v>
      </c>
      <c r="AB65" s="52">
        <f>'Temporary Relocation Numbers'!AB65*Assumptions!C$21</f>
        <v>533398.97945756232</v>
      </c>
      <c r="AC65" s="52">
        <f>'Temporary Relocation Numbers'!AC65*Assumptions!D$21</f>
        <v>608984.37021182734</v>
      </c>
      <c r="AD65" s="52">
        <f>'Temporary Relocation Numbers'!AD65*Assumptions!E$21</f>
        <v>414574.81349119049</v>
      </c>
      <c r="AE65" s="52">
        <f>'Temporary Relocation Numbers'!AE65*Assumptions!F$21</f>
        <v>423069.63353042904</v>
      </c>
      <c r="AF65" s="52">
        <f>'Temporary Relocation Numbers'!AF65*Assumptions!G$21</f>
        <v>333324.69506166928</v>
      </c>
      <c r="AG65" s="52">
        <f>'Temporary Relocation Numbers'!AG65*Assumptions!H$21</f>
        <v>131753.96517640981</v>
      </c>
      <c r="AH65" s="53">
        <f>'Temporary Relocation Numbers'!AH65*Assumptions!C$21</f>
        <v>41357660.26652845</v>
      </c>
      <c r="AI65" s="53">
        <f>'Temporary Relocation Numbers'!AI65*Assumptions!D$21</f>
        <v>79161452.325579584</v>
      </c>
      <c r="AJ65" s="53">
        <f>'Temporary Relocation Numbers'!AJ65*Assumptions!E$21</f>
        <v>62495872.467530929</v>
      </c>
      <c r="AK65" s="53">
        <f>'Temporary Relocation Numbers'!AK65*Assumptions!F$21</f>
        <v>28890182.37942465</v>
      </c>
      <c r="AL65" s="53">
        <f>'Temporary Relocation Numbers'!AL65*Assumptions!G$21</f>
        <v>17754176.063643172</v>
      </c>
      <c r="AM65" s="53">
        <f>'Temporary Relocation Numbers'!AM65*Assumptions!H$21</f>
        <v>9356974.8635728415</v>
      </c>
    </row>
    <row r="66" spans="1:39" x14ac:dyDescent="0.35">
      <c r="A66">
        <v>2085</v>
      </c>
      <c r="B66" s="51">
        <f>'Temporary Relocation Numbers'!B66*Assumptions!C$21</f>
        <v>0</v>
      </c>
      <c r="C66" s="51">
        <f>'Temporary Relocation Numbers'!C66*Assumptions!D$21</f>
        <v>0</v>
      </c>
      <c r="D66" s="51">
        <f>'Temporary Relocation Numbers'!D66*Assumptions!E$21</f>
        <v>0</v>
      </c>
      <c r="E66" s="51">
        <f>'Temporary Relocation Numbers'!E66*Assumptions!F$21</f>
        <v>0</v>
      </c>
      <c r="F66" s="51">
        <f>'Temporary Relocation Numbers'!F66*Assumptions!G$21</f>
        <v>0</v>
      </c>
      <c r="G66" s="51">
        <f>'Temporary Relocation Numbers'!G66*Assumptions!H$21</f>
        <v>0</v>
      </c>
      <c r="H66" s="52">
        <f>'Temporary Relocation Numbers'!H66*Assumptions!C$21</f>
        <v>581175.54296174319</v>
      </c>
      <c r="I66" s="52">
        <f>'Temporary Relocation Numbers'!I66*Assumptions!D$21</f>
        <v>676452.86681618949</v>
      </c>
      <c r="J66" s="52">
        <f>'Temporary Relocation Numbers'!J66*Assumptions!E$21</f>
        <v>465392.45377267699</v>
      </c>
      <c r="K66" s="52">
        <f>'Temporary Relocation Numbers'!K66*Assumptions!F$21</f>
        <v>430253.3843369353</v>
      </c>
      <c r="L66" s="52">
        <f>'Temporary Relocation Numbers'!L66*Assumptions!G$21</f>
        <v>345162.93865078501</v>
      </c>
      <c r="M66" s="52">
        <f>'Temporary Relocation Numbers'!M66*Assumptions!H$21</f>
        <v>146120.05608462848</v>
      </c>
      <c r="N66" s="53">
        <f>'Temporary Relocation Numbers'!N66*Assumptions!C$21</f>
        <v>45041128.419321746</v>
      </c>
      <c r="O66" s="53">
        <f>'Temporary Relocation Numbers'!O66*Assumptions!D$21</f>
        <v>87890776.209276989</v>
      </c>
      <c r="P66" s="53">
        <f>'Temporary Relocation Numbers'!P66*Assumptions!E$21</f>
        <v>70123875.464213327</v>
      </c>
      <c r="Q66" s="53">
        <f>'Temporary Relocation Numbers'!Q66*Assumptions!F$21</f>
        <v>29367087.401018988</v>
      </c>
      <c r="R66" s="53">
        <f>'Temporary Relocation Numbers'!R66*Assumptions!G$21</f>
        <v>18376184.438399531</v>
      </c>
      <c r="S66" s="53">
        <f>'Temporary Relocation Numbers'!S66*Assumptions!H$21</f>
        <v>10372411.790042799</v>
      </c>
      <c r="U66">
        <v>2085</v>
      </c>
      <c r="V66" s="51">
        <f>'Temporary Relocation Numbers'!V66*Assumptions!C$21</f>
        <v>0</v>
      </c>
      <c r="W66" s="51">
        <f>'Temporary Relocation Numbers'!W66*Assumptions!D$21</f>
        <v>0</v>
      </c>
      <c r="X66" s="51">
        <f>'Temporary Relocation Numbers'!X66*Assumptions!E$21</f>
        <v>0</v>
      </c>
      <c r="Y66" s="51">
        <f>'Temporary Relocation Numbers'!Y66*Assumptions!F$21</f>
        <v>0</v>
      </c>
      <c r="Z66" s="51">
        <f>'Temporary Relocation Numbers'!Z66*Assumptions!G$21</f>
        <v>0</v>
      </c>
      <c r="AA66" s="51">
        <f>'Temporary Relocation Numbers'!AA66*Assumptions!H$21</f>
        <v>0</v>
      </c>
      <c r="AB66" s="52">
        <f>'Temporary Relocation Numbers'!AB66*Assumptions!C$21</f>
        <v>541060.2912766299</v>
      </c>
      <c r="AC66" s="52">
        <f>'Temporary Relocation Numbers'!AC66*Assumptions!D$21</f>
        <v>617731.32949149457</v>
      </c>
      <c r="AD66" s="52">
        <f>'Temporary Relocation Numbers'!AD66*Assumptions!E$21</f>
        <v>420529.43103042501</v>
      </c>
      <c r="AE66" s="52">
        <f>'Temporary Relocation Numbers'!AE66*Assumptions!F$21</f>
        <v>429146.26379873499</v>
      </c>
      <c r="AF66" s="52">
        <f>'Temporary Relocation Numbers'!AF66*Assumptions!G$21</f>
        <v>338112.30157051573</v>
      </c>
      <c r="AG66" s="52">
        <f>'Temporary Relocation Numbers'!AG66*Assumptions!H$21</f>
        <v>133646.3726415339</v>
      </c>
      <c r="AH66" s="53">
        <f>'Temporary Relocation Numbers'!AH66*Assumptions!C$21</f>
        <v>41932194.768200196</v>
      </c>
      <c r="AI66" s="53">
        <f>'Temporary Relocation Numbers'!AI66*Assumptions!D$21</f>
        <v>80261151.517226025</v>
      </c>
      <c r="AJ66" s="53">
        <f>'Temporary Relocation Numbers'!AJ66*Assumptions!E$21</f>
        <v>63364055.887803711</v>
      </c>
      <c r="AK66" s="53">
        <f>'Temporary Relocation Numbers'!AK66*Assumptions!F$21</f>
        <v>29291520.521611635</v>
      </c>
      <c r="AL66" s="53">
        <f>'Temporary Relocation Numbers'!AL66*Assumptions!G$21</f>
        <v>18000814.452555444</v>
      </c>
      <c r="AM66" s="53">
        <f>'Temporary Relocation Numbers'!AM66*Assumptions!H$21</f>
        <v>9486960.574944159</v>
      </c>
    </row>
    <row r="67" spans="1:39" x14ac:dyDescent="0.35">
      <c r="A67">
        <v>2086</v>
      </c>
      <c r="B67" s="51">
        <f>'Temporary Relocation Numbers'!B67*Assumptions!C$21</f>
        <v>0</v>
      </c>
      <c r="C67" s="51">
        <f>'Temporary Relocation Numbers'!C67*Assumptions!D$21</f>
        <v>0</v>
      </c>
      <c r="D67" s="51">
        <f>'Temporary Relocation Numbers'!D67*Assumptions!E$21</f>
        <v>0</v>
      </c>
      <c r="E67" s="51">
        <f>'Temporary Relocation Numbers'!E67*Assumptions!F$21</f>
        <v>0</v>
      </c>
      <c r="F67" s="51">
        <f>'Temporary Relocation Numbers'!F67*Assumptions!G$21</f>
        <v>0</v>
      </c>
      <c r="G67" s="51">
        <f>'Temporary Relocation Numbers'!G67*Assumptions!H$21</f>
        <v>0</v>
      </c>
      <c r="H67" s="52">
        <f>'Temporary Relocation Numbers'!H67*Assumptions!C$21</f>
        <v>589523.07872338605</v>
      </c>
      <c r="I67" s="52">
        <f>'Temporary Relocation Numbers'!I67*Assumptions!D$21</f>
        <v>686168.88904939929</v>
      </c>
      <c r="J67" s="52">
        <f>'Temporary Relocation Numbers'!J67*Assumptions!E$21</f>
        <v>472076.97482335364</v>
      </c>
      <c r="K67" s="52">
        <f>'Temporary Relocation Numbers'!K67*Assumptions!F$21</f>
        <v>436433.19619553047</v>
      </c>
      <c r="L67" s="52">
        <f>'Temporary Relocation Numbers'!L67*Assumptions!G$21</f>
        <v>350120.58012223773</v>
      </c>
      <c r="M67" s="52">
        <f>'Temporary Relocation Numbers'!M67*Assumptions!H$21</f>
        <v>148218.80646810768</v>
      </c>
      <c r="N67" s="53">
        <f>'Temporary Relocation Numbers'!N67*Assumptions!C$21</f>
        <v>45666833.115969479</v>
      </c>
      <c r="O67" s="53">
        <f>'Temporary Relocation Numbers'!O67*Assumptions!D$21</f>
        <v>89111741.877680823</v>
      </c>
      <c r="P67" s="53">
        <f>'Temporary Relocation Numbers'!P67*Assumptions!E$21</f>
        <v>71098025.974311933</v>
      </c>
      <c r="Q67" s="53">
        <f>'Temporary Relocation Numbers'!Q67*Assumptions!F$21</f>
        <v>29775050.637255304</v>
      </c>
      <c r="R67" s="53">
        <f>'Temporary Relocation Numbers'!R67*Assumptions!G$21</f>
        <v>18631463.675689667</v>
      </c>
      <c r="S67" s="53">
        <f>'Temporary Relocation Numbers'!S67*Assumptions!H$21</f>
        <v>10516503.801063774</v>
      </c>
      <c r="U67">
        <v>2086</v>
      </c>
      <c r="V67" s="51">
        <f>'Temporary Relocation Numbers'!V67*Assumptions!C$21</f>
        <v>0</v>
      </c>
      <c r="W67" s="51">
        <f>'Temporary Relocation Numbers'!W67*Assumptions!D$21</f>
        <v>0</v>
      </c>
      <c r="X67" s="51">
        <f>'Temporary Relocation Numbers'!X67*Assumptions!E$21</f>
        <v>0</v>
      </c>
      <c r="Y67" s="51">
        <f>'Temporary Relocation Numbers'!Y67*Assumptions!F$21</f>
        <v>0</v>
      </c>
      <c r="Z67" s="51">
        <f>'Temporary Relocation Numbers'!Z67*Assumptions!G$21</f>
        <v>0</v>
      </c>
      <c r="AA67" s="51">
        <f>'Temporary Relocation Numbers'!AA67*Assumptions!H$21</f>
        <v>0</v>
      </c>
      <c r="AB67" s="52">
        <f>'Temporary Relocation Numbers'!AB67*Assumptions!C$21</f>
        <v>548831.64398638078</v>
      </c>
      <c r="AC67" s="52">
        <f>'Temporary Relocation Numbers'!AC67*Assumptions!D$21</f>
        <v>626603.92302448989</v>
      </c>
      <c r="AD67" s="52">
        <f>'Temporary Relocation Numbers'!AD67*Assumptions!E$21</f>
        <v>426569.57588314969</v>
      </c>
      <c r="AE67" s="52">
        <f>'Temporary Relocation Numbers'!AE67*Assumptions!F$21</f>
        <v>435310.17387275392</v>
      </c>
      <c r="AF67" s="52">
        <f>'Temporary Relocation Numbers'!AF67*Assumptions!G$21</f>
        <v>342968.67338965315</v>
      </c>
      <c r="AG67" s="52">
        <f>'Temporary Relocation Numbers'!AG67*Assumptions!H$21</f>
        <v>135565.96111794107</v>
      </c>
      <c r="AH67" s="53">
        <f>'Temporary Relocation Numbers'!AH67*Assumptions!C$21</f>
        <v>42514710.618223958</v>
      </c>
      <c r="AI67" s="53">
        <f>'Temporary Relocation Numbers'!AI67*Assumptions!D$21</f>
        <v>81376127.567451701</v>
      </c>
      <c r="AJ67" s="53">
        <f>'Temporary Relocation Numbers'!AJ67*Assumptions!E$21</f>
        <v>64244299.983789556</v>
      </c>
      <c r="AK67" s="53">
        <f>'Temporary Relocation Numbers'!AK67*Assumptions!F$21</f>
        <v>29698433.993931819</v>
      </c>
      <c r="AL67" s="53">
        <f>'Temporary Relocation Numbers'!AL67*Assumptions!G$21</f>
        <v>18250879.105500881</v>
      </c>
      <c r="AM67" s="53">
        <f>'Temporary Relocation Numbers'!AM67*Assumptions!H$21</f>
        <v>9618752.0285993908</v>
      </c>
    </row>
    <row r="68" spans="1:39" x14ac:dyDescent="0.35">
      <c r="A68">
        <v>2087</v>
      </c>
      <c r="B68" s="51">
        <f>'Temporary Relocation Numbers'!B68*Assumptions!C$21</f>
        <v>0</v>
      </c>
      <c r="C68" s="51">
        <f>'Temporary Relocation Numbers'!C68*Assumptions!D$21</f>
        <v>0</v>
      </c>
      <c r="D68" s="51">
        <f>'Temporary Relocation Numbers'!D68*Assumptions!E$21</f>
        <v>0</v>
      </c>
      <c r="E68" s="51">
        <f>'Temporary Relocation Numbers'!E68*Assumptions!F$21</f>
        <v>0</v>
      </c>
      <c r="F68" s="51">
        <f>'Temporary Relocation Numbers'!F68*Assumptions!G$21</f>
        <v>0</v>
      </c>
      <c r="G68" s="51">
        <f>'Temporary Relocation Numbers'!G68*Assumptions!H$21</f>
        <v>0</v>
      </c>
      <c r="H68" s="52">
        <f>'Temporary Relocation Numbers'!H68*Assumptions!C$21</f>
        <v>597990.51174178021</v>
      </c>
      <c r="I68" s="52">
        <f>'Temporary Relocation Numbers'!I68*Assumptions!D$21</f>
        <v>696024.46437295293</v>
      </c>
      <c r="J68" s="52">
        <f>'Temporary Relocation Numbers'!J68*Assumptions!E$21</f>
        <v>478857.50693161128</v>
      </c>
      <c r="K68" s="52">
        <f>'Temporary Relocation Numbers'!K68*Assumptions!F$21</f>
        <v>442701.76987680484</v>
      </c>
      <c r="L68" s="52">
        <f>'Temporary Relocation Numbers'!L68*Assumptions!G$21</f>
        <v>355149.42914875282</v>
      </c>
      <c r="M68" s="52">
        <f>'Temporary Relocation Numbers'!M68*Assumptions!H$21</f>
        <v>150347.70160577181</v>
      </c>
      <c r="N68" s="53">
        <f>'Temporary Relocation Numbers'!N68*Assumptions!C$21</f>
        <v>46301230.009752296</v>
      </c>
      <c r="O68" s="53">
        <f>'Temporary Relocation Numbers'!O68*Assumptions!D$21</f>
        <v>90349669.020629719</v>
      </c>
      <c r="P68" s="53">
        <f>'Temporary Relocation Numbers'!P68*Assumptions!E$21</f>
        <v>72085709.239268184</v>
      </c>
      <c r="Q68" s="53">
        <f>'Temporary Relocation Numbers'!Q68*Assumptions!F$21</f>
        <v>30188681.238451842</v>
      </c>
      <c r="R68" s="53">
        <f>'Temporary Relocation Numbers'!R68*Assumptions!G$21</f>
        <v>18890289.214401074</v>
      </c>
      <c r="S68" s="53">
        <f>'Temporary Relocation Numbers'!S68*Assumptions!H$21</f>
        <v>10662597.516997775</v>
      </c>
      <c r="U68">
        <v>2087</v>
      </c>
      <c r="V68" s="51">
        <f>'Temporary Relocation Numbers'!V68*Assumptions!C$21</f>
        <v>0</v>
      </c>
      <c r="W68" s="51">
        <f>'Temporary Relocation Numbers'!W68*Assumptions!D$21</f>
        <v>0</v>
      </c>
      <c r="X68" s="51">
        <f>'Temporary Relocation Numbers'!X68*Assumptions!E$21</f>
        <v>0</v>
      </c>
      <c r="Y68" s="51">
        <f>'Temporary Relocation Numbers'!Y68*Assumptions!F$21</f>
        <v>0</v>
      </c>
      <c r="Z68" s="51">
        <f>'Temporary Relocation Numbers'!Z68*Assumptions!G$21</f>
        <v>0</v>
      </c>
      <c r="AA68" s="51">
        <f>'Temporary Relocation Numbers'!AA68*Assumptions!H$21</f>
        <v>0</v>
      </c>
      <c r="AB68" s="52">
        <f>'Temporary Relocation Numbers'!AB68*Assumptions!C$21</f>
        <v>556714.61812522751</v>
      </c>
      <c r="AC68" s="52">
        <f>'Temporary Relocation Numbers'!AC68*Assumptions!D$21</f>
        <v>635603.95531968412</v>
      </c>
      <c r="AD68" s="52">
        <f>'Temporary Relocation Numbers'!AD68*Assumptions!E$21</f>
        <v>432696.47649456764</v>
      </c>
      <c r="AE68" s="52">
        <f>'Temporary Relocation Numbers'!AE68*Assumptions!F$21</f>
        <v>441562.61736907129</v>
      </c>
      <c r="AF68" s="52">
        <f>'Temporary Relocation Numbers'!AF68*Assumptions!G$21</f>
        <v>347894.79820841865</v>
      </c>
      <c r="AG68" s="52">
        <f>'Temporary Relocation Numbers'!AG68*Assumptions!H$21</f>
        <v>137513.12101170834</v>
      </c>
      <c r="AH68" s="53">
        <f>'Temporary Relocation Numbers'!AH68*Assumptions!C$21</f>
        <v>43105318.692310981</v>
      </c>
      <c r="AI68" s="53">
        <f>'Temporary Relocation Numbers'!AI68*Assumptions!D$21</f>
        <v>82506592.700117365</v>
      </c>
      <c r="AJ68" s="53">
        <f>'Temporary Relocation Numbers'!AJ68*Assumptions!E$21</f>
        <v>65136772.300612301</v>
      </c>
      <c r="AK68" s="53">
        <f>'Temporary Relocation Numbers'!AK68*Assumptions!F$21</f>
        <v>30111000.248047125</v>
      </c>
      <c r="AL68" s="53">
        <f>'Temporary Relocation Numbers'!AL68*Assumptions!G$21</f>
        <v>18504417.619632844</v>
      </c>
      <c r="AM68" s="53">
        <f>'Temporary Relocation Numbers'!AM68*Assumptions!H$21</f>
        <v>9752374.3096433692</v>
      </c>
    </row>
    <row r="69" spans="1:39" x14ac:dyDescent="0.35">
      <c r="A69">
        <v>2088</v>
      </c>
      <c r="B69" s="51">
        <f>'Temporary Relocation Numbers'!B69*Assumptions!C$21</f>
        <v>0</v>
      </c>
      <c r="C69" s="51">
        <f>'Temporary Relocation Numbers'!C69*Assumptions!D$21</f>
        <v>0</v>
      </c>
      <c r="D69" s="51">
        <f>'Temporary Relocation Numbers'!D69*Assumptions!E$21</f>
        <v>0</v>
      </c>
      <c r="E69" s="51">
        <f>'Temporary Relocation Numbers'!E69*Assumptions!F$21</f>
        <v>0</v>
      </c>
      <c r="F69" s="51">
        <f>'Temporary Relocation Numbers'!F69*Assumptions!G$21</f>
        <v>0</v>
      </c>
      <c r="G69" s="51">
        <f>'Temporary Relocation Numbers'!G69*Assumptions!H$21</f>
        <v>0</v>
      </c>
      <c r="H69" s="52">
        <f>'Temporary Relocation Numbers'!H69*Assumptions!C$21</f>
        <v>606579.56412421388</v>
      </c>
      <c r="I69" s="52">
        <f>'Temporary Relocation Numbers'!I69*Assumptions!D$21</f>
        <v>706021.59721464606</v>
      </c>
      <c r="J69" s="52">
        <f>'Temporary Relocation Numbers'!J69*Assumptions!E$21</f>
        <v>485735.42912267969</v>
      </c>
      <c r="K69" s="52">
        <f>'Temporary Relocation Numbers'!K69*Assumptions!F$21</f>
        <v>449060.38028383738</v>
      </c>
      <c r="L69" s="52">
        <f>'Temporary Relocation Numbers'!L69*Assumptions!G$21</f>
        <v>360250.50849809754</v>
      </c>
      <c r="M69" s="52">
        <f>'Temporary Relocation Numbers'!M69*Assumptions!H$21</f>
        <v>152507.17447250534</v>
      </c>
      <c r="N69" s="53">
        <f>'Temporary Relocation Numbers'!N69*Assumptions!C$21</f>
        <v>46944439.851387627</v>
      </c>
      <c r="O69" s="53">
        <f>'Temporary Relocation Numbers'!O69*Assumptions!D$21</f>
        <v>91604793.264420331</v>
      </c>
      <c r="P69" s="53">
        <f>'Temporary Relocation Numbers'!P69*Assumptions!E$21</f>
        <v>73087113.254111737</v>
      </c>
      <c r="Q69" s="53">
        <f>'Temporary Relocation Numbers'!Q69*Assumptions!F$21</f>
        <v>30608057.934804715</v>
      </c>
      <c r="R69" s="53">
        <f>'Temporary Relocation Numbers'!R69*Assumptions!G$21</f>
        <v>19152710.319228776</v>
      </c>
      <c r="S69" s="53">
        <f>'Temporary Relocation Numbers'!S69*Assumptions!H$21</f>
        <v>10810720.745233508</v>
      </c>
      <c r="U69">
        <v>2088</v>
      </c>
      <c r="V69" s="51">
        <f>'Temporary Relocation Numbers'!V69*Assumptions!C$21</f>
        <v>0</v>
      </c>
      <c r="W69" s="51">
        <f>'Temporary Relocation Numbers'!W69*Assumptions!D$21</f>
        <v>0</v>
      </c>
      <c r="X69" s="51">
        <f>'Temporary Relocation Numbers'!X69*Assumptions!E$21</f>
        <v>0</v>
      </c>
      <c r="Y69" s="51">
        <f>'Temporary Relocation Numbers'!Y69*Assumptions!F$21</f>
        <v>0</v>
      </c>
      <c r="Z69" s="51">
        <f>'Temporary Relocation Numbers'!Z69*Assumptions!G$21</f>
        <v>0</v>
      </c>
      <c r="AA69" s="51">
        <f>'Temporary Relocation Numbers'!AA69*Assumptions!H$21</f>
        <v>0</v>
      </c>
      <c r="AB69" s="52">
        <f>'Temporary Relocation Numbers'!AB69*Assumptions!C$21</f>
        <v>564710.81693315925</v>
      </c>
      <c r="AC69" s="52">
        <f>'Temporary Relocation Numbers'!AC69*Assumptions!D$21</f>
        <v>644733.25680445437</v>
      </c>
      <c r="AD69" s="52">
        <f>'Temporary Relocation Numbers'!AD69*Assumptions!E$21</f>
        <v>438911.37895427604</v>
      </c>
      <c r="AE69" s="52">
        <f>'Temporary Relocation Numbers'!AE69*Assumptions!F$21</f>
        <v>447904.8659102071</v>
      </c>
      <c r="AF69" s="52">
        <f>'Temporary Relocation Numbers'!AF69*Assumptions!G$21</f>
        <v>352891.67790252087</v>
      </c>
      <c r="AG69" s="52">
        <f>'Temporary Relocation Numbers'!AG69*Assumptions!H$21</f>
        <v>139488.24833638995</v>
      </c>
      <c r="AH69" s="53">
        <f>'Temporary Relocation Numbers'!AH69*Assumptions!C$21</f>
        <v>43704131.406441532</v>
      </c>
      <c r="AI69" s="53">
        <f>'Temporary Relocation Numbers'!AI69*Assumptions!D$21</f>
        <v>83652762.087266177</v>
      </c>
      <c r="AJ69" s="53">
        <f>'Temporary Relocation Numbers'!AJ69*Assumptions!E$21</f>
        <v>66041642.710907869</v>
      </c>
      <c r="AK69" s="53">
        <f>'Temporary Relocation Numbers'!AK69*Assumptions!F$21</f>
        <v>30529297.811566457</v>
      </c>
      <c r="AL69" s="53">
        <f>'Temporary Relocation Numbers'!AL69*Assumptions!G$21</f>
        <v>18761478.253317334</v>
      </c>
      <c r="AM69" s="53">
        <f>'Temporary Relocation Numbers'!AM69*Assumptions!H$21</f>
        <v>9887852.8516594917</v>
      </c>
    </row>
    <row r="70" spans="1:39" x14ac:dyDescent="0.35">
      <c r="A70">
        <v>2089</v>
      </c>
      <c r="B70" s="51">
        <f>'Temporary Relocation Numbers'!B70*Assumptions!C$21</f>
        <v>0</v>
      </c>
      <c r="C70" s="51">
        <f>'Temporary Relocation Numbers'!C70*Assumptions!D$21</f>
        <v>0</v>
      </c>
      <c r="D70" s="51">
        <f>'Temporary Relocation Numbers'!D70*Assumptions!E$21</f>
        <v>0</v>
      </c>
      <c r="E70" s="51">
        <f>'Temporary Relocation Numbers'!E70*Assumptions!F$21</f>
        <v>0</v>
      </c>
      <c r="F70" s="51">
        <f>'Temporary Relocation Numbers'!F70*Assumptions!G$21</f>
        <v>0</v>
      </c>
      <c r="G70" s="51">
        <f>'Temporary Relocation Numbers'!G70*Assumptions!H$21</f>
        <v>0</v>
      </c>
      <c r="H70" s="52">
        <f>'Temporary Relocation Numbers'!H70*Assumptions!C$21</f>
        <v>615291.98271293275</v>
      </c>
      <c r="I70" s="52">
        <f>'Temporary Relocation Numbers'!I70*Assumptions!D$21</f>
        <v>716162.32079225464</v>
      </c>
      <c r="J70" s="52">
        <f>'Temporary Relocation Numbers'!J70*Assumptions!E$21</f>
        <v>492712.1402289925</v>
      </c>
      <c r="K70" s="52">
        <f>'Temporary Relocation Numbers'!K70*Assumptions!F$21</f>
        <v>455510.32063138398</v>
      </c>
      <c r="L70" s="52">
        <f>'Temporary Relocation Numbers'!L70*Assumptions!G$21</f>
        <v>365424.85562824836</v>
      </c>
      <c r="M70" s="52">
        <f>'Temporary Relocation Numbers'!M70*Assumptions!H$21</f>
        <v>154697.66426209404</v>
      </c>
      <c r="N70" s="53">
        <f>'Temporary Relocation Numbers'!N70*Assumptions!C$21</f>
        <v>47596585.069044068</v>
      </c>
      <c r="O70" s="53">
        <f>'Temporary Relocation Numbers'!O70*Assumptions!D$21</f>
        <v>92877353.508634895</v>
      </c>
      <c r="P70" s="53">
        <f>'Temporary Relocation Numbers'!P70*Assumptions!E$21</f>
        <v>74102428.625471398</v>
      </c>
      <c r="Q70" s="53">
        <f>'Temporary Relocation Numbers'!Q70*Assumptions!F$21</f>
        <v>31033260.550218266</v>
      </c>
      <c r="R70" s="53">
        <f>'Temporary Relocation Numbers'!R70*Assumptions!G$21</f>
        <v>19418776.939245649</v>
      </c>
      <c r="S70" s="53">
        <f>'Temporary Relocation Numbers'!S70*Assumptions!H$21</f>
        <v>10960901.679455789</v>
      </c>
      <c r="U70">
        <v>2089</v>
      </c>
      <c r="V70" s="51">
        <f>'Temporary Relocation Numbers'!V70*Assumptions!C$21</f>
        <v>0</v>
      </c>
      <c r="W70" s="51">
        <f>'Temporary Relocation Numbers'!W70*Assumptions!D$21</f>
        <v>0</v>
      </c>
      <c r="X70" s="51">
        <f>'Temporary Relocation Numbers'!X70*Assumptions!E$21</f>
        <v>0</v>
      </c>
      <c r="Y70" s="51">
        <f>'Temporary Relocation Numbers'!Y70*Assumptions!F$21</f>
        <v>0</v>
      </c>
      <c r="Z70" s="51">
        <f>'Temporary Relocation Numbers'!Z70*Assumptions!G$21</f>
        <v>0</v>
      </c>
      <c r="AA70" s="51">
        <f>'Temporary Relocation Numbers'!AA70*Assumptions!H$21</f>
        <v>0</v>
      </c>
      <c r="AB70" s="52">
        <f>'Temporary Relocation Numbers'!AB70*Assumptions!C$21</f>
        <v>572821.86667780834</v>
      </c>
      <c r="AC70" s="52">
        <f>'Temporary Relocation Numbers'!AC70*Assumptions!D$21</f>
        <v>653993.68419695739</v>
      </c>
      <c r="AD70" s="52">
        <f>'Temporary Relocation Numbers'!AD70*Assumptions!E$21</f>
        <v>445215.54724969581</v>
      </c>
      <c r="AE70" s="52">
        <f>'Temporary Relocation Numbers'!AE70*Assumptions!F$21</f>
        <v>454338.20938324003</v>
      </c>
      <c r="AF70" s="52">
        <f>'Temporary Relocation Numbers'!AF70*Assumptions!G$21</f>
        <v>357960.328737801</v>
      </c>
      <c r="AG70" s="52">
        <f>'Temporary Relocation Numbers'!AG70*Assumptions!H$21</f>
        <v>141491.74479355861</v>
      </c>
      <c r="AH70" s="53">
        <f>'Temporary Relocation Numbers'!AH70*Assumptions!C$21</f>
        <v>44311262.738262013</v>
      </c>
      <c r="AI70" s="53">
        <f>'Temporary Relocation Numbers'!AI70*Assumptions!D$21</f>
        <v>84814853.890079543</v>
      </c>
      <c r="AJ70" s="53">
        <f>'Temporary Relocation Numbers'!AJ70*Assumptions!E$21</f>
        <v>66959083.447157696</v>
      </c>
      <c r="AK70" s="53">
        <f>'Temporary Relocation Numbers'!AK70*Assumptions!F$21</f>
        <v>30953406.302992705</v>
      </c>
      <c r="AL70" s="53">
        <f>'Temporary Relocation Numbers'!AL70*Assumptions!G$21</f>
        <v>19022109.935318422</v>
      </c>
      <c r="AM70" s="53">
        <f>'Temporary Relocation Numbers'!AM70*Assumptions!H$21</f>
        <v>10025213.441550728</v>
      </c>
    </row>
    <row r="71" spans="1:39" x14ac:dyDescent="0.35">
      <c r="A71">
        <v>2090</v>
      </c>
      <c r="B71" s="51">
        <f>'Temporary Relocation Numbers'!B71*Assumptions!C$21</f>
        <v>0</v>
      </c>
      <c r="C71" s="51">
        <f>'Temporary Relocation Numbers'!C71*Assumptions!D$21</f>
        <v>0</v>
      </c>
      <c r="D71" s="51">
        <f>'Temporary Relocation Numbers'!D71*Assumptions!E$21</f>
        <v>0</v>
      </c>
      <c r="E71" s="51">
        <f>'Temporary Relocation Numbers'!E71*Assumptions!F$21</f>
        <v>0</v>
      </c>
      <c r="F71" s="51">
        <f>'Temporary Relocation Numbers'!F71*Assumptions!G$21</f>
        <v>0</v>
      </c>
      <c r="G71" s="51">
        <f>'Temporary Relocation Numbers'!G71*Assumptions!H$21</f>
        <v>0</v>
      </c>
      <c r="H71" s="52">
        <f>'Temporary Relocation Numbers'!H71*Assumptions!C$21</f>
        <v>673312.10308765143</v>
      </c>
      <c r="I71" s="52">
        <f>'Temporary Relocation Numbers'!I71*Assumptions!D$21</f>
        <v>783694.2003350287</v>
      </c>
      <c r="J71" s="52">
        <f>'Temporary Relocation Numbers'!J71*Assumptions!E$21</f>
        <v>539173.36268816597</v>
      </c>
      <c r="K71" s="52">
        <f>'Temporary Relocation Numbers'!K71*Assumptions!F$21</f>
        <v>498463.52720240154</v>
      </c>
      <c r="L71" s="52">
        <f>'Temporary Relocation Numbers'!L71*Assumptions!G$21</f>
        <v>399883.2830206902</v>
      </c>
      <c r="M71" s="52">
        <f>'Temporary Relocation Numbers'!M71*Assumptions!H$21</f>
        <v>169285.1728829598</v>
      </c>
      <c r="N71" s="53">
        <f>'Temporary Relocation Numbers'!N71*Assumptions!C$21</f>
        <v>52060593.0046288</v>
      </c>
      <c r="O71" s="53">
        <f>'Temporary Relocation Numbers'!O71*Assumptions!D$21</f>
        <v>101588172.62511611</v>
      </c>
      <c r="P71" s="53">
        <f>'Temporary Relocation Numbers'!P71*Assumptions!E$21</f>
        <v>81052377.428528443</v>
      </c>
      <c r="Q71" s="53">
        <f>'Temporary Relocation Numbers'!Q71*Assumptions!F$21</f>
        <v>33943820.649483494</v>
      </c>
      <c r="R71" s="53">
        <f>'Temporary Relocation Numbers'!R71*Assumptions!G$21</f>
        <v>21240033.111939453</v>
      </c>
      <c r="S71" s="53">
        <f>'Temporary Relocation Numbers'!S71*Assumptions!H$21</f>
        <v>11988907.197231421</v>
      </c>
      <c r="U71">
        <v>2090</v>
      </c>
      <c r="V71" s="51">
        <f>'Temporary Relocation Numbers'!V71*Assumptions!C$21</f>
        <v>0</v>
      </c>
      <c r="W71" s="51">
        <f>'Temporary Relocation Numbers'!W71*Assumptions!D$21</f>
        <v>0</v>
      </c>
      <c r="X71" s="51">
        <f>'Temporary Relocation Numbers'!X71*Assumptions!E$21</f>
        <v>0</v>
      </c>
      <c r="Y71" s="51">
        <f>'Temporary Relocation Numbers'!Y71*Assumptions!F$21</f>
        <v>0</v>
      </c>
      <c r="Z71" s="51">
        <f>'Temporary Relocation Numbers'!Z71*Assumptions!G$21</f>
        <v>0</v>
      </c>
      <c r="AA71" s="51">
        <f>'Temporary Relocation Numbers'!AA71*Assumptions!H$21</f>
        <v>0</v>
      </c>
      <c r="AB71" s="52">
        <f>'Temporary Relocation Numbers'!AB71*Assumptions!C$21</f>
        <v>626837.18719503272</v>
      </c>
      <c r="AC71" s="52">
        <f>'Temporary Relocation Numbers'!AC71*Assumptions!D$21</f>
        <v>715663.25465699786</v>
      </c>
      <c r="AD71" s="52">
        <f>'Temporary Relocation Numbers'!AD71*Assumptions!E$21</f>
        <v>487197.98870818538</v>
      </c>
      <c r="AE71" s="52">
        <f>'Temporary Relocation Numbers'!AE71*Assumptions!F$21</f>
        <v>497180.88950889412</v>
      </c>
      <c r="AF71" s="52">
        <f>'Temporary Relocation Numbers'!AF71*Assumptions!G$21</f>
        <v>391714.87445960182</v>
      </c>
      <c r="AG71" s="52">
        <f>'Temporary Relocation Numbers'!AG71*Assumptions!H$21</f>
        <v>154833.97627974616</v>
      </c>
      <c r="AH71" s="53">
        <f>'Temporary Relocation Numbers'!AH71*Assumptions!C$21</f>
        <v>48467145.522971079</v>
      </c>
      <c r="AI71" s="53">
        <f>'Temporary Relocation Numbers'!AI71*Assumptions!D$21</f>
        <v>92769504.003560424</v>
      </c>
      <c r="AJ71" s="53">
        <f>'Temporary Relocation Numbers'!AJ71*Assumptions!E$21</f>
        <v>73239069.278788194</v>
      </c>
      <c r="AK71" s="53">
        <f>'Temporary Relocation Numbers'!AK71*Assumptions!F$21</f>
        <v>33856476.999545783</v>
      </c>
      <c r="AL71" s="53">
        <f>'Temporary Relocation Numbers'!AL71*Assumptions!G$21</f>
        <v>20806163.341243412</v>
      </c>
      <c r="AM71" s="53">
        <f>'Temporary Relocation Numbers'!AM71*Assumptions!H$21</f>
        <v>10965462.249193007</v>
      </c>
    </row>
    <row r="72" spans="1:39" x14ac:dyDescent="0.35">
      <c r="A72">
        <v>2091</v>
      </c>
      <c r="B72" s="51">
        <f>'Temporary Relocation Numbers'!B72*Assumptions!C$21</f>
        <v>0</v>
      </c>
      <c r="C72" s="51">
        <f>'Temporary Relocation Numbers'!C72*Assumptions!D$21</f>
        <v>0</v>
      </c>
      <c r="D72" s="51">
        <f>'Temporary Relocation Numbers'!D72*Assumptions!E$21</f>
        <v>0</v>
      </c>
      <c r="E72" s="51">
        <f>'Temporary Relocation Numbers'!E72*Assumptions!F$21</f>
        <v>0</v>
      </c>
      <c r="F72" s="51">
        <f>'Temporary Relocation Numbers'!F72*Assumptions!G$21</f>
        <v>0</v>
      </c>
      <c r="G72" s="51">
        <f>'Temporary Relocation Numbers'!G72*Assumptions!H$21</f>
        <v>0</v>
      </c>
      <c r="H72" s="52">
        <f>'Temporary Relocation Numbers'!H72*Assumptions!C$21</f>
        <v>682983.01392919919</v>
      </c>
      <c r="I72" s="52">
        <f>'Temporary Relocation Numbers'!I72*Assumptions!D$21</f>
        <v>794950.55040466611</v>
      </c>
      <c r="J72" s="52">
        <f>'Temporary Relocation Numbers'!J72*Assumptions!E$21</f>
        <v>546917.61308078957</v>
      </c>
      <c r="K72" s="52">
        <f>'Temporary Relocation Numbers'!K72*Assumptions!F$21</f>
        <v>505623.0544219953</v>
      </c>
      <c r="L72" s="52">
        <f>'Temporary Relocation Numbers'!L72*Assumptions!G$21</f>
        <v>405626.8832907349</v>
      </c>
      <c r="M72" s="52">
        <f>'Temporary Relocation Numbers'!M72*Assumptions!H$21</f>
        <v>171716.64828083187</v>
      </c>
      <c r="N72" s="53">
        <f>'Temporary Relocation Numbers'!N72*Assumptions!C$21</f>
        <v>52783811.065464243</v>
      </c>
      <c r="O72" s="53">
        <f>'Temporary Relocation Numbers'!O72*Assumptions!D$21</f>
        <v>102999420.49936184</v>
      </c>
      <c r="P72" s="53">
        <f>'Temporary Relocation Numbers'!P72*Assumptions!E$21</f>
        <v>82178345.072130799</v>
      </c>
      <c r="Q72" s="53">
        <f>'Temporary Relocation Numbers'!Q72*Assumptions!F$21</f>
        <v>34415363.187335156</v>
      </c>
      <c r="R72" s="53">
        <f>'Temporary Relocation Numbers'!R72*Assumptions!G$21</f>
        <v>21535096.511580937</v>
      </c>
      <c r="S72" s="53">
        <f>'Temporary Relocation Numbers'!S72*Assumptions!H$21</f>
        <v>12155455.323449405</v>
      </c>
      <c r="U72">
        <v>2091</v>
      </c>
      <c r="V72" s="51">
        <f>'Temporary Relocation Numbers'!V72*Assumptions!C$21</f>
        <v>0</v>
      </c>
      <c r="W72" s="51">
        <f>'Temporary Relocation Numbers'!W72*Assumptions!D$21</f>
        <v>0</v>
      </c>
      <c r="X72" s="51">
        <f>'Temporary Relocation Numbers'!X72*Assumptions!E$21</f>
        <v>0</v>
      </c>
      <c r="Y72" s="51">
        <f>'Temporary Relocation Numbers'!Y72*Assumptions!F$21</f>
        <v>0</v>
      </c>
      <c r="Z72" s="51">
        <f>'Temporary Relocation Numbers'!Z72*Assumptions!G$21</f>
        <v>0</v>
      </c>
      <c r="AA72" s="51">
        <f>'Temporary Relocation Numbers'!AA72*Assumptions!H$21</f>
        <v>0</v>
      </c>
      <c r="AB72" s="52">
        <f>'Temporary Relocation Numbers'!AB72*Assumptions!C$21</f>
        <v>635840.56990823569</v>
      </c>
      <c r="AC72" s="52">
        <f>'Temporary Relocation Numbers'!AC72*Assumptions!D$21</f>
        <v>725942.46320920007</v>
      </c>
      <c r="AD72" s="52">
        <f>'Temporary Relocation Numbers'!AD72*Assumptions!E$21</f>
        <v>494195.70683826471</v>
      </c>
      <c r="AE72" s="52">
        <f>'Temporary Relocation Numbers'!AE72*Assumptions!F$21</f>
        <v>504321.99395735539</v>
      </c>
      <c r="AF72" s="52">
        <f>'Temporary Relocation Numbers'!AF72*Assumptions!G$21</f>
        <v>397341.15031122387</v>
      </c>
      <c r="AG72" s="52">
        <f>'Temporary Relocation Numbers'!AG72*Assumptions!H$21</f>
        <v>157057.88636984717</v>
      </c>
      <c r="AH72" s="53">
        <f>'Temporary Relocation Numbers'!AH72*Assumptions!C$21</f>
        <v>49140443.94268436</v>
      </c>
      <c r="AI72" s="53">
        <f>'Temporary Relocation Numbers'!AI72*Assumptions!D$21</f>
        <v>94058244.237160057</v>
      </c>
      <c r="AJ72" s="53">
        <f>'Temporary Relocation Numbers'!AJ72*Assumptions!E$21</f>
        <v>74256495.600775898</v>
      </c>
      <c r="AK72" s="53">
        <f>'Temporary Relocation Numbers'!AK72*Assumptions!F$21</f>
        <v>34326806.172326326</v>
      </c>
      <c r="AL72" s="53">
        <f>'Temporary Relocation Numbers'!AL72*Assumptions!G$21</f>
        <v>21095199.486178253</v>
      </c>
      <c r="AM72" s="53">
        <f>'Temporary Relocation Numbers'!AM72*Assumptions!H$21</f>
        <v>11117792.82950969</v>
      </c>
    </row>
    <row r="73" spans="1:39" x14ac:dyDescent="0.35">
      <c r="A73">
        <v>2092</v>
      </c>
      <c r="B73" s="51">
        <f>'Temporary Relocation Numbers'!B73*Assumptions!C$21</f>
        <v>0</v>
      </c>
      <c r="C73" s="51">
        <f>'Temporary Relocation Numbers'!C73*Assumptions!D$21</f>
        <v>0</v>
      </c>
      <c r="D73" s="51">
        <f>'Temporary Relocation Numbers'!D73*Assumptions!E$21</f>
        <v>0</v>
      </c>
      <c r="E73" s="51">
        <f>'Temporary Relocation Numbers'!E73*Assumptions!F$21</f>
        <v>0</v>
      </c>
      <c r="F73" s="51">
        <f>'Temporary Relocation Numbers'!F73*Assumptions!G$21</f>
        <v>0</v>
      </c>
      <c r="G73" s="51">
        <f>'Temporary Relocation Numbers'!G73*Assumptions!H$21</f>
        <v>0</v>
      </c>
      <c r="H73" s="52">
        <f>'Temporary Relocation Numbers'!H73*Assumptions!C$21</f>
        <v>692792.82991752273</v>
      </c>
      <c r="I73" s="52">
        <f>'Temporary Relocation Numbers'!I73*Assumptions!D$21</f>
        <v>806368.57758871326</v>
      </c>
      <c r="J73" s="52">
        <f>'Temporary Relocation Numbers'!J73*Assumptions!E$21</f>
        <v>554773.09562673152</v>
      </c>
      <c r="K73" s="52">
        <f>'Temporary Relocation Numbers'!K73*Assumptions!F$21</f>
        <v>512885.41530385468</v>
      </c>
      <c r="L73" s="52">
        <f>'Temporary Relocation Numbers'!L73*Assumptions!G$21</f>
        <v>411452.97999277053</v>
      </c>
      <c r="M73" s="52">
        <f>'Temporary Relocation Numbers'!M73*Assumptions!H$21</f>
        <v>174183.04742606927</v>
      </c>
      <c r="N73" s="53">
        <f>'Temporary Relocation Numbers'!N73*Assumptions!C$21</f>
        <v>53517075.964672655</v>
      </c>
      <c r="O73" s="53">
        <f>'Temporary Relocation Numbers'!O73*Assumptions!D$21</f>
        <v>104430273.22042283</v>
      </c>
      <c r="P73" s="53">
        <f>'Temporary Relocation Numbers'!P73*Assumptions!E$21</f>
        <v>83319954.491763189</v>
      </c>
      <c r="Q73" s="53">
        <f>'Temporary Relocation Numbers'!Q73*Assumptions!F$21</f>
        <v>34893456.324404873</v>
      </c>
      <c r="R73" s="53">
        <f>'Temporary Relocation Numbers'!R73*Assumptions!G$21</f>
        <v>21834258.888344977</v>
      </c>
      <c r="S73" s="53">
        <f>'Temporary Relocation Numbers'!S73*Assumptions!H$21</f>
        <v>12324317.111612581</v>
      </c>
      <c r="U73">
        <v>2092</v>
      </c>
      <c r="V73" s="51">
        <f>'Temporary Relocation Numbers'!V73*Assumptions!C$21</f>
        <v>0</v>
      </c>
      <c r="W73" s="51">
        <f>'Temporary Relocation Numbers'!W73*Assumptions!D$21</f>
        <v>0</v>
      </c>
      <c r="X73" s="51">
        <f>'Temporary Relocation Numbers'!X73*Assumptions!E$21</f>
        <v>0</v>
      </c>
      <c r="Y73" s="51">
        <f>'Temporary Relocation Numbers'!Y73*Assumptions!F$21</f>
        <v>0</v>
      </c>
      <c r="Z73" s="51">
        <f>'Temporary Relocation Numbers'!Z73*Assumptions!G$21</f>
        <v>0</v>
      </c>
      <c r="AA73" s="51">
        <f>'Temporary Relocation Numbers'!AA73*Assumptions!H$21</f>
        <v>0</v>
      </c>
      <c r="AB73" s="52">
        <f>'Temporary Relocation Numbers'!AB73*Assumptions!C$21</f>
        <v>644973.26993371127</v>
      </c>
      <c r="AC73" s="52">
        <f>'Temporary Relocation Numbers'!AC73*Assumptions!D$21</f>
        <v>736369.31400483439</v>
      </c>
      <c r="AD73" s="52">
        <f>'Temporary Relocation Numbers'!AD73*Assumptions!E$21</f>
        <v>501293.93453563086</v>
      </c>
      <c r="AE73" s="52">
        <f>'Temporary Relocation Numbers'!AE73*Assumptions!F$21</f>
        <v>511565.66745828796</v>
      </c>
      <c r="AF73" s="52">
        <f>'Temporary Relocation Numbers'!AF73*Assumptions!G$21</f>
        <v>403048.23744171875</v>
      </c>
      <c r="AG73" s="52">
        <f>'Temporary Relocation Numbers'!AG73*Assumptions!H$21</f>
        <v>159313.73890699816</v>
      </c>
      <c r="AH73" s="53">
        <f>'Temporary Relocation Numbers'!AH73*Assumptions!C$21</f>
        <v>49823095.724496782</v>
      </c>
      <c r="AI73" s="53">
        <f>'Temporary Relocation Numbers'!AI73*Assumptions!D$21</f>
        <v>95364887.459543958</v>
      </c>
      <c r="AJ73" s="53">
        <f>'Temporary Relocation Numbers'!AJ73*Assumptions!E$21</f>
        <v>75288055.858801663</v>
      </c>
      <c r="AK73" s="53">
        <f>'Temporary Relocation Numbers'!AK73*Assumptions!F$21</f>
        <v>34803669.088436723</v>
      </c>
      <c r="AL73" s="53">
        <f>'Temporary Relocation Numbers'!AL73*Assumptions!G$21</f>
        <v>21388250.878504392</v>
      </c>
      <c r="AM73" s="53">
        <f>'Temporary Relocation Numbers'!AM73*Assumptions!H$21</f>
        <v>11272239.563725978</v>
      </c>
    </row>
    <row r="74" spans="1:39" x14ac:dyDescent="0.35">
      <c r="A74">
        <v>2093</v>
      </c>
      <c r="B74" s="51">
        <f>'Temporary Relocation Numbers'!B74*Assumptions!C$21</f>
        <v>0</v>
      </c>
      <c r="C74" s="51">
        <f>'Temporary Relocation Numbers'!C74*Assumptions!D$21</f>
        <v>0</v>
      </c>
      <c r="D74" s="51">
        <f>'Temporary Relocation Numbers'!D74*Assumptions!E$21</f>
        <v>0</v>
      </c>
      <c r="E74" s="51">
        <f>'Temporary Relocation Numbers'!E74*Assumptions!F$21</f>
        <v>0</v>
      </c>
      <c r="F74" s="51">
        <f>'Temporary Relocation Numbers'!F74*Assumptions!G$21</f>
        <v>0</v>
      </c>
      <c r="G74" s="51">
        <f>'Temporary Relocation Numbers'!G74*Assumptions!H$21</f>
        <v>0</v>
      </c>
      <c r="H74" s="52">
        <f>'Temporary Relocation Numbers'!H74*Assumptions!C$21</f>
        <v>702743.54617387941</v>
      </c>
      <c r="I74" s="52">
        <f>'Temporary Relocation Numbers'!I74*Assumptions!D$21</f>
        <v>817950.60408656602</v>
      </c>
      <c r="J74" s="52">
        <f>'Temporary Relocation Numbers'!J74*Assumptions!E$21</f>
        <v>562741.40797473816</v>
      </c>
      <c r="K74" s="52">
        <f>'Temporary Relocation Numbers'!K74*Assumptions!F$21</f>
        <v>520252.08686758881</v>
      </c>
      <c r="L74" s="52">
        <f>'Temporary Relocation Numbers'!L74*Assumptions!G$21</f>
        <v>417362.7580388682</v>
      </c>
      <c r="M74" s="52">
        <f>'Temporary Relocation Numbers'!M74*Assumptions!H$21</f>
        <v>176684.87193515181</v>
      </c>
      <c r="N74" s="53">
        <f>'Temporary Relocation Numbers'!N74*Assumptions!C$21</f>
        <v>54260527.271447316</v>
      </c>
      <c r="O74" s="53">
        <f>'Temporary Relocation Numbers'!O74*Assumptions!D$21</f>
        <v>105881003.13593255</v>
      </c>
      <c r="P74" s="53">
        <f>'Temporary Relocation Numbers'!P74*Assumptions!E$21</f>
        <v>84477422.980665609</v>
      </c>
      <c r="Q74" s="53">
        <f>'Temporary Relocation Numbers'!Q74*Assumptions!F$21</f>
        <v>35378191.060648449</v>
      </c>
      <c r="R74" s="53">
        <f>'Temporary Relocation Numbers'!R74*Assumptions!G$21</f>
        <v>22137577.184615713</v>
      </c>
      <c r="S74" s="53">
        <f>'Temporary Relocation Numbers'!S74*Assumptions!H$21</f>
        <v>12495524.702770621</v>
      </c>
      <c r="U74">
        <v>2093</v>
      </c>
      <c r="V74" s="51">
        <f>'Temporary Relocation Numbers'!V74*Assumptions!C$21</f>
        <v>0</v>
      </c>
      <c r="W74" s="51">
        <f>'Temporary Relocation Numbers'!W74*Assumptions!D$21</f>
        <v>0</v>
      </c>
      <c r="X74" s="51">
        <f>'Temporary Relocation Numbers'!X74*Assumptions!E$21</f>
        <v>0</v>
      </c>
      <c r="Y74" s="51">
        <f>'Temporary Relocation Numbers'!Y74*Assumptions!F$21</f>
        <v>0</v>
      </c>
      <c r="Z74" s="51">
        <f>'Temporary Relocation Numbers'!Z74*Assumptions!G$21</f>
        <v>0</v>
      </c>
      <c r="AA74" s="51">
        <f>'Temporary Relocation Numbers'!AA74*Assumptions!H$21</f>
        <v>0</v>
      </c>
      <c r="AB74" s="52">
        <f>'Temporary Relocation Numbers'!AB74*Assumptions!C$21</f>
        <v>654237.14468081109</v>
      </c>
      <c r="AC74" s="52">
        <f>'Temporary Relocation Numbers'!AC74*Assumptions!D$21</f>
        <v>746945.92765775346</v>
      </c>
      <c r="AD74" s="52">
        <f>'Temporary Relocation Numbers'!AD74*Assumptions!E$21</f>
        <v>508494.11543847102</v>
      </c>
      <c r="AE74" s="52">
        <f>'Temporary Relocation Numbers'!AE74*Assumptions!F$21</f>
        <v>518913.38323065994</v>
      </c>
      <c r="AF74" s="52">
        <f>'Temporary Relocation Numbers'!AF74*Assumptions!G$21</f>
        <v>408837.29655897996</v>
      </c>
      <c r="AG74" s="52">
        <f>'Temporary Relocation Numbers'!AG74*Assumptions!H$21</f>
        <v>161601.99268669094</v>
      </c>
      <c r="AH74" s="53">
        <f>'Temporary Relocation Numbers'!AH74*Assumptions!C$21</f>
        <v>50515230.803931735</v>
      </c>
      <c r="AI74" s="53">
        <f>'Temporary Relocation Numbers'!AI74*Assumptions!D$21</f>
        <v>96689682.376385406</v>
      </c>
      <c r="AJ74" s="53">
        <f>'Temporary Relocation Numbers'!AJ74*Assumptions!E$21</f>
        <v>76333946.39941524</v>
      </c>
      <c r="AK74" s="53">
        <f>'Temporary Relocation Numbers'!AK74*Assumptions!F$21</f>
        <v>35287156.513673328</v>
      </c>
      <c r="AL74" s="53">
        <f>'Temporary Relocation Numbers'!AL74*Assumptions!G$21</f>
        <v>21685373.297444932</v>
      </c>
      <c r="AM74" s="53">
        <f>'Temporary Relocation Numbers'!AM74*Assumptions!H$21</f>
        <v>11428831.849138971</v>
      </c>
    </row>
    <row r="75" spans="1:39" x14ac:dyDescent="0.35">
      <c r="A75">
        <v>2094</v>
      </c>
      <c r="B75" s="51">
        <f>'Temporary Relocation Numbers'!B75*Assumptions!C$21</f>
        <v>0</v>
      </c>
      <c r="C75" s="51">
        <f>'Temporary Relocation Numbers'!C75*Assumptions!D$21</f>
        <v>0</v>
      </c>
      <c r="D75" s="51">
        <f>'Temporary Relocation Numbers'!D75*Assumptions!E$21</f>
        <v>0</v>
      </c>
      <c r="E75" s="51">
        <f>'Temporary Relocation Numbers'!E75*Assumptions!F$21</f>
        <v>0</v>
      </c>
      <c r="F75" s="51">
        <f>'Temporary Relocation Numbers'!F75*Assumptions!G$21</f>
        <v>0</v>
      </c>
      <c r="G75" s="51">
        <f>'Temporary Relocation Numbers'!G75*Assumptions!H$21</f>
        <v>0</v>
      </c>
      <c r="H75" s="52">
        <f>'Temporary Relocation Numbers'!H75*Assumptions!C$21</f>
        <v>712837.18647583609</v>
      </c>
      <c r="I75" s="52">
        <f>'Temporary Relocation Numbers'!I75*Assumptions!D$21</f>
        <v>829698.98545181483</v>
      </c>
      <c r="J75" s="52">
        <f>'Temporary Relocation Numbers'!J75*Assumptions!E$21</f>
        <v>570824.1707208911</v>
      </c>
      <c r="K75" s="52">
        <f>'Temporary Relocation Numbers'!K75*Assumptions!F$21</f>
        <v>527724.56734752271</v>
      </c>
      <c r="L75" s="52">
        <f>'Temporary Relocation Numbers'!L75*Assumptions!G$21</f>
        <v>423357.41936021834</v>
      </c>
      <c r="M75" s="52">
        <f>'Temporary Relocation Numbers'!M75*Assumptions!H$21</f>
        <v>179222.63062937316</v>
      </c>
      <c r="N75" s="53">
        <f>'Temporary Relocation Numbers'!N75*Assumptions!C$21</f>
        <v>55014306.493856013</v>
      </c>
      <c r="O75" s="53">
        <f>'Temporary Relocation Numbers'!O75*Assumptions!D$21</f>
        <v>107351886.37693739</v>
      </c>
      <c r="P75" s="53">
        <f>'Temporary Relocation Numbers'!P75*Assumptions!E$21</f>
        <v>85650970.85068354</v>
      </c>
      <c r="Q75" s="53">
        <f>'Temporary Relocation Numbers'!Q75*Assumptions!F$21</f>
        <v>35869659.660179637</v>
      </c>
      <c r="R75" s="53">
        <f>'Temporary Relocation Numbers'!R75*Assumptions!G$21</f>
        <v>22445109.133812476</v>
      </c>
      <c r="S75" s="53">
        <f>'Temporary Relocation Numbers'!S75*Assumptions!H$21</f>
        <v>12669110.684471903</v>
      </c>
      <c r="U75">
        <v>2094</v>
      </c>
      <c r="V75" s="51">
        <f>'Temporary Relocation Numbers'!V75*Assumptions!C$21</f>
        <v>0</v>
      </c>
      <c r="W75" s="51">
        <f>'Temporary Relocation Numbers'!W75*Assumptions!D$21</f>
        <v>0</v>
      </c>
      <c r="X75" s="51">
        <f>'Temporary Relocation Numbers'!X75*Assumptions!E$21</f>
        <v>0</v>
      </c>
      <c r="Y75" s="51">
        <f>'Temporary Relocation Numbers'!Y75*Assumptions!F$21</f>
        <v>0</v>
      </c>
      <c r="Z75" s="51">
        <f>'Temporary Relocation Numbers'!Z75*Assumptions!G$21</f>
        <v>0</v>
      </c>
      <c r="AA75" s="51">
        <f>'Temporary Relocation Numbers'!AA75*Assumptions!H$21</f>
        <v>0</v>
      </c>
      <c r="AB75" s="52">
        <f>'Temporary Relocation Numbers'!AB75*Assumptions!C$21</f>
        <v>663634.07823721482</v>
      </c>
      <c r="AC75" s="52">
        <f>'Temporary Relocation Numbers'!AC75*Assumptions!D$21</f>
        <v>757674.45524059283</v>
      </c>
      <c r="AD75" s="52">
        <f>'Temporary Relocation Numbers'!AD75*Assumptions!E$21</f>
        <v>515797.71392022457</v>
      </c>
      <c r="AE75" s="52">
        <f>'Temporary Relocation Numbers'!AE75*Assumptions!F$21</f>
        <v>526366.63565356552</v>
      </c>
      <c r="AF75" s="52">
        <f>'Temporary Relocation Numbers'!AF75*Assumptions!G$21</f>
        <v>414709.50504237128</v>
      </c>
      <c r="AG75" s="52">
        <f>'Temporary Relocation Numbers'!AG75*Assumptions!H$21</f>
        <v>163923.11309418496</v>
      </c>
      <c r="AH75" s="53">
        <f>'Temporary Relocation Numbers'!AH75*Assumptions!C$21</f>
        <v>51216980.921557687</v>
      </c>
      <c r="AI75" s="53">
        <f>'Temporary Relocation Numbers'!AI75*Assumptions!D$21</f>
        <v>98032881.148340002</v>
      </c>
      <c r="AJ75" s="53">
        <f>'Temporary Relocation Numbers'!AJ75*Assumptions!E$21</f>
        <v>77394366.296783566</v>
      </c>
      <c r="AK75" s="53">
        <f>'Temporary Relocation Numbers'!AK75*Assumptions!F$21</f>
        <v>35777360.474737436</v>
      </c>
      <c r="AL75" s="53">
        <f>'Temporary Relocation Numbers'!AL75*Assumptions!G$21</f>
        <v>21986623.297099687</v>
      </c>
      <c r="AM75" s="53">
        <f>'Temporary Relocation Numbers'!AM75*Assumptions!H$21</f>
        <v>11587599.491428677</v>
      </c>
    </row>
    <row r="76" spans="1:39" x14ac:dyDescent="0.35">
      <c r="A76">
        <v>2095</v>
      </c>
      <c r="B76" s="51">
        <f>'Temporary Relocation Numbers'!B76*Assumptions!C$21</f>
        <v>0</v>
      </c>
      <c r="C76" s="51">
        <f>'Temporary Relocation Numbers'!C76*Assumptions!D$21</f>
        <v>0</v>
      </c>
      <c r="D76" s="51">
        <f>'Temporary Relocation Numbers'!D76*Assumptions!E$21</f>
        <v>0</v>
      </c>
      <c r="E76" s="51">
        <f>'Temporary Relocation Numbers'!E76*Assumptions!F$21</f>
        <v>0</v>
      </c>
      <c r="F76" s="51">
        <f>'Temporary Relocation Numbers'!F76*Assumptions!G$21</f>
        <v>0</v>
      </c>
      <c r="G76" s="51">
        <f>'Temporary Relocation Numbers'!G76*Assumptions!H$21</f>
        <v>0</v>
      </c>
      <c r="H76" s="52">
        <f>'Temporary Relocation Numbers'!H76*Assumptions!C$21</f>
        <v>723075.80366886489</v>
      </c>
      <c r="I76" s="52">
        <f>'Temporary Relocation Numbers'!I76*Assumptions!D$21</f>
        <v>841616.11107131781</v>
      </c>
      <c r="J76" s="52">
        <f>'Temporary Relocation Numbers'!J76*Assumptions!E$21</f>
        <v>579023.02773820458</v>
      </c>
      <c r="K76" s="52">
        <f>'Temporary Relocation Numbers'!K76*Assumptions!F$21</f>
        <v>535304.37649740803</v>
      </c>
      <c r="L76" s="52">
        <f>'Temporary Relocation Numbers'!L76*Assumptions!G$21</f>
        <v>429438.18315157911</v>
      </c>
      <c r="M76" s="52">
        <f>'Temporary Relocation Numbers'!M76*Assumptions!H$21</f>
        <v>181796.83963832475</v>
      </c>
      <c r="N76" s="53">
        <f>'Temporary Relocation Numbers'!N76*Assumptions!C$21</f>
        <v>55778557.105775788</v>
      </c>
      <c r="O76" s="53">
        <f>'Temporary Relocation Numbers'!O76*Assumptions!D$21</f>
        <v>108843202.91045541</v>
      </c>
      <c r="P76" s="53">
        <f>'Temporary Relocation Numbers'!P76*Assumptions!E$21</f>
        <v>86840821.474202141</v>
      </c>
      <c r="Q76" s="53">
        <f>'Temporary Relocation Numbers'!Q76*Assumptions!F$21</f>
        <v>36367955.668831632</v>
      </c>
      <c r="R76" s="53">
        <f>'Temporary Relocation Numbers'!R76*Assumptions!G$21</f>
        <v>22756913.271378729</v>
      </c>
      <c r="S76" s="53">
        <f>'Temporary Relocation Numbers'!S76*Assumptions!H$21</f>
        <v>12845108.096966198</v>
      </c>
      <c r="U76">
        <v>2095</v>
      </c>
      <c r="V76" s="51">
        <f>'Temporary Relocation Numbers'!V76*Assumptions!C$21</f>
        <v>0</v>
      </c>
      <c r="W76" s="51">
        <f>'Temporary Relocation Numbers'!W76*Assumptions!D$21</f>
        <v>0</v>
      </c>
      <c r="X76" s="51">
        <f>'Temporary Relocation Numbers'!X76*Assumptions!E$21</f>
        <v>0</v>
      </c>
      <c r="Y76" s="51">
        <f>'Temporary Relocation Numbers'!Y76*Assumptions!F$21</f>
        <v>0</v>
      </c>
      <c r="Z76" s="51">
        <f>'Temporary Relocation Numbers'!Z76*Assumptions!G$21</f>
        <v>0</v>
      </c>
      <c r="AA76" s="51">
        <f>'Temporary Relocation Numbers'!AA76*Assumptions!H$21</f>
        <v>0</v>
      </c>
      <c r="AB76" s="52">
        <f>'Temporary Relocation Numbers'!AB76*Assumptions!C$21</f>
        <v>673165.98175211321</v>
      </c>
      <c r="AC76" s="52">
        <f>'Temporary Relocation Numbers'!AC76*Assumptions!D$21</f>
        <v>768557.07872225659</v>
      </c>
      <c r="AD76" s="52">
        <f>'Temporary Relocation Numbers'!AD76*Assumptions!E$21</f>
        <v>523206.21538740711</v>
      </c>
      <c r="AE76" s="52">
        <f>'Temporary Relocation Numbers'!AE76*Assumptions!F$21</f>
        <v>533926.94057015248</v>
      </c>
      <c r="AF76" s="52">
        <f>'Temporary Relocation Numbers'!AF76*Assumptions!G$21</f>
        <v>420666.05718218192</v>
      </c>
      <c r="AG76" s="52">
        <f>'Temporary Relocation Numbers'!AG76*Assumptions!H$21</f>
        <v>166277.57219915735</v>
      </c>
      <c r="AH76" s="53">
        <f>'Temporary Relocation Numbers'!AH76*Assumptions!C$21</f>
        <v>51928479.64806357</v>
      </c>
      <c r="AI76" s="53">
        <f>'Temporary Relocation Numbers'!AI76*Assumptions!D$21</f>
        <v>99394739.439041957</v>
      </c>
      <c r="AJ76" s="53">
        <f>'Temporary Relocation Numbers'!AJ76*Assumptions!E$21</f>
        <v>78469517.390582502</v>
      </c>
      <c r="AK76" s="53">
        <f>'Temporary Relocation Numbers'!AK76*Assumptions!F$21</f>
        <v>36274374.276751749</v>
      </c>
      <c r="AL76" s="53">
        <f>'Temporary Relocation Numbers'!AL76*Assumptions!G$21</f>
        <v>22292058.217209693</v>
      </c>
      <c r="AM76" s="53">
        <f>'Temporary Relocation Numbers'!AM76*Assumptions!H$21</f>
        <v>11748572.71033119</v>
      </c>
    </row>
    <row r="77" spans="1:39" x14ac:dyDescent="0.35">
      <c r="A77">
        <v>2096</v>
      </c>
      <c r="B77" s="51">
        <f>'Temporary Relocation Numbers'!B77*Assumptions!C$21</f>
        <v>0</v>
      </c>
      <c r="C77" s="51">
        <f>'Temporary Relocation Numbers'!C77*Assumptions!D$21</f>
        <v>0</v>
      </c>
      <c r="D77" s="51">
        <f>'Temporary Relocation Numbers'!D77*Assumptions!E$21</f>
        <v>0</v>
      </c>
      <c r="E77" s="51">
        <f>'Temporary Relocation Numbers'!E77*Assumptions!F$21</f>
        <v>0</v>
      </c>
      <c r="F77" s="51">
        <f>'Temporary Relocation Numbers'!F77*Assumptions!G$21</f>
        <v>0</v>
      </c>
      <c r="G77" s="51">
        <f>'Temporary Relocation Numbers'!G77*Assumptions!H$21</f>
        <v>0</v>
      </c>
      <c r="H77" s="52">
        <f>'Temporary Relocation Numbers'!H77*Assumptions!C$21</f>
        <v>733461.48008385091</v>
      </c>
      <c r="I77" s="52">
        <f>'Temporary Relocation Numbers'!I77*Assumptions!D$21</f>
        <v>853704.40465115465</v>
      </c>
      <c r="J77" s="52">
        <f>'Temporary Relocation Numbers'!J77*Assumptions!E$21</f>
        <v>587339.64651095576</v>
      </c>
      <c r="K77" s="52">
        <f>'Temporary Relocation Numbers'!K77*Assumptions!F$21</f>
        <v>542993.05589951109</v>
      </c>
      <c r="L77" s="52">
        <f>'Temporary Relocation Numbers'!L77*Assumptions!G$21</f>
        <v>435606.28611923754</v>
      </c>
      <c r="M77" s="52">
        <f>'Temporary Relocation Numbers'!M77*Assumptions!H$21</f>
        <v>184408.02250486609</v>
      </c>
      <c r="N77" s="53">
        <f>'Temporary Relocation Numbers'!N77*Assumptions!C$21</f>
        <v>56553424.574201494</v>
      </c>
      <c r="O77" s="53">
        <f>'Temporary Relocation Numbers'!O77*Assumptions!D$21</f>
        <v>110355236.59276518</v>
      </c>
      <c r="P77" s="53">
        <f>'Temporary Relocation Numbers'!P77*Assumptions!E$21</f>
        <v>88047201.326662645</v>
      </c>
      <c r="Q77" s="53">
        <f>'Temporary Relocation Numbers'!Q77*Assumptions!F$21</f>
        <v>36873173.931962505</v>
      </c>
      <c r="R77" s="53">
        <f>'Temporary Relocation Numbers'!R77*Assumptions!G$21</f>
        <v>23073048.945923649</v>
      </c>
      <c r="S77" s="53">
        <f>'Temporary Relocation Numbers'!S77*Assumptions!H$21</f>
        <v>13023550.439493565</v>
      </c>
      <c r="U77">
        <v>2096</v>
      </c>
      <c r="V77" s="51">
        <f>'Temporary Relocation Numbers'!V77*Assumptions!C$21</f>
        <v>0</v>
      </c>
      <c r="W77" s="51">
        <f>'Temporary Relocation Numbers'!W77*Assumptions!D$21</f>
        <v>0</v>
      </c>
      <c r="X77" s="51">
        <f>'Temporary Relocation Numbers'!X77*Assumptions!E$21</f>
        <v>0</v>
      </c>
      <c r="Y77" s="51">
        <f>'Temporary Relocation Numbers'!Y77*Assumptions!F$21</f>
        <v>0</v>
      </c>
      <c r="Z77" s="51">
        <f>'Temporary Relocation Numbers'!Z77*Assumptions!G$21</f>
        <v>0</v>
      </c>
      <c r="AA77" s="51">
        <f>'Temporary Relocation Numbers'!AA77*Assumptions!H$21</f>
        <v>0</v>
      </c>
      <c r="AB77" s="52">
        <f>'Temporary Relocation Numbers'!AB77*Assumptions!C$21</f>
        <v>682834.79382490052</v>
      </c>
      <c r="AC77" s="52">
        <f>'Temporary Relocation Numbers'!AC77*Assumptions!D$21</f>
        <v>779596.01141168701</v>
      </c>
      <c r="AD77" s="52">
        <f>'Temporary Relocation Numbers'!AD77*Assumptions!E$21</f>
        <v>530721.12658171344</v>
      </c>
      <c r="AE77" s="52">
        <f>'Temporary Relocation Numbers'!AE77*Assumptions!F$21</f>
        <v>541595.83559591474</v>
      </c>
      <c r="AF77" s="52">
        <f>'Temporary Relocation Numbers'!AF77*Assumptions!G$21</f>
        <v>426708.16442252189</v>
      </c>
      <c r="AG77" s="52">
        <f>'Temporary Relocation Numbers'!AG77*Assumptions!H$21</f>
        <v>168665.84885171257</v>
      </c>
      <c r="AH77" s="53">
        <f>'Temporary Relocation Numbers'!AH77*Assumptions!C$21</f>
        <v>52649862.409682646</v>
      </c>
      <c r="AI77" s="53">
        <f>'Temporary Relocation Numbers'!AI77*Assumptions!D$21</f>
        <v>100775516.46376693</v>
      </c>
      <c r="AJ77" s="53">
        <f>'Temporary Relocation Numbers'!AJ77*Assumptions!E$21</f>
        <v>79559604.324414879</v>
      </c>
      <c r="AK77" s="53">
        <f>'Temporary Relocation Numbers'!AK77*Assumptions!F$21</f>
        <v>36778292.521019906</v>
      </c>
      <c r="AL77" s="53">
        <f>'Temporary Relocation Numbers'!AL77*Assumptions!G$21</f>
        <v>22601736.194071148</v>
      </c>
      <c r="AM77" s="53">
        <f>'Temporary Relocation Numbers'!AM77*Assumptions!H$21</f>
        <v>11911782.14539073</v>
      </c>
    </row>
    <row r="78" spans="1:39" x14ac:dyDescent="0.35">
      <c r="A78">
        <v>2097</v>
      </c>
      <c r="B78" s="51">
        <f>'Temporary Relocation Numbers'!B78*Assumptions!C$21</f>
        <v>0</v>
      </c>
      <c r="C78" s="51">
        <f>'Temporary Relocation Numbers'!C78*Assumptions!D$21</f>
        <v>0</v>
      </c>
      <c r="D78" s="51">
        <f>'Temporary Relocation Numbers'!D78*Assumptions!E$21</f>
        <v>0</v>
      </c>
      <c r="E78" s="51">
        <f>'Temporary Relocation Numbers'!E78*Assumptions!F$21</f>
        <v>0</v>
      </c>
      <c r="F78" s="51">
        <f>'Temporary Relocation Numbers'!F78*Assumptions!G$21</f>
        <v>0</v>
      </c>
      <c r="G78" s="51">
        <f>'Temporary Relocation Numbers'!G78*Assumptions!H$21</f>
        <v>0</v>
      </c>
      <c r="H78" s="52">
        <f>'Temporary Relocation Numbers'!H78*Assumptions!C$21</f>
        <v>743996.32796059735</v>
      </c>
      <c r="I78" s="52">
        <f>'Temporary Relocation Numbers'!I78*Assumptions!D$21</f>
        <v>865966.32470956072</v>
      </c>
      <c r="J78" s="52">
        <f>'Temporary Relocation Numbers'!J78*Assumptions!E$21</f>
        <v>595775.71847381815</v>
      </c>
      <c r="K78" s="52">
        <f>'Temporary Relocation Numbers'!K78*Assumptions!F$21</f>
        <v>550792.1692781403</v>
      </c>
      <c r="L78" s="52">
        <f>'Temporary Relocation Numbers'!L78*Assumptions!G$21</f>
        <v>441862.98273252934</v>
      </c>
      <c r="M78" s="52">
        <f>'Temporary Relocation Numbers'!M78*Assumptions!H$21</f>
        <v>187056.71029160349</v>
      </c>
      <c r="N78" s="53">
        <f>'Temporary Relocation Numbers'!N78*Assumptions!C$21</f>
        <v>57339056.386934049</v>
      </c>
      <c r="O78" s="53">
        <f>'Temporary Relocation Numbers'!O78*Assumptions!D$21</f>
        <v>111888275.22343466</v>
      </c>
      <c r="P78" s="53">
        <f>'Temporary Relocation Numbers'!P78*Assumptions!E$21</f>
        <v>89270340.029669657</v>
      </c>
      <c r="Q78" s="53">
        <f>'Temporary Relocation Numbers'!Q78*Assumptions!F$21</f>
        <v>37385410.612508029</v>
      </c>
      <c r="R78" s="53">
        <f>'Temporary Relocation Numbers'!R78*Assumptions!G$21</f>
        <v>23393576.330518529</v>
      </c>
      <c r="S78" s="53">
        <f>'Temporary Relocation Numbers'!S78*Assumptions!H$21</f>
        <v>13204471.676660527</v>
      </c>
      <c r="U78">
        <v>2097</v>
      </c>
      <c r="V78" s="51">
        <f>'Temporary Relocation Numbers'!V78*Assumptions!C$21</f>
        <v>0</v>
      </c>
      <c r="W78" s="51">
        <f>'Temporary Relocation Numbers'!W78*Assumptions!D$21</f>
        <v>0</v>
      </c>
      <c r="X78" s="51">
        <f>'Temporary Relocation Numbers'!X78*Assumptions!E$21</f>
        <v>0</v>
      </c>
      <c r="Y78" s="51">
        <f>'Temporary Relocation Numbers'!Y78*Assumptions!F$21</f>
        <v>0</v>
      </c>
      <c r="Z78" s="51">
        <f>'Temporary Relocation Numbers'!Z78*Assumptions!G$21</f>
        <v>0</v>
      </c>
      <c r="AA78" s="51">
        <f>'Temporary Relocation Numbers'!AA78*Assumptions!H$21</f>
        <v>0</v>
      </c>
      <c r="AB78" s="52">
        <f>'Temporary Relocation Numbers'!AB78*Assumptions!C$21</f>
        <v>692642.48089944536</v>
      </c>
      <c r="AC78" s="52">
        <f>'Temporary Relocation Numbers'!AC78*Assumptions!D$21</f>
        <v>790793.49840800674</v>
      </c>
      <c r="AD78" s="52">
        <f>'Temporary Relocation Numbers'!AD78*Assumptions!E$21</f>
        <v>538343.97588645772</v>
      </c>
      <c r="AE78" s="52">
        <f>'Temporary Relocation Numbers'!AE78*Assumptions!F$21</f>
        <v>549374.8804314119</v>
      </c>
      <c r="AF78" s="52">
        <f>'Temporary Relocation Numbers'!AF78*Assumptions!G$21</f>
        <v>432837.05560770456</v>
      </c>
      <c r="AG78" s="52">
        <f>'Temporary Relocation Numbers'!AG78*Assumptions!H$21</f>
        <v>171088.42877977091</v>
      </c>
      <c r="AH78" s="53">
        <f>'Temporary Relocation Numbers'!AH78*Assumptions!C$21</f>
        <v>53381266.513969332</v>
      </c>
      <c r="AI78" s="53">
        <f>'Temporary Relocation Numbers'!AI78*Assumptions!D$21</f>
        <v>102175475.03877079</v>
      </c>
      <c r="AJ78" s="53">
        <f>'Temporary Relocation Numbers'!AJ78*Assumptions!E$21</f>
        <v>80664834.584762141</v>
      </c>
      <c r="AK78" s="53">
        <f>'Temporary Relocation Numbers'!AK78*Assumptions!F$21</f>
        <v>37289211.123032875</v>
      </c>
      <c r="AL78" s="53">
        <f>'Temporary Relocation Numbers'!AL78*Assumptions!G$21</f>
        <v>22915716.171601124</v>
      </c>
      <c r="AM78" s="53">
        <f>'Temporary Relocation Numbers'!AM78*Assumptions!H$21</f>
        <v>12077258.861791519</v>
      </c>
    </row>
    <row r="79" spans="1:39" x14ac:dyDescent="0.35">
      <c r="A79">
        <v>2098</v>
      </c>
      <c r="B79" s="51">
        <f>'Temporary Relocation Numbers'!B79*Assumptions!C$21</f>
        <v>0</v>
      </c>
      <c r="C79" s="51">
        <f>'Temporary Relocation Numbers'!C79*Assumptions!D$21</f>
        <v>0</v>
      </c>
      <c r="D79" s="51">
        <f>'Temporary Relocation Numbers'!D79*Assumptions!E$21</f>
        <v>0</v>
      </c>
      <c r="E79" s="51">
        <f>'Temporary Relocation Numbers'!E79*Assumptions!F$21</f>
        <v>0</v>
      </c>
      <c r="F79" s="51">
        <f>'Temporary Relocation Numbers'!F79*Assumptions!G$21</f>
        <v>0</v>
      </c>
      <c r="G79" s="51">
        <f>'Temporary Relocation Numbers'!G79*Assumptions!H$21</f>
        <v>0</v>
      </c>
      <c r="H79" s="52">
        <f>'Temporary Relocation Numbers'!H79*Assumptions!C$21</f>
        <v>754682.48987741268</v>
      </c>
      <c r="I79" s="52">
        <f>'Temporary Relocation Numbers'!I79*Assumptions!D$21</f>
        <v>878404.36507693969</v>
      </c>
      <c r="J79" s="52">
        <f>'Temporary Relocation Numbers'!J79*Assumptions!E$21</f>
        <v>604332.95935586619</v>
      </c>
      <c r="K79" s="52">
        <f>'Temporary Relocation Numbers'!K79*Assumptions!F$21</f>
        <v>558703.30281767529</v>
      </c>
      <c r="L79" s="52">
        <f>'Temporary Relocation Numbers'!L79*Assumptions!G$21</f>
        <v>448209.54547897453</v>
      </c>
      <c r="M79" s="52">
        <f>'Temporary Relocation Numbers'!M79*Assumptions!H$21</f>
        <v>189743.44168889703</v>
      </c>
      <c r="N79" s="53">
        <f>'Temporary Relocation Numbers'!N79*Assumptions!C$21</f>
        <v>58135602.080653034</v>
      </c>
      <c r="O79" s="53">
        <f>'Temporary Relocation Numbers'!O79*Assumptions!D$21</f>
        <v>113442610.60010087</v>
      </c>
      <c r="P79" s="53">
        <f>'Temporary Relocation Numbers'!P79*Assumptions!E$21</f>
        <v>90510470.39469716</v>
      </c>
      <c r="Q79" s="53">
        <f>'Temporary Relocation Numbers'!Q79*Assumptions!F$21</f>
        <v>37904763.209285237</v>
      </c>
      <c r="R79" s="53">
        <f>'Temporary Relocation Numbers'!R79*Assumptions!G$21</f>
        <v>23718556.434150077</v>
      </c>
      <c r="S79" s="53">
        <f>'Temporary Relocation Numbers'!S79*Assumptions!H$21</f>
        <v>13387906.244904919</v>
      </c>
      <c r="U79">
        <v>2098</v>
      </c>
      <c r="V79" s="51">
        <f>'Temporary Relocation Numbers'!V79*Assumptions!C$21</f>
        <v>0</v>
      </c>
      <c r="W79" s="51">
        <f>'Temporary Relocation Numbers'!W79*Assumptions!D$21</f>
        <v>0</v>
      </c>
      <c r="X79" s="51">
        <f>'Temporary Relocation Numbers'!X79*Assumptions!E$21</f>
        <v>0</v>
      </c>
      <c r="Y79" s="51">
        <f>'Temporary Relocation Numbers'!Y79*Assumptions!F$21</f>
        <v>0</v>
      </c>
      <c r="Z79" s="51">
        <f>'Temporary Relocation Numbers'!Z79*Assumptions!G$21</f>
        <v>0</v>
      </c>
      <c r="AA79" s="51">
        <f>'Temporary Relocation Numbers'!AA79*Assumptions!H$21</f>
        <v>0</v>
      </c>
      <c r="AB79" s="52">
        <f>'Temporary Relocation Numbers'!AB79*Assumptions!C$21</f>
        <v>702591.03766402672</v>
      </c>
      <c r="AC79" s="52">
        <f>'Temporary Relocation Numbers'!AC79*Assumptions!D$21</f>
        <v>802151.81705712806</v>
      </c>
      <c r="AD79" s="52">
        <f>'Temporary Relocation Numbers'!AD79*Assumptions!E$21</f>
        <v>546076.31363741693</v>
      </c>
      <c r="AE79" s="52">
        <f>'Temporary Relocation Numbers'!AE79*Assumptions!F$21</f>
        <v>557265.65717948182</v>
      </c>
      <c r="AF79" s="52">
        <f>'Temporary Relocation Numbers'!AF79*Assumptions!G$21</f>
        <v>439053.97723217041</v>
      </c>
      <c r="AG79" s="52">
        <f>'Temporary Relocation Numbers'!AG79*Assumptions!H$21</f>
        <v>173545.804687856</v>
      </c>
      <c r="AH79" s="53">
        <f>'Temporary Relocation Numbers'!AH79*Assumptions!C$21</f>
        <v>54122831.175934315</v>
      </c>
      <c r="AI79" s="53">
        <f>'Temporary Relocation Numbers'!AI79*Assumptions!D$21</f>
        <v>103594881.63131402</v>
      </c>
      <c r="AJ79" s="53">
        <f>'Temporary Relocation Numbers'!AJ79*Assumptions!E$21</f>
        <v>81785418.540477321</v>
      </c>
      <c r="AK79" s="53">
        <f>'Temporary Relocation Numbers'!AK79*Assumptions!F$21</f>
        <v>37807227.330725439</v>
      </c>
      <c r="AL79" s="53">
        <f>'Temporary Relocation Numbers'!AL79*Assumptions!G$21</f>
        <v>23234057.912556857</v>
      </c>
      <c r="AM79" s="53">
        <f>'Temporary Relocation Numbers'!AM79*Assumptions!H$21</f>
        <v>12245034.356270732</v>
      </c>
    </row>
    <row r="80" spans="1:39" x14ac:dyDescent="0.35">
      <c r="A80">
        <v>2099</v>
      </c>
      <c r="B80" s="51">
        <f>'Temporary Relocation Numbers'!B80*Assumptions!C$21</f>
        <v>0</v>
      </c>
      <c r="C80" s="51">
        <f>'Temporary Relocation Numbers'!C80*Assumptions!D$21</f>
        <v>0</v>
      </c>
      <c r="D80" s="51">
        <f>'Temporary Relocation Numbers'!D80*Assumptions!E$21</f>
        <v>0</v>
      </c>
      <c r="E80" s="51">
        <f>'Temporary Relocation Numbers'!E80*Assumptions!F$21</f>
        <v>0</v>
      </c>
      <c r="F80" s="51">
        <f>'Temporary Relocation Numbers'!F80*Assumptions!G$21</f>
        <v>0</v>
      </c>
      <c r="G80" s="51">
        <f>'Temporary Relocation Numbers'!G80*Assumptions!H$21</f>
        <v>0</v>
      </c>
      <c r="H80" s="52">
        <f>'Temporary Relocation Numbers'!H80*Assumptions!C$21</f>
        <v>765522.13918686786</v>
      </c>
      <c r="I80" s="52">
        <f>'Temporary Relocation Numbers'!I80*Assumptions!D$21</f>
        <v>891021.05540305981</v>
      </c>
      <c r="J80" s="52">
        <f>'Temporary Relocation Numbers'!J80*Assumptions!E$21</f>
        <v>613013.10952951992</v>
      </c>
      <c r="K80" s="52">
        <f>'Temporary Relocation Numbers'!K80*Assumptions!F$21</f>
        <v>566728.06548516708</v>
      </c>
      <c r="L80" s="52">
        <f>'Temporary Relocation Numbers'!L80*Assumptions!G$21</f>
        <v>454647.26512307482</v>
      </c>
      <c r="M80" s="52">
        <f>'Temporary Relocation Numbers'!M80*Assumptions!H$21</f>
        <v>192468.76312441987</v>
      </c>
      <c r="N80" s="53">
        <f>'Temporary Relocation Numbers'!N80*Assumptions!C$21</f>
        <v>58943213.269379452</v>
      </c>
      <c r="O80" s="53">
        <f>'Temporary Relocation Numbers'!O80*Assumptions!D$21</f>
        <v>115018538.57401045</v>
      </c>
      <c r="P80" s="53">
        <f>'Temporary Relocation Numbers'!P80*Assumptions!E$21</f>
        <v>91767828.467401728</v>
      </c>
      <c r="Q80" s="53">
        <f>'Temporary Relocation Numbers'!Q80*Assumptions!F$21</f>
        <v>38431330.575550325</v>
      </c>
      <c r="R80" s="53">
        <f>'Temporary Relocation Numbers'!R80*Assumptions!G$21</f>
        <v>24048051.113332789</v>
      </c>
      <c r="S80" s="53">
        <f>'Temporary Relocation Numbers'!S80*Assumptions!H$21</f>
        <v>13573889.059050465</v>
      </c>
      <c r="U80">
        <v>2099</v>
      </c>
      <c r="V80" s="51">
        <f>'Temporary Relocation Numbers'!V80*Assumptions!C$21</f>
        <v>0</v>
      </c>
      <c r="W80" s="51">
        <f>'Temporary Relocation Numbers'!W80*Assumptions!D$21</f>
        <v>0</v>
      </c>
      <c r="X80" s="51">
        <f>'Temporary Relocation Numbers'!X80*Assumptions!E$21</f>
        <v>0</v>
      </c>
      <c r="Y80" s="51">
        <f>'Temporary Relocation Numbers'!Y80*Assumptions!F$21</f>
        <v>0</v>
      </c>
      <c r="Z80" s="51">
        <f>'Temporary Relocation Numbers'!Z80*Assumptions!G$21</f>
        <v>0</v>
      </c>
      <c r="AA80" s="51">
        <f>'Temporary Relocation Numbers'!AA80*Assumptions!H$21</f>
        <v>0</v>
      </c>
      <c r="AB80" s="52">
        <f>'Temporary Relocation Numbers'!AB80*Assumptions!C$21</f>
        <v>712682.48745701346</v>
      </c>
      <c r="AC80" s="52">
        <f>'Temporary Relocation Numbers'!AC80*Assumptions!D$21</f>
        <v>813673.27741491888</v>
      </c>
      <c r="AD80" s="52">
        <f>'Temporary Relocation Numbers'!AD80*Assumptions!E$21</f>
        <v>553919.71243813785</v>
      </c>
      <c r="AE80" s="52">
        <f>'Temporary Relocation Numbers'!AE80*Assumptions!F$21</f>
        <v>565269.7706670094</v>
      </c>
      <c r="AF80" s="52">
        <f>'Temporary Relocation Numbers'!AF80*Assumptions!G$21</f>
        <v>445360.19369399833</v>
      </c>
      <c r="AG80" s="52">
        <f>'Temporary Relocation Numbers'!AG80*Assumptions!H$21</f>
        <v>176038.47635730082</v>
      </c>
      <c r="AH80" s="53">
        <f>'Temporary Relocation Numbers'!AH80*Assumptions!C$21</f>
        <v>54874697.544542573</v>
      </c>
      <c r="AI80" s="53">
        <f>'Temporary Relocation Numbers'!AI80*Assumptions!D$21</f>
        <v>105034006.41038089</v>
      </c>
      <c r="AJ80" s="53">
        <f>'Temporary Relocation Numbers'!AJ80*Assumptions!E$21</f>
        <v>82921569.482826352</v>
      </c>
      <c r="AK80" s="53">
        <f>'Temporary Relocation Numbers'!AK80*Assumptions!F$21</f>
        <v>38332439.742986299</v>
      </c>
      <c r="AL80" s="53">
        <f>'Temporary Relocation Numbers'!AL80*Assumptions!G$21</f>
        <v>23556822.009910941</v>
      </c>
      <c r="AM80" s="53">
        <f>'Temporary Relocation Numbers'!AM80*Assumptions!H$21</f>
        <v>12415140.563113555</v>
      </c>
    </row>
    <row r="81" spans="1:39" x14ac:dyDescent="0.35">
      <c r="A81">
        <v>2100</v>
      </c>
      <c r="B81" s="51">
        <f>'Temporary Relocation Numbers'!B81*Assumptions!C$21</f>
        <v>0</v>
      </c>
      <c r="C81" s="51">
        <f>'Temporary Relocation Numbers'!C81*Assumptions!D$21</f>
        <v>0</v>
      </c>
      <c r="D81" s="51">
        <f>'Temporary Relocation Numbers'!D81*Assumptions!E$21</f>
        <v>0</v>
      </c>
      <c r="E81" s="51">
        <f>'Temporary Relocation Numbers'!E81*Assumptions!F$21</f>
        <v>0</v>
      </c>
      <c r="F81" s="51">
        <f>'Temporary Relocation Numbers'!F81*Assumptions!G$21</f>
        <v>0</v>
      </c>
      <c r="G81" s="51">
        <f>'Temporary Relocation Numbers'!G81*Assumptions!H$21</f>
        <v>0</v>
      </c>
      <c r="H81" s="52">
        <f>'Temporary Relocation Numbers'!H81*Assumptions!C$21</f>
        <v>832135.67307903827</v>
      </c>
      <c r="I81" s="52">
        <f>'Temporary Relocation Numbers'!I81*Assumptions!D$21</f>
        <v>968555.1438825581</v>
      </c>
      <c r="J81" s="52">
        <f>'Temporary Relocation Numbers'!J81*Assumptions!E$21</f>
        <v>666355.746479725</v>
      </c>
      <c r="K81" s="52">
        <f>'Temporary Relocation Numbers'!K81*Assumptions!F$21</f>
        <v>616043.11107998167</v>
      </c>
      <c r="L81" s="52">
        <f>'Temporary Relocation Numbers'!L81*Assumptions!G$21</f>
        <v>494209.36196383729</v>
      </c>
      <c r="M81" s="52">
        <f>'Temporary Relocation Numbers'!M81*Assumptions!H$21</f>
        <v>209216.84109534713</v>
      </c>
      <c r="N81" s="53">
        <f>'Temporary Relocation Numbers'!N81*Assumptions!C$21</f>
        <v>64042509.908945113</v>
      </c>
      <c r="O81" s="53">
        <f>'Temporary Relocation Numbers'!O81*Assumptions!D$21</f>
        <v>124969025.062722</v>
      </c>
      <c r="P81" s="53">
        <f>'Temporary Relocation Numbers'!P81*Assumptions!E$21</f>
        <v>99706848.981696561</v>
      </c>
      <c r="Q81" s="53">
        <f>'Temporary Relocation Numbers'!Q81*Assumptions!F$21</f>
        <v>41756102.741640329</v>
      </c>
      <c r="R81" s="53">
        <f>'Temporary Relocation Numbers'!R81*Assumptions!G$21</f>
        <v>26128496.671498939</v>
      </c>
      <c r="S81" s="53">
        <f>'Temporary Relocation Numbers'!S81*Assumptions!H$21</f>
        <v>14748193.665559098</v>
      </c>
      <c r="U81">
        <v>2100</v>
      </c>
      <c r="V81" s="51">
        <f>'Temporary Relocation Numbers'!V81*Assumptions!C$21</f>
        <v>0</v>
      </c>
      <c r="W81" s="51">
        <f>'Temporary Relocation Numbers'!W81*Assumptions!D$21</f>
        <v>0</v>
      </c>
      <c r="X81" s="51">
        <f>'Temporary Relocation Numbers'!X81*Assumptions!E$21</f>
        <v>0</v>
      </c>
      <c r="Y81" s="51">
        <f>'Temporary Relocation Numbers'!Y81*Assumptions!F$21</f>
        <v>0</v>
      </c>
      <c r="Z81" s="51">
        <f>'Temporary Relocation Numbers'!Z81*Assumptions!G$21</f>
        <v>0</v>
      </c>
      <c r="AA81" s="51">
        <f>'Temporary Relocation Numbers'!AA81*Assumptions!H$21</f>
        <v>0</v>
      </c>
      <c r="AB81" s="52">
        <f>'Temporary Relocation Numbers'!AB81*Assumptions!C$21</f>
        <v>774698.06689277093</v>
      </c>
      <c r="AC81" s="52">
        <f>'Temporary Relocation Numbers'!AC81*Assumptions!D$21</f>
        <v>884476.78480897669</v>
      </c>
      <c r="AD81" s="52">
        <f>'Temporary Relocation Numbers'!AD81*Assumptions!E$21</f>
        <v>602120.21200465946</v>
      </c>
      <c r="AE81" s="52">
        <f>'Temporary Relocation Numbers'!AE81*Assumptions!F$21</f>
        <v>614457.91964274365</v>
      </c>
      <c r="AF81" s="52">
        <f>'Temporary Relocation Numbers'!AF81*Assumptions!G$21</f>
        <v>484114.15630097257</v>
      </c>
      <c r="AG81" s="52">
        <f>'Temporary Relocation Numbers'!AG81*Assumptions!H$21</f>
        <v>191356.83804911157</v>
      </c>
      <c r="AH81" s="53">
        <f>'Temporary Relocation Numbers'!AH81*Assumptions!C$21</f>
        <v>59622018.656936578</v>
      </c>
      <c r="AI81" s="53">
        <f>'Temporary Relocation Numbers'!AI81*Assumptions!D$21</f>
        <v>114120710.81994206</v>
      </c>
      <c r="AJ81" s="53">
        <f>'Temporary Relocation Numbers'!AJ81*Assumptions!E$21</f>
        <v>90095282.233755574</v>
      </c>
      <c r="AK81" s="53">
        <f>'Temporary Relocation Numbers'!AK81*Assumptions!F$21</f>
        <v>41648656.663065672</v>
      </c>
      <c r="AL81" s="53">
        <f>'Temporary Relocation Numbers'!AL81*Assumptions!G$21</f>
        <v>25594770.344437659</v>
      </c>
      <c r="AM81" s="53">
        <f>'Temporary Relocation Numbers'!AM81*Assumptions!H$21</f>
        <v>13489199.49274623</v>
      </c>
    </row>
    <row r="82" spans="1:39" x14ac:dyDescent="0.35">
      <c r="A82">
        <v>2101</v>
      </c>
      <c r="B82" s="51">
        <f>'Temporary Relocation Numbers'!B82*Assumptions!C$21</f>
        <v>0</v>
      </c>
      <c r="C82" s="51">
        <f>'Temporary Relocation Numbers'!C82*Assumptions!D$21</f>
        <v>0</v>
      </c>
      <c r="D82" s="51">
        <f>'Temporary Relocation Numbers'!D82*Assumptions!E$21</f>
        <v>0</v>
      </c>
      <c r="E82" s="51">
        <f>'Temporary Relocation Numbers'!E82*Assumptions!F$21</f>
        <v>0</v>
      </c>
      <c r="F82" s="51">
        <f>'Temporary Relocation Numbers'!F82*Assumptions!G$21</f>
        <v>0</v>
      </c>
      <c r="G82" s="51">
        <f>'Temporary Relocation Numbers'!G82*Assumptions!H$21</f>
        <v>0</v>
      </c>
      <c r="H82" s="52">
        <f>'Temporary Relocation Numbers'!H82*Assumptions!C$21</f>
        <v>844087.79731015605</v>
      </c>
      <c r="I82" s="52">
        <f>'Temporary Relocation Numbers'!I82*Assumptions!D$21</f>
        <v>982466.6871307143</v>
      </c>
      <c r="J82" s="52">
        <f>'Temporary Relocation Numbers'!J82*Assumptions!E$21</f>
        <v>675926.74183745973</v>
      </c>
      <c r="K82" s="52">
        <f>'Temporary Relocation Numbers'!K82*Assumptions!F$21</f>
        <v>624891.4564082236</v>
      </c>
      <c r="L82" s="52">
        <f>'Temporary Relocation Numbers'!L82*Assumptions!G$21</f>
        <v>501307.78579239029</v>
      </c>
      <c r="M82" s="52">
        <f>'Temporary Relocation Numbers'!M82*Assumptions!H$21</f>
        <v>212221.86270049118</v>
      </c>
      <c r="N82" s="53">
        <f>'Temporary Relocation Numbers'!N82*Assumptions!C$21</f>
        <v>64932178.98788289</v>
      </c>
      <c r="O82" s="53">
        <f>'Temporary Relocation Numbers'!O82*Assumptions!D$21</f>
        <v>126705076.2821601</v>
      </c>
      <c r="P82" s="53">
        <f>'Temporary Relocation Numbers'!P82*Assumptions!E$21</f>
        <v>101091961.78604253</v>
      </c>
      <c r="Q82" s="53">
        <f>'Temporary Relocation Numbers'!Q82*Assumptions!F$21</f>
        <v>42336172.347266421</v>
      </c>
      <c r="R82" s="53">
        <f>'Temporary Relocation Numbers'!R82*Assumptions!G$21</f>
        <v>26491469.884148035</v>
      </c>
      <c r="S82" s="53">
        <f>'Temporary Relocation Numbers'!S82*Assumptions!H$21</f>
        <v>14953073.391433194</v>
      </c>
      <c r="U82">
        <v>2101</v>
      </c>
      <c r="V82" s="51">
        <f>'Temporary Relocation Numbers'!V82*Assumptions!C$21</f>
        <v>0</v>
      </c>
      <c r="W82" s="51">
        <f>'Temporary Relocation Numbers'!W82*Assumptions!D$21</f>
        <v>0</v>
      </c>
      <c r="X82" s="51">
        <f>'Temporary Relocation Numbers'!X82*Assumptions!E$21</f>
        <v>0</v>
      </c>
      <c r="Y82" s="51">
        <f>'Temporary Relocation Numbers'!Y82*Assumptions!F$21</f>
        <v>0</v>
      </c>
      <c r="Z82" s="51">
        <f>'Temporary Relocation Numbers'!Z82*Assumptions!G$21</f>
        <v>0</v>
      </c>
      <c r="AA82" s="51">
        <f>'Temporary Relocation Numbers'!AA82*Assumptions!H$21</f>
        <v>0</v>
      </c>
      <c r="AB82" s="52">
        <f>'Temporary Relocation Numbers'!AB82*Assumptions!C$21</f>
        <v>785825.20377280458</v>
      </c>
      <c r="AC82" s="52">
        <f>'Temporary Relocation Numbers'!AC82*Assumptions!D$21</f>
        <v>897180.69446407014</v>
      </c>
      <c r="AD82" s="52">
        <f>'Temporary Relocation Numbers'!AD82*Assumptions!E$21</f>
        <v>610768.58006382233</v>
      </c>
      <c r="AE82" s="52">
        <f>'Temporary Relocation Numbers'!AE82*Assumptions!F$21</f>
        <v>623283.4965624183</v>
      </c>
      <c r="AF82" s="52">
        <f>'Temporary Relocation Numbers'!AF82*Assumptions!G$21</f>
        <v>491067.58075487451</v>
      </c>
      <c r="AG82" s="52">
        <f>'Temporary Relocation Numbers'!AG82*Assumptions!H$21</f>
        <v>194105.33300591854</v>
      </c>
      <c r="AH82" s="53">
        <f>'Temporary Relocation Numbers'!AH82*Assumptions!C$21</f>
        <v>60450278.924973309</v>
      </c>
      <c r="AI82" s="53">
        <f>'Temporary Relocation Numbers'!AI82*Assumptions!D$21</f>
        <v>115706058.86184819</v>
      </c>
      <c r="AJ82" s="53">
        <f>'Temporary Relocation Numbers'!AJ82*Assumptions!E$21</f>
        <v>91346872.573914111</v>
      </c>
      <c r="AK82" s="53">
        <f>'Temporary Relocation Numbers'!AK82*Assumptions!F$21</f>
        <v>42227233.643654138</v>
      </c>
      <c r="AL82" s="53">
        <f>'Temporary Relocation Numbers'!AL82*Assumptions!G$21</f>
        <v>25950329.10986292</v>
      </c>
      <c r="AM82" s="53">
        <f>'Temporary Relocation Numbers'!AM82*Assumptions!H$21</f>
        <v>13676589.457714535</v>
      </c>
    </row>
    <row r="83" spans="1:39" x14ac:dyDescent="0.35">
      <c r="A83">
        <v>2102</v>
      </c>
      <c r="B83" s="51">
        <f>'Temporary Relocation Numbers'!B83*Assumptions!C$21</f>
        <v>0</v>
      </c>
      <c r="C83" s="51">
        <f>'Temporary Relocation Numbers'!C83*Assumptions!D$21</f>
        <v>0</v>
      </c>
      <c r="D83" s="51">
        <f>'Temporary Relocation Numbers'!D83*Assumptions!E$21</f>
        <v>0</v>
      </c>
      <c r="E83" s="51">
        <f>'Temporary Relocation Numbers'!E83*Assumptions!F$21</f>
        <v>0</v>
      </c>
      <c r="F83" s="51">
        <f>'Temporary Relocation Numbers'!F83*Assumptions!G$21</f>
        <v>0</v>
      </c>
      <c r="G83" s="51">
        <f>'Temporary Relocation Numbers'!G83*Assumptions!H$21</f>
        <v>0</v>
      </c>
      <c r="H83" s="52">
        <f>'Temporary Relocation Numbers'!H83*Assumptions!C$21</f>
        <v>856211.59219337732</v>
      </c>
      <c r="I83" s="52">
        <f>'Temporary Relocation Numbers'!I83*Assumptions!D$21</f>
        <v>996578.04454202636</v>
      </c>
      <c r="J83" s="52">
        <f>'Temporary Relocation Numbers'!J83*Assumptions!E$21</f>
        <v>685635.20723671757</v>
      </c>
      <c r="K83" s="52">
        <f>'Temporary Relocation Numbers'!K83*Assumptions!F$21</f>
        <v>633866.89221704961</v>
      </c>
      <c r="L83" s="52">
        <f>'Temporary Relocation Numbers'!L83*Assumptions!G$21</f>
        <v>508508.16564348713</v>
      </c>
      <c r="M83" s="52">
        <f>'Temporary Relocation Numbers'!M83*Assumptions!H$21</f>
        <v>215270.04600715081</v>
      </c>
      <c r="N83" s="53">
        <f>'Temporary Relocation Numbers'!N83*Assumptions!C$21</f>
        <v>65834207.218127236</v>
      </c>
      <c r="O83" s="53">
        <f>'Temporary Relocation Numbers'!O83*Assumptions!D$21</f>
        <v>128465244.46846266</v>
      </c>
      <c r="P83" s="53">
        <f>'Temporary Relocation Numbers'!P83*Assumptions!E$21</f>
        <v>102496316.37267685</v>
      </c>
      <c r="Q83" s="53">
        <f>'Temporary Relocation Numbers'!Q83*Assumptions!F$21</f>
        <v>42924300.19409027</v>
      </c>
      <c r="R83" s="53">
        <f>'Temporary Relocation Numbers'!R83*Assumptions!G$21</f>
        <v>26859485.467001479</v>
      </c>
      <c r="S83" s="53">
        <f>'Temporary Relocation Numbers'!S83*Assumptions!H$21</f>
        <v>15160799.276167562</v>
      </c>
      <c r="U83">
        <v>2102</v>
      </c>
      <c r="V83" s="51">
        <f>'Temporary Relocation Numbers'!V83*Assumptions!C$21</f>
        <v>0</v>
      </c>
      <c r="W83" s="51">
        <f>'Temporary Relocation Numbers'!W83*Assumptions!D$21</f>
        <v>0</v>
      </c>
      <c r="X83" s="51">
        <f>'Temporary Relocation Numbers'!X83*Assumptions!E$21</f>
        <v>0</v>
      </c>
      <c r="Y83" s="51">
        <f>'Temporary Relocation Numbers'!Y83*Assumptions!F$21</f>
        <v>0</v>
      </c>
      <c r="Z83" s="51">
        <f>'Temporary Relocation Numbers'!Z83*Assumptions!G$21</f>
        <v>0</v>
      </c>
      <c r="AA83" s="51">
        <f>'Temporary Relocation Numbers'!AA83*Assumptions!H$21</f>
        <v>0</v>
      </c>
      <c r="AB83" s="52">
        <f>'Temporary Relocation Numbers'!AB83*Assumptions!C$21</f>
        <v>797112.16185342974</v>
      </c>
      <c r="AC83" s="52">
        <f>'Temporary Relocation Numbers'!AC83*Assumptions!D$21</f>
        <v>910067.07280946337</v>
      </c>
      <c r="AD83" s="52">
        <f>'Temporary Relocation Numbers'!AD83*Assumptions!E$21</f>
        <v>619541.16629170883</v>
      </c>
      <c r="AE83" s="52">
        <f>'Temporary Relocation Numbers'!AE83*Assumptions!F$21</f>
        <v>632235.83693565906</v>
      </c>
      <c r="AF83" s="52">
        <f>'Temporary Relocation Numbers'!AF83*Assumptions!G$21</f>
        <v>498120.87857749924</v>
      </c>
      <c r="AG83" s="52">
        <f>'Temporary Relocation Numbers'!AG83*Assumptions!H$21</f>
        <v>196893.30512280297</v>
      </c>
      <c r="AH83" s="53">
        <f>'Temporary Relocation Numbers'!AH83*Assumptions!C$21</f>
        <v>61290045.262194902</v>
      </c>
      <c r="AI83" s="53">
        <f>'Temporary Relocation Numbers'!AI83*Assumptions!D$21</f>
        <v>117313430.324358</v>
      </c>
      <c r="AJ83" s="53">
        <f>'Temporary Relocation Numbers'!AJ83*Assumptions!E$21</f>
        <v>92615849.822029904</v>
      </c>
      <c r="AK83" s="53">
        <f>'Temporary Relocation Numbers'!AK83*Assumptions!F$21</f>
        <v>42813848.130114041</v>
      </c>
      <c r="AL83" s="53">
        <f>'Temporary Relocation Numbers'!AL83*Assumptions!G$21</f>
        <v>26310827.245087929</v>
      </c>
      <c r="AM83" s="53">
        <f>'Temporary Relocation Numbers'!AM83*Assumptions!H$21</f>
        <v>13866582.616370475</v>
      </c>
    </row>
    <row r="84" spans="1:39" x14ac:dyDescent="0.35">
      <c r="A84">
        <v>2103</v>
      </c>
      <c r="B84" s="51">
        <f>'Temporary Relocation Numbers'!B84*Assumptions!C$21</f>
        <v>0</v>
      </c>
      <c r="C84" s="51">
        <f>'Temporary Relocation Numbers'!C84*Assumptions!D$21</f>
        <v>0</v>
      </c>
      <c r="D84" s="51">
        <f>'Temporary Relocation Numbers'!D84*Assumptions!E$21</f>
        <v>0</v>
      </c>
      <c r="E84" s="51">
        <f>'Temporary Relocation Numbers'!E84*Assumptions!F$21</f>
        <v>0</v>
      </c>
      <c r="F84" s="51">
        <f>'Temporary Relocation Numbers'!F84*Assumptions!G$21</f>
        <v>0</v>
      </c>
      <c r="G84" s="51">
        <f>'Temporary Relocation Numbers'!G84*Assumptions!H$21</f>
        <v>0</v>
      </c>
      <c r="H84" s="52">
        <f>'Temporary Relocation Numbers'!H84*Assumptions!C$21</f>
        <v>868509.52346719557</v>
      </c>
      <c r="I84" s="52">
        <f>'Temporary Relocation Numbers'!I84*Assumptions!D$21</f>
        <v>1010892.0860856335</v>
      </c>
      <c r="J84" s="52">
        <f>'Temporary Relocation Numbers'!J84*Assumptions!E$21</f>
        <v>695483.11718606425</v>
      </c>
      <c r="K84" s="52">
        <f>'Temporary Relocation Numbers'!K84*Assumptions!F$21</f>
        <v>642971.24393140164</v>
      </c>
      <c r="L84" s="52">
        <f>'Temporary Relocation Numbers'!L84*Assumptions!G$21</f>
        <v>515811.96593102929</v>
      </c>
      <c r="M84" s="52">
        <f>'Temporary Relocation Numbers'!M84*Assumptions!H$21</f>
        <v>218362.01095512093</v>
      </c>
      <c r="N84" s="53">
        <f>'Temporary Relocation Numbers'!N84*Assumptions!C$21</f>
        <v>66748766.291180804</v>
      </c>
      <c r="O84" s="53">
        <f>'Temporary Relocation Numbers'!O84*Assumptions!D$21</f>
        <v>130249864.65096754</v>
      </c>
      <c r="P84" s="53">
        <f>'Temporary Relocation Numbers'!P84*Assumptions!E$21</f>
        <v>103920180.04559416</v>
      </c>
      <c r="Q84" s="53">
        <f>'Temporary Relocation Numbers'!Q84*Assumptions!F$21</f>
        <v>43520598.226007193</v>
      </c>
      <c r="R84" s="53">
        <f>'Temporary Relocation Numbers'!R84*Assumptions!G$21</f>
        <v>27232613.46792062</v>
      </c>
      <c r="S84" s="53">
        <f>'Temporary Relocation Numbers'!S84*Assumptions!H$21</f>
        <v>15371410.858180285</v>
      </c>
      <c r="U84">
        <v>2103</v>
      </c>
      <c r="V84" s="51">
        <f>'Temporary Relocation Numbers'!V84*Assumptions!C$21</f>
        <v>0</v>
      </c>
      <c r="W84" s="51">
        <f>'Temporary Relocation Numbers'!W84*Assumptions!D$21</f>
        <v>0</v>
      </c>
      <c r="X84" s="51">
        <f>'Temporary Relocation Numbers'!X84*Assumptions!E$21</f>
        <v>0</v>
      </c>
      <c r="Y84" s="51">
        <f>'Temporary Relocation Numbers'!Y84*Assumptions!F$21</f>
        <v>0</v>
      </c>
      <c r="Z84" s="51">
        <f>'Temporary Relocation Numbers'!Z84*Assumptions!G$21</f>
        <v>0</v>
      </c>
      <c r="AA84" s="51">
        <f>'Temporary Relocation Numbers'!AA84*Assumptions!H$21</f>
        <v>0</v>
      </c>
      <c r="AB84" s="52">
        <f>'Temporary Relocation Numbers'!AB84*Assumptions!C$21</f>
        <v>808561.23667719623</v>
      </c>
      <c r="AC84" s="52">
        <f>'Temporary Relocation Numbers'!AC84*Assumptions!D$21</f>
        <v>923138.54067794338</v>
      </c>
      <c r="AD84" s="52">
        <f>'Temporary Relocation Numbers'!AD84*Assumptions!E$21</f>
        <v>628439.75485769461</v>
      </c>
      <c r="AE84" s="52">
        <f>'Temporary Relocation Numbers'!AE84*Assumptions!F$21</f>
        <v>641316.76149025606</v>
      </c>
      <c r="AF84" s="52">
        <f>'Temporary Relocation Numbers'!AF84*Assumptions!G$21</f>
        <v>505275.48426919192</v>
      </c>
      <c r="AG84" s="52">
        <f>'Temporary Relocation Numbers'!AG84*Assumptions!H$21</f>
        <v>199721.3214177847</v>
      </c>
      <c r="AH84" s="53">
        <f>'Temporary Relocation Numbers'!AH84*Assumptions!C$21</f>
        <v>62141477.509213306</v>
      </c>
      <c r="AI84" s="53">
        <f>'Temporary Relocation Numbers'!AI84*Assumptions!D$21</f>
        <v>118943131.15357429</v>
      </c>
      <c r="AJ84" s="53">
        <f>'Temporary Relocation Numbers'!AJ84*Assumptions!E$21</f>
        <v>93902455.514457569</v>
      </c>
      <c r="AK84" s="53">
        <f>'Temporary Relocation Numbers'!AK84*Assumptions!F$21</f>
        <v>43408611.77828861</v>
      </c>
      <c r="AL84" s="53">
        <f>'Temporary Relocation Numbers'!AL84*Assumptions!G$21</f>
        <v>26676333.367107648</v>
      </c>
      <c r="AM84" s="53">
        <f>'Temporary Relocation Numbers'!AM84*Assumptions!H$21</f>
        <v>14059215.131895881</v>
      </c>
    </row>
    <row r="85" spans="1:39" x14ac:dyDescent="0.35">
      <c r="A85">
        <v>2104</v>
      </c>
      <c r="B85" s="51">
        <f>'Temporary Relocation Numbers'!B85*Assumptions!C$21</f>
        <v>0</v>
      </c>
      <c r="C85" s="51">
        <f>'Temporary Relocation Numbers'!C85*Assumptions!D$21</f>
        <v>0</v>
      </c>
      <c r="D85" s="51">
        <f>'Temporary Relocation Numbers'!D85*Assumptions!E$21</f>
        <v>0</v>
      </c>
      <c r="E85" s="51">
        <f>'Temporary Relocation Numbers'!E85*Assumptions!F$21</f>
        <v>0</v>
      </c>
      <c r="F85" s="51">
        <f>'Temporary Relocation Numbers'!F85*Assumptions!G$21</f>
        <v>0</v>
      </c>
      <c r="G85" s="51">
        <f>'Temporary Relocation Numbers'!G85*Assumptions!H$21</f>
        <v>0</v>
      </c>
      <c r="H85" s="52">
        <f>'Temporary Relocation Numbers'!H85*Assumptions!C$21</f>
        <v>880984.09228597861</v>
      </c>
      <c r="I85" s="52">
        <f>'Temporary Relocation Numbers'!I85*Assumptions!D$21</f>
        <v>1025411.7229525913</v>
      </c>
      <c r="J85" s="52">
        <f>'Temporary Relocation Numbers'!J85*Assumptions!E$21</f>
        <v>705472.4745543109</v>
      </c>
      <c r="K85" s="52">
        <f>'Temporary Relocation Numbers'!K85*Assumptions!F$21</f>
        <v>652206.36319514993</v>
      </c>
      <c r="L85" s="52">
        <f>'Temporary Relocation Numbers'!L85*Assumptions!G$21</f>
        <v>523220.67210257583</v>
      </c>
      <c r="M85" s="52">
        <f>'Temporary Relocation Numbers'!M85*Assumptions!H$21</f>
        <v>221498.38638851064</v>
      </c>
      <c r="N85" s="53">
        <f>'Temporary Relocation Numbers'!N85*Assumptions!C$21</f>
        <v>67676030.283659235</v>
      </c>
      <c r="O85" s="53">
        <f>'Temporary Relocation Numbers'!O85*Assumptions!D$21</f>
        <v>132059276.51319079</v>
      </c>
      <c r="P85" s="53">
        <f>'Temporary Relocation Numbers'!P85*Assumptions!E$21</f>
        <v>105363823.82213669</v>
      </c>
      <c r="Q85" s="53">
        <f>'Temporary Relocation Numbers'!Q85*Assumptions!F$21</f>
        <v>44125179.94202055</v>
      </c>
      <c r="R85" s="53">
        <f>'Temporary Relocation Numbers'!R85*Assumptions!G$21</f>
        <v>27610924.907861382</v>
      </c>
      <c r="S85" s="53">
        <f>'Temporary Relocation Numbers'!S85*Assumptions!H$21</f>
        <v>15584948.225151297</v>
      </c>
      <c r="U85">
        <v>2104</v>
      </c>
      <c r="V85" s="51">
        <f>'Temporary Relocation Numbers'!V85*Assumptions!C$21</f>
        <v>0</v>
      </c>
      <c r="W85" s="51">
        <f>'Temporary Relocation Numbers'!W85*Assumptions!D$21</f>
        <v>0</v>
      </c>
      <c r="X85" s="51">
        <f>'Temporary Relocation Numbers'!X85*Assumptions!E$21</f>
        <v>0</v>
      </c>
      <c r="Y85" s="51">
        <f>'Temporary Relocation Numbers'!Y85*Assumptions!F$21</f>
        <v>0</v>
      </c>
      <c r="Z85" s="51">
        <f>'Temporary Relocation Numbers'!Z85*Assumptions!G$21</f>
        <v>0</v>
      </c>
      <c r="AA85" s="51">
        <f>'Temporary Relocation Numbers'!AA85*Assumptions!H$21</f>
        <v>0</v>
      </c>
      <c r="AB85" s="52">
        <f>'Temporary Relocation Numbers'!AB85*Assumptions!C$21</f>
        <v>820174.75675797043</v>
      </c>
      <c r="AC85" s="52">
        <f>'Temporary Relocation Numbers'!AC85*Assumptions!D$21</f>
        <v>936397.75654581946</v>
      </c>
      <c r="AD85" s="52">
        <f>'Temporary Relocation Numbers'!AD85*Assumptions!E$21</f>
        <v>637466.15555752255</v>
      </c>
      <c r="AE85" s="52">
        <f>'Temporary Relocation Numbers'!AE85*Assumptions!F$21</f>
        <v>650528.11710546177</v>
      </c>
      <c r="AF85" s="52">
        <f>'Temporary Relocation Numbers'!AF85*Assumptions!G$21</f>
        <v>512532.85293430125</v>
      </c>
      <c r="AG85" s="52">
        <f>'Temporary Relocation Numbers'!AG85*Assumptions!H$21</f>
        <v>202589.95705307211</v>
      </c>
      <c r="AH85" s="53">
        <f>'Temporary Relocation Numbers'!AH85*Assumptions!C$21</f>
        <v>63004737.727122568</v>
      </c>
      <c r="AI85" s="53">
        <f>'Temporary Relocation Numbers'!AI85*Assumptions!D$21</f>
        <v>120595471.54575801</v>
      </c>
      <c r="AJ85" s="53">
        <f>'Temporary Relocation Numbers'!AJ85*Assumptions!E$21</f>
        <v>95206934.542939141</v>
      </c>
      <c r="AK85" s="53">
        <f>'Temporary Relocation Numbers'!AK85*Assumptions!F$21</f>
        <v>44011637.795127511</v>
      </c>
      <c r="AL85" s="53">
        <f>'Temporary Relocation Numbers'!AL85*Assumptions!G$21</f>
        <v>27046917.0461342</v>
      </c>
      <c r="AM85" s="53">
        <f>'Temporary Relocation Numbers'!AM85*Assumptions!H$21</f>
        <v>14254523.669846151</v>
      </c>
    </row>
    <row r="86" spans="1:39" x14ac:dyDescent="0.35">
      <c r="A86">
        <v>2105</v>
      </c>
      <c r="B86" s="51">
        <f>'Temporary Relocation Numbers'!B86*Assumptions!C$21</f>
        <v>0</v>
      </c>
      <c r="C86" s="51">
        <f>'Temporary Relocation Numbers'!C86*Assumptions!D$21</f>
        <v>0</v>
      </c>
      <c r="D86" s="51">
        <f>'Temporary Relocation Numbers'!D86*Assumptions!E$21</f>
        <v>0</v>
      </c>
      <c r="E86" s="51">
        <f>'Temporary Relocation Numbers'!E86*Assumptions!F$21</f>
        <v>0</v>
      </c>
      <c r="F86" s="51">
        <f>'Temporary Relocation Numbers'!F86*Assumptions!G$21</f>
        <v>0</v>
      </c>
      <c r="G86" s="51">
        <f>'Temporary Relocation Numbers'!G86*Assumptions!H$21</f>
        <v>0</v>
      </c>
      <c r="H86" s="52">
        <f>'Temporary Relocation Numbers'!H86*Assumptions!C$21</f>
        <v>893637.83572865464</v>
      </c>
      <c r="I86" s="52">
        <f>'Temporary Relocation Numbers'!I86*Assumptions!D$21</f>
        <v>1040139.9081479517</v>
      </c>
      <c r="J86" s="52">
        <f>'Temporary Relocation Numbers'!J86*Assumptions!E$21</f>
        <v>715605.31097785698</v>
      </c>
      <c r="K86" s="52">
        <f>'Temporary Relocation Numbers'!K86*Assumptions!F$21</f>
        <v>661574.12824768084</v>
      </c>
      <c r="L86" s="52">
        <f>'Temporary Relocation Numbers'!L86*Assumptions!G$21</f>
        <v>530735.79094145435</v>
      </c>
      <c r="M86" s="52">
        <f>'Temporary Relocation Numbers'!M86*Assumptions!H$21</f>
        <v>224679.81018363754</v>
      </c>
      <c r="N86" s="53">
        <f>'Temporary Relocation Numbers'!N86*Assumptions!C$21</f>
        <v>68616175.690424711</v>
      </c>
      <c r="O86" s="53">
        <f>'Temporary Relocation Numbers'!O86*Assumptions!D$21</f>
        <v>133893824.45748162</v>
      </c>
      <c r="P86" s="53">
        <f>'Temporary Relocation Numbers'!P86*Assumptions!E$21</f>
        <v>106827522.4845795</v>
      </c>
      <c r="Q86" s="53">
        <f>'Temporary Relocation Numbers'!Q86*Assumptions!F$21</f>
        <v>44738160.417845063</v>
      </c>
      <c r="R86" s="53">
        <f>'Temporary Relocation Numbers'!R86*Assumptions!G$21</f>
        <v>27994491.794392262</v>
      </c>
      <c r="S86" s="53">
        <f>'Temporary Relocation Numbers'!S86*Assumptions!H$21</f>
        <v>15801452.021652669</v>
      </c>
      <c r="U86">
        <v>2105</v>
      </c>
      <c r="V86" s="51">
        <f>'Temporary Relocation Numbers'!V86*Assumptions!C$21</f>
        <v>0</v>
      </c>
      <c r="W86" s="51">
        <f>'Temporary Relocation Numbers'!W86*Assumptions!D$21</f>
        <v>0</v>
      </c>
      <c r="X86" s="51">
        <f>'Temporary Relocation Numbers'!X86*Assumptions!E$21</f>
        <v>0</v>
      </c>
      <c r="Y86" s="51">
        <f>'Temporary Relocation Numbers'!Y86*Assumptions!F$21</f>
        <v>0</v>
      </c>
      <c r="Z86" s="51">
        <f>'Temporary Relocation Numbers'!Z86*Assumptions!G$21</f>
        <v>0</v>
      </c>
      <c r="AA86" s="51">
        <f>'Temporary Relocation Numbers'!AA86*Assumptions!H$21</f>
        <v>0</v>
      </c>
      <c r="AB86" s="52">
        <f>'Temporary Relocation Numbers'!AB86*Assumptions!C$21</f>
        <v>831955.08405451092</v>
      </c>
      <c r="AC86" s="52">
        <f>'Temporary Relocation Numbers'!AC86*Assumptions!D$21</f>
        <v>949847.41707360779</v>
      </c>
      <c r="AD86" s="52">
        <f>'Temporary Relocation Numbers'!AD86*Assumptions!E$21</f>
        <v>646622.20418137824</v>
      </c>
      <c r="AE86" s="52">
        <f>'Temporary Relocation Numbers'!AE86*Assumptions!F$21</f>
        <v>659871.77718760935</v>
      </c>
      <c r="AF86" s="52">
        <f>'Temporary Relocation Numbers'!AF86*Assumptions!G$21</f>
        <v>519894.4605771192</v>
      </c>
      <c r="AG86" s="52">
        <f>'Temporary Relocation Numbers'!AG86*Assumptions!H$21</f>
        <v>205499.7954520385</v>
      </c>
      <c r="AH86" s="53">
        <f>'Temporary Relocation Numbers'!AH86*Assumptions!C$21</f>
        <v>63879990.228345618</v>
      </c>
      <c r="AI86" s="53">
        <f>'Temporary Relocation Numbers'!AI86*Assumptions!D$21</f>
        <v>122270766.00637056</v>
      </c>
      <c r="AJ86" s="53">
        <f>'Temporary Relocation Numbers'!AJ86*Assumptions!E$21</f>
        <v>96529535.201216519</v>
      </c>
      <c r="AK86" s="53">
        <f>'Temporary Relocation Numbers'!AK86*Assumptions!F$21</f>
        <v>44623040.960234635</v>
      </c>
      <c r="AL86" s="53">
        <f>'Temporary Relocation Numbers'!AL86*Assumptions!G$21</f>
        <v>27422648.81883882</v>
      </c>
      <c r="AM86" s="53">
        <f>'Temporary Relocation Numbers'!AM86*Assumptions!H$21</f>
        <v>14452545.405129161</v>
      </c>
    </row>
    <row r="87" spans="1:39" x14ac:dyDescent="0.35">
      <c r="A87">
        <v>2106</v>
      </c>
      <c r="B87" s="51">
        <f>'Temporary Relocation Numbers'!B87*Assumptions!C$21</f>
        <v>0</v>
      </c>
      <c r="C87" s="51">
        <f>'Temporary Relocation Numbers'!C87*Assumptions!D$21</f>
        <v>0</v>
      </c>
      <c r="D87" s="51">
        <f>'Temporary Relocation Numbers'!D87*Assumptions!E$21</f>
        <v>0</v>
      </c>
      <c r="E87" s="51">
        <f>'Temporary Relocation Numbers'!E87*Assumptions!F$21</f>
        <v>0</v>
      </c>
      <c r="F87" s="51">
        <f>'Temporary Relocation Numbers'!F87*Assumptions!G$21</f>
        <v>0</v>
      </c>
      <c r="G87" s="51">
        <f>'Temporary Relocation Numbers'!G87*Assumptions!H$21</f>
        <v>0</v>
      </c>
      <c r="H87" s="52">
        <f>'Temporary Relocation Numbers'!H87*Assumptions!C$21</f>
        <v>906473.32731470233</v>
      </c>
      <c r="I87" s="52">
        <f>'Temporary Relocation Numbers'!I87*Assumptions!D$21</f>
        <v>1055079.6370913438</v>
      </c>
      <c r="J87" s="52">
        <f>'Temporary Relocation Numbers'!J87*Assumptions!E$21</f>
        <v>725883.68727388524</v>
      </c>
      <c r="K87" s="52">
        <f>'Temporary Relocation Numbers'!K87*Assumptions!F$21</f>
        <v>671076.44430589257</v>
      </c>
      <c r="L87" s="52">
        <f>'Temporary Relocation Numbers'!L87*Assumptions!G$21</f>
        <v>538358.8508732093</v>
      </c>
      <c r="M87" s="52">
        <f>'Temporary Relocation Numbers'!M87*Assumptions!H$21</f>
        <v>227906.92937875915</v>
      </c>
      <c r="N87" s="53">
        <f>'Temporary Relocation Numbers'!N87*Assumptions!C$21</f>
        <v>69569381.45818001</v>
      </c>
      <c r="O87" s="53">
        <f>'Temporary Relocation Numbers'!O87*Assumptions!D$21</f>
        <v>135753857.67057565</v>
      </c>
      <c r="P87" s="53">
        <f>'Temporary Relocation Numbers'!P87*Assumptions!E$21</f>
        <v>108311554.63243233</v>
      </c>
      <c r="Q87" s="53">
        <f>'Temporary Relocation Numbers'!Q87*Assumptions!F$21</f>
        <v>45359656.327810235</v>
      </c>
      <c r="R87" s="53">
        <f>'Temporary Relocation Numbers'!R87*Assumptions!G$21</f>
        <v>28383387.135400265</v>
      </c>
      <c r="S87" s="53">
        <f>'Temporary Relocation Numbers'!S87*Assumptions!H$21</f>
        <v>16020963.456884839</v>
      </c>
      <c r="U87">
        <v>2106</v>
      </c>
      <c r="V87" s="51">
        <f>'Temporary Relocation Numbers'!V87*Assumptions!C$21</f>
        <v>0</v>
      </c>
      <c r="W87" s="51">
        <f>'Temporary Relocation Numbers'!W87*Assumptions!D$21</f>
        <v>0</v>
      </c>
      <c r="X87" s="51">
        <f>'Temporary Relocation Numbers'!X87*Assumptions!E$21</f>
        <v>0</v>
      </c>
      <c r="Y87" s="51">
        <f>'Temporary Relocation Numbers'!Y87*Assumptions!F$21</f>
        <v>0</v>
      </c>
      <c r="Z87" s="51">
        <f>'Temporary Relocation Numbers'!Z87*Assumptions!G$21</f>
        <v>0</v>
      </c>
      <c r="AA87" s="51">
        <f>'Temporary Relocation Numbers'!AA87*Assumptions!H$21</f>
        <v>0</v>
      </c>
      <c r="AB87" s="52">
        <f>'Temporary Relocation Numbers'!AB87*Assumptions!C$21</f>
        <v>843904.61445084226</v>
      </c>
      <c r="AC87" s="52">
        <f>'Temporary Relocation Numbers'!AC87*Assumptions!D$21</f>
        <v>963490.25765447528</v>
      </c>
      <c r="AD87" s="52">
        <f>'Temporary Relocation Numbers'!AD87*Assumptions!E$21</f>
        <v>655909.76288725412</v>
      </c>
      <c r="AE87" s="52">
        <f>'Temporary Relocation Numbers'!AE87*Assumptions!F$21</f>
        <v>669349.64205112634</v>
      </c>
      <c r="AF87" s="52">
        <f>'Temporary Relocation Numbers'!AF87*Assumptions!G$21</f>
        <v>527361.80440206965</v>
      </c>
      <c r="AG87" s="52">
        <f>'Temporary Relocation Numbers'!AG87*Assumptions!H$21</f>
        <v>208451.42841787913</v>
      </c>
      <c r="AH87" s="53">
        <f>'Temporary Relocation Numbers'!AH87*Assumptions!C$21</f>
        <v>64767401.607909113</v>
      </c>
      <c r="AI87" s="53">
        <f>'Temporary Relocation Numbers'!AI87*Assumptions!D$21</f>
        <v>123969333.4099368</v>
      </c>
      <c r="AJ87" s="53">
        <f>'Temporary Relocation Numbers'!AJ87*Assumptions!E$21</f>
        <v>97870509.23229146</v>
      </c>
      <c r="AK87" s="53">
        <f>'Temporary Relocation Numbers'!AK87*Assumptions!F$21</f>
        <v>45242937.647715174</v>
      </c>
      <c r="AL87" s="53">
        <f>'Temporary Relocation Numbers'!AL87*Assumptions!G$21</f>
        <v>27803600.201777708</v>
      </c>
      <c r="AM87" s="53">
        <f>'Temporary Relocation Numbers'!AM87*Assumptions!H$21</f>
        <v>14653318.029081112</v>
      </c>
    </row>
    <row r="88" spans="1:39" x14ac:dyDescent="0.35">
      <c r="A88">
        <v>2107</v>
      </c>
      <c r="B88" s="51">
        <f>'Temporary Relocation Numbers'!B88*Assumptions!C$21</f>
        <v>0</v>
      </c>
      <c r="C88" s="51">
        <f>'Temporary Relocation Numbers'!C88*Assumptions!D$21</f>
        <v>0</v>
      </c>
      <c r="D88" s="51">
        <f>'Temporary Relocation Numbers'!D88*Assumptions!E$21</f>
        <v>0</v>
      </c>
      <c r="E88" s="51">
        <f>'Temporary Relocation Numbers'!E88*Assumptions!F$21</f>
        <v>0</v>
      </c>
      <c r="F88" s="51">
        <f>'Temporary Relocation Numbers'!F88*Assumptions!G$21</f>
        <v>0</v>
      </c>
      <c r="G88" s="51">
        <f>'Temporary Relocation Numbers'!G88*Assumptions!H$21</f>
        <v>0</v>
      </c>
      <c r="H88" s="52">
        <f>'Temporary Relocation Numbers'!H88*Assumptions!C$21</f>
        <v>919493.1775275548</v>
      </c>
      <c r="I88" s="52">
        <f>'Temporary Relocation Numbers'!I88*Assumptions!D$21</f>
        <v>1070233.9482261827</v>
      </c>
      <c r="J88" s="52">
        <f>'Temporary Relocation Numbers'!J88*Assumptions!E$21</f>
        <v>736309.6938594908</v>
      </c>
      <c r="K88" s="52">
        <f>'Temporary Relocation Numbers'!K88*Assumptions!F$21</f>
        <v>680715.24395167956</v>
      </c>
      <c r="L88" s="52">
        <f>'Temporary Relocation Numbers'!L88*Assumptions!G$21</f>
        <v>546091.40227645531</v>
      </c>
      <c r="M88" s="52">
        <f>'Temporary Relocation Numbers'!M88*Assumptions!H$21</f>
        <v>231180.40030566743</v>
      </c>
      <c r="N88" s="53">
        <f>'Temporary Relocation Numbers'!N88*Assumptions!C$21</f>
        <v>70535829.019529015</v>
      </c>
      <c r="O88" s="53">
        <f>'Temporary Relocation Numbers'!O88*Assumptions!D$21</f>
        <v>137639730.19005916</v>
      </c>
      <c r="P88" s="53">
        <f>'Temporary Relocation Numbers'!P88*Assumptions!E$21</f>
        <v>109816202.73546827</v>
      </c>
      <c r="Q88" s="53">
        <f>'Temporary Relocation Numbers'!Q88*Assumptions!F$21</f>
        <v>45989785.967068188</v>
      </c>
      <c r="R88" s="53">
        <f>'Temporary Relocation Numbers'!R88*Assumptions!G$21</f>
        <v>28777684.952987179</v>
      </c>
      <c r="S88" s="53">
        <f>'Temporary Relocation Numbers'!S88*Assumptions!H$21</f>
        <v>16243524.312520375</v>
      </c>
      <c r="U88">
        <v>2107</v>
      </c>
      <c r="V88" s="51">
        <f>'Temporary Relocation Numbers'!V88*Assumptions!C$21</f>
        <v>0</v>
      </c>
      <c r="W88" s="51">
        <f>'Temporary Relocation Numbers'!W88*Assumptions!D$21</f>
        <v>0</v>
      </c>
      <c r="X88" s="51">
        <f>'Temporary Relocation Numbers'!X88*Assumptions!E$21</f>
        <v>0</v>
      </c>
      <c r="Y88" s="51">
        <f>'Temporary Relocation Numbers'!Y88*Assumptions!F$21</f>
        <v>0</v>
      </c>
      <c r="Z88" s="51">
        <f>'Temporary Relocation Numbers'!Z88*Assumptions!G$21</f>
        <v>0</v>
      </c>
      <c r="AA88" s="51">
        <f>'Temporary Relocation Numbers'!AA88*Assumptions!H$21</f>
        <v>0</v>
      </c>
      <c r="AB88" s="52">
        <f>'Temporary Relocation Numbers'!AB88*Assumptions!C$21</f>
        <v>856025.77824353054</v>
      </c>
      <c r="AC88" s="52">
        <f>'Temporary Relocation Numbers'!AC88*Assumptions!D$21</f>
        <v>977329.05297056574</v>
      </c>
      <c r="AD88" s="52">
        <f>'Temporary Relocation Numbers'!AD88*Assumptions!E$21</f>
        <v>665330.7205796747</v>
      </c>
      <c r="AE88" s="52">
        <f>'Temporary Relocation Numbers'!AE88*Assumptions!F$21</f>
        <v>678963.6393050208</v>
      </c>
      <c r="AF88" s="52">
        <f>'Temporary Relocation Numbers'!AF88*Assumptions!G$21</f>
        <v>534936.40311821108</v>
      </c>
      <c r="AG88" s="52">
        <f>'Temporary Relocation Numbers'!AG88*Assumptions!H$21</f>
        <v>211445.4562539719</v>
      </c>
      <c r="AH88" s="53">
        <f>'Temporary Relocation Numbers'!AH88*Assumptions!C$21</f>
        <v>65667140.775153272</v>
      </c>
      <c r="AI88" s="53">
        <f>'Temporary Relocation Numbers'!AI88*Assumptions!D$21</f>
        <v>125691497.06073937</v>
      </c>
      <c r="AJ88" s="53">
        <f>'Temporary Relocation Numbers'!AJ88*Assumptions!E$21</f>
        <v>99230111.876342446</v>
      </c>
      <c r="AK88" s="53">
        <f>'Temporary Relocation Numbers'!AK88*Assumptions!F$21</f>
        <v>45871445.848326147</v>
      </c>
      <c r="AL88" s="53">
        <f>'Temporary Relocation Numbers'!AL88*Assumptions!G$21</f>
        <v>28189843.705004528</v>
      </c>
      <c r="AM88" s="53">
        <f>'Temporary Relocation Numbers'!AM88*Assumptions!H$21</f>
        <v>14856879.756640669</v>
      </c>
    </row>
    <row r="89" spans="1:39" x14ac:dyDescent="0.35">
      <c r="A89">
        <v>2108</v>
      </c>
      <c r="B89" s="51">
        <f>'Temporary Relocation Numbers'!B89*Assumptions!C$21</f>
        <v>0</v>
      </c>
      <c r="C89" s="51">
        <f>'Temporary Relocation Numbers'!C89*Assumptions!D$21</f>
        <v>0</v>
      </c>
      <c r="D89" s="51">
        <f>'Temporary Relocation Numbers'!D89*Assumptions!E$21</f>
        <v>0</v>
      </c>
      <c r="E89" s="51">
        <f>'Temporary Relocation Numbers'!E89*Assumptions!F$21</f>
        <v>0</v>
      </c>
      <c r="F89" s="51">
        <f>'Temporary Relocation Numbers'!F89*Assumptions!G$21</f>
        <v>0</v>
      </c>
      <c r="G89" s="51">
        <f>'Temporary Relocation Numbers'!G89*Assumptions!H$21</f>
        <v>0</v>
      </c>
      <c r="H89" s="52">
        <f>'Temporary Relocation Numbers'!H89*Assumptions!C$21</f>
        <v>932700.0343455181</v>
      </c>
      <c r="I89" s="52">
        <f>'Temporary Relocation Numbers'!I89*Assumptions!D$21</f>
        <v>1085605.9236376302</v>
      </c>
      <c r="J89" s="52">
        <f>'Temporary Relocation Numbers'!J89*Assumptions!E$21</f>
        <v>746885.45117683022</v>
      </c>
      <c r="K89" s="52">
        <f>'Temporary Relocation Numbers'!K89*Assumptions!F$21</f>
        <v>690492.48752497998</v>
      </c>
      <c r="L89" s="52">
        <f>'Temporary Relocation Numbers'!L89*Assumptions!G$21</f>
        <v>553935.0177981921</v>
      </c>
      <c r="M89" s="52">
        <f>'Temporary Relocation Numbers'!M89*Assumptions!H$21</f>
        <v>234500.88872317394</v>
      </c>
      <c r="N89" s="53">
        <f>'Temporary Relocation Numbers'!N89*Assumptions!C$21</f>
        <v>71515702.327510536</v>
      </c>
      <c r="O89" s="53">
        <f>'Temporary Relocation Numbers'!O89*Assumptions!D$21</f>
        <v>139551800.97175619</v>
      </c>
      <c r="P89" s="53">
        <f>'Temporary Relocation Numbers'!P89*Assumptions!E$21</f>
        <v>111341753.18748862</v>
      </c>
      <c r="Q89" s="53">
        <f>'Temporary Relocation Numbers'!Q89*Assumptions!F$21</f>
        <v>46628669.274109721</v>
      </c>
      <c r="R89" s="53">
        <f>'Temporary Relocation Numbers'!R89*Assumptions!G$21</f>
        <v>29177460.297558896</v>
      </c>
      <c r="S89" s="53">
        <f>'Temporary Relocation Numbers'!S89*Assumptions!H$21</f>
        <v>16469176.950656675</v>
      </c>
      <c r="U89">
        <v>2108</v>
      </c>
      <c r="V89" s="51">
        <f>'Temporary Relocation Numbers'!V89*Assumptions!C$21</f>
        <v>0</v>
      </c>
      <c r="W89" s="51">
        <f>'Temporary Relocation Numbers'!W89*Assumptions!D$21</f>
        <v>0</v>
      </c>
      <c r="X89" s="51">
        <f>'Temporary Relocation Numbers'!X89*Assumptions!E$21</f>
        <v>0</v>
      </c>
      <c r="Y89" s="51">
        <f>'Temporary Relocation Numbers'!Y89*Assumptions!F$21</f>
        <v>0</v>
      </c>
      <c r="Z89" s="51">
        <f>'Temporary Relocation Numbers'!Z89*Assumptions!G$21</f>
        <v>0</v>
      </c>
      <c r="AA89" s="51">
        <f>'Temporary Relocation Numbers'!AA89*Assumptions!H$21</f>
        <v>0</v>
      </c>
      <c r="AB89" s="52">
        <f>'Temporary Relocation Numbers'!AB89*Assumptions!C$21</f>
        <v>868321.04063595796</v>
      </c>
      <c r="AC89" s="52">
        <f>'Temporary Relocation Numbers'!AC89*Assumptions!D$21</f>
        <v>991366.61755731504</v>
      </c>
      <c r="AD89" s="52">
        <f>'Temporary Relocation Numbers'!AD89*Assumptions!E$21</f>
        <v>674886.99329386244</v>
      </c>
      <c r="AE89" s="52">
        <f>'Temporary Relocation Numbers'!AE89*Assumptions!F$21</f>
        <v>688715.72424491798</v>
      </c>
      <c r="AF89" s="52">
        <f>'Temporary Relocation Numbers'!AF89*Assumptions!G$21</f>
        <v>542619.79724811146</v>
      </c>
      <c r="AG89" s="52">
        <f>'Temporary Relocation Numbers'!AG89*Assumptions!H$21</f>
        <v>214482.48788596733</v>
      </c>
      <c r="AH89" s="53">
        <f>'Temporary Relocation Numbers'!AH89*Assumptions!C$21</f>
        <v>66579378.98588194</v>
      </c>
      <c r="AI89" s="53">
        <f>'Temporary Relocation Numbers'!AI89*Assumptions!D$21</f>
        <v>127437584.75435612</v>
      </c>
      <c r="AJ89" s="53">
        <f>'Temporary Relocation Numbers'!AJ89*Assumptions!E$21</f>
        <v>100608601.9193067</v>
      </c>
      <c r="AK89" s="53">
        <f>'Temporary Relocation Numbers'!AK89*Assumptions!F$21</f>
        <v>46508685.191934764</v>
      </c>
      <c r="AL89" s="53">
        <f>'Temporary Relocation Numbers'!AL89*Assumptions!G$21</f>
        <v>28581452.845871884</v>
      </c>
      <c r="AM89" s="53">
        <f>'Temporary Relocation Numbers'!AM89*Assumptions!H$21</f>
        <v>15063269.333622774</v>
      </c>
    </row>
    <row r="90" spans="1:39" x14ac:dyDescent="0.35">
      <c r="A90">
        <v>2109</v>
      </c>
      <c r="B90" s="51">
        <f>'Temporary Relocation Numbers'!B90*Assumptions!C$21</f>
        <v>0</v>
      </c>
      <c r="C90" s="51">
        <f>'Temporary Relocation Numbers'!C90*Assumptions!D$21</f>
        <v>0</v>
      </c>
      <c r="D90" s="51">
        <f>'Temporary Relocation Numbers'!D90*Assumptions!E$21</f>
        <v>0</v>
      </c>
      <c r="E90" s="51">
        <f>'Temporary Relocation Numbers'!E90*Assumptions!F$21</f>
        <v>0</v>
      </c>
      <c r="F90" s="51">
        <f>'Temporary Relocation Numbers'!F90*Assumptions!G$21</f>
        <v>0</v>
      </c>
      <c r="G90" s="51">
        <f>'Temporary Relocation Numbers'!G90*Assumptions!H$21</f>
        <v>0</v>
      </c>
      <c r="H90" s="52">
        <f>'Temporary Relocation Numbers'!H90*Assumptions!C$21</f>
        <v>946096.58378032013</v>
      </c>
      <c r="I90" s="52">
        <f>'Temporary Relocation Numbers'!I90*Assumptions!D$21</f>
        <v>1101198.6896794268</v>
      </c>
      <c r="J90" s="52">
        <f>'Temporary Relocation Numbers'!J90*Assumptions!E$21</f>
        <v>757613.11012437812</v>
      </c>
      <c r="K90" s="52">
        <f>'Temporary Relocation Numbers'!K90*Assumptions!F$21</f>
        <v>700410.16352247098</v>
      </c>
      <c r="L90" s="52">
        <f>'Temporary Relocation Numbers'!L90*Assumptions!G$21</f>
        <v>561891.29267364915</v>
      </c>
      <c r="M90" s="52">
        <f>'Temporary Relocation Numbers'!M90*Assumptions!H$21</f>
        <v>237869.06995251137</v>
      </c>
      <c r="N90" s="53">
        <f>'Temporary Relocation Numbers'!N90*Assumptions!C$21</f>
        <v>72509187.890611753</v>
      </c>
      <c r="O90" s="53">
        <f>'Temporary Relocation Numbers'!O90*Assumptions!D$21</f>
        <v>141490433.95805189</v>
      </c>
      <c r="P90" s="53">
        <f>'Temporary Relocation Numbers'!P90*Assumptions!E$21</f>
        <v>112888496.360835</v>
      </c>
      <c r="Q90" s="53">
        <f>'Temporary Relocation Numbers'!Q90*Assumptions!F$21</f>
        <v>47276427.853593461</v>
      </c>
      <c r="R90" s="53">
        <f>'Temporary Relocation Numbers'!R90*Assumptions!G$21</f>
        <v>29582789.262110408</v>
      </c>
      <c r="S90" s="53">
        <f>'Temporary Relocation Numbers'!S90*Assumptions!H$21</f>
        <v>16697964.321879102</v>
      </c>
      <c r="U90">
        <v>2109</v>
      </c>
      <c r="V90" s="51">
        <f>'Temporary Relocation Numbers'!V90*Assumptions!C$21</f>
        <v>0</v>
      </c>
      <c r="W90" s="51">
        <f>'Temporary Relocation Numbers'!W90*Assumptions!D$21</f>
        <v>0</v>
      </c>
      <c r="X90" s="51">
        <f>'Temporary Relocation Numbers'!X90*Assumptions!E$21</f>
        <v>0</v>
      </c>
      <c r="Y90" s="51">
        <f>'Temporary Relocation Numbers'!Y90*Assumptions!F$21</f>
        <v>0</v>
      </c>
      <c r="Z90" s="51">
        <f>'Temporary Relocation Numbers'!Z90*Assumptions!G$21</f>
        <v>0</v>
      </c>
      <c r="AA90" s="51">
        <f>'Temporary Relocation Numbers'!AA90*Assumptions!H$21</f>
        <v>0</v>
      </c>
      <c r="AB90" s="52">
        <f>'Temporary Relocation Numbers'!AB90*Assumptions!C$21</f>
        <v>880792.90223969531</v>
      </c>
      <c r="AC90" s="52">
        <f>'Temporary Relocation Numbers'!AC90*Assumptions!D$21</f>
        <v>1005605.8063758705</v>
      </c>
      <c r="AD90" s="52">
        <f>'Temporary Relocation Numbers'!AD90*Assumptions!E$21</f>
        <v>684580.52458542096</v>
      </c>
      <c r="AE90" s="52">
        <f>'Temporary Relocation Numbers'!AE90*Assumptions!F$21</f>
        <v>698607.88025073044</v>
      </c>
      <c r="AF90" s="52">
        <f>'Temporary Relocation Numbers'!AF90*Assumptions!G$21</f>
        <v>550413.54944115959</v>
      </c>
      <c r="AG90" s="52">
        <f>'Temporary Relocation Numbers'!AG90*Assumptions!H$21</f>
        <v>217563.14098563185</v>
      </c>
      <c r="AH90" s="53">
        <f>'Temporary Relocation Numbers'!AH90*Assumptions!C$21</f>
        <v>67504289.874959156</v>
      </c>
      <c r="AI90" s="53">
        <f>'Temporary Relocation Numbers'!AI90*Assumptions!D$21</f>
        <v>129207928.84005265</v>
      </c>
      <c r="AJ90" s="53">
        <f>'Temporary Relocation Numbers'!AJ90*Assumptions!E$21</f>
        <v>102006241.74213731</v>
      </c>
      <c r="AK90" s="53">
        <f>'Temporary Relocation Numbers'!AK90*Assumptions!F$21</f>
        <v>47154776.970288642</v>
      </c>
      <c r="AL90" s="53">
        <f>'Temporary Relocation Numbers'!AL90*Assumptions!G$21</f>
        <v>28978502.163024571</v>
      </c>
      <c r="AM90" s="53">
        <f>'Temporary Relocation Numbers'!AM90*Assumptions!H$21</f>
        <v>15272526.044093519</v>
      </c>
    </row>
    <row r="91" spans="1:39" x14ac:dyDescent="0.35">
      <c r="A91">
        <v>2110</v>
      </c>
      <c r="B91" s="51">
        <f>'Temporary Relocation Numbers'!B91*Assumptions!C$21</f>
        <v>0</v>
      </c>
      <c r="C91" s="51">
        <f>'Temporary Relocation Numbers'!C91*Assumptions!D$21</f>
        <v>0</v>
      </c>
      <c r="D91" s="51">
        <f>'Temporary Relocation Numbers'!D91*Assumptions!E$21</f>
        <v>0</v>
      </c>
      <c r="E91" s="51">
        <f>'Temporary Relocation Numbers'!E91*Assumptions!F$21</f>
        <v>0</v>
      </c>
      <c r="F91" s="51">
        <f>'Temporary Relocation Numbers'!F91*Assumptions!G$21</f>
        <v>0</v>
      </c>
      <c r="G91" s="51">
        <f>'Temporary Relocation Numbers'!G91*Assumptions!H$21</f>
        <v>0</v>
      </c>
      <c r="H91" s="52">
        <f>'Temporary Relocation Numbers'!H91*Assumptions!C$21</f>
        <v>1026047.2879735057</v>
      </c>
      <c r="I91" s="52">
        <f>'Temporary Relocation Numbers'!I91*Assumptions!D$21</f>
        <v>1194256.4305124979</v>
      </c>
      <c r="J91" s="52">
        <f>'Temporary Relocation Numbers'!J91*Assumptions!E$21</f>
        <v>821635.85653194552</v>
      </c>
      <c r="K91" s="52">
        <f>'Temporary Relocation Numbers'!K91*Assumptions!F$21</f>
        <v>759598.92580922751</v>
      </c>
      <c r="L91" s="52">
        <f>'Temporary Relocation Numbers'!L91*Assumptions!G$21</f>
        <v>609374.39883790177</v>
      </c>
      <c r="M91" s="52">
        <f>'Temporary Relocation Numbers'!M91*Assumptions!H$21</f>
        <v>257970.39995889601</v>
      </c>
      <c r="N91" s="53">
        <f>'Temporary Relocation Numbers'!N91*Assumptions!C$21</f>
        <v>78600099.339953363</v>
      </c>
      <c r="O91" s="53">
        <f>'Temporary Relocation Numbers'!O91*Assumptions!D$21</f>
        <v>153375902.94809958</v>
      </c>
      <c r="P91" s="53">
        <f>'Temporary Relocation Numbers'!P91*Assumptions!E$21</f>
        <v>122371347.49992761</v>
      </c>
      <c r="Q91" s="53">
        <f>'Temporary Relocation Numbers'!Q91*Assumptions!F$21</f>
        <v>51247738.856715418</v>
      </c>
      <c r="R91" s="53">
        <f>'Temporary Relocation Numbers'!R91*Assumptions!G$21</f>
        <v>32067800.542224027</v>
      </c>
      <c r="S91" s="53">
        <f>'Temporary Relocation Numbers'!S91*Assumptions!H$21</f>
        <v>18100625.488382105</v>
      </c>
      <c r="U91">
        <v>2110</v>
      </c>
      <c r="V91" s="51">
        <f>'Temporary Relocation Numbers'!V91*Assumptions!C$21</f>
        <v>0</v>
      </c>
      <c r="W91" s="51">
        <f>'Temporary Relocation Numbers'!W91*Assumptions!D$21</f>
        <v>0</v>
      </c>
      <c r="X91" s="51">
        <f>'Temporary Relocation Numbers'!X91*Assumptions!E$21</f>
        <v>0</v>
      </c>
      <c r="Y91" s="51">
        <f>'Temporary Relocation Numbers'!Y91*Assumptions!F$21</f>
        <v>0</v>
      </c>
      <c r="Z91" s="51">
        <f>'Temporary Relocation Numbers'!Z91*Assumptions!G$21</f>
        <v>0</v>
      </c>
      <c r="AA91" s="51">
        <f>'Temporary Relocation Numbers'!AA91*Assumptions!H$21</f>
        <v>0</v>
      </c>
      <c r="AB91" s="52">
        <f>'Temporary Relocation Numbers'!AB91*Assumptions!C$21</f>
        <v>955225.06275024894</v>
      </c>
      <c r="AC91" s="52">
        <f>'Temporary Relocation Numbers'!AC91*Assumptions!D$21</f>
        <v>1090585.3885230301</v>
      </c>
      <c r="AD91" s="52">
        <f>'Temporary Relocation Numbers'!AD91*Assumptions!E$21</f>
        <v>742431.58964143146</v>
      </c>
      <c r="AE91" s="52">
        <f>'Temporary Relocation Numbers'!AE91*Assumptions!F$21</f>
        <v>757644.33904204925</v>
      </c>
      <c r="AF91" s="52">
        <f>'Temporary Relocation Numbers'!AF91*Assumptions!G$21</f>
        <v>596926.71905800444</v>
      </c>
      <c r="AG91" s="52">
        <f>'Temporary Relocation Numbers'!AG91*Assumptions!H$21</f>
        <v>235948.50102866246</v>
      </c>
      <c r="AH91" s="53">
        <f>'Temporary Relocation Numbers'!AH91*Assumptions!C$21</f>
        <v>73174780.250597432</v>
      </c>
      <c r="AI91" s="53">
        <f>'Temporary Relocation Numbers'!AI91*Assumptions!D$21</f>
        <v>140061643.74174011</v>
      </c>
      <c r="AJ91" s="53">
        <f>'Temporary Relocation Numbers'!AJ91*Assumptions!E$21</f>
        <v>110574962.53196065</v>
      </c>
      <c r="AK91" s="53">
        <f>'Temporary Relocation Numbers'!AK91*Assumptions!F$21</f>
        <v>51115869.064890184</v>
      </c>
      <c r="AL91" s="53">
        <f>'Temporary Relocation Numbers'!AL91*Assumptions!G$21</f>
        <v>31412752.162842721</v>
      </c>
      <c r="AM91" s="53">
        <f>'Temporary Relocation Numbers'!AM91*Assumptions!H$21</f>
        <v>16555447.649596445</v>
      </c>
    </row>
    <row r="92" spans="1:39" x14ac:dyDescent="0.35">
      <c r="A92">
        <v>2111</v>
      </c>
      <c r="B92" s="51">
        <f>'Temporary Relocation Numbers'!B92*Assumptions!C$21</f>
        <v>0</v>
      </c>
      <c r="C92" s="51">
        <f>'Temporary Relocation Numbers'!C92*Assumptions!D$21</f>
        <v>0</v>
      </c>
      <c r="D92" s="51">
        <f>'Temporary Relocation Numbers'!D92*Assumptions!E$21</f>
        <v>0</v>
      </c>
      <c r="E92" s="51">
        <f>'Temporary Relocation Numbers'!E92*Assumptions!F$21</f>
        <v>0</v>
      </c>
      <c r="F92" s="51">
        <f>'Temporary Relocation Numbers'!F92*Assumptions!G$21</f>
        <v>0</v>
      </c>
      <c r="G92" s="51">
        <f>'Temporary Relocation Numbers'!G92*Assumptions!H$21</f>
        <v>0</v>
      </c>
      <c r="H92" s="52">
        <f>'Temporary Relocation Numbers'!H92*Assumptions!C$21</f>
        <v>1040784.6019111283</v>
      </c>
      <c r="I92" s="52">
        <f>'Temporary Relocation Numbers'!I92*Assumptions!D$21</f>
        <v>1211409.764617838</v>
      </c>
      <c r="J92" s="52">
        <f>'Temporary Relocation Numbers'!J92*Assumptions!E$21</f>
        <v>833437.16988469951</v>
      </c>
      <c r="K92" s="52">
        <f>'Temporary Relocation Numbers'!K92*Assumptions!F$21</f>
        <v>770509.1908306781</v>
      </c>
      <c r="L92" s="52">
        <f>'Temporary Relocation Numbers'!L92*Assumptions!G$21</f>
        <v>618126.96017351164</v>
      </c>
      <c r="M92" s="52">
        <f>'Temporary Relocation Numbers'!M92*Assumptions!H$21</f>
        <v>261675.67827829698</v>
      </c>
      <c r="N92" s="53">
        <f>'Temporary Relocation Numbers'!N92*Assumptions!C$21</f>
        <v>79692000.298919782</v>
      </c>
      <c r="O92" s="53">
        <f>'Temporary Relocation Numbers'!O92*Assumptions!D$21</f>
        <v>155506578.3151502</v>
      </c>
      <c r="P92" s="53">
        <f>'Temporary Relocation Numbers'!P92*Assumptions!E$21</f>
        <v>124071312.16673131</v>
      </c>
      <c r="Q92" s="53">
        <f>'Temporary Relocation Numbers'!Q92*Assumptions!F$21</f>
        <v>51959664.867908955</v>
      </c>
      <c r="R92" s="53">
        <f>'Temporary Relocation Numbers'!R92*Assumptions!G$21</f>
        <v>32513281.686116166</v>
      </c>
      <c r="S92" s="53">
        <f>'Temporary Relocation Numbers'!S92*Assumptions!H$21</f>
        <v>18352076.701480128</v>
      </c>
      <c r="U92">
        <v>2111</v>
      </c>
      <c r="V92" s="51">
        <f>'Temporary Relocation Numbers'!V92*Assumptions!C$21</f>
        <v>0</v>
      </c>
      <c r="W92" s="51">
        <f>'Temporary Relocation Numbers'!W92*Assumptions!D$21</f>
        <v>0</v>
      </c>
      <c r="X92" s="51">
        <f>'Temporary Relocation Numbers'!X92*Assumptions!E$21</f>
        <v>0</v>
      </c>
      <c r="Y92" s="51">
        <f>'Temporary Relocation Numbers'!Y92*Assumptions!F$21</f>
        <v>0</v>
      </c>
      <c r="Z92" s="51">
        <f>'Temporary Relocation Numbers'!Z92*Assumptions!G$21</f>
        <v>0</v>
      </c>
      <c r="AA92" s="51">
        <f>'Temporary Relocation Numbers'!AA92*Assumptions!H$21</f>
        <v>0</v>
      </c>
      <c r="AB92" s="52">
        <f>'Temporary Relocation Numbers'!AB92*Assumptions!C$21</f>
        <v>968945.14348711201</v>
      </c>
      <c r="AC92" s="52">
        <f>'Temporary Relocation Numbers'!AC92*Assumptions!D$21</f>
        <v>1106249.6755737681</v>
      </c>
      <c r="AD92" s="52">
        <f>'Temporary Relocation Numbers'!AD92*Assumptions!E$21</f>
        <v>753095.27692173608</v>
      </c>
      <c r="AE92" s="52">
        <f>'Temporary Relocation Numbers'!AE92*Assumptions!F$21</f>
        <v>768526.52995897864</v>
      </c>
      <c r="AF92" s="52">
        <f>'Temporary Relocation Numbers'!AF92*Assumptions!G$21</f>
        <v>605500.49198214291</v>
      </c>
      <c r="AG92" s="52">
        <f>'Temporary Relocation Numbers'!AG92*Assumptions!H$21</f>
        <v>239337.47459111756</v>
      </c>
      <c r="AH92" s="53">
        <f>'Temporary Relocation Numbers'!AH92*Assumptions!C$21</f>
        <v>74191313.478910714</v>
      </c>
      <c r="AI92" s="53">
        <f>'Temporary Relocation Numbers'!AI92*Assumptions!D$21</f>
        <v>142007359.38841593</v>
      </c>
      <c r="AJ92" s="53">
        <f>'Temporary Relocation Numbers'!AJ92*Assumptions!E$21</f>
        <v>112111053.56289078</v>
      </c>
      <c r="AK92" s="53">
        <f>'Temporary Relocation Numbers'!AK92*Assumptions!F$21</f>
        <v>51825963.160432696</v>
      </c>
      <c r="AL92" s="53">
        <f>'Temporary Relocation Numbers'!AL92*Assumptions!G$21</f>
        <v>31849133.471497729</v>
      </c>
      <c r="AM92" s="53">
        <f>'Temporary Relocation Numbers'!AM92*Assumptions!H$21</f>
        <v>16785433.480613377</v>
      </c>
    </row>
    <row r="93" spans="1:39" x14ac:dyDescent="0.35">
      <c r="A93">
        <v>2112</v>
      </c>
      <c r="B93" s="51">
        <f>'Temporary Relocation Numbers'!B93*Assumptions!C$21</f>
        <v>0</v>
      </c>
      <c r="C93" s="51">
        <f>'Temporary Relocation Numbers'!C93*Assumptions!D$21</f>
        <v>0</v>
      </c>
      <c r="D93" s="51">
        <f>'Temporary Relocation Numbers'!D93*Assumptions!E$21</f>
        <v>0</v>
      </c>
      <c r="E93" s="51">
        <f>'Temporary Relocation Numbers'!E93*Assumptions!F$21</f>
        <v>0</v>
      </c>
      <c r="F93" s="51">
        <f>'Temporary Relocation Numbers'!F93*Assumptions!G$21</f>
        <v>0</v>
      </c>
      <c r="G93" s="51">
        <f>'Temporary Relocation Numbers'!G93*Assumptions!H$21</f>
        <v>0</v>
      </c>
      <c r="H93" s="52">
        <f>'Temporary Relocation Numbers'!H93*Assumptions!C$21</f>
        <v>1055733.5907146586</v>
      </c>
      <c r="I93" s="52">
        <f>'Temporary Relocation Numbers'!I93*Assumptions!D$21</f>
        <v>1228809.475350016</v>
      </c>
      <c r="J93" s="52">
        <f>'Temporary Relocation Numbers'!J93*Assumptions!E$21</f>
        <v>845407.98776399391</v>
      </c>
      <c r="K93" s="52">
        <f>'Temporary Relocation Numbers'!K93*Assumptions!F$21</f>
        <v>781576.16208063147</v>
      </c>
      <c r="L93" s="52">
        <f>'Temporary Relocation Numbers'!L93*Assumptions!G$21</f>
        <v>627005.23622585367</v>
      </c>
      <c r="M93" s="52">
        <f>'Temporary Relocation Numbers'!M93*Assumptions!H$21</f>
        <v>265434.17622067174</v>
      </c>
      <c r="N93" s="53">
        <f>'Temporary Relocation Numbers'!N93*Assumptions!C$21</f>
        <v>80799069.784570053</v>
      </c>
      <c r="O93" s="53">
        <f>'Temporary Relocation Numbers'!O93*Assumptions!D$21</f>
        <v>157666852.70937842</v>
      </c>
      <c r="P93" s="53">
        <f>'Temporary Relocation Numbers'!P93*Assumptions!E$21</f>
        <v>125794892.49134564</v>
      </c>
      <c r="Q93" s="53">
        <f>'Temporary Relocation Numbers'!Q93*Assumptions!F$21</f>
        <v>52681480.849991359</v>
      </c>
      <c r="R93" s="53">
        <f>'Temporary Relocation Numbers'!R93*Assumptions!G$21</f>
        <v>32964951.388194647</v>
      </c>
      <c r="S93" s="53">
        <f>'Temporary Relocation Numbers'!S93*Assumptions!H$21</f>
        <v>18607021.03765332</v>
      </c>
      <c r="U93">
        <v>2112</v>
      </c>
      <c r="V93" s="51">
        <f>'Temporary Relocation Numbers'!V93*Assumptions!C$21</f>
        <v>0</v>
      </c>
      <c r="W93" s="51">
        <f>'Temporary Relocation Numbers'!W93*Assumptions!D$21</f>
        <v>0</v>
      </c>
      <c r="X93" s="51">
        <f>'Temporary Relocation Numbers'!X93*Assumptions!E$21</f>
        <v>0</v>
      </c>
      <c r="Y93" s="51">
        <f>'Temporary Relocation Numbers'!Y93*Assumptions!F$21</f>
        <v>0</v>
      </c>
      <c r="Z93" s="51">
        <f>'Temporary Relocation Numbers'!Z93*Assumptions!G$21</f>
        <v>0</v>
      </c>
      <c r="AA93" s="51">
        <f>'Temporary Relocation Numbers'!AA93*Assumptions!H$21</f>
        <v>0</v>
      </c>
      <c r="AB93" s="52">
        <f>'Temporary Relocation Numbers'!AB93*Assumptions!C$21</f>
        <v>982862.28837436915</v>
      </c>
      <c r="AC93" s="52">
        <f>'Temporary Relocation Numbers'!AC93*Assumptions!D$21</f>
        <v>1122138.9517829802</v>
      </c>
      <c r="AD93" s="52">
        <f>'Temporary Relocation Numbers'!AD93*Assumptions!E$21</f>
        <v>763912.12878716714</v>
      </c>
      <c r="AE93" s="52">
        <f>'Temporary Relocation Numbers'!AE93*Assumptions!F$21</f>
        <v>779565.02387066453</v>
      </c>
      <c r="AF93" s="52">
        <f>'Temporary Relocation Numbers'!AF93*Assumptions!G$21</f>
        <v>614197.41165077756</v>
      </c>
      <c r="AG93" s="52">
        <f>'Temporary Relocation Numbers'!AG93*Assumptions!H$21</f>
        <v>242775.12463067228</v>
      </c>
      <c r="AH93" s="53">
        <f>'Temporary Relocation Numbers'!AH93*Assumptions!C$21</f>
        <v>75221968.236536697</v>
      </c>
      <c r="AI93" s="53">
        <f>'Temporary Relocation Numbers'!AI93*Assumptions!D$21</f>
        <v>143980104.62918031</v>
      </c>
      <c r="AJ93" s="53">
        <f>'Temporary Relocation Numbers'!AJ93*Assumptions!E$21</f>
        <v>113668483.74331085</v>
      </c>
      <c r="AK93" s="53">
        <f>'Temporary Relocation Numbers'!AK93*Assumptions!F$21</f>
        <v>52545921.778162695</v>
      </c>
      <c r="AL93" s="53">
        <f>'Temporary Relocation Numbers'!AL93*Assumptions!G$21</f>
        <v>32291576.924773384</v>
      </c>
      <c r="AM93" s="53">
        <f>'Temporary Relocation Numbers'!AM93*Assumptions!H$21</f>
        <v>17018614.24079128</v>
      </c>
    </row>
    <row r="94" spans="1:39" x14ac:dyDescent="0.35">
      <c r="A94">
        <v>2113</v>
      </c>
      <c r="B94" s="51">
        <f>'Temporary Relocation Numbers'!B94*Assumptions!C$21</f>
        <v>0</v>
      </c>
      <c r="C94" s="51">
        <f>'Temporary Relocation Numbers'!C94*Assumptions!D$21</f>
        <v>0</v>
      </c>
      <c r="D94" s="51">
        <f>'Temporary Relocation Numbers'!D94*Assumptions!E$21</f>
        <v>0</v>
      </c>
      <c r="E94" s="51">
        <f>'Temporary Relocation Numbers'!E94*Assumptions!F$21</f>
        <v>0</v>
      </c>
      <c r="F94" s="51">
        <f>'Temporary Relocation Numbers'!F94*Assumptions!G$21</f>
        <v>0</v>
      </c>
      <c r="G94" s="51">
        <f>'Temporary Relocation Numbers'!G94*Assumptions!H$21</f>
        <v>0</v>
      </c>
      <c r="H94" s="52">
        <f>'Temporary Relocation Numbers'!H94*Assumptions!C$21</f>
        <v>1070897.2947107819</v>
      </c>
      <c r="I94" s="52">
        <f>'Temporary Relocation Numbers'!I94*Assumptions!D$21</f>
        <v>1246459.1014637651</v>
      </c>
      <c r="J94" s="52">
        <f>'Temporary Relocation Numbers'!J94*Assumptions!E$21</f>
        <v>857550.74479584477</v>
      </c>
      <c r="K94" s="52">
        <f>'Temporary Relocation Numbers'!K94*Assumptions!F$21</f>
        <v>792802.0903606955</v>
      </c>
      <c r="L94" s="52">
        <f>'Temporary Relocation Numbers'!L94*Assumptions!G$21</f>
        <v>636011.0326595091</v>
      </c>
      <c r="M94" s="52">
        <f>'Temporary Relocation Numbers'!M94*Assumptions!H$21</f>
        <v>269246.65818966972</v>
      </c>
      <c r="N94" s="53">
        <f>'Temporary Relocation Numbers'!N94*Assumptions!C$21</f>
        <v>81921518.515834197</v>
      </c>
      <c r="O94" s="53">
        <f>'Temporary Relocation Numbers'!O94*Assumptions!D$21</f>
        <v>159857137.31609368</v>
      </c>
      <c r="P94" s="53">
        <f>'Temporary Relocation Numbers'!P94*Assumptions!E$21</f>
        <v>127542416.53899732</v>
      </c>
      <c r="Q94" s="53">
        <f>'Temporary Relocation Numbers'!Q94*Assumptions!F$21</f>
        <v>53413324.192976013</v>
      </c>
      <c r="R94" s="53">
        <f>'Temporary Relocation Numbers'!R94*Assumptions!G$21</f>
        <v>33422895.618994813</v>
      </c>
      <c r="S94" s="53">
        <f>'Temporary Relocation Numbers'!S94*Assumptions!H$21</f>
        <v>18865507.022850983</v>
      </c>
      <c r="U94">
        <v>2113</v>
      </c>
      <c r="V94" s="51">
        <f>'Temporary Relocation Numbers'!V94*Assumptions!C$21</f>
        <v>0</v>
      </c>
      <c r="W94" s="51">
        <f>'Temporary Relocation Numbers'!W94*Assumptions!D$21</f>
        <v>0</v>
      </c>
      <c r="X94" s="51">
        <f>'Temporary Relocation Numbers'!X94*Assumptions!E$21</f>
        <v>0</v>
      </c>
      <c r="Y94" s="51">
        <f>'Temporary Relocation Numbers'!Y94*Assumptions!F$21</f>
        <v>0</v>
      </c>
      <c r="Z94" s="51">
        <f>'Temporary Relocation Numbers'!Z94*Assumptions!G$21</f>
        <v>0</v>
      </c>
      <c r="AA94" s="51">
        <f>'Temporary Relocation Numbers'!AA94*Assumptions!H$21</f>
        <v>0</v>
      </c>
      <c r="AB94" s="52">
        <f>'Temporary Relocation Numbers'!AB94*Assumptions!C$21</f>
        <v>996979.32788219873</v>
      </c>
      <c r="AC94" s="52">
        <f>'Temporary Relocation Numbers'!AC94*Assumptions!D$21</f>
        <v>1138256.44871309</v>
      </c>
      <c r="AD94" s="52">
        <f>'Temporary Relocation Numbers'!AD94*Assumptions!E$21</f>
        <v>774884.34517002921</v>
      </c>
      <c r="AE94" s="52">
        <f>'Temporary Relocation Numbers'!AE94*Assumptions!F$21</f>
        <v>790762.06578699115</v>
      </c>
      <c r="AF94" s="52">
        <f>'Temporary Relocation Numbers'!AF94*Assumptions!G$21</f>
        <v>623019.24684421194</v>
      </c>
      <c r="AG94" s="52">
        <f>'Temporary Relocation Numbers'!AG94*Assumptions!H$21</f>
        <v>246262.15029690071</v>
      </c>
      <c r="AH94" s="53">
        <f>'Temporary Relocation Numbers'!AH94*Assumptions!C$21</f>
        <v>76266940.697672844</v>
      </c>
      <c r="AI94" s="53">
        <f>'Temporary Relocation Numbers'!AI94*Assumptions!D$21</f>
        <v>145980254.95515803</v>
      </c>
      <c r="AJ94" s="53">
        <f>'Temporary Relocation Numbers'!AJ94*Assumptions!E$21</f>
        <v>115247549.51353046</v>
      </c>
      <c r="AK94" s="53">
        <f>'Temporary Relocation Numbers'!AK94*Assumptions!F$21</f>
        <v>53275881.954563983</v>
      </c>
      <c r="AL94" s="53">
        <f>'Temporary Relocation Numbers'!AL94*Assumptions!G$21</f>
        <v>32740166.737086441</v>
      </c>
      <c r="AM94" s="53">
        <f>'Temporary Relocation Numbers'!AM94*Assumptions!H$21</f>
        <v>17255034.313613676</v>
      </c>
    </row>
    <row r="95" spans="1:39" x14ac:dyDescent="0.35">
      <c r="A95">
        <v>2114</v>
      </c>
      <c r="B95" s="51">
        <f>'Temporary Relocation Numbers'!B95*Assumptions!C$21</f>
        <v>0</v>
      </c>
      <c r="C95" s="51">
        <f>'Temporary Relocation Numbers'!C95*Assumptions!D$21</f>
        <v>0</v>
      </c>
      <c r="D95" s="51">
        <f>'Temporary Relocation Numbers'!D95*Assumptions!E$21</f>
        <v>0</v>
      </c>
      <c r="E95" s="51">
        <f>'Temporary Relocation Numbers'!E95*Assumptions!F$21</f>
        <v>0</v>
      </c>
      <c r="F95" s="51">
        <f>'Temporary Relocation Numbers'!F95*Assumptions!G$21</f>
        <v>0</v>
      </c>
      <c r="G95" s="51">
        <f>'Temporary Relocation Numbers'!G95*Assumptions!H$21</f>
        <v>0</v>
      </c>
      <c r="H95" s="52">
        <f>'Temporary Relocation Numbers'!H95*Assumptions!C$21</f>
        <v>1086278.7978949812</v>
      </c>
      <c r="I95" s="52">
        <f>'Temporary Relocation Numbers'!I95*Assumptions!D$21</f>
        <v>1264362.2325416312</v>
      </c>
      <c r="J95" s="52">
        <f>'Temporary Relocation Numbers'!J95*Assumptions!E$21</f>
        <v>869867.91057526949</v>
      </c>
      <c r="K95" s="52">
        <f>'Temporary Relocation Numbers'!K95*Assumptions!F$21</f>
        <v>804189.25880117272</v>
      </c>
      <c r="L95" s="52">
        <f>'Temporary Relocation Numbers'!L95*Assumptions!G$21</f>
        <v>645146.18107416667</v>
      </c>
      <c r="M95" s="52">
        <f>'Temporary Relocation Numbers'!M95*Assumptions!H$21</f>
        <v>273113.89956821664</v>
      </c>
      <c r="N95" s="53">
        <f>'Temporary Relocation Numbers'!N95*Assumptions!C$21</f>
        <v>83059560.138918459</v>
      </c>
      <c r="O95" s="53">
        <f>'Temporary Relocation Numbers'!O95*Assumptions!D$21</f>
        <v>162077849.0327307</v>
      </c>
      <c r="P95" s="53">
        <f>'Temporary Relocation Numbers'!P95*Assumptions!E$21</f>
        <v>129314216.93234663</v>
      </c>
      <c r="Q95" s="53">
        <f>'Temporary Relocation Numbers'!Q95*Assumptions!F$21</f>
        <v>54155334.195477992</v>
      </c>
      <c r="R95" s="53">
        <f>'Temporary Relocation Numbers'!R95*Assumptions!G$21</f>
        <v>33887201.543341957</v>
      </c>
      <c r="S95" s="53">
        <f>'Temporary Relocation Numbers'!S95*Assumptions!H$21</f>
        <v>19127583.857137725</v>
      </c>
      <c r="U95">
        <v>2114</v>
      </c>
      <c r="V95" s="51">
        <f>'Temporary Relocation Numbers'!V95*Assumptions!C$21</f>
        <v>0</v>
      </c>
      <c r="W95" s="51">
        <f>'Temporary Relocation Numbers'!W95*Assumptions!D$21</f>
        <v>0</v>
      </c>
      <c r="X95" s="51">
        <f>'Temporary Relocation Numbers'!X95*Assumptions!E$21</f>
        <v>0</v>
      </c>
      <c r="Y95" s="51">
        <f>'Temporary Relocation Numbers'!Y95*Assumptions!F$21</f>
        <v>0</v>
      </c>
      <c r="Z95" s="51">
        <f>'Temporary Relocation Numbers'!Z95*Assumptions!G$21</f>
        <v>0</v>
      </c>
      <c r="AA95" s="51">
        <f>'Temporary Relocation Numbers'!AA95*Assumptions!H$21</f>
        <v>0</v>
      </c>
      <c r="AB95" s="52">
        <f>'Temporary Relocation Numbers'!AB95*Assumptions!C$21</f>
        <v>1011299.1331353652</v>
      </c>
      <c r="AC95" s="52">
        <f>'Temporary Relocation Numbers'!AC95*Assumptions!D$21</f>
        <v>1154605.4443420728</v>
      </c>
      <c r="AD95" s="52">
        <f>'Temporary Relocation Numbers'!AD95*Assumptions!E$21</f>
        <v>786014.15760067722</v>
      </c>
      <c r="AE95" s="52">
        <f>'Temporary Relocation Numbers'!AE95*Assumptions!F$21</f>
        <v>802119.93296334962</v>
      </c>
      <c r="AF95" s="52">
        <f>'Temporary Relocation Numbers'!AF95*Assumptions!G$21</f>
        <v>631967.79174808168</v>
      </c>
      <c r="AG95" s="52">
        <f>'Temporary Relocation Numbers'!AG95*Assumptions!H$21</f>
        <v>249799.26078139638</v>
      </c>
      <c r="AH95" s="53">
        <f>'Temporary Relocation Numbers'!AH95*Assumptions!C$21</f>
        <v>77326429.761739403</v>
      </c>
      <c r="AI95" s="53">
        <f>'Temporary Relocation Numbers'!AI95*Assumptions!D$21</f>
        <v>148008191.07374096</v>
      </c>
      <c r="AJ95" s="53">
        <f>'Temporary Relocation Numbers'!AJ95*Assumptions!E$21</f>
        <v>116848551.43196426</v>
      </c>
      <c r="AK95" s="53">
        <f>'Temporary Relocation Numbers'!AK95*Assumptions!F$21</f>
        <v>54015982.62981084</v>
      </c>
      <c r="AL95" s="53">
        <f>'Temporary Relocation Numbers'!AL95*Assumptions!G$21</f>
        <v>33194988.292747937</v>
      </c>
      <c r="AM95" s="53">
        <f>'Temporary Relocation Numbers'!AM95*Assumptions!H$21</f>
        <v>17494738.699132897</v>
      </c>
    </row>
    <row r="96" spans="1:39" x14ac:dyDescent="0.35">
      <c r="A96">
        <v>2115</v>
      </c>
      <c r="B96" s="51">
        <f>'Temporary Relocation Numbers'!B96*Assumptions!C$21</f>
        <v>0</v>
      </c>
      <c r="C96" s="51">
        <f>'Temporary Relocation Numbers'!C96*Assumptions!D$21</f>
        <v>0</v>
      </c>
      <c r="D96" s="51">
        <f>'Temporary Relocation Numbers'!D96*Assumptions!E$21</f>
        <v>0</v>
      </c>
      <c r="E96" s="51">
        <f>'Temporary Relocation Numbers'!E96*Assumptions!F$21</f>
        <v>0</v>
      </c>
      <c r="F96" s="51">
        <f>'Temporary Relocation Numbers'!F96*Assumptions!G$21</f>
        <v>0</v>
      </c>
      <c r="G96" s="51">
        <f>'Temporary Relocation Numbers'!G96*Assumptions!H$21</f>
        <v>0</v>
      </c>
      <c r="H96" s="52">
        <f>'Temporary Relocation Numbers'!H96*Assumptions!C$21</f>
        <v>1101881.2285587573</v>
      </c>
      <c r="I96" s="52">
        <f>'Temporary Relocation Numbers'!I96*Assumptions!D$21</f>
        <v>1282522.5097240226</v>
      </c>
      <c r="J96" s="52">
        <f>'Temporary Relocation Numbers'!J96*Assumptions!E$21</f>
        <v>882361.9901685511</v>
      </c>
      <c r="K96" s="52">
        <f>'Temporary Relocation Numbers'!K96*Assumptions!F$21</f>
        <v>815739.98332540458</v>
      </c>
      <c r="L96" s="52">
        <f>'Temporary Relocation Numbers'!L96*Assumptions!G$21</f>
        <v>654412.53937713208</v>
      </c>
      <c r="M96" s="52">
        <f>'Temporary Relocation Numbers'!M96*Assumptions!H$21</f>
        <v>277036.68687621178</v>
      </c>
      <c r="N96" s="53">
        <f>'Temporary Relocation Numbers'!N96*Assumptions!C$21</f>
        <v>84213411.267970577</v>
      </c>
      <c r="O96" s="53">
        <f>'Temporary Relocation Numbers'!O96*Assumptions!D$21</f>
        <v>164329410.54820198</v>
      </c>
      <c r="P96" s="53">
        <f>'Temporary Relocation Numbers'!P96*Assumptions!E$21</f>
        <v>131110630.91479881</v>
      </c>
      <c r="Q96" s="53">
        <f>'Temporary Relocation Numbers'!Q96*Assumptions!F$21</f>
        <v>54907652.091228202</v>
      </c>
      <c r="R96" s="53">
        <f>'Temporary Relocation Numbers'!R96*Assumptions!G$21</f>
        <v>34357957.536942281</v>
      </c>
      <c r="S96" s="53">
        <f>'Temporary Relocation Numbers'!S96*Assumptions!H$21</f>
        <v>19393301.424058199</v>
      </c>
      <c r="U96">
        <v>2115</v>
      </c>
      <c r="V96" s="51">
        <f>'Temporary Relocation Numbers'!V96*Assumptions!C$21</f>
        <v>0</v>
      </c>
      <c r="W96" s="51">
        <f>'Temporary Relocation Numbers'!W96*Assumptions!D$21</f>
        <v>0</v>
      </c>
      <c r="X96" s="51">
        <f>'Temporary Relocation Numbers'!X96*Assumptions!E$21</f>
        <v>0</v>
      </c>
      <c r="Y96" s="51">
        <f>'Temporary Relocation Numbers'!Y96*Assumptions!F$21</f>
        <v>0</v>
      </c>
      <c r="Z96" s="51">
        <f>'Temporary Relocation Numbers'!Z96*Assumptions!G$21</f>
        <v>0</v>
      </c>
      <c r="AA96" s="51">
        <f>'Temporary Relocation Numbers'!AA96*Assumptions!H$21</f>
        <v>0</v>
      </c>
      <c r="AB96" s="52">
        <f>'Temporary Relocation Numbers'!AB96*Assumptions!C$21</f>
        <v>1025824.6164971484</v>
      </c>
      <c r="AC96" s="52">
        <f>'Temporary Relocation Numbers'!AC96*Assumptions!D$21</f>
        <v>1171189.2637301292</v>
      </c>
      <c r="AD96" s="52">
        <f>'Temporary Relocation Numbers'!AD96*Assumptions!E$21</f>
        <v>797303.8296613635</v>
      </c>
      <c r="AE96" s="52">
        <f>'Temporary Relocation Numbers'!AE96*Assumptions!F$21</f>
        <v>813640.93536378781</v>
      </c>
      <c r="AF96" s="52">
        <f>'Temporary Relocation Numbers'!AF96*Assumptions!G$21</f>
        <v>641044.8663182531</v>
      </c>
      <c r="AG96" s="52">
        <f>'Temporary Relocation Numbers'!AG96*Assumptions!H$21</f>
        <v>253387.17546200776</v>
      </c>
      <c r="AH96" s="53">
        <f>'Temporary Relocation Numbers'!AH96*Assumptions!C$21</f>
        <v>78400637.091237962</v>
      </c>
      <c r="AI96" s="53">
        <f>'Temporary Relocation Numbers'!AI96*Assumptions!D$21</f>
        <v>150064298.98105189</v>
      </c>
      <c r="AJ96" s="53">
        <f>'Temporary Relocation Numbers'!AJ96*Assumptions!E$21</f>
        <v>118471794.23234002</v>
      </c>
      <c r="AK96" s="53">
        <f>'Temporary Relocation Numbers'!AK96*Assumptions!F$21</f>
        <v>54766364.674213998</v>
      </c>
      <c r="AL96" s="53">
        <f>'Temporary Relocation Numbers'!AL96*Assumptions!G$21</f>
        <v>33656128.162215084</v>
      </c>
      <c r="AM96" s="53">
        <f>'Temporary Relocation Numbers'!AM96*Assumptions!H$21</f>
        <v>17737773.022535339</v>
      </c>
    </row>
    <row r="97" spans="1:39" x14ac:dyDescent="0.35">
      <c r="A97">
        <v>2116</v>
      </c>
      <c r="B97" s="51">
        <f>'Temporary Relocation Numbers'!B97*Assumptions!C$21</f>
        <v>0</v>
      </c>
      <c r="C97" s="51">
        <f>'Temporary Relocation Numbers'!C97*Assumptions!D$21</f>
        <v>0</v>
      </c>
      <c r="D97" s="51">
        <f>'Temporary Relocation Numbers'!D97*Assumptions!E$21</f>
        <v>0</v>
      </c>
      <c r="E97" s="51">
        <f>'Temporary Relocation Numbers'!E97*Assumptions!F$21</f>
        <v>0</v>
      </c>
      <c r="F97" s="51">
        <f>'Temporary Relocation Numbers'!F97*Assumptions!G$21</f>
        <v>0</v>
      </c>
      <c r="G97" s="51">
        <f>'Temporary Relocation Numbers'!G97*Assumptions!H$21</f>
        <v>0</v>
      </c>
      <c r="H97" s="52">
        <f>'Temporary Relocation Numbers'!H97*Assumptions!C$21</f>
        <v>1117707.7599258604</v>
      </c>
      <c r="I97" s="52">
        <f>'Temporary Relocation Numbers'!I97*Assumptions!D$21</f>
        <v>1300943.6264497449</v>
      </c>
      <c r="J97" s="52">
        <f>'Temporary Relocation Numbers'!J97*Assumptions!E$21</f>
        <v>895035.52462272078</v>
      </c>
      <c r="K97" s="52">
        <f>'Temporary Relocation Numbers'!K97*Assumptions!F$21</f>
        <v>827456.61312078312</v>
      </c>
      <c r="L97" s="52">
        <f>'Temporary Relocation Numbers'!L97*Assumptions!G$21</f>
        <v>663811.99216119025</v>
      </c>
      <c r="M97" s="52">
        <f>'Temporary Relocation Numbers'!M97*Assumptions!H$21</f>
        <v>281015.81793049036</v>
      </c>
      <c r="N97" s="53">
        <f>'Temporary Relocation Numbers'!N97*Assumptions!C$21</f>
        <v>85383291.526310027</v>
      </c>
      <c r="O97" s="53">
        <f>'Temporary Relocation Numbers'!O97*Assumptions!D$21</f>
        <v>166612250.42335159</v>
      </c>
      <c r="P97" s="53">
        <f>'Temporary Relocation Numbers'!P97*Assumptions!E$21</f>
        <v>132932000.41469447</v>
      </c>
      <c r="Q97" s="53">
        <f>'Temporary Relocation Numbers'!Q97*Assumptions!F$21</f>
        <v>55670421.075955547</v>
      </c>
      <c r="R97" s="53">
        <f>'Temporary Relocation Numbers'!R97*Assumptions!G$21</f>
        <v>34835253.203204177</v>
      </c>
      <c r="S97" s="53">
        <f>'Temporary Relocation Numbers'!S97*Assumptions!H$21</f>
        <v>19662710.300131842</v>
      </c>
      <c r="U97">
        <v>2116</v>
      </c>
      <c r="V97" s="51">
        <f>'Temporary Relocation Numbers'!V97*Assumptions!C$21</f>
        <v>0</v>
      </c>
      <c r="W97" s="51">
        <f>'Temporary Relocation Numbers'!W97*Assumptions!D$21</f>
        <v>0</v>
      </c>
      <c r="X97" s="51">
        <f>'Temporary Relocation Numbers'!X97*Assumptions!E$21</f>
        <v>0</v>
      </c>
      <c r="Y97" s="51">
        <f>'Temporary Relocation Numbers'!Y97*Assumptions!F$21</f>
        <v>0</v>
      </c>
      <c r="Z97" s="51">
        <f>'Temporary Relocation Numbers'!Z97*Assumptions!G$21</f>
        <v>0</v>
      </c>
      <c r="AA97" s="51">
        <f>'Temporary Relocation Numbers'!AA97*Assumptions!H$21</f>
        <v>0</v>
      </c>
      <c r="AB97" s="52">
        <f>'Temporary Relocation Numbers'!AB97*Assumptions!C$21</f>
        <v>1040558.7321616595</v>
      </c>
      <c r="AC97" s="52">
        <f>'Temporary Relocation Numbers'!AC97*Assumptions!D$21</f>
        <v>1188011.2796959374</v>
      </c>
      <c r="AD97" s="52">
        <f>'Temporary Relocation Numbers'!AD97*Assumptions!E$21</f>
        <v>808755.65744660667</v>
      </c>
      <c r="AE97" s="52">
        <f>'Temporary Relocation Numbers'!AE97*Assumptions!F$21</f>
        <v>825327.4161308097</v>
      </c>
      <c r="AF97" s="52">
        <f>'Temporary Relocation Numbers'!AF97*Assumptions!G$21</f>
        <v>650252.31665096874</v>
      </c>
      <c r="AG97" s="52">
        <f>'Temporary Relocation Numbers'!AG97*Assumptions!H$21</f>
        <v>257026.62404914503</v>
      </c>
      <c r="AH97" s="53">
        <f>'Temporary Relocation Numbers'!AH97*Assumptions!C$21</f>
        <v>79489767.150135815</v>
      </c>
      <c r="AI97" s="53">
        <f>'Temporary Relocation Numbers'!AI97*Assumptions!D$21</f>
        <v>152148970.03541461</v>
      </c>
      <c r="AJ97" s="53">
        <f>'Temporary Relocation Numbers'!AJ97*Assumptions!E$21</f>
        <v>120117586.88170135</v>
      </c>
      <c r="AK97" s="53">
        <f>'Temporary Relocation Numbers'!AK97*Assumptions!F$21</f>
        <v>55527170.915033616</v>
      </c>
      <c r="AL97" s="53">
        <f>'Temporary Relocation Numbers'!AL97*Assumptions!G$21</f>
        <v>34123674.118569091</v>
      </c>
      <c r="AM97" s="53">
        <f>'Temporary Relocation Numbers'!AM97*Assumptions!H$21</f>
        <v>17984183.54282574</v>
      </c>
    </row>
    <row r="98" spans="1:39" x14ac:dyDescent="0.35">
      <c r="A98">
        <v>2117</v>
      </c>
      <c r="B98" s="51">
        <f>'Temporary Relocation Numbers'!B98*Assumptions!C$21</f>
        <v>0</v>
      </c>
      <c r="C98" s="51">
        <f>'Temporary Relocation Numbers'!C98*Assumptions!D$21</f>
        <v>0</v>
      </c>
      <c r="D98" s="51">
        <f>'Temporary Relocation Numbers'!D98*Assumptions!E$21</f>
        <v>0</v>
      </c>
      <c r="E98" s="51">
        <f>'Temporary Relocation Numbers'!E98*Assumptions!F$21</f>
        <v>0</v>
      </c>
      <c r="F98" s="51">
        <f>'Temporary Relocation Numbers'!F98*Assumptions!G$21</f>
        <v>0</v>
      </c>
      <c r="G98" s="51">
        <f>'Temporary Relocation Numbers'!G98*Assumptions!H$21</f>
        <v>0</v>
      </c>
      <c r="H98" s="52">
        <f>'Temporary Relocation Numbers'!H98*Assumptions!C$21</f>
        <v>1133761.6107976637</v>
      </c>
      <c r="I98" s="52">
        <f>'Temporary Relocation Numbers'!I98*Assumptions!D$21</f>
        <v>1319629.329207174</v>
      </c>
      <c r="J98" s="52">
        <f>'Temporary Relocation Numbers'!J98*Assumptions!E$21</f>
        <v>907891.09148235538</v>
      </c>
      <c r="K98" s="52">
        <f>'Temporary Relocation Numbers'!K98*Assumptions!F$21</f>
        <v>839341.53111652937</v>
      </c>
      <c r="L98" s="52">
        <f>'Temporary Relocation Numbers'!L98*Assumptions!G$21</f>
        <v>673346.45108789299</v>
      </c>
      <c r="M98" s="52">
        <f>'Temporary Relocation Numbers'!M98*Assumptions!H$21</f>
        <v>285052.10200708394</v>
      </c>
      <c r="N98" s="53">
        <f>'Temporary Relocation Numbers'!N98*Assumptions!C$21</f>
        <v>86569423.588230938</v>
      </c>
      <c r="O98" s="53">
        <f>'Temporary Relocation Numbers'!O98*Assumptions!D$21</f>
        <v>168926803.17252773</v>
      </c>
      <c r="P98" s="53">
        <f>'Temporary Relocation Numbers'!P98*Assumptions!E$21</f>
        <v>134778672.11039233</v>
      </c>
      <c r="Q98" s="53">
        <f>'Temporary Relocation Numbers'!Q98*Assumptions!F$21</f>
        <v>56443786.334642969</v>
      </c>
      <c r="R98" s="53">
        <f>'Temporary Relocation Numbers'!R98*Assumptions!G$21</f>
        <v>35319179.390293397</v>
      </c>
      <c r="S98" s="53">
        <f>'Temporary Relocation Numbers'!S98*Assumptions!H$21</f>
        <v>19935861.764479674</v>
      </c>
      <c r="U98">
        <v>2117</v>
      </c>
      <c r="V98" s="51">
        <f>'Temporary Relocation Numbers'!V98*Assumptions!C$21</f>
        <v>0</v>
      </c>
      <c r="W98" s="51">
        <f>'Temporary Relocation Numbers'!W98*Assumptions!D$21</f>
        <v>0</v>
      </c>
      <c r="X98" s="51">
        <f>'Temporary Relocation Numbers'!X98*Assumptions!E$21</f>
        <v>0</v>
      </c>
      <c r="Y98" s="51">
        <f>'Temporary Relocation Numbers'!Y98*Assumptions!F$21</f>
        <v>0</v>
      </c>
      <c r="Z98" s="51">
        <f>'Temporary Relocation Numbers'!Z98*Assumptions!G$21</f>
        <v>0</v>
      </c>
      <c r="AA98" s="51">
        <f>'Temporary Relocation Numbers'!AA98*Assumptions!H$21</f>
        <v>0</v>
      </c>
      <c r="AB98" s="52">
        <f>'Temporary Relocation Numbers'!AB98*Assumptions!C$21</f>
        <v>1055504.4767546684</v>
      </c>
      <c r="AC98" s="52">
        <f>'Temporary Relocation Numbers'!AC98*Assumptions!D$21</f>
        <v>1205074.9135026161</v>
      </c>
      <c r="AD98" s="52">
        <f>'Temporary Relocation Numbers'!AD98*Assumptions!E$21</f>
        <v>820371.97003017133</v>
      </c>
      <c r="AE98" s="52">
        <f>'Temporary Relocation Numbers'!AE98*Assumptions!F$21</f>
        <v>837181.75206192397</v>
      </c>
      <c r="AF98" s="52">
        <f>'Temporary Relocation Numbers'!AF98*Assumptions!G$21</f>
        <v>659592.01535830495</v>
      </c>
      <c r="AG98" s="52">
        <f>'Temporary Relocation Numbers'!AG98*Assumptions!H$21</f>
        <v>260718.34673418896</v>
      </c>
      <c r="AH98" s="53">
        <f>'Temporary Relocation Numbers'!AH98*Assumptions!C$21</f>
        <v>80594027.242783457</v>
      </c>
      <c r="AI98" s="53">
        <f>'Temporary Relocation Numbers'!AI98*Assumptions!D$21</f>
        <v>154262601.03184485</v>
      </c>
      <c r="AJ98" s="53">
        <f>'Temporary Relocation Numbers'!AJ98*Assumptions!E$21</f>
        <v>121786242.6392163</v>
      </c>
      <c r="AK98" s="53">
        <f>'Temporary Relocation Numbers'!AK98*Assumptions!F$21</f>
        <v>56298546.163665123</v>
      </c>
      <c r="AL98" s="53">
        <f>'Temporary Relocation Numbers'!AL98*Assumptions!G$21</f>
        <v>34597715.154221885</v>
      </c>
      <c r="AM98" s="53">
        <f>'Temporary Relocation Numbers'!AM98*Assumptions!H$21</f>
        <v>18234017.161632095</v>
      </c>
    </row>
    <row r="99" spans="1:39" x14ac:dyDescent="0.35">
      <c r="A99">
        <v>2118</v>
      </c>
      <c r="B99" s="51">
        <f>'Temporary Relocation Numbers'!B99*Assumptions!C$21</f>
        <v>0</v>
      </c>
      <c r="C99" s="51">
        <f>'Temporary Relocation Numbers'!C99*Assumptions!D$21</f>
        <v>0</v>
      </c>
      <c r="D99" s="51">
        <f>'Temporary Relocation Numbers'!D99*Assumptions!E$21</f>
        <v>0</v>
      </c>
      <c r="E99" s="51">
        <f>'Temporary Relocation Numbers'!E99*Assumptions!F$21</f>
        <v>0</v>
      </c>
      <c r="F99" s="51">
        <f>'Temporary Relocation Numbers'!F99*Assumptions!G$21</f>
        <v>0</v>
      </c>
      <c r="G99" s="51">
        <f>'Temporary Relocation Numbers'!G99*Assumptions!H$21</f>
        <v>0</v>
      </c>
      <c r="H99" s="52">
        <f>'Temporary Relocation Numbers'!H99*Assumptions!C$21</f>
        <v>1150046.0462078</v>
      </c>
      <c r="I99" s="52">
        <f>'Temporary Relocation Numbers'!I99*Assumptions!D$21</f>
        <v>1338583.4182962172</v>
      </c>
      <c r="J99" s="52">
        <f>'Temporary Relocation Numbers'!J99*Assumptions!E$21</f>
        <v>920931.30531379802</v>
      </c>
      <c r="K99" s="52">
        <f>'Temporary Relocation Numbers'!K99*Assumptions!F$21</f>
        <v>851397.15446833416</v>
      </c>
      <c r="L99" s="52">
        <f>'Temporary Relocation Numbers'!L99*Assumptions!G$21</f>
        <v>683017.85527635459</v>
      </c>
      <c r="M99" s="52">
        <f>'Temporary Relocation Numbers'!M99*Assumptions!H$21</f>
        <v>289146.36000581097</v>
      </c>
      <c r="N99" s="53">
        <f>'Temporary Relocation Numbers'!N99*Assumptions!C$21</f>
        <v>87772033.221385852</v>
      </c>
      <c r="O99" s="53">
        <f>'Temporary Relocation Numbers'!O99*Assumptions!D$21</f>
        <v>171273509.34628773</v>
      </c>
      <c r="P99" s="53">
        <f>'Temporary Relocation Numbers'!P99*Assumptions!E$21</f>
        <v>136650997.49625543</v>
      </c>
      <c r="Q99" s="53">
        <f>'Temporary Relocation Numbers'!Q99*Assumptions!F$21</f>
        <v>57227895.069161646</v>
      </c>
      <c r="R99" s="53">
        <f>'Temporary Relocation Numbers'!R99*Assumptions!G$21</f>
        <v>35809828.208424918</v>
      </c>
      <c r="S99" s="53">
        <f>'Temporary Relocation Numbers'!S99*Assumptions!H$21</f>
        <v>20212807.808584638</v>
      </c>
      <c r="U99">
        <v>2118</v>
      </c>
      <c r="V99" s="51">
        <f>'Temporary Relocation Numbers'!V99*Assumptions!C$21</f>
        <v>0</v>
      </c>
      <c r="W99" s="51">
        <f>'Temporary Relocation Numbers'!W99*Assumptions!D$21</f>
        <v>0</v>
      </c>
      <c r="X99" s="51">
        <f>'Temporary Relocation Numbers'!X99*Assumptions!E$21</f>
        <v>0</v>
      </c>
      <c r="Y99" s="51">
        <f>'Temporary Relocation Numbers'!Y99*Assumptions!F$21</f>
        <v>0</v>
      </c>
      <c r="Z99" s="51">
        <f>'Temporary Relocation Numbers'!Z99*Assumptions!G$21</f>
        <v>0</v>
      </c>
      <c r="AA99" s="51">
        <f>'Temporary Relocation Numbers'!AA99*Assumptions!H$21</f>
        <v>0</v>
      </c>
      <c r="AB99" s="52">
        <f>'Temporary Relocation Numbers'!AB99*Assumptions!C$21</f>
        <v>1070664.889943053</v>
      </c>
      <c r="AC99" s="52">
        <f>'Temporary Relocation Numbers'!AC99*Assumptions!D$21</f>
        <v>1222383.6355535439</v>
      </c>
      <c r="AD99" s="52">
        <f>'Temporary Relocation Numbers'!AD99*Assumptions!E$21</f>
        <v>832155.12993875518</v>
      </c>
      <c r="AE99" s="52">
        <f>'Temporary Relocation Numbers'!AE99*Assumptions!F$21</f>
        <v>849206.35409303848</v>
      </c>
      <c r="AF99" s="52">
        <f>'Temporary Relocation Numbers'!AF99*Assumptions!G$21</f>
        <v>669065.86194902426</v>
      </c>
      <c r="AG99" s="52">
        <f>'Temporary Relocation Numbers'!AG99*Assumptions!H$21</f>
        <v>264463.09434003121</v>
      </c>
      <c r="AH99" s="53">
        <f>'Temporary Relocation Numbers'!AH99*Assumptions!C$21</f>
        <v>81713627.553372771</v>
      </c>
      <c r="AI99" s="53">
        <f>'Temporary Relocation Numbers'!AI99*Assumptions!D$21</f>
        <v>156405594.27757612</v>
      </c>
      <c r="AJ99" s="53">
        <f>'Temporary Relocation Numbers'!AJ99*Assumptions!E$21</f>
        <v>123478079.11580308</v>
      </c>
      <c r="AK99" s="53">
        <f>'Temporary Relocation Numbers'!AK99*Assumptions!F$21</f>
        <v>57080637.243202388</v>
      </c>
      <c r="AL99" s="53">
        <f>'Temporary Relocation Numbers'!AL99*Assumptions!G$21</f>
        <v>35078341.497854754</v>
      </c>
      <c r="AM99" s="53">
        <f>'Temporary Relocation Numbers'!AM99*Assumptions!H$21</f>
        <v>18487321.432132885</v>
      </c>
    </row>
    <row r="100" spans="1:39" x14ac:dyDescent="0.35">
      <c r="A100">
        <v>2119</v>
      </c>
      <c r="B100" s="51">
        <f>'Temporary Relocation Numbers'!B100*Assumptions!C$21</f>
        <v>0</v>
      </c>
      <c r="C100" s="51">
        <f>'Temporary Relocation Numbers'!C100*Assumptions!D$21</f>
        <v>0</v>
      </c>
      <c r="D100" s="51">
        <f>'Temporary Relocation Numbers'!D100*Assumptions!E$21</f>
        <v>0</v>
      </c>
      <c r="E100" s="51">
        <f>'Temporary Relocation Numbers'!E100*Assumptions!F$21</f>
        <v>0</v>
      </c>
      <c r="F100" s="51">
        <f>'Temporary Relocation Numbers'!F100*Assumptions!G$21</f>
        <v>0</v>
      </c>
      <c r="G100" s="51">
        <f>'Temporary Relocation Numbers'!G100*Assumptions!H$21</f>
        <v>0</v>
      </c>
      <c r="H100" s="52">
        <f>'Temporary Relocation Numbers'!H100*Assumptions!C$21</f>
        <v>1166564.3780862074</v>
      </c>
      <c r="I100" s="52">
        <f>'Temporary Relocation Numbers'!I100*Assumptions!D$21</f>
        <v>1357809.7486012168</v>
      </c>
      <c r="J100" s="52">
        <f>'Temporary Relocation Numbers'!J100*Assumptions!E$21</f>
        <v>934158.81823691074</v>
      </c>
      <c r="K100" s="52">
        <f>'Temporary Relocation Numbers'!K100*Assumptions!F$21</f>
        <v>863625.93504995818</v>
      </c>
      <c r="L100" s="52">
        <f>'Temporary Relocation Numbers'!L100*Assumptions!G$21</f>
        <v>692828.17169762799</v>
      </c>
      <c r="M100" s="52">
        <f>'Temporary Relocation Numbers'!M100*Assumptions!H$21</f>
        <v>293299.42461723124</v>
      </c>
      <c r="N100" s="53">
        <f>'Temporary Relocation Numbers'!N100*Assumptions!C$21</f>
        <v>88991349.329758093</v>
      </c>
      <c r="O100" s="53">
        <f>'Temporary Relocation Numbers'!O100*Assumptions!D$21</f>
        <v>173652815.6152519</v>
      </c>
      <c r="P100" s="53">
        <f>'Temporary Relocation Numbers'!P100*Assumptions!E$21</f>
        <v>138549332.94955471</v>
      </c>
      <c r="Q100" s="53">
        <f>'Temporary Relocation Numbers'!Q100*Assumptions!F$21</f>
        <v>58022896.526289366</v>
      </c>
      <c r="R100" s="53">
        <f>'Temporary Relocation Numbers'!R100*Assumptions!G$21</f>
        <v>36307293.047395252</v>
      </c>
      <c r="S100" s="53">
        <f>'Temporary Relocation Numbers'!S100*Assumptions!H$21</f>
        <v>20493601.146187697</v>
      </c>
      <c r="U100">
        <v>2119</v>
      </c>
      <c r="V100" s="51">
        <f>'Temporary Relocation Numbers'!V100*Assumptions!C$21</f>
        <v>0</v>
      </c>
      <c r="W100" s="51">
        <f>'Temporary Relocation Numbers'!W100*Assumptions!D$21</f>
        <v>0</v>
      </c>
      <c r="X100" s="51">
        <f>'Temporary Relocation Numbers'!X100*Assumptions!E$21</f>
        <v>0</v>
      </c>
      <c r="Y100" s="51">
        <f>'Temporary Relocation Numbers'!Y100*Assumptions!F$21</f>
        <v>0</v>
      </c>
      <c r="Z100" s="51">
        <f>'Temporary Relocation Numbers'!Z100*Assumptions!G$21</f>
        <v>0</v>
      </c>
      <c r="AA100" s="51">
        <f>'Temporary Relocation Numbers'!AA100*Assumptions!H$21</f>
        <v>0</v>
      </c>
      <c r="AB100" s="52">
        <f>'Temporary Relocation Numbers'!AB100*Assumptions!C$21</f>
        <v>1086043.0550530115</v>
      </c>
      <c r="AC100" s="52">
        <f>'Temporary Relocation Numbers'!AC100*Assumptions!D$21</f>
        <v>1239940.9660981677</v>
      </c>
      <c r="AD100" s="52">
        <f>'Temporary Relocation Numbers'!AD100*Assumptions!E$21</f>
        <v>844107.53363247984</v>
      </c>
      <c r="AE100" s="52">
        <f>'Temporary Relocation Numbers'!AE100*Assumptions!F$21</f>
        <v>861403.66778879485</v>
      </c>
      <c r="AF100" s="52">
        <f>'Temporary Relocation Numbers'!AF100*Assumptions!G$21</f>
        <v>678675.78321489843</v>
      </c>
      <c r="AG100" s="52">
        <f>'Temporary Relocation Numbers'!AG100*Assumptions!H$21</f>
        <v>268261.62847377657</v>
      </c>
      <c r="AH100" s="53">
        <f>'Temporary Relocation Numbers'!AH100*Assumptions!C$21</f>
        <v>82848781.185943305</v>
      </c>
      <c r="AI100" s="53">
        <f>'Temporary Relocation Numbers'!AI100*Assumptions!D$21</f>
        <v>158578357.6686345</v>
      </c>
      <c r="AJ100" s="53">
        <f>'Temporary Relocation Numbers'!AJ100*Assumptions!E$21</f>
        <v>125193418.33458371</v>
      </c>
      <c r="AK100" s="53">
        <f>'Temporary Relocation Numbers'!AK100*Assumptions!F$21</f>
        <v>57873593.01638402</v>
      </c>
      <c r="AL100" s="53">
        <f>'Temporary Relocation Numbers'!AL100*Assumptions!G$21</f>
        <v>35565644.631592527</v>
      </c>
      <c r="AM100" s="53">
        <f>'Temporary Relocation Numbers'!AM100*Assumptions!H$21</f>
        <v>18744144.568108302</v>
      </c>
    </row>
    <row r="101" spans="1:39" x14ac:dyDescent="0.35">
      <c r="A101">
        <v>2120</v>
      </c>
      <c r="B101" s="51">
        <f>'Temporary Relocation Numbers'!B101*Assumptions!C$21</f>
        <v>0</v>
      </c>
      <c r="C101" s="51">
        <f>'Temporary Relocation Numbers'!C101*Assumptions!D$21</f>
        <v>0</v>
      </c>
      <c r="D101" s="51">
        <f>'Temporary Relocation Numbers'!D101*Assumptions!E$21</f>
        <v>0</v>
      </c>
      <c r="E101" s="51">
        <f>'Temporary Relocation Numbers'!E101*Assumptions!F$21</f>
        <v>0</v>
      </c>
      <c r="F101" s="51">
        <f>'Temporary Relocation Numbers'!F101*Assumptions!G$21</f>
        <v>0</v>
      </c>
      <c r="G101" s="51">
        <f>'Temporary Relocation Numbers'!G101*Assumptions!H$21</f>
        <v>0</v>
      </c>
      <c r="H101" s="52">
        <f>'Temporary Relocation Numbers'!H101*Assumptions!C$21</f>
        <v>1262412.0541939819</v>
      </c>
      <c r="I101" s="52">
        <f>'Temporary Relocation Numbers'!I101*Assumptions!D$21</f>
        <v>1469370.594658776</v>
      </c>
      <c r="J101" s="52">
        <f>'Temporary Relocation Numbers'!J101*Assumptions!E$21</f>
        <v>1010911.5063229993</v>
      </c>
      <c r="K101" s="52">
        <f>'Temporary Relocation Numbers'!K101*Assumptions!F$21</f>
        <v>934583.47537597117</v>
      </c>
      <c r="L101" s="52">
        <f>'Temporary Relocation Numbers'!L101*Assumptions!G$21</f>
        <v>749752.5656244827</v>
      </c>
      <c r="M101" s="52">
        <f>'Temporary Relocation Numbers'!M101*Assumptions!H$21</f>
        <v>317397.59594955656</v>
      </c>
      <c r="N101" s="53">
        <f>'Temporary Relocation Numbers'!N101*Assumptions!C$21</f>
        <v>96258339.406421646</v>
      </c>
      <c r="O101" s="53">
        <f>'Temporary Relocation Numbers'!O101*Assumptions!D$21</f>
        <v>187833219.63614851</v>
      </c>
      <c r="P101" s="53">
        <f>'Temporary Relocation Numbers'!P101*Assumptions!E$21</f>
        <v>149863203.73874712</v>
      </c>
      <c r="Q101" s="53">
        <f>'Temporary Relocation Numbers'!Q101*Assumptions!F$21</f>
        <v>62761017.888101593</v>
      </c>
      <c r="R101" s="53">
        <f>'Temporary Relocation Numbers'!R101*Assumptions!G$21</f>
        <v>39272128.846302599</v>
      </c>
      <c r="S101" s="53">
        <f>'Temporary Relocation Numbers'!S101*Assumptions!H$21</f>
        <v>22167098.596064508</v>
      </c>
      <c r="U101">
        <v>2120</v>
      </c>
      <c r="V101" s="51">
        <f>'Temporary Relocation Numbers'!V101*Assumptions!C$21</f>
        <v>0</v>
      </c>
      <c r="W101" s="51">
        <f>'Temporary Relocation Numbers'!W101*Assumptions!D$21</f>
        <v>0</v>
      </c>
      <c r="X101" s="51">
        <f>'Temporary Relocation Numbers'!X101*Assumptions!E$21</f>
        <v>0</v>
      </c>
      <c r="Y101" s="51">
        <f>'Temporary Relocation Numbers'!Y101*Assumptions!F$21</f>
        <v>0</v>
      </c>
      <c r="Z101" s="51">
        <f>'Temporary Relocation Numbers'!Z101*Assumptions!G$21</f>
        <v>0</v>
      </c>
      <c r="AA101" s="51">
        <f>'Temporary Relocation Numbers'!AA101*Assumptions!H$21</f>
        <v>0</v>
      </c>
      <c r="AB101" s="52">
        <f>'Temporary Relocation Numbers'!AB101*Assumptions!C$21</f>
        <v>1175274.9096640616</v>
      </c>
      <c r="AC101" s="52">
        <f>'Temporary Relocation Numbers'!AC101*Assumptions!D$21</f>
        <v>1341817.4354502563</v>
      </c>
      <c r="AD101" s="52">
        <f>'Temporary Relocation Numbers'!AD101*Assumptions!E$21</f>
        <v>913461.39613980835</v>
      </c>
      <c r="AE101" s="52">
        <f>'Temporary Relocation Numbers'!AE101*Assumptions!F$21</f>
        <v>932178.62140405772</v>
      </c>
      <c r="AF101" s="52">
        <f>'Temporary Relocation Numbers'!AF101*Assumptions!G$21</f>
        <v>734437.38358065591</v>
      </c>
      <c r="AG101" s="52">
        <f>'Temporary Relocation Numbers'!AG101*Assumptions!H$21</f>
        <v>290302.63552070921</v>
      </c>
      <c r="AH101" s="53">
        <f>'Temporary Relocation Numbers'!AH101*Assumptions!C$21</f>
        <v>89614172.151204169</v>
      </c>
      <c r="AI101" s="53">
        <f>'Temporary Relocation Numbers'!AI101*Assumptions!D$21</f>
        <v>171527788.82380655</v>
      </c>
      <c r="AJ101" s="53">
        <f>'Temporary Relocation Numbers'!AJ101*Assumptions!E$21</f>
        <v>135416651.66628441</v>
      </c>
      <c r="AK101" s="53">
        <f>'Temporary Relocation Numbers'!AK101*Assumptions!F$21</f>
        <v>62599522.32657478</v>
      </c>
      <c r="AL101" s="53">
        <f>'Temporary Relocation Numbers'!AL101*Assumptions!G$21</f>
        <v>38469917.783471778</v>
      </c>
      <c r="AM101" s="53">
        <f>'Temporary Relocation Numbers'!AM101*Assumptions!H$21</f>
        <v>20274782.249162558</v>
      </c>
    </row>
    <row r="102" spans="1:39" x14ac:dyDescent="0.35">
      <c r="A102">
        <v>2121</v>
      </c>
      <c r="B102" s="51">
        <f>'Temporary Relocation Numbers'!B102*Assumptions!C$21</f>
        <v>0</v>
      </c>
      <c r="C102" s="51">
        <f>'Temporary Relocation Numbers'!C102*Assumptions!D$21</f>
        <v>0</v>
      </c>
      <c r="D102" s="51">
        <f>'Temporary Relocation Numbers'!D102*Assumptions!E$21</f>
        <v>0</v>
      </c>
      <c r="E102" s="51">
        <f>'Temporary Relocation Numbers'!E102*Assumptions!F$21</f>
        <v>0</v>
      </c>
      <c r="F102" s="51">
        <f>'Temporary Relocation Numbers'!F102*Assumptions!G$21</f>
        <v>0</v>
      </c>
      <c r="G102" s="51">
        <f>'Temporary Relocation Numbers'!G102*Assumptions!H$21</f>
        <v>0</v>
      </c>
      <c r="H102" s="52">
        <f>'Temporary Relocation Numbers'!H102*Assumptions!C$21</f>
        <v>1280544.3205908269</v>
      </c>
      <c r="I102" s="52">
        <f>'Temporary Relocation Numbers'!I102*Assumptions!D$21</f>
        <v>1490475.4462557884</v>
      </c>
      <c r="J102" s="52">
        <f>'Temporary Relocation Numbers'!J102*Assumptions!E$21</f>
        <v>1025431.4221265505</v>
      </c>
      <c r="K102" s="52">
        <f>'Temporary Relocation Numbers'!K102*Assumptions!F$21</f>
        <v>948007.07703543582</v>
      </c>
      <c r="L102" s="52">
        <f>'Temporary Relocation Numbers'!L102*Assumptions!G$21</f>
        <v>760521.40548659978</v>
      </c>
      <c r="M102" s="52">
        <f>'Temporary Relocation Numbers'!M102*Assumptions!H$21</f>
        <v>321956.43847989826</v>
      </c>
      <c r="N102" s="53">
        <f>'Temporary Relocation Numbers'!N102*Assumptions!C$21</f>
        <v>97595546.025611773</v>
      </c>
      <c r="O102" s="53">
        <f>'Temporary Relocation Numbers'!O102*Assumptions!D$21</f>
        <v>190442570.95209798</v>
      </c>
      <c r="P102" s="53">
        <f>'Temporary Relocation Numbers'!P102*Assumptions!E$21</f>
        <v>151945081.20773578</v>
      </c>
      <c r="Q102" s="53">
        <f>'Temporary Relocation Numbers'!Q102*Assumptions!F$21</f>
        <v>63632884.66935505</v>
      </c>
      <c r="R102" s="53">
        <f>'Temporary Relocation Numbers'!R102*Assumptions!G$21</f>
        <v>39817691.453831442</v>
      </c>
      <c r="S102" s="53">
        <f>'Temporary Relocation Numbers'!S102*Assumptions!H$21</f>
        <v>22475040.652344365</v>
      </c>
      <c r="U102">
        <v>2121</v>
      </c>
      <c r="V102" s="51">
        <f>'Temporary Relocation Numbers'!V102*Assumptions!C$21</f>
        <v>0</v>
      </c>
      <c r="W102" s="51">
        <f>'Temporary Relocation Numbers'!W102*Assumptions!D$21</f>
        <v>0</v>
      </c>
      <c r="X102" s="51">
        <f>'Temporary Relocation Numbers'!X102*Assumptions!E$21</f>
        <v>0</v>
      </c>
      <c r="Y102" s="51">
        <f>'Temporary Relocation Numbers'!Y102*Assumptions!F$21</f>
        <v>0</v>
      </c>
      <c r="Z102" s="51">
        <f>'Temporary Relocation Numbers'!Z102*Assumptions!G$21</f>
        <v>0</v>
      </c>
      <c r="AA102" s="51">
        <f>'Temporary Relocation Numbers'!AA102*Assumptions!H$21</f>
        <v>0</v>
      </c>
      <c r="AB102" s="52">
        <f>'Temporary Relocation Numbers'!AB102*Assumptions!C$21</f>
        <v>1192155.6085458247</v>
      </c>
      <c r="AC102" s="52">
        <f>'Temporary Relocation Numbers'!AC102*Assumptions!D$21</f>
        <v>1361090.2165637489</v>
      </c>
      <c r="AD102" s="52">
        <f>'Temporary Relocation Numbers'!AD102*Assumptions!E$21</f>
        <v>926581.61732512969</v>
      </c>
      <c r="AE102" s="52">
        <f>'Temporary Relocation Numbers'!AE102*Assumptions!F$21</f>
        <v>945567.68168480275</v>
      </c>
      <c r="AF102" s="52">
        <f>'Temporary Relocation Numbers'!AF102*Assumptions!G$21</f>
        <v>744986.24854645273</v>
      </c>
      <c r="AG102" s="52">
        <f>'Temporary Relocation Numbers'!AG102*Assumptions!H$21</f>
        <v>294472.30793906114</v>
      </c>
      <c r="AH102" s="53">
        <f>'Temporary Relocation Numbers'!AH102*Assumptions!C$21</f>
        <v>90859078.981228292</v>
      </c>
      <c r="AI102" s="53">
        <f>'Temporary Relocation Numbers'!AI102*Assumptions!D$21</f>
        <v>173910627.50567701</v>
      </c>
      <c r="AJ102" s="53">
        <f>'Temporary Relocation Numbers'!AJ102*Assumptions!E$21</f>
        <v>137297839.76981243</v>
      </c>
      <c r="AK102" s="53">
        <f>'Temporary Relocation Numbers'!AK102*Assumptions!F$21</f>
        <v>63469145.635364704</v>
      </c>
      <c r="AL102" s="53">
        <f>'Temporary Relocation Numbers'!AL102*Assumptions!G$21</f>
        <v>39004336.193523094</v>
      </c>
      <c r="AM102" s="53">
        <f>'Temporary Relocation Numbers'!AM102*Assumptions!H$21</f>
        <v>20556436.526531171</v>
      </c>
    </row>
    <row r="103" spans="1:39" x14ac:dyDescent="0.35">
      <c r="A103">
        <v>2122</v>
      </c>
      <c r="B103" s="51">
        <f>'Temporary Relocation Numbers'!B103*Assumptions!C$21</f>
        <v>0</v>
      </c>
      <c r="C103" s="51">
        <f>'Temporary Relocation Numbers'!C103*Assumptions!D$21</f>
        <v>0</v>
      </c>
      <c r="D103" s="51">
        <f>'Temporary Relocation Numbers'!D103*Assumptions!E$21</f>
        <v>0</v>
      </c>
      <c r="E103" s="51">
        <f>'Temporary Relocation Numbers'!E103*Assumptions!F$21</f>
        <v>0</v>
      </c>
      <c r="F103" s="51">
        <f>'Temporary Relocation Numbers'!F103*Assumptions!G$21</f>
        <v>0</v>
      </c>
      <c r="G103" s="51">
        <f>'Temporary Relocation Numbers'!G103*Assumptions!H$21</f>
        <v>0</v>
      </c>
      <c r="H103" s="52">
        <f>'Temporary Relocation Numbers'!H103*Assumptions!C$21</f>
        <v>1298937.0242067194</v>
      </c>
      <c r="I103" s="52">
        <f>'Temporary Relocation Numbers'!I103*Assumptions!D$21</f>
        <v>1511883.430883059</v>
      </c>
      <c r="J103" s="52">
        <f>'Temporary Relocation Numbers'!J103*Assumptions!E$21</f>
        <v>1040159.8902649235</v>
      </c>
      <c r="K103" s="52">
        <f>'Temporary Relocation Numbers'!K103*Assumptions!F$21</f>
        <v>961623.4844594571</v>
      </c>
      <c r="L103" s="52">
        <f>'Temporary Relocation Numbers'!L103*Assumptions!G$21</f>
        <v>771444.92026053846</v>
      </c>
      <c r="M103" s="52">
        <f>'Temporary Relocation Numbers'!M103*Assumptions!H$21</f>
        <v>326580.76053964312</v>
      </c>
      <c r="N103" s="53">
        <f>'Temporary Relocation Numbers'!N103*Assumptions!C$21</f>
        <v>98951328.921449006</v>
      </c>
      <c r="O103" s="53">
        <f>'Temporary Relocation Numbers'!O103*Assumptions!D$21</f>
        <v>193088170.99073458</v>
      </c>
      <c r="P103" s="53">
        <f>'Temporary Relocation Numbers'!P103*Assumptions!E$21</f>
        <v>154055879.81071693</v>
      </c>
      <c r="Q103" s="53">
        <f>'Temporary Relocation Numbers'!Q103*Assumptions!F$21</f>
        <v>64516863.295027733</v>
      </c>
      <c r="R103" s="53">
        <f>'Temporary Relocation Numbers'!R103*Assumptions!G$21</f>
        <v>40370832.93644236</v>
      </c>
      <c r="S103" s="53">
        <f>'Temporary Relocation Numbers'!S103*Assumptions!H$21</f>
        <v>22787260.594140667</v>
      </c>
      <c r="U103">
        <v>2122</v>
      </c>
      <c r="V103" s="51">
        <f>'Temporary Relocation Numbers'!V103*Assumptions!C$21</f>
        <v>0</v>
      </c>
      <c r="W103" s="51">
        <f>'Temporary Relocation Numbers'!W103*Assumptions!D$21</f>
        <v>0</v>
      </c>
      <c r="X103" s="51">
        <f>'Temporary Relocation Numbers'!X103*Assumptions!E$21</f>
        <v>0</v>
      </c>
      <c r="Y103" s="51">
        <f>'Temporary Relocation Numbers'!Y103*Assumptions!F$21</f>
        <v>0</v>
      </c>
      <c r="Z103" s="51">
        <f>'Temporary Relocation Numbers'!Z103*Assumptions!G$21</f>
        <v>0</v>
      </c>
      <c r="AA103" s="51">
        <f>'Temporary Relocation Numbers'!AA103*Assumptions!H$21</f>
        <v>0</v>
      </c>
      <c r="AB103" s="52">
        <f>'Temporary Relocation Numbers'!AB103*Assumptions!C$21</f>
        <v>1209278.7681424331</v>
      </c>
      <c r="AC103" s="52">
        <f>'Temporary Relocation Numbers'!AC103*Assumptions!D$21</f>
        <v>1380639.8163278534</v>
      </c>
      <c r="AD103" s="52">
        <f>'Temporary Relocation Numbers'!AD103*Assumptions!E$21</f>
        <v>939890.2867630861</v>
      </c>
      <c r="AE103" s="52">
        <f>'Temporary Relocation Numbers'!AE103*Assumptions!F$21</f>
        <v>959149.05160565861</v>
      </c>
      <c r="AF103" s="52">
        <f>'Temporary Relocation Numbers'!AF103*Assumptions!G$21</f>
        <v>755686.62888245576</v>
      </c>
      <c r="AG103" s="52">
        <f>'Temporary Relocation Numbers'!AG103*Assumptions!H$21</f>
        <v>298701.87016187591</v>
      </c>
      <c r="AH103" s="53">
        <f>'Temporary Relocation Numbers'!AH103*Assumptions!C$21</f>
        <v>92121279.87287499</v>
      </c>
      <c r="AI103" s="53">
        <f>'Temporary Relocation Numbers'!AI103*Assumptions!D$21</f>
        <v>176326568.23021215</v>
      </c>
      <c r="AJ103" s="53">
        <f>'Temporary Relocation Numbers'!AJ103*Assumptions!E$21</f>
        <v>139205161.06033999</v>
      </c>
      <c r="AK103" s="53">
        <f>'Temporary Relocation Numbers'!AK103*Assumptions!F$21</f>
        <v>64350849.622586079</v>
      </c>
      <c r="AL103" s="53">
        <f>'Temporary Relocation Numbers'!AL103*Assumptions!G$21</f>
        <v>39546178.665112786</v>
      </c>
      <c r="AM103" s="53">
        <f>'Temporary Relocation Numbers'!AM103*Assumptions!H$21</f>
        <v>20842003.50347827</v>
      </c>
    </row>
    <row r="104" spans="1:39" x14ac:dyDescent="0.35">
      <c r="A104">
        <v>2123</v>
      </c>
      <c r="B104" s="51">
        <f>'Temporary Relocation Numbers'!B104*Assumptions!C$21</f>
        <v>0</v>
      </c>
      <c r="C104" s="51">
        <f>'Temporary Relocation Numbers'!C104*Assumptions!D$21</f>
        <v>0</v>
      </c>
      <c r="D104" s="51">
        <f>'Temporary Relocation Numbers'!D104*Assumptions!E$21</f>
        <v>0</v>
      </c>
      <c r="E104" s="51">
        <f>'Temporary Relocation Numbers'!E104*Assumptions!F$21</f>
        <v>0</v>
      </c>
      <c r="F104" s="51">
        <f>'Temporary Relocation Numbers'!F104*Assumptions!G$21</f>
        <v>0</v>
      </c>
      <c r="G104" s="51">
        <f>'Temporary Relocation Numbers'!G104*Assumptions!H$21</f>
        <v>0</v>
      </c>
      <c r="H104" s="52">
        <f>'Temporary Relocation Numbers'!H104*Assumptions!C$21</f>
        <v>1317593.9057513741</v>
      </c>
      <c r="I104" s="52">
        <f>'Temporary Relocation Numbers'!I104*Assumptions!D$21</f>
        <v>1533598.9024984271</v>
      </c>
      <c r="J104" s="52">
        <f>'Temporary Relocation Numbers'!J104*Assumptions!E$21</f>
        <v>1055099.9062152926</v>
      </c>
      <c r="K104" s="52">
        <f>'Temporary Relocation Numbers'!K104*Assumptions!F$21</f>
        <v>975435.46695420123</v>
      </c>
      <c r="L104" s="52">
        <f>'Temporary Relocation Numbers'!L104*Assumptions!G$21</f>
        <v>782525.33157171519</v>
      </c>
      <c r="M104" s="52">
        <f>'Temporary Relocation Numbers'!M104*Assumptions!H$21</f>
        <v>331271.5026238272</v>
      </c>
      <c r="N104" s="53">
        <f>'Temporary Relocation Numbers'!N104*Assumptions!C$21</f>
        <v>100325946.15282205</v>
      </c>
      <c r="O104" s="53">
        <f>'Temporary Relocation Numbers'!O104*Assumptions!D$21</f>
        <v>195770523.31395465</v>
      </c>
      <c r="P104" s="53">
        <f>'Temporary Relocation Numbers'!P104*Assumptions!E$21</f>
        <v>156196001.31580815</v>
      </c>
      <c r="Q104" s="53">
        <f>'Temporary Relocation Numbers'!Q104*Assumptions!F$21</f>
        <v>65413122.021071576</v>
      </c>
      <c r="R104" s="53">
        <f>'Temporary Relocation Numbers'!R104*Assumptions!G$21</f>
        <v>40931658.578747466</v>
      </c>
      <c r="S104" s="53">
        <f>'Temporary Relocation Numbers'!S104*Assumptions!H$21</f>
        <v>23103817.849206533</v>
      </c>
      <c r="U104">
        <v>2123</v>
      </c>
      <c r="V104" s="51">
        <f>'Temporary Relocation Numbers'!V104*Assumptions!C$21</f>
        <v>0</v>
      </c>
      <c r="W104" s="51">
        <f>'Temporary Relocation Numbers'!W104*Assumptions!D$21</f>
        <v>0</v>
      </c>
      <c r="X104" s="51">
        <f>'Temporary Relocation Numbers'!X104*Assumptions!E$21</f>
        <v>0</v>
      </c>
      <c r="Y104" s="51">
        <f>'Temporary Relocation Numbers'!Y104*Assumptions!F$21</f>
        <v>0</v>
      </c>
      <c r="Z104" s="51">
        <f>'Temporary Relocation Numbers'!Z104*Assumptions!G$21</f>
        <v>0</v>
      </c>
      <c r="AA104" s="51">
        <f>'Temporary Relocation Numbers'!AA104*Assumptions!H$21</f>
        <v>0</v>
      </c>
      <c r="AB104" s="52">
        <f>'Temporary Relocation Numbers'!AB104*Assumptions!C$21</f>
        <v>1226647.8709636251</v>
      </c>
      <c r="AC104" s="52">
        <f>'Temporary Relocation Numbers'!AC104*Assumptions!D$21</f>
        <v>1400470.2107419276</v>
      </c>
      <c r="AD104" s="52">
        <f>'Temporary Relocation Numbers'!AD104*Assumptions!E$21</f>
        <v>953390.11117206339</v>
      </c>
      <c r="AE104" s="52">
        <f>'Temporary Relocation Numbers'!AE104*Assumptions!F$21</f>
        <v>972925.49334686121</v>
      </c>
      <c r="AF104" s="52">
        <f>'Temporary Relocation Numbers'!AF104*Assumptions!G$21</f>
        <v>766540.70083297999</v>
      </c>
      <c r="AG104" s="52">
        <f>'Temporary Relocation Numbers'!AG104*Assumptions!H$21</f>
        <v>302992.18239789869</v>
      </c>
      <c r="AH104" s="53">
        <f>'Temporary Relocation Numbers'!AH104*Assumptions!C$21</f>
        <v>93401015.072691426</v>
      </c>
      <c r="AI104" s="53">
        <f>'Temporary Relocation Numbers'!AI104*Assumptions!D$21</f>
        <v>178776070.84609446</v>
      </c>
      <c r="AJ104" s="53">
        <f>'Temporary Relocation Numbers'!AJ104*Assumptions!E$21</f>
        <v>141138978.57623714</v>
      </c>
      <c r="AK104" s="53">
        <f>'Temporary Relocation Numbers'!AK104*Assumptions!F$21</f>
        <v>65244802.111237593</v>
      </c>
      <c r="AL104" s="53">
        <f>'Temporary Relocation Numbers'!AL104*Assumptions!G$21</f>
        <v>40095548.33220613</v>
      </c>
      <c r="AM104" s="53">
        <f>'Temporary Relocation Numbers'!AM104*Assumptions!H$21</f>
        <v>21131537.534647897</v>
      </c>
    </row>
    <row r="105" spans="1:39" x14ac:dyDescent="0.35">
      <c r="A105">
        <v>2124</v>
      </c>
      <c r="B105" s="51">
        <f>'Temporary Relocation Numbers'!B105*Assumptions!C$21</f>
        <v>0</v>
      </c>
      <c r="C105" s="51">
        <f>'Temporary Relocation Numbers'!C105*Assumptions!D$21</f>
        <v>0</v>
      </c>
      <c r="D105" s="51">
        <f>'Temporary Relocation Numbers'!D105*Assumptions!E$21</f>
        <v>0</v>
      </c>
      <c r="E105" s="51">
        <f>'Temporary Relocation Numbers'!E105*Assumptions!F$21</f>
        <v>0</v>
      </c>
      <c r="F105" s="51">
        <f>'Temporary Relocation Numbers'!F105*Assumptions!G$21</f>
        <v>0</v>
      </c>
      <c r="G105" s="51">
        <f>'Temporary Relocation Numbers'!G105*Assumptions!H$21</f>
        <v>0</v>
      </c>
      <c r="H105" s="52">
        <f>'Temporary Relocation Numbers'!H105*Assumptions!C$21</f>
        <v>1336518.759663037</v>
      </c>
      <c r="I105" s="52">
        <f>'Temporary Relocation Numbers'!I105*Assumptions!D$21</f>
        <v>1555626.2775964614</v>
      </c>
      <c r="J105" s="52">
        <f>'Temporary Relocation Numbers'!J105*Assumptions!E$21</f>
        <v>1070254.5084794462</v>
      </c>
      <c r="K105" s="52">
        <f>'Temporary Relocation Numbers'!K105*Assumptions!F$21</f>
        <v>989445.83360190981</v>
      </c>
      <c r="L105" s="52">
        <f>'Temporary Relocation Numbers'!L105*Assumptions!G$21</f>
        <v>793764.89295517921</v>
      </c>
      <c r="M105" s="52">
        <f>'Temporary Relocation Numbers'!M105*Assumptions!H$21</f>
        <v>336029.61873599747</v>
      </c>
      <c r="N105" s="53">
        <f>'Temporary Relocation Numbers'!N105*Assumptions!C$21</f>
        <v>101719659.36353545</v>
      </c>
      <c r="O105" s="53">
        <f>'Temporary Relocation Numbers'!O105*Assumptions!D$21</f>
        <v>198490138.47906178</v>
      </c>
      <c r="P105" s="53">
        <f>'Temporary Relocation Numbers'!P105*Assumptions!E$21</f>
        <v>158365853.07243001</v>
      </c>
      <c r="Q105" s="53">
        <f>'Temporary Relocation Numbers'!Q105*Assumptions!F$21</f>
        <v>66321831.440825321</v>
      </c>
      <c r="R105" s="53">
        <f>'Temporary Relocation Numbers'!R105*Assumptions!G$21</f>
        <v>41500275.127957128</v>
      </c>
      <c r="S105" s="53">
        <f>'Temporary Relocation Numbers'!S105*Assumptions!H$21</f>
        <v>23424772.670856621</v>
      </c>
      <c r="U105">
        <v>2124</v>
      </c>
      <c r="V105" s="51">
        <f>'Temporary Relocation Numbers'!V105*Assumptions!C$21</f>
        <v>0</v>
      </c>
      <c r="W105" s="51">
        <f>'Temporary Relocation Numbers'!W105*Assumptions!D$21</f>
        <v>0</v>
      </c>
      <c r="X105" s="51">
        <f>'Temporary Relocation Numbers'!X105*Assumptions!E$21</f>
        <v>0</v>
      </c>
      <c r="Y105" s="51">
        <f>'Temporary Relocation Numbers'!Y105*Assumptions!F$21</f>
        <v>0</v>
      </c>
      <c r="Z105" s="51">
        <f>'Temporary Relocation Numbers'!Z105*Assumptions!G$21</f>
        <v>0</v>
      </c>
      <c r="AA105" s="51">
        <f>'Temporary Relocation Numbers'!AA105*Assumptions!H$21</f>
        <v>0</v>
      </c>
      <c r="AB105" s="52">
        <f>'Temporary Relocation Numbers'!AB105*Assumptions!C$21</f>
        <v>1244266.4495390933</v>
      </c>
      <c r="AC105" s="52">
        <f>'Temporary Relocation Numbers'!AC105*Assumptions!D$21</f>
        <v>1420585.4329133697</v>
      </c>
      <c r="AD105" s="52">
        <f>'Temporary Relocation Numbers'!AD105*Assumptions!E$21</f>
        <v>967083.83614756446</v>
      </c>
      <c r="AE105" s="52">
        <f>'Temporary Relocation Numbers'!AE105*Assumptions!F$21</f>
        <v>986899.80876237038</v>
      </c>
      <c r="AF105" s="52">
        <f>'Temporary Relocation Numbers'!AF105*Assumptions!G$21</f>
        <v>777550.67190015444</v>
      </c>
      <c r="AG105" s="52">
        <f>'Temporary Relocation Numbers'!AG105*Assumptions!H$21</f>
        <v>307344.11721121753</v>
      </c>
      <c r="AH105" s="53">
        <f>'Temporary Relocation Numbers'!AH105*Assumptions!C$21</f>
        <v>94698528.164694175</v>
      </c>
      <c r="AI105" s="53">
        <f>'Temporary Relocation Numbers'!AI105*Assumptions!D$21</f>
        <v>181259601.59015644</v>
      </c>
      <c r="AJ105" s="53">
        <f>'Temporary Relocation Numbers'!AJ105*Assumptions!E$21</f>
        <v>143099660.3991493</v>
      </c>
      <c r="AK105" s="53">
        <f>'Temporary Relocation Numbers'!AK105*Assumptions!F$21</f>
        <v>66151173.255690105</v>
      </c>
      <c r="AL105" s="53">
        <f>'Temporary Relocation Numbers'!AL105*Assumptions!G$21</f>
        <v>40652549.761490166</v>
      </c>
      <c r="AM105" s="53">
        <f>'Temporary Relocation Numbers'!AM105*Assumptions!H$21</f>
        <v>21425093.729770768</v>
      </c>
    </row>
    <row r="106" spans="1:39" x14ac:dyDescent="0.35">
      <c r="A106">
        <v>2125</v>
      </c>
      <c r="B106" s="51">
        <f>'Temporary Relocation Numbers'!B106*Assumptions!C$21</f>
        <v>0</v>
      </c>
      <c r="C106" s="51">
        <f>'Temporary Relocation Numbers'!C106*Assumptions!D$21</f>
        <v>0</v>
      </c>
      <c r="D106" s="51">
        <f>'Temporary Relocation Numbers'!D106*Assumptions!E$21</f>
        <v>0</v>
      </c>
      <c r="E106" s="51">
        <f>'Temporary Relocation Numbers'!E106*Assumptions!F$21</f>
        <v>0</v>
      </c>
      <c r="F106" s="51">
        <f>'Temporary Relocation Numbers'!F106*Assumptions!G$21</f>
        <v>0</v>
      </c>
      <c r="G106" s="51">
        <f>'Temporary Relocation Numbers'!G106*Assumptions!H$21</f>
        <v>0</v>
      </c>
      <c r="H106" s="52">
        <f>'Temporary Relocation Numbers'!H106*Assumptions!C$21</f>
        <v>1355715.4348801982</v>
      </c>
      <c r="I106" s="52">
        <f>'Temporary Relocation Numbers'!I106*Assumptions!D$21</f>
        <v>1577970.0361066898</v>
      </c>
      <c r="J106" s="52">
        <f>'Temporary Relocation Numbers'!J106*Assumptions!E$21</f>
        <v>1085626.7792017532</v>
      </c>
      <c r="K106" s="52">
        <f>'Temporary Relocation Numbers'!K106*Assumptions!F$21</f>
        <v>1003657.4338322111</v>
      </c>
      <c r="L106" s="52">
        <f>'Temporary Relocation Numbers'!L106*Assumptions!G$21</f>
        <v>805165.89031393453</v>
      </c>
      <c r="M106" s="52">
        <f>'Temporary Relocation Numbers'!M106*Assumptions!H$21</f>
        <v>340856.07658223662</v>
      </c>
      <c r="N106" s="53">
        <f>'Temporary Relocation Numbers'!N106*Assumptions!C$21</f>
        <v>103132733.8321109</v>
      </c>
      <c r="O106" s="53">
        <f>'Temporary Relocation Numbers'!O106*Assumptions!D$21</f>
        <v>201247534.13594621</v>
      </c>
      <c r="P106" s="53">
        <f>'Temporary Relocation Numbers'!P106*Assumptions!E$21</f>
        <v>160565848.08884123</v>
      </c>
      <c r="Q106" s="53">
        <f>'Temporary Relocation Numbers'!Q106*Assumptions!F$21</f>
        <v>67243164.517485142</v>
      </c>
      <c r="R106" s="53">
        <f>'Temporary Relocation Numbers'!R106*Assumptions!G$21</f>
        <v>42076790.814198166</v>
      </c>
      <c r="S106" s="53">
        <f>'Temporary Relocation Numbers'!S106*Assumptions!H$21</f>
        <v>23750186.149435747</v>
      </c>
      <c r="U106">
        <v>2125</v>
      </c>
      <c r="V106" s="51">
        <f>'Temporary Relocation Numbers'!V106*Assumptions!C$21</f>
        <v>0</v>
      </c>
      <c r="W106" s="51">
        <f>'Temporary Relocation Numbers'!W106*Assumptions!D$21</f>
        <v>0</v>
      </c>
      <c r="X106" s="51">
        <f>'Temporary Relocation Numbers'!X106*Assumptions!E$21</f>
        <v>0</v>
      </c>
      <c r="Y106" s="51">
        <f>'Temporary Relocation Numbers'!Y106*Assumptions!F$21</f>
        <v>0</v>
      </c>
      <c r="Z106" s="51">
        <f>'Temporary Relocation Numbers'!Z106*Assumptions!G$21</f>
        <v>0</v>
      </c>
      <c r="AA106" s="51">
        <f>'Temporary Relocation Numbers'!AA106*Assumptions!H$21</f>
        <v>0</v>
      </c>
      <c r="AB106" s="52">
        <f>'Temporary Relocation Numbers'!AB106*Assumptions!C$21</f>
        <v>1262138.0871369333</v>
      </c>
      <c r="AC106" s="52">
        <f>'Temporary Relocation Numbers'!AC106*Assumptions!D$21</f>
        <v>1440989.5738778731</v>
      </c>
      <c r="AD106" s="52">
        <f>'Temporary Relocation Numbers'!AD106*Assumptions!E$21</f>
        <v>980974.24672060553</v>
      </c>
      <c r="AE106" s="52">
        <f>'Temporary Relocation Numbers'!AE106*Assumptions!F$21</f>
        <v>1001074.8399497112</v>
      </c>
      <c r="AF106" s="52">
        <f>'Temporary Relocation Numbers'!AF106*Assumptions!G$21</f>
        <v>788718.78129288438</v>
      </c>
      <c r="AG106" s="52">
        <f>'Temporary Relocation Numbers'!AG106*Assumptions!H$21</f>
        <v>311758.55969872611</v>
      </c>
      <c r="AH106" s="53">
        <f>'Temporary Relocation Numbers'!AH106*Assumptions!C$21</f>
        <v>96014066.116733104</v>
      </c>
      <c r="AI106" s="53">
        <f>'Temporary Relocation Numbers'!AI106*Assumptions!D$21</f>
        <v>183777633.17612368</v>
      </c>
      <c r="AJ106" s="53">
        <f>'Temporary Relocation Numbers'!AJ106*Assumptions!E$21</f>
        <v>145087579.72405759</v>
      </c>
      <c r="AK106" s="53">
        <f>'Temporary Relocation Numbers'!AK106*Assumptions!F$21</f>
        <v>67070135.574073933</v>
      </c>
      <c r="AL106" s="53">
        <f>'Temporary Relocation Numbers'!AL106*Assumptions!G$21</f>
        <v>41217288.972276866</v>
      </c>
      <c r="AM106" s="53">
        <f>'Temporary Relocation Numbers'!AM106*Assumptions!H$21</f>
        <v>21722727.964153867</v>
      </c>
    </row>
    <row r="107" spans="1:39" x14ac:dyDescent="0.35">
      <c r="A107">
        <v>2126</v>
      </c>
      <c r="B107" s="51">
        <f>'Temporary Relocation Numbers'!B107*Assumptions!C$21</f>
        <v>0</v>
      </c>
      <c r="C107" s="51">
        <f>'Temporary Relocation Numbers'!C107*Assumptions!D$21</f>
        <v>0</v>
      </c>
      <c r="D107" s="51">
        <f>'Temporary Relocation Numbers'!D107*Assumptions!E$21</f>
        <v>0</v>
      </c>
      <c r="E107" s="51">
        <f>'Temporary Relocation Numbers'!E107*Assumptions!F$21</f>
        <v>0</v>
      </c>
      <c r="F107" s="51">
        <f>'Temporary Relocation Numbers'!F107*Assumptions!G$21</f>
        <v>0</v>
      </c>
      <c r="G107" s="51">
        <f>'Temporary Relocation Numbers'!G107*Assumptions!H$21</f>
        <v>0</v>
      </c>
      <c r="H107" s="52">
        <f>'Temporary Relocation Numbers'!H107*Assumptions!C$21</f>
        <v>1375187.8356243891</v>
      </c>
      <c r="I107" s="52">
        <f>'Temporary Relocation Numbers'!I107*Assumptions!D$21</f>
        <v>1600634.722304727</v>
      </c>
      <c r="J107" s="52">
        <f>'Temporary Relocation Numbers'!J107*Assumptions!E$21</f>
        <v>1101219.8447960163</v>
      </c>
      <c r="K107" s="52">
        <f>'Temporary Relocation Numbers'!K107*Assumptions!F$21</f>
        <v>1018073.1580016377</v>
      </c>
      <c r="L107" s="52">
        <f>'Temporary Relocation Numbers'!L107*Assumptions!G$21</f>
        <v>816730.64238384925</v>
      </c>
      <c r="M107" s="52">
        <f>'Temporary Relocation Numbers'!M107*Assumptions!H$21</f>
        <v>345751.85776797525</v>
      </c>
      <c r="N107" s="53">
        <f>'Temporary Relocation Numbers'!N107*Assumptions!C$21</f>
        <v>104565438.52228004</v>
      </c>
      <c r="O107" s="53">
        <f>'Temporary Relocation Numbers'!O107*Assumptions!D$21</f>
        <v>204043235.1256136</v>
      </c>
      <c r="P107" s="53">
        <f>'Temporary Relocation Numbers'!P107*Assumptions!E$21</f>
        <v>162796405.11075005</v>
      </c>
      <c r="Q107" s="53">
        <f>'Temporary Relocation Numbers'!Q107*Assumptions!F$21</f>
        <v>68177296.617026359</v>
      </c>
      <c r="R107" s="53">
        <f>'Temporary Relocation Numbers'!R107*Assumptions!G$21</f>
        <v>42661315.371114321</v>
      </c>
      <c r="S107" s="53">
        <f>'Temporary Relocation Numbers'!S107*Assumptions!H$21</f>
        <v>24080120.223946743</v>
      </c>
      <c r="U107">
        <v>2126</v>
      </c>
      <c r="V107" s="51">
        <f>'Temporary Relocation Numbers'!V107*Assumptions!C$21</f>
        <v>0</v>
      </c>
      <c r="W107" s="51">
        <f>'Temporary Relocation Numbers'!W107*Assumptions!D$21</f>
        <v>0</v>
      </c>
      <c r="X107" s="51">
        <f>'Temporary Relocation Numbers'!X107*Assumptions!E$21</f>
        <v>0</v>
      </c>
      <c r="Y107" s="51">
        <f>'Temporary Relocation Numbers'!Y107*Assumptions!F$21</f>
        <v>0</v>
      </c>
      <c r="Z107" s="51">
        <f>'Temporary Relocation Numbers'!Z107*Assumptions!G$21</f>
        <v>0</v>
      </c>
      <c r="AA107" s="51">
        <f>'Temporary Relocation Numbers'!AA107*Assumptions!H$21</f>
        <v>0</v>
      </c>
      <c r="AB107" s="52">
        <f>'Temporary Relocation Numbers'!AB107*Assumptions!C$21</f>
        <v>1280266.4184924061</v>
      </c>
      <c r="AC107" s="52">
        <f>'Temporary Relocation Numbers'!AC107*Assumptions!D$21</f>
        <v>1461686.7834314625</v>
      </c>
      <c r="AD107" s="52">
        <f>'Temporary Relocation Numbers'!AD107*Assumptions!E$21</f>
        <v>995064.16792413779</v>
      </c>
      <c r="AE107" s="52">
        <f>'Temporary Relocation Numbers'!AE107*Assumptions!F$21</f>
        <v>1015453.4698280011</v>
      </c>
      <c r="AF107" s="52">
        <f>'Temporary Relocation Numbers'!AF107*Assumptions!G$21</f>
        <v>800047.30038226256</v>
      </c>
      <c r="AG107" s="52">
        <f>'Temporary Relocation Numbers'!AG107*Assumptions!H$21</f>
        <v>316236.40767013462</v>
      </c>
      <c r="AH107" s="53">
        <f>'Temporary Relocation Numbers'!AH107*Assumptions!C$21</f>
        <v>97347879.327498823</v>
      </c>
      <c r="AI107" s="53">
        <f>'Temporary Relocation Numbers'!AI107*Assumptions!D$21</f>
        <v>186330644.88459089</v>
      </c>
      <c r="AJ107" s="53">
        <f>'Temporary Relocation Numbers'!AJ107*Assumptions!E$21</f>
        <v>147103114.93031254</v>
      </c>
      <c r="AK107" s="53">
        <f>'Temporary Relocation Numbers'!AK107*Assumptions!F$21</f>
        <v>68001863.981115684</v>
      </c>
      <c r="AL107" s="53">
        <f>'Temporary Relocation Numbers'!AL107*Assumptions!G$21</f>
        <v>41789873.456682816</v>
      </c>
      <c r="AM107" s="53">
        <f>'Temporary Relocation Numbers'!AM107*Assumptions!H$21</f>
        <v>22024496.889315639</v>
      </c>
    </row>
    <row r="108" spans="1:39" x14ac:dyDescent="0.35">
      <c r="A108">
        <v>2127</v>
      </c>
      <c r="B108" s="51">
        <f>'Temporary Relocation Numbers'!B108*Assumptions!C$21</f>
        <v>0</v>
      </c>
      <c r="C108" s="51">
        <f>'Temporary Relocation Numbers'!C108*Assumptions!D$21</f>
        <v>0</v>
      </c>
      <c r="D108" s="51">
        <f>'Temporary Relocation Numbers'!D108*Assumptions!E$21</f>
        <v>0</v>
      </c>
      <c r="E108" s="51">
        <f>'Temporary Relocation Numbers'!E108*Assumptions!F$21</f>
        <v>0</v>
      </c>
      <c r="F108" s="51">
        <f>'Temporary Relocation Numbers'!F108*Assumptions!G$21</f>
        <v>0</v>
      </c>
      <c r="G108" s="51">
        <f>'Temporary Relocation Numbers'!G108*Assumptions!H$21</f>
        <v>0</v>
      </c>
      <c r="H108" s="52">
        <f>'Temporary Relocation Numbers'!H108*Assumptions!C$21</f>
        <v>1394939.9221942243</v>
      </c>
      <c r="I108" s="52">
        <f>'Temporary Relocation Numbers'!I108*Assumptions!D$21</f>
        <v>1623624.945736489</v>
      </c>
      <c r="J108" s="52">
        <f>'Temporary Relocation Numbers'!J108*Assumptions!E$21</f>
        <v>1117036.876581318</v>
      </c>
      <c r="K108" s="52">
        <f>'Temporary Relocation Numbers'!K108*Assumptions!F$21</f>
        <v>1032695.937981467</v>
      </c>
      <c r="L108" s="52">
        <f>'Temporary Relocation Numbers'!L108*Assumptions!G$21</f>
        <v>828461.50120523898</v>
      </c>
      <c r="M108" s="52">
        <f>'Temporary Relocation Numbers'!M108*Assumptions!H$21</f>
        <v>350717.95799763105</v>
      </c>
      <c r="N108" s="53">
        <f>'Temporary Relocation Numbers'!N108*Assumptions!C$21</f>
        <v>106018046.13417889</v>
      </c>
      <c r="O108" s="53">
        <f>'Temporary Relocation Numbers'!O108*Assumptions!D$21</f>
        <v>206877773.58008373</v>
      </c>
      <c r="P108" s="53">
        <f>'Temporary Relocation Numbers'!P108*Assumptions!E$21</f>
        <v>165057948.70101824</v>
      </c>
      <c r="Q108" s="53">
        <f>'Temporary Relocation Numbers'!Q108*Assumptions!F$21</f>
        <v>69124405.54158251</v>
      </c>
      <c r="R108" s="53">
        <f>'Temporary Relocation Numbers'!R108*Assumptions!G$21</f>
        <v>43253960.056752905</v>
      </c>
      <c r="S108" s="53">
        <f>'Temporary Relocation Numbers'!S108*Assumptions!H$21</f>
        <v>24414637.693839923</v>
      </c>
      <c r="U108">
        <v>2127</v>
      </c>
      <c r="V108" s="51">
        <f>'Temporary Relocation Numbers'!V108*Assumptions!C$21</f>
        <v>0</v>
      </c>
      <c r="W108" s="51">
        <f>'Temporary Relocation Numbers'!W108*Assumptions!D$21</f>
        <v>0</v>
      </c>
      <c r="X108" s="51">
        <f>'Temporary Relocation Numbers'!X108*Assumptions!E$21</f>
        <v>0</v>
      </c>
      <c r="Y108" s="51">
        <f>'Temporary Relocation Numbers'!Y108*Assumptions!F$21</f>
        <v>0</v>
      </c>
      <c r="Z108" s="51">
        <f>'Temporary Relocation Numbers'!Z108*Assumptions!G$21</f>
        <v>0</v>
      </c>
      <c r="AA108" s="51">
        <f>'Temporary Relocation Numbers'!AA108*Assumptions!H$21</f>
        <v>0</v>
      </c>
      <c r="AB108" s="52">
        <f>'Temporary Relocation Numbers'!AB108*Assumptions!C$21</f>
        <v>1298655.1305471724</v>
      </c>
      <c r="AC108" s="52">
        <f>'Temporary Relocation Numbers'!AC108*Assumptions!D$21</f>
        <v>1482681.2709744768</v>
      </c>
      <c r="AD108" s="52">
        <f>'Temporary Relocation Numbers'!AD108*Assumptions!E$21</f>
        <v>1009356.4653676024</v>
      </c>
      <c r="AE108" s="52">
        <f>'Temporary Relocation Numbers'!AE108*Assumptions!F$21</f>
        <v>1030038.6227242778</v>
      </c>
      <c r="AF108" s="52">
        <f>'Temporary Relocation Numbers'!AF108*Assumptions!G$21</f>
        <v>811538.53316351958</v>
      </c>
      <c r="AG108" s="52">
        <f>'Temporary Relocation Numbers'!AG108*Assumptions!H$21</f>
        <v>320778.57183056575</v>
      </c>
      <c r="AH108" s="53">
        <f>'Temporary Relocation Numbers'!AH108*Assumptions!C$21</f>
        <v>98700221.674183518</v>
      </c>
      <c r="AI108" s="53">
        <f>'Temporary Relocation Numbers'!AI108*Assumptions!D$21</f>
        <v>188919122.65424803</v>
      </c>
      <c r="AJ108" s="53">
        <f>'Temporary Relocation Numbers'!AJ108*Assumptions!E$21</f>
        <v>149146649.65365493</v>
      </c>
      <c r="AK108" s="53">
        <f>'Temporary Relocation Numbers'!AK108*Assumptions!F$21</f>
        <v>68946535.821431562</v>
      </c>
      <c r="AL108" s="53">
        <f>'Temporary Relocation Numbers'!AL108*Assumptions!G$21</f>
        <v>42370412.200089253</v>
      </c>
      <c r="AM108" s="53">
        <f>'Temporary Relocation Numbers'!AM108*Assumptions!H$21</f>
        <v>22330457.943769071</v>
      </c>
    </row>
    <row r="109" spans="1:39" x14ac:dyDescent="0.35">
      <c r="A109">
        <v>2128</v>
      </c>
      <c r="B109" s="51">
        <f>'Temporary Relocation Numbers'!B109*Assumptions!C$21</f>
        <v>0</v>
      </c>
      <c r="C109" s="51">
        <f>'Temporary Relocation Numbers'!C109*Assumptions!D$21</f>
        <v>0</v>
      </c>
      <c r="D109" s="51">
        <f>'Temporary Relocation Numbers'!D109*Assumptions!E$21</f>
        <v>0</v>
      </c>
      <c r="E109" s="51">
        <f>'Temporary Relocation Numbers'!E109*Assumptions!F$21</f>
        <v>0</v>
      </c>
      <c r="F109" s="51">
        <f>'Temporary Relocation Numbers'!F109*Assumptions!G$21</f>
        <v>0</v>
      </c>
      <c r="G109" s="51">
        <f>'Temporary Relocation Numbers'!G109*Assumptions!H$21</f>
        <v>0</v>
      </c>
      <c r="H109" s="52">
        <f>'Temporary Relocation Numbers'!H109*Assumptions!C$21</f>
        <v>1414975.7117708446</v>
      </c>
      <c r="I109" s="52">
        <f>'Temporary Relocation Numbers'!I109*Assumptions!D$21</f>
        <v>1646945.3821556845</v>
      </c>
      <c r="J109" s="52">
        <f>'Temporary Relocation Numbers'!J109*Assumptions!E$21</f>
        <v>1133081.0914270035</v>
      </c>
      <c r="K109" s="52">
        <f>'Temporary Relocation Numbers'!K109*Assumptions!F$21</f>
        <v>1047528.7477540062</v>
      </c>
      <c r="L109" s="52">
        <f>'Temporary Relocation Numbers'!L109*Assumptions!G$21</f>
        <v>840360.85260122572</v>
      </c>
      <c r="M109" s="52">
        <f>'Temporary Relocation Numbers'!M109*Assumptions!H$21</f>
        <v>355755.38727711525</v>
      </c>
      <c r="N109" s="53">
        <f>'Temporary Relocation Numbers'!N109*Assumptions!C$21</f>
        <v>107490833.15625349</v>
      </c>
      <c r="O109" s="53">
        <f>'Temporary Relocation Numbers'!O109*Assumptions!D$21</f>
        <v>209751689.02367541</v>
      </c>
      <c r="P109" s="53">
        <f>'Temporary Relocation Numbers'!P109*Assumptions!E$21</f>
        <v>167350909.32047203</v>
      </c>
      <c r="Q109" s="53">
        <f>'Temporary Relocation Numbers'!Q109*Assumptions!F$21</f>
        <v>70084671.563288033</v>
      </c>
      <c r="R109" s="53">
        <f>'Temporary Relocation Numbers'!R109*Assumptions!G$21</f>
        <v>43854837.674741574</v>
      </c>
      <c r="S109" s="53">
        <f>'Temporary Relocation Numbers'!S109*Assumptions!H$21</f>
        <v>24753802.230966292</v>
      </c>
      <c r="U109">
        <v>2128</v>
      </c>
      <c r="V109" s="51">
        <f>'Temporary Relocation Numbers'!V109*Assumptions!C$21</f>
        <v>0</v>
      </c>
      <c r="W109" s="51">
        <f>'Temporary Relocation Numbers'!W109*Assumptions!D$21</f>
        <v>0</v>
      </c>
      <c r="X109" s="51">
        <f>'Temporary Relocation Numbers'!X109*Assumptions!E$21</f>
        <v>0</v>
      </c>
      <c r="Y109" s="51">
        <f>'Temporary Relocation Numbers'!Y109*Assumptions!F$21</f>
        <v>0</v>
      </c>
      <c r="Z109" s="51">
        <f>'Temporary Relocation Numbers'!Z109*Assumptions!G$21</f>
        <v>0</v>
      </c>
      <c r="AA109" s="51">
        <f>'Temporary Relocation Numbers'!AA109*Assumptions!H$21</f>
        <v>0</v>
      </c>
      <c r="AB109" s="52">
        <f>'Temporary Relocation Numbers'!AB109*Assumptions!C$21</f>
        <v>1317307.9631991426</v>
      </c>
      <c r="AC109" s="52">
        <f>'Temporary Relocation Numbers'!AC109*Assumptions!D$21</f>
        <v>1503977.3063676804</v>
      </c>
      <c r="AD109" s="52">
        <f>'Temporary Relocation Numbers'!AD109*Assumptions!E$21</f>
        <v>1023854.0458197379</v>
      </c>
      <c r="AE109" s="52">
        <f>'Temporary Relocation Numbers'!AE109*Assumptions!F$21</f>
        <v>1044833.2649682485</v>
      </c>
      <c r="AF109" s="52">
        <f>'Temporary Relocation Numbers'!AF109*Assumptions!G$21</f>
        <v>823194.81672461156</v>
      </c>
      <c r="AG109" s="52">
        <f>'Temporary Relocation Numbers'!AG109*Assumptions!H$21</f>
        <v>325385.97596577503</v>
      </c>
      <c r="AH109" s="53">
        <f>'Temporary Relocation Numbers'!AH109*Assumptions!C$21</f>
        <v>100071350.56080386</v>
      </c>
      <c r="AI109" s="53">
        <f>'Temporary Relocation Numbers'!AI109*Assumptions!D$21</f>
        <v>191543559.1743736</v>
      </c>
      <c r="AJ109" s="53">
        <f>'Temporary Relocation Numbers'!AJ109*Assumptions!E$21</f>
        <v>151218572.85923633</v>
      </c>
      <c r="AK109" s="53">
        <f>'Temporary Relocation Numbers'!AK109*Assumptions!F$21</f>
        <v>69904330.903282881</v>
      </c>
      <c r="AL109" s="53">
        <f>'Temporary Relocation Numbers'!AL109*Assumptions!G$21</f>
        <v>42959015.701886155</v>
      </c>
      <c r="AM109" s="53">
        <f>'Temporary Relocation Numbers'!AM109*Assumptions!H$21</f>
        <v>22640669.363954481</v>
      </c>
    </row>
    <row r="110" spans="1:39" x14ac:dyDescent="0.35">
      <c r="A110">
        <v>2129</v>
      </c>
      <c r="B110" s="51">
        <f>'Temporary Relocation Numbers'!B110*Assumptions!C$21</f>
        <v>0</v>
      </c>
      <c r="C110" s="51">
        <f>'Temporary Relocation Numbers'!C110*Assumptions!D$21</f>
        <v>0</v>
      </c>
      <c r="D110" s="51">
        <f>'Temporary Relocation Numbers'!D110*Assumptions!E$21</f>
        <v>0</v>
      </c>
      <c r="E110" s="51">
        <f>'Temporary Relocation Numbers'!E110*Assumptions!F$21</f>
        <v>0</v>
      </c>
      <c r="F110" s="51">
        <f>'Temporary Relocation Numbers'!F110*Assumptions!G$21</f>
        <v>0</v>
      </c>
      <c r="G110" s="51">
        <f>'Temporary Relocation Numbers'!G110*Assumptions!H$21</f>
        <v>0</v>
      </c>
      <c r="H110" s="52">
        <f>'Temporary Relocation Numbers'!H110*Assumptions!C$21</f>
        <v>1435299.2792349365</v>
      </c>
      <c r="I110" s="52">
        <f>'Temporary Relocation Numbers'!I110*Assumptions!D$21</f>
        <v>1670600.7744747696</v>
      </c>
      <c r="J110" s="52">
        <f>'Temporary Relocation Numbers'!J110*Assumptions!E$21</f>
        <v>1149355.7524069326</v>
      </c>
      <c r="K110" s="52">
        <f>'Temporary Relocation Numbers'!K110*Assumptions!F$21</f>
        <v>1062574.60401744</v>
      </c>
      <c r="L110" s="52">
        <f>'Temporary Relocation Numbers'!L110*Assumptions!G$21</f>
        <v>852431.11666296585</v>
      </c>
      <c r="M110" s="52">
        <f>'Temporary Relocation Numbers'!M110*Assumptions!H$21</f>
        <v>360865.17011924763</v>
      </c>
      <c r="N110" s="53">
        <f>'Temporary Relocation Numbers'!N110*Assumptions!C$21</f>
        <v>108984079.91788639</v>
      </c>
      <c r="O110" s="53">
        <f>'Temporary Relocation Numbers'!O110*Assumptions!D$21</f>
        <v>212665528.47569963</v>
      </c>
      <c r="P110" s="53">
        <f>'Temporary Relocation Numbers'!P110*Assumptions!E$21</f>
        <v>169675723.40983593</v>
      </c>
      <c r="Q110" s="53">
        <f>'Temporary Relocation Numbers'!Q110*Assumptions!F$21</f>
        <v>71058277.458591297</v>
      </c>
      <c r="R110" s="53">
        <f>'Temporary Relocation Numbers'!R110*Assumptions!G$21</f>
        <v>44464062.595759273</v>
      </c>
      <c r="S110" s="53">
        <f>'Temporary Relocation Numbers'!S110*Assumptions!H$21</f>
        <v>25097678.391696766</v>
      </c>
      <c r="U110">
        <v>2129</v>
      </c>
      <c r="V110" s="51">
        <f>'Temporary Relocation Numbers'!V110*Assumptions!C$21</f>
        <v>0</v>
      </c>
      <c r="W110" s="51">
        <f>'Temporary Relocation Numbers'!W110*Assumptions!D$21</f>
        <v>0</v>
      </c>
      <c r="X110" s="51">
        <f>'Temporary Relocation Numbers'!X110*Assumptions!E$21</f>
        <v>0</v>
      </c>
      <c r="Y110" s="51">
        <f>'Temporary Relocation Numbers'!Y110*Assumptions!F$21</f>
        <v>0</v>
      </c>
      <c r="Z110" s="51">
        <f>'Temporary Relocation Numbers'!Z110*Assumptions!G$21</f>
        <v>0</v>
      </c>
      <c r="AA110" s="51">
        <f>'Temporary Relocation Numbers'!AA110*Assumptions!H$21</f>
        <v>0</v>
      </c>
      <c r="AB110" s="52">
        <f>'Temporary Relocation Numbers'!AB110*Assumptions!C$21</f>
        <v>1336228.7100630999</v>
      </c>
      <c r="AC110" s="52">
        <f>'Temporary Relocation Numbers'!AC110*Assumptions!D$21</f>
        <v>1525579.2208006664</v>
      </c>
      <c r="AD110" s="52">
        <f>'Temporary Relocation Numbers'!AD110*Assumptions!E$21</f>
        <v>1038559.857799761</v>
      </c>
      <c r="AE110" s="52">
        <f>'Temporary Relocation Numbers'!AE110*Assumptions!F$21</f>
        <v>1059840.4054955826</v>
      </c>
      <c r="AF110" s="52">
        <f>'Temporary Relocation Numbers'!AF110*Assumptions!G$21</f>
        <v>835018.52172153746</v>
      </c>
      <c r="AG110" s="52">
        <f>'Temporary Relocation Numbers'!AG110*Assumptions!H$21</f>
        <v>330059.55713002948</v>
      </c>
      <c r="AH110" s="53">
        <f>'Temporary Relocation Numbers'!AH110*Assumptions!C$21</f>
        <v>101461526.96719503</v>
      </c>
      <c r="AI110" s="53">
        <f>'Temporary Relocation Numbers'!AI110*Assumptions!D$21</f>
        <v>194204453.97861245</v>
      </c>
      <c r="AJ110" s="53">
        <f>'Temporary Relocation Numbers'!AJ110*Assumptions!E$21</f>
        <v>153319278.91565481</v>
      </c>
      <c r="AK110" s="53">
        <f>'Temporary Relocation Numbers'!AK110*Assumptions!F$21</f>
        <v>70875431.532800809</v>
      </c>
      <c r="AL110" s="53">
        <f>'Temporary Relocation Numbers'!AL110*Assumptions!G$21</f>
        <v>43555795.996504679</v>
      </c>
      <c r="AM110" s="53">
        <f>'Temporary Relocation Numbers'!AM110*Assumptions!H$21</f>
        <v>22955190.195324186</v>
      </c>
    </row>
    <row r="111" spans="1:39" x14ac:dyDescent="0.35">
      <c r="A111">
        <v>2130</v>
      </c>
      <c r="B111" s="51">
        <f>'Temporary Relocation Numbers'!B111*Assumptions!C$21</f>
        <v>0</v>
      </c>
      <c r="C111" s="51">
        <f>'Temporary Relocation Numbers'!C111*Assumptions!D$21</f>
        <v>0</v>
      </c>
      <c r="D111" s="51">
        <f>'Temporary Relocation Numbers'!D111*Assumptions!E$21</f>
        <v>0</v>
      </c>
      <c r="E111" s="51">
        <f>'Temporary Relocation Numbers'!E111*Assumptions!F$21</f>
        <v>0</v>
      </c>
      <c r="F111" s="51">
        <f>'Temporary Relocation Numbers'!F111*Assumptions!G$21</f>
        <v>0</v>
      </c>
      <c r="G111" s="51">
        <f>'Temporary Relocation Numbers'!G111*Assumptions!H$21</f>
        <v>0</v>
      </c>
      <c r="H111" s="52">
        <f>'Temporary Relocation Numbers'!H111*Assumptions!C$21</f>
        <v>1550080.6610375149</v>
      </c>
      <c r="I111" s="52">
        <f>'Temporary Relocation Numbers'!I111*Assumptions!D$21</f>
        <v>1804199.2985657756</v>
      </c>
      <c r="J111" s="52">
        <f>'Temporary Relocation Numbers'!J111*Assumptions!E$21</f>
        <v>1241270.1310683154</v>
      </c>
      <c r="K111" s="52">
        <f>'Temporary Relocation Numbers'!K111*Assumptions!F$21</f>
        <v>1147549.0641052767</v>
      </c>
      <c r="L111" s="52">
        <f>'Temporary Relocation Numbers'!L111*Assumptions!G$21</f>
        <v>920600.32908968977</v>
      </c>
      <c r="M111" s="52">
        <f>'Temporary Relocation Numbers'!M111*Assumptions!H$21</f>
        <v>389723.6830927846</v>
      </c>
      <c r="N111" s="53">
        <f>'Temporary Relocation Numbers'!N111*Assumptions!C$21</f>
        <v>117644883.70260972</v>
      </c>
      <c r="O111" s="53">
        <f>'Temporary Relocation Numbers'!O111*Assumptions!D$21</f>
        <v>229565743.76668754</v>
      </c>
      <c r="P111" s="53">
        <f>'Temporary Relocation Numbers'!P111*Assumptions!E$21</f>
        <v>183159602.41850203</v>
      </c>
      <c r="Q111" s="53">
        <f>'Temporary Relocation Numbers'!Q111*Assumptions!F$21</f>
        <v>76705173.76503326</v>
      </c>
      <c r="R111" s="53">
        <f>'Temporary Relocation Numbers'!R111*Assumptions!G$21</f>
        <v>47997555.945463873</v>
      </c>
      <c r="S111" s="53">
        <f>'Temporary Relocation Numbers'!S111*Assumptions!H$21</f>
        <v>27092153.806512851</v>
      </c>
      <c r="U111">
        <v>2130</v>
      </c>
      <c r="V111" s="51">
        <f>'Temporary Relocation Numbers'!V111*Assumptions!C$21</f>
        <v>0</v>
      </c>
      <c r="W111" s="51">
        <f>'Temporary Relocation Numbers'!W111*Assumptions!D$21</f>
        <v>0</v>
      </c>
      <c r="X111" s="51">
        <f>'Temporary Relocation Numbers'!X111*Assumptions!E$21</f>
        <v>0</v>
      </c>
      <c r="Y111" s="51">
        <f>'Temporary Relocation Numbers'!Y111*Assumptions!F$21</f>
        <v>0</v>
      </c>
      <c r="Z111" s="51">
        <f>'Temporary Relocation Numbers'!Z111*Assumptions!G$21</f>
        <v>0</v>
      </c>
      <c r="AA111" s="51">
        <f>'Temporary Relocation Numbers'!AA111*Assumptions!H$21</f>
        <v>0</v>
      </c>
      <c r="AB111" s="52">
        <f>'Temporary Relocation Numbers'!AB111*Assumptions!C$21</f>
        <v>1443087.3840443706</v>
      </c>
      <c r="AC111" s="52">
        <f>'Temporary Relocation Numbers'!AC111*Assumptions!D$21</f>
        <v>1647580.3208821351</v>
      </c>
      <c r="AD111" s="52">
        <f>'Temporary Relocation Numbers'!AD111*Assumptions!E$21</f>
        <v>1121613.8502928719</v>
      </c>
      <c r="AE111" s="52">
        <f>'Temporary Relocation Numbers'!AE111*Assumptions!F$21</f>
        <v>1144596.2107781097</v>
      </c>
      <c r="AF111" s="52">
        <f>'Temporary Relocation Numbers'!AF111*Assumptions!G$21</f>
        <v>901795.2428838535</v>
      </c>
      <c r="AG111" s="52">
        <f>'Temporary Relocation Numbers'!AG111*Assumptions!H$21</f>
        <v>356454.53453482949</v>
      </c>
      <c r="AH111" s="53">
        <f>'Temporary Relocation Numbers'!AH111*Assumptions!C$21</f>
        <v>109524524.58504318</v>
      </c>
      <c r="AI111" s="53">
        <f>'Temporary Relocation Numbers'!AI111*Assumptions!D$21</f>
        <v>209637594.9593443</v>
      </c>
      <c r="AJ111" s="53">
        <f>'Temporary Relocation Numbers'!AJ111*Assumptions!E$21</f>
        <v>165503335.45037282</v>
      </c>
      <c r="AK111" s="53">
        <f>'Temporary Relocation Numbers'!AK111*Assumptions!F$21</f>
        <v>76507797.343712583</v>
      </c>
      <c r="AL111" s="53">
        <f>'Temporary Relocation Numbers'!AL111*Assumptions!G$21</f>
        <v>47017110.741716869</v>
      </c>
      <c r="AM111" s="53">
        <f>'Temporary Relocation Numbers'!AM111*Assumptions!H$21</f>
        <v>24779405.239140678</v>
      </c>
    </row>
    <row r="112" spans="1:39" x14ac:dyDescent="0.35">
      <c r="A112">
        <v>2131</v>
      </c>
      <c r="B112" s="51">
        <f>'Temporary Relocation Numbers'!B112*Assumptions!C$21</f>
        <v>0</v>
      </c>
      <c r="C112" s="51">
        <f>'Temporary Relocation Numbers'!C112*Assumptions!D$21</f>
        <v>0</v>
      </c>
      <c r="D112" s="51">
        <f>'Temporary Relocation Numbers'!D112*Assumptions!E$21</f>
        <v>0</v>
      </c>
      <c r="E112" s="51">
        <f>'Temporary Relocation Numbers'!E112*Assumptions!F$21</f>
        <v>0</v>
      </c>
      <c r="F112" s="51">
        <f>'Temporary Relocation Numbers'!F112*Assumptions!G$21</f>
        <v>0</v>
      </c>
      <c r="G112" s="51">
        <f>'Temporary Relocation Numbers'!G112*Assumptions!H$21</f>
        <v>0</v>
      </c>
      <c r="H112" s="52">
        <f>'Temporary Relocation Numbers'!H112*Assumptions!C$21</f>
        <v>1572344.7667937572</v>
      </c>
      <c r="I112" s="52">
        <f>'Temporary Relocation Numbers'!I112*Assumptions!D$21</f>
        <v>1830113.359039068</v>
      </c>
      <c r="J112" s="52">
        <f>'Temporary Relocation Numbers'!J112*Assumptions!E$21</f>
        <v>1259098.7319694273</v>
      </c>
      <c r="K112" s="52">
        <f>'Temporary Relocation Numbers'!K112*Assumptions!F$21</f>
        <v>1164031.5313509593</v>
      </c>
      <c r="L112" s="52">
        <f>'Temporary Relocation Numbers'!L112*Assumptions!G$21</f>
        <v>933823.08813783235</v>
      </c>
      <c r="M112" s="52">
        <f>'Temporary Relocation Numbers'!M112*Assumptions!H$21</f>
        <v>395321.35908100219</v>
      </c>
      <c r="N112" s="53">
        <f>'Temporary Relocation Numbers'!N112*Assumptions!C$21</f>
        <v>119279189.03315115</v>
      </c>
      <c r="O112" s="53">
        <f>'Temporary Relocation Numbers'!O112*Assumptions!D$21</f>
        <v>232754837.13768381</v>
      </c>
      <c r="P112" s="53">
        <f>'Temporary Relocation Numbers'!P112*Assumptions!E$21</f>
        <v>185704028.53506047</v>
      </c>
      <c r="Q112" s="53">
        <f>'Temporary Relocation Numbers'!Q112*Assumptions!F$21</f>
        <v>77770750.698078588</v>
      </c>
      <c r="R112" s="53">
        <f>'Temporary Relocation Numbers'!R112*Assumptions!G$21</f>
        <v>48664330.896195479</v>
      </c>
      <c r="S112" s="53">
        <f>'Temporary Relocation Numbers'!S112*Assumptions!H$21</f>
        <v>27468514.001604363</v>
      </c>
      <c r="U112">
        <v>2131</v>
      </c>
      <c r="V112" s="51">
        <f>'Temporary Relocation Numbers'!V112*Assumptions!C$21</f>
        <v>0</v>
      </c>
      <c r="W112" s="51">
        <f>'Temporary Relocation Numbers'!W112*Assumptions!D$21</f>
        <v>0</v>
      </c>
      <c r="X112" s="51">
        <f>'Temporary Relocation Numbers'!X112*Assumptions!E$21</f>
        <v>0</v>
      </c>
      <c r="Y112" s="51">
        <f>'Temporary Relocation Numbers'!Y112*Assumptions!F$21</f>
        <v>0</v>
      </c>
      <c r="Z112" s="51">
        <f>'Temporary Relocation Numbers'!Z112*Assumptions!G$21</f>
        <v>0</v>
      </c>
      <c r="AA112" s="51">
        <f>'Temporary Relocation Numbers'!AA112*Assumptions!H$21</f>
        <v>0</v>
      </c>
      <c r="AB112" s="52">
        <f>'Temporary Relocation Numbers'!AB112*Assumptions!C$21</f>
        <v>1463814.7248476283</v>
      </c>
      <c r="AC112" s="52">
        <f>'Temporary Relocation Numbers'!AC112*Assumptions!D$21</f>
        <v>1671244.8329478952</v>
      </c>
      <c r="AD112" s="52">
        <f>'Temporary Relocation Numbers'!AD112*Assumptions!E$21</f>
        <v>1137723.8050895932</v>
      </c>
      <c r="AE112" s="52">
        <f>'Temporary Relocation Numbers'!AE112*Assumptions!F$21</f>
        <v>1161036.2656252563</v>
      </c>
      <c r="AF112" s="52">
        <f>'Temporary Relocation Numbers'!AF112*Assumptions!G$21</f>
        <v>914747.90087302169</v>
      </c>
      <c r="AG112" s="52">
        <f>'Temporary Relocation Numbers'!AG112*Assumptions!H$21</f>
        <v>361574.35936308315</v>
      </c>
      <c r="AH112" s="53">
        <f>'Temporary Relocation Numbers'!AH112*Assumptions!C$21</f>
        <v>111046023.08732256</v>
      </c>
      <c r="AI112" s="53">
        <f>'Temporary Relocation Numbers'!AI112*Assumptions!D$21</f>
        <v>212549849.4334957</v>
      </c>
      <c r="AJ112" s="53">
        <f>'Temporary Relocation Numbers'!AJ112*Assumptions!E$21</f>
        <v>167802483.31669798</v>
      </c>
      <c r="AK112" s="53">
        <f>'Temporary Relocation Numbers'!AK112*Assumptions!F$21</f>
        <v>77570632.352695137</v>
      </c>
      <c r="AL112" s="53">
        <f>'Temporary Relocation Numbers'!AL112*Assumptions!G$21</f>
        <v>47670265.492637336</v>
      </c>
      <c r="AM112" s="53">
        <f>'Temporary Relocation Numbers'!AM112*Assumptions!H$21</f>
        <v>25123637.073075298</v>
      </c>
    </row>
    <row r="113" spans="1:39" x14ac:dyDescent="0.35">
      <c r="A113">
        <v>2132</v>
      </c>
      <c r="B113" s="51">
        <f>'Temporary Relocation Numbers'!B113*Assumptions!C$21</f>
        <v>0</v>
      </c>
      <c r="C113" s="51">
        <f>'Temporary Relocation Numbers'!C113*Assumptions!D$21</f>
        <v>0</v>
      </c>
      <c r="D113" s="51">
        <f>'Temporary Relocation Numbers'!D113*Assumptions!E$21</f>
        <v>0</v>
      </c>
      <c r="E113" s="51">
        <f>'Temporary Relocation Numbers'!E113*Assumptions!F$21</f>
        <v>0</v>
      </c>
      <c r="F113" s="51">
        <f>'Temporary Relocation Numbers'!F113*Assumptions!G$21</f>
        <v>0</v>
      </c>
      <c r="G113" s="51">
        <f>'Temporary Relocation Numbers'!G113*Assumptions!H$21</f>
        <v>0</v>
      </c>
      <c r="H113" s="52">
        <f>'Temporary Relocation Numbers'!H113*Assumptions!C$21</f>
        <v>1594928.6561700301</v>
      </c>
      <c r="I113" s="52">
        <f>'Temporary Relocation Numbers'!I113*Assumptions!D$21</f>
        <v>1856399.628131855</v>
      </c>
      <c r="J113" s="52">
        <f>'Temporary Relocation Numbers'!J113*Assumptions!E$21</f>
        <v>1277183.4084838447</v>
      </c>
      <c r="K113" s="52">
        <f>'Temporary Relocation Numbers'!K113*Assumptions!F$21</f>
        <v>1180750.7394341386</v>
      </c>
      <c r="L113" s="52">
        <f>'Temporary Relocation Numbers'!L113*Assumptions!G$21</f>
        <v>947235.7682095943</v>
      </c>
      <c r="M113" s="52">
        <f>'Temporary Relocation Numbers'!M113*Assumptions!H$21</f>
        <v>400999.43556277035</v>
      </c>
      <c r="N113" s="53">
        <f>'Temporary Relocation Numbers'!N113*Assumptions!C$21</f>
        <v>120936197.89171162</v>
      </c>
      <c r="O113" s="53">
        <f>'Temporary Relocation Numbers'!O113*Assumptions!D$21</f>
        <v>235988232.92228073</v>
      </c>
      <c r="P113" s="53">
        <f>'Temporary Relocation Numbers'!P113*Assumptions!E$21</f>
        <v>188283801.4430356</v>
      </c>
      <c r="Q113" s="53">
        <f>'Temporary Relocation Numbers'!Q113*Assumptions!F$21</f>
        <v>78851130.46833168</v>
      </c>
      <c r="R113" s="53">
        <f>'Temporary Relocation Numbers'!R113*Assumptions!G$21</f>
        <v>49340368.585959628</v>
      </c>
      <c r="S113" s="53">
        <f>'Temporary Relocation Numbers'!S113*Assumptions!H$21</f>
        <v>27850102.536881041</v>
      </c>
      <c r="U113">
        <v>2132</v>
      </c>
      <c r="V113" s="51">
        <f>'Temporary Relocation Numbers'!V113*Assumptions!C$21</f>
        <v>0</v>
      </c>
      <c r="W113" s="51">
        <f>'Temporary Relocation Numbers'!W113*Assumptions!D$21</f>
        <v>0</v>
      </c>
      <c r="X113" s="51">
        <f>'Temporary Relocation Numbers'!X113*Assumptions!E$21</f>
        <v>0</v>
      </c>
      <c r="Y113" s="51">
        <f>'Temporary Relocation Numbers'!Y113*Assumptions!F$21</f>
        <v>0</v>
      </c>
      <c r="Z113" s="51">
        <f>'Temporary Relocation Numbers'!Z113*Assumptions!G$21</f>
        <v>0</v>
      </c>
      <c r="AA113" s="51">
        <f>'Temporary Relocation Numbers'!AA113*Assumptions!H$21</f>
        <v>0</v>
      </c>
      <c r="AB113" s="52">
        <f>'Temporary Relocation Numbers'!AB113*Assumptions!C$21</f>
        <v>1484839.7764212275</v>
      </c>
      <c r="AC113" s="52">
        <f>'Temporary Relocation Numbers'!AC113*Assumptions!D$21</f>
        <v>1695249.2429380314</v>
      </c>
      <c r="AD113" s="52">
        <f>'Temporary Relocation Numbers'!AD113*Assumptions!E$21</f>
        <v>1154065.1502560794</v>
      </c>
      <c r="AE113" s="52">
        <f>'Temporary Relocation Numbers'!AE113*Assumptions!F$21</f>
        <v>1177712.4521324874</v>
      </c>
      <c r="AF113" s="52">
        <f>'Temporary Relocation Numbers'!AF113*Assumptions!G$21</f>
        <v>927886.60037250852</v>
      </c>
      <c r="AG113" s="52">
        <f>'Temporary Relocation Numbers'!AG113*Assumptions!H$21</f>
        <v>366767.72121705086</v>
      </c>
      <c r="AH113" s="53">
        <f>'Temporary Relocation Numbers'!AH113*Assumptions!C$21</f>
        <v>112588658.02184132</v>
      </c>
      <c r="AI113" s="53">
        <f>'Temporary Relocation Numbers'!AI113*Assumptions!D$21</f>
        <v>215502560.51622367</v>
      </c>
      <c r="AJ113" s="53">
        <f>'Temporary Relocation Numbers'!AJ113*Assumptions!E$21</f>
        <v>170133570.60525206</v>
      </c>
      <c r="AK113" s="53">
        <f>'Temporary Relocation Numbers'!AK113*Assumptions!F$21</f>
        <v>78648232.108481765</v>
      </c>
      <c r="AL113" s="53">
        <f>'Temporary Relocation Numbers'!AL113*Assumptions!G$21</f>
        <v>48332493.772788338</v>
      </c>
      <c r="AM113" s="53">
        <f>'Temporary Relocation Numbers'!AM113*Assumptions!H$21</f>
        <v>25472650.924752079</v>
      </c>
    </row>
    <row r="114" spans="1:39" x14ac:dyDescent="0.35">
      <c r="A114">
        <v>2133</v>
      </c>
      <c r="B114" s="51">
        <f>'Temporary Relocation Numbers'!B114*Assumptions!C$21</f>
        <v>0</v>
      </c>
      <c r="C114" s="51">
        <f>'Temporary Relocation Numbers'!C114*Assumptions!D$21</f>
        <v>0</v>
      </c>
      <c r="D114" s="51">
        <f>'Temporary Relocation Numbers'!D114*Assumptions!E$21</f>
        <v>0</v>
      </c>
      <c r="E114" s="51">
        <f>'Temporary Relocation Numbers'!E114*Assumptions!F$21</f>
        <v>0</v>
      </c>
      <c r="F114" s="51">
        <f>'Temporary Relocation Numbers'!F114*Assumptions!G$21</f>
        <v>0</v>
      </c>
      <c r="G114" s="51">
        <f>'Temporary Relocation Numbers'!G114*Assumptions!H$21</f>
        <v>0</v>
      </c>
      <c r="H114" s="52">
        <f>'Temporary Relocation Numbers'!H114*Assumptions!C$21</f>
        <v>1617836.9222797838</v>
      </c>
      <c r="I114" s="52">
        <f>'Temporary Relocation Numbers'!I114*Assumptions!D$21</f>
        <v>1883063.4519479088</v>
      </c>
      <c r="J114" s="52">
        <f>'Temporary Relocation Numbers'!J114*Assumptions!E$21</f>
        <v>1295527.8386747036</v>
      </c>
      <c r="K114" s="52">
        <f>'Temporary Relocation Numbers'!K114*Assumptions!F$21</f>
        <v>1197710.088708858</v>
      </c>
      <c r="L114" s="52">
        <f>'Temporary Relocation Numbers'!L114*Assumptions!G$21</f>
        <v>960841.09717705473</v>
      </c>
      <c r="M114" s="52">
        <f>'Temporary Relocation Numbers'!M114*Assumptions!H$21</f>
        <v>406759.06734579464</v>
      </c>
      <c r="N114" s="53">
        <f>'Temporary Relocation Numbers'!N114*Assumptions!C$21</f>
        <v>122616225.67234561</v>
      </c>
      <c r="O114" s="53">
        <f>'Temporary Relocation Numbers'!O114*Assumptions!D$21</f>
        <v>239266546.5630582</v>
      </c>
      <c r="P114" s="53">
        <f>'Temporary Relocation Numbers'!P114*Assumptions!E$21</f>
        <v>190899412.17482749</v>
      </c>
      <c r="Q114" s="53">
        <f>'Temporary Relocation Numbers'!Q114*Assumptions!F$21</f>
        <v>79946518.714618459</v>
      </c>
      <c r="R114" s="53">
        <f>'Temporary Relocation Numbers'!R114*Assumptions!G$21</f>
        <v>50025797.691357471</v>
      </c>
      <c r="S114" s="53">
        <f>'Temporary Relocation Numbers'!S114*Assumptions!H$21</f>
        <v>28236992.043671727</v>
      </c>
      <c r="U114">
        <v>2133</v>
      </c>
      <c r="V114" s="51">
        <f>'Temporary Relocation Numbers'!V114*Assumptions!C$21</f>
        <v>0</v>
      </c>
      <c r="W114" s="51">
        <f>'Temporary Relocation Numbers'!W114*Assumptions!D$21</f>
        <v>0</v>
      </c>
      <c r="X114" s="51">
        <f>'Temporary Relocation Numbers'!X114*Assumptions!E$21</f>
        <v>0</v>
      </c>
      <c r="Y114" s="51">
        <f>'Temporary Relocation Numbers'!Y114*Assumptions!F$21</f>
        <v>0</v>
      </c>
      <c r="Z114" s="51">
        <f>'Temporary Relocation Numbers'!Z114*Assumptions!G$21</f>
        <v>0</v>
      </c>
      <c r="AA114" s="51">
        <f>'Temporary Relocation Numbers'!AA114*Assumptions!H$21</f>
        <v>0</v>
      </c>
      <c r="AB114" s="52">
        <f>'Temporary Relocation Numbers'!AB114*Assumptions!C$21</f>
        <v>1506166.8148420476</v>
      </c>
      <c r="AC114" s="52">
        <f>'Temporary Relocation Numbers'!AC114*Assumptions!D$21</f>
        <v>1719598.432871605</v>
      </c>
      <c r="AD114" s="52">
        <f>'Temporary Relocation Numbers'!AD114*Assumptions!E$21</f>
        <v>1170641.2092965797</v>
      </c>
      <c r="AE114" s="52">
        <f>'Temporary Relocation Numbers'!AE114*Assumptions!F$21</f>
        <v>1194628.1619041138</v>
      </c>
      <c r="AF114" s="52">
        <f>'Temporary Relocation Numbers'!AF114*Assumptions!G$21</f>
        <v>941214.0135321992</v>
      </c>
      <c r="AG114" s="52">
        <f>'Temporary Relocation Numbers'!AG114*Assumptions!H$21</f>
        <v>372035.67632313335</v>
      </c>
      <c r="AH114" s="53">
        <f>'Temporary Relocation Numbers'!AH114*Assumptions!C$21</f>
        <v>114152723.01279101</v>
      </c>
      <c r="AI114" s="53">
        <f>'Temporary Relocation Numbers'!AI114*Assumptions!D$21</f>
        <v>218496290.22475317</v>
      </c>
      <c r="AJ114" s="53">
        <f>'Temporary Relocation Numbers'!AJ114*Assumptions!E$21</f>
        <v>172497041.01376626</v>
      </c>
      <c r="AK114" s="53">
        <f>'Temporary Relocation Numbers'!AK114*Assumptions!F$21</f>
        <v>79740801.720752135</v>
      </c>
      <c r="AL114" s="53">
        <f>'Temporary Relocation Numbers'!AL114*Assumptions!G$21</f>
        <v>49003921.630296402</v>
      </c>
      <c r="AM114" s="53">
        <f>'Temporary Relocation Numbers'!AM114*Assumptions!H$21</f>
        <v>25826513.225254484</v>
      </c>
    </row>
    <row r="115" spans="1:39" x14ac:dyDescent="0.35">
      <c r="A115">
        <v>2134</v>
      </c>
      <c r="B115" s="51">
        <f>'Temporary Relocation Numbers'!B115*Assumptions!C$21</f>
        <v>0</v>
      </c>
      <c r="C115" s="51">
        <f>'Temporary Relocation Numbers'!C115*Assumptions!D$21</f>
        <v>0</v>
      </c>
      <c r="D115" s="51">
        <f>'Temporary Relocation Numbers'!D115*Assumptions!E$21</f>
        <v>0</v>
      </c>
      <c r="E115" s="51">
        <f>'Temporary Relocation Numbers'!E115*Assumptions!F$21</f>
        <v>0</v>
      </c>
      <c r="F115" s="51">
        <f>'Temporary Relocation Numbers'!F115*Assumptions!G$21</f>
        <v>0</v>
      </c>
      <c r="G115" s="51">
        <f>'Temporary Relocation Numbers'!G115*Assumptions!H$21</f>
        <v>0</v>
      </c>
      <c r="H115" s="52">
        <f>'Temporary Relocation Numbers'!H115*Assumptions!C$21</f>
        <v>1641074.2242082409</v>
      </c>
      <c r="I115" s="52">
        <f>'Temporary Relocation Numbers'!I115*Assumptions!D$21</f>
        <v>1910110.2533781147</v>
      </c>
      <c r="J115" s="52">
        <f>'Temporary Relocation Numbers'!J115*Assumptions!E$21</f>
        <v>1314135.7534338641</v>
      </c>
      <c r="K115" s="52">
        <f>'Temporary Relocation Numbers'!K115*Assumptions!F$21</f>
        <v>1214913.028369097</v>
      </c>
      <c r="L115" s="52">
        <f>'Temporary Relocation Numbers'!L115*Assumptions!G$21</f>
        <v>974641.84209324198</v>
      </c>
      <c r="M115" s="52">
        <f>'Temporary Relocation Numbers'!M115*Assumptions!H$21</f>
        <v>412601.42582450499</v>
      </c>
      <c r="N115" s="53">
        <f>'Temporary Relocation Numbers'!N115*Assumptions!C$21</f>
        <v>124319592.15051521</v>
      </c>
      <c r="O115" s="53">
        <f>'Temporary Relocation Numbers'!O115*Assumptions!D$21</f>
        <v>242590402.05223301</v>
      </c>
      <c r="P115" s="53">
        <f>'Temporary Relocation Numbers'!P115*Assumptions!E$21</f>
        <v>193551358.58418611</v>
      </c>
      <c r="Q115" s="53">
        <f>'Temporary Relocation Numbers'!Q115*Assumptions!F$21</f>
        <v>81057123.932468936</v>
      </c>
      <c r="R115" s="53">
        <f>'Temporary Relocation Numbers'!R115*Assumptions!G$21</f>
        <v>50720748.676546469</v>
      </c>
      <c r="S115" s="53">
        <f>'Temporary Relocation Numbers'!S115*Assumptions!H$21</f>
        <v>28629256.162288945</v>
      </c>
      <c r="U115">
        <v>2134</v>
      </c>
      <c r="V115" s="51">
        <f>'Temporary Relocation Numbers'!V115*Assumptions!C$21</f>
        <v>0</v>
      </c>
      <c r="W115" s="51">
        <f>'Temporary Relocation Numbers'!W115*Assumptions!D$21</f>
        <v>0</v>
      </c>
      <c r="X115" s="51">
        <f>'Temporary Relocation Numbers'!X115*Assumptions!E$21</f>
        <v>0</v>
      </c>
      <c r="Y115" s="51">
        <f>'Temporary Relocation Numbers'!Y115*Assumptions!F$21</f>
        <v>0</v>
      </c>
      <c r="Z115" s="51">
        <f>'Temporary Relocation Numbers'!Z115*Assumptions!G$21</f>
        <v>0</v>
      </c>
      <c r="AA115" s="51">
        <f>'Temporary Relocation Numbers'!AA115*Assumptions!H$21</f>
        <v>0</v>
      </c>
      <c r="AB115" s="52">
        <f>'Temporary Relocation Numbers'!AB115*Assumptions!C$21</f>
        <v>1527800.17760508</v>
      </c>
      <c r="AC115" s="52">
        <f>'Temporary Relocation Numbers'!AC115*Assumptions!D$21</f>
        <v>1744297.3548890548</v>
      </c>
      <c r="AD115" s="52">
        <f>'Temporary Relocation Numbers'!AD115*Assumptions!E$21</f>
        <v>1187455.3534514711</v>
      </c>
      <c r="AE115" s="52">
        <f>'Temporary Relocation Numbers'!AE115*Assumptions!F$21</f>
        <v>1211786.8352587093</v>
      </c>
      <c r="AF115" s="52">
        <f>'Temporary Relocation Numbers'!AF115*Assumptions!G$21</f>
        <v>954732.85088258097</v>
      </c>
      <c r="AG115" s="52">
        <f>'Temporary Relocation Numbers'!AG115*Assumptions!H$21</f>
        <v>377379.29607851396</v>
      </c>
      <c r="AH115" s="53">
        <f>'Temporary Relocation Numbers'!AH115*Assumptions!C$21</f>
        <v>115738515.76334721</v>
      </c>
      <c r="AI115" s="53">
        <f>'Temporary Relocation Numbers'!AI115*Assumptions!D$21</f>
        <v>221531608.38376904</v>
      </c>
      <c r="AJ115" s="53">
        <f>'Temporary Relocation Numbers'!AJ115*Assumptions!E$21</f>
        <v>174893344.40375522</v>
      </c>
      <c r="AK115" s="53">
        <f>'Temporary Relocation Numbers'!AK115*Assumptions!F$21</f>
        <v>80848549.148539171</v>
      </c>
      <c r="AL115" s="53">
        <f>'Temporary Relocation Numbers'!AL115*Assumptions!G$21</f>
        <v>49684676.864330038</v>
      </c>
      <c r="AM115" s="53">
        <f>'Temporary Relocation Numbers'!AM115*Assumptions!H$21</f>
        <v>26185291.328516759</v>
      </c>
    </row>
    <row r="116" spans="1:39" x14ac:dyDescent="0.35">
      <c r="A116">
        <v>2135</v>
      </c>
      <c r="B116" s="51">
        <f>'Temporary Relocation Numbers'!B116*Assumptions!C$21</f>
        <v>0</v>
      </c>
      <c r="C116" s="51">
        <f>'Temporary Relocation Numbers'!C116*Assumptions!D$21</f>
        <v>0</v>
      </c>
      <c r="D116" s="51">
        <f>'Temporary Relocation Numbers'!D116*Assumptions!E$21</f>
        <v>0</v>
      </c>
      <c r="E116" s="51">
        <f>'Temporary Relocation Numbers'!E116*Assumptions!F$21</f>
        <v>0</v>
      </c>
      <c r="F116" s="51">
        <f>'Temporary Relocation Numbers'!F116*Assumptions!G$21</f>
        <v>0</v>
      </c>
      <c r="G116" s="51">
        <f>'Temporary Relocation Numbers'!G116*Assumptions!H$21</f>
        <v>0</v>
      </c>
      <c r="H116" s="52">
        <f>'Temporary Relocation Numbers'!H116*Assumptions!C$21</f>
        <v>1664645.2879599554</v>
      </c>
      <c r="I116" s="52">
        <f>'Temporary Relocation Numbers'!I116*Assumptions!D$21</f>
        <v>1937545.5332033776</v>
      </c>
      <c r="J116" s="52">
        <f>'Temporary Relocation Numbers'!J116*Assumptions!E$21</f>
        <v>1333010.9372407037</v>
      </c>
      <c r="K116" s="52">
        <f>'Temporary Relocation Numbers'!K116*Assumptions!F$21</f>
        <v>1232363.0571502715</v>
      </c>
      <c r="L116" s="52">
        <f>'Temporary Relocation Numbers'!L116*Assumptions!G$21</f>
        <v>988640.80975489807</v>
      </c>
      <c r="M116" s="52">
        <f>'Temporary Relocation Numbers'!M116*Assumptions!H$21</f>
        <v>418527.69921829365</v>
      </c>
      <c r="N116" s="53">
        <f>'Temporary Relocation Numbers'!N116*Assumptions!C$21</f>
        <v>126046621.54395595</v>
      </c>
      <c r="O116" s="53">
        <f>'Temporary Relocation Numbers'!O116*Assumptions!D$21</f>
        <v>245960432.0504297</v>
      </c>
      <c r="P116" s="53">
        <f>'Temporary Relocation Numbers'!P116*Assumptions!E$21</f>
        <v>196240145.44097194</v>
      </c>
      <c r="Q116" s="53">
        <f>'Temporary Relocation Numbers'!Q116*Assumptions!F$21</f>
        <v>82183157.513802275</v>
      </c>
      <c r="R116" s="53">
        <f>'Temporary Relocation Numbers'!R116*Assumptions!G$21</f>
        <v>51425353.818072863</v>
      </c>
      <c r="S116" s="53">
        <f>'Temporary Relocation Numbers'!S116*Assumptions!H$21</f>
        <v>29026969.55604554</v>
      </c>
      <c r="U116">
        <v>2135</v>
      </c>
      <c r="V116" s="51">
        <f>'Temporary Relocation Numbers'!V116*Assumptions!C$21</f>
        <v>0</v>
      </c>
      <c r="W116" s="51">
        <f>'Temporary Relocation Numbers'!W116*Assumptions!D$21</f>
        <v>0</v>
      </c>
      <c r="X116" s="51">
        <f>'Temporary Relocation Numbers'!X116*Assumptions!E$21</f>
        <v>0</v>
      </c>
      <c r="Y116" s="51">
        <f>'Temporary Relocation Numbers'!Y116*Assumptions!F$21</f>
        <v>0</v>
      </c>
      <c r="Z116" s="51">
        <f>'Temporary Relocation Numbers'!Z116*Assumptions!G$21</f>
        <v>0</v>
      </c>
      <c r="AA116" s="51">
        <f>'Temporary Relocation Numbers'!AA116*Assumptions!H$21</f>
        <v>0</v>
      </c>
      <c r="AB116" s="52">
        <f>'Temporary Relocation Numbers'!AB116*Assumptions!C$21</f>
        <v>1549744.2645055884</v>
      </c>
      <c r="AC116" s="52">
        <f>'Temporary Relocation Numbers'!AC116*Assumptions!D$21</f>
        <v>1769351.0322593597</v>
      </c>
      <c r="AD116" s="52">
        <f>'Temporary Relocation Numbers'!AD116*Assumptions!E$21</f>
        <v>1204511.0023829043</v>
      </c>
      <c r="AE116" s="52">
        <f>'Temporary Relocation Numbers'!AE116*Assumptions!F$21</f>
        <v>1229191.9619288042</v>
      </c>
      <c r="AF116" s="52">
        <f>'Temporary Relocation Numbers'!AF116*Assumptions!G$21</f>
        <v>968445.86188600899</v>
      </c>
      <c r="AG116" s="52">
        <f>'Temporary Relocation Numbers'!AG116*Assumptions!H$21</f>
        <v>382799.66726905876</v>
      </c>
      <c r="AH116" s="53">
        <f>'Temporary Relocation Numbers'!AH116*Assumptions!C$21</f>
        <v>117346338.11233383</v>
      </c>
      <c r="AI116" s="53">
        <f>'Temporary Relocation Numbers'!AI116*Assumptions!D$21</f>
        <v>224609092.73387668</v>
      </c>
      <c r="AJ116" s="53">
        <f>'Temporary Relocation Numbers'!AJ116*Assumptions!E$21</f>
        <v>177322936.88614327</v>
      </c>
      <c r="AK116" s="53">
        <f>'Temporary Relocation Numbers'!AK116*Assumptions!F$21</f>
        <v>81971685.239812046</v>
      </c>
      <c r="AL116" s="53">
        <f>'Temporary Relocation Numbers'!AL116*Assumptions!G$21</f>
        <v>50374889.049424849</v>
      </c>
      <c r="AM116" s="53">
        <f>'Temporary Relocation Numbers'!AM116*Assumptions!H$21</f>
        <v>26549053.524144024</v>
      </c>
    </row>
    <row r="117" spans="1:39" x14ac:dyDescent="0.35">
      <c r="A117">
        <v>2136</v>
      </c>
      <c r="B117" s="51">
        <f>'Temporary Relocation Numbers'!B117*Assumptions!C$21</f>
        <v>0</v>
      </c>
      <c r="C117" s="51">
        <f>'Temporary Relocation Numbers'!C117*Assumptions!D$21</f>
        <v>0</v>
      </c>
      <c r="D117" s="51">
        <f>'Temporary Relocation Numbers'!D117*Assumptions!E$21</f>
        <v>0</v>
      </c>
      <c r="E117" s="51">
        <f>'Temporary Relocation Numbers'!E117*Assumptions!F$21</f>
        <v>0</v>
      </c>
      <c r="F117" s="51">
        <f>'Temporary Relocation Numbers'!F117*Assumptions!G$21</f>
        <v>0</v>
      </c>
      <c r="G117" s="51">
        <f>'Temporary Relocation Numbers'!G117*Assumptions!H$21</f>
        <v>0</v>
      </c>
      <c r="H117" s="52">
        <f>'Temporary Relocation Numbers'!H117*Assumptions!C$21</f>
        <v>1688554.9074199933</v>
      </c>
      <c r="I117" s="52">
        <f>'Temporary Relocation Numbers'!I117*Assumptions!D$21</f>
        <v>1965374.8712133765</v>
      </c>
      <c r="J117" s="52">
        <f>'Temporary Relocation Numbers'!J117*Assumptions!E$21</f>
        <v>1352157.2289318021</v>
      </c>
      <c r="K117" s="52">
        <f>'Temporary Relocation Numbers'!K117*Assumptions!F$21</f>
        <v>1250063.7240408028</v>
      </c>
      <c r="L117" s="52">
        <f>'Temporary Relocation Numbers'!L117*Assumptions!G$21</f>
        <v>1002840.8472733247</v>
      </c>
      <c r="M117" s="52">
        <f>'Temporary Relocation Numbers'!M117*Assumptions!H$21</f>
        <v>424539.09281317657</v>
      </c>
      <c r="N117" s="53">
        <f>'Temporary Relocation Numbers'!N117*Assumptions!C$21</f>
        <v>127797642.57438821</v>
      </c>
      <c r="O117" s="53">
        <f>'Temporary Relocation Numbers'!O117*Assumptions!D$21</f>
        <v>249377278.00710079</v>
      </c>
      <c r="P117" s="53">
        <f>'Temporary Relocation Numbers'!P117*Assumptions!E$21</f>
        <v>198966284.52723372</v>
      </c>
      <c r="Q117" s="53">
        <f>'Temporary Relocation Numbers'!Q117*Assumptions!F$21</f>
        <v>83324833.787162825</v>
      </c>
      <c r="R117" s="53">
        <f>'Temporary Relocation Numbers'!R117*Assumptions!G$21</f>
        <v>52139747.230049103</v>
      </c>
      <c r="S117" s="53">
        <f>'Temporary Relocation Numbers'!S117*Assumptions!H$21</f>
        <v>29430207.925466076</v>
      </c>
      <c r="U117">
        <v>2136</v>
      </c>
      <c r="V117" s="51">
        <f>'Temporary Relocation Numbers'!V117*Assumptions!C$21</f>
        <v>0</v>
      </c>
      <c r="W117" s="51">
        <f>'Temporary Relocation Numbers'!W117*Assumptions!D$21</f>
        <v>0</v>
      </c>
      <c r="X117" s="51">
        <f>'Temporary Relocation Numbers'!X117*Assumptions!E$21</f>
        <v>0</v>
      </c>
      <c r="Y117" s="51">
        <f>'Temporary Relocation Numbers'!Y117*Assumptions!F$21</f>
        <v>0</v>
      </c>
      <c r="Z117" s="51">
        <f>'Temporary Relocation Numbers'!Z117*Assumptions!G$21</f>
        <v>0</v>
      </c>
      <c r="AA117" s="51">
        <f>'Temporary Relocation Numbers'!AA117*Assumptions!H$21</f>
        <v>0</v>
      </c>
      <c r="AB117" s="52">
        <f>'Temporary Relocation Numbers'!AB117*Assumptions!C$21</f>
        <v>1572003.5385339402</v>
      </c>
      <c r="AC117" s="52">
        <f>'Temporary Relocation Numbers'!AC117*Assumptions!D$21</f>
        <v>1794764.5604016776</v>
      </c>
      <c r="AD117" s="52">
        <f>'Temporary Relocation Numbers'!AD117*Assumptions!E$21</f>
        <v>1221811.6248702919</v>
      </c>
      <c r="AE117" s="52">
        <f>'Temporary Relocation Numbers'!AE117*Assumptions!F$21</f>
        <v>1246847.0817706247</v>
      </c>
      <c r="AF117" s="52">
        <f>'Temporary Relocation Numbers'!AF117*Assumptions!G$21</f>
        <v>982355.83549589419</v>
      </c>
      <c r="AG117" s="52">
        <f>'Temporary Relocation Numbers'!AG117*Assumptions!H$21</f>
        <v>388297.89229034761</v>
      </c>
      <c r="AH117" s="53">
        <f>'Temporary Relocation Numbers'!AH117*Assumptions!C$21</f>
        <v>118976496.09167528</v>
      </c>
      <c r="AI117" s="53">
        <f>'Temporary Relocation Numbers'!AI117*Assumptions!D$21</f>
        <v>227729329.0415684</v>
      </c>
      <c r="AJ117" s="53">
        <f>'Temporary Relocation Numbers'!AJ117*Assumptions!E$21</f>
        <v>179786280.90808019</v>
      </c>
      <c r="AK117" s="53">
        <f>'Temporary Relocation Numbers'!AK117*Assumptions!F$21</f>
        <v>83110423.771608636</v>
      </c>
      <c r="AL117" s="53">
        <f>'Temporary Relocation Numbers'!AL117*Assumptions!G$21</f>
        <v>51074689.560146786</v>
      </c>
      <c r="AM117" s="53">
        <f>'Temporary Relocation Numbers'!AM117*Assumptions!H$21</f>
        <v>26917869.050410517</v>
      </c>
    </row>
    <row r="118" spans="1:39" x14ac:dyDescent="0.35">
      <c r="A118">
        <v>2137</v>
      </c>
      <c r="B118" s="51">
        <f>'Temporary Relocation Numbers'!B118*Assumptions!C$21</f>
        <v>0</v>
      </c>
      <c r="C118" s="51">
        <f>'Temporary Relocation Numbers'!C118*Assumptions!D$21</f>
        <v>0</v>
      </c>
      <c r="D118" s="51">
        <f>'Temporary Relocation Numbers'!D118*Assumptions!E$21</f>
        <v>0</v>
      </c>
      <c r="E118" s="51">
        <f>'Temporary Relocation Numbers'!E118*Assumptions!F$21</f>
        <v>0</v>
      </c>
      <c r="F118" s="51">
        <f>'Temporary Relocation Numbers'!F118*Assumptions!G$21</f>
        <v>0</v>
      </c>
      <c r="G118" s="51">
        <f>'Temporary Relocation Numbers'!G118*Assumptions!H$21</f>
        <v>0</v>
      </c>
      <c r="H118" s="52">
        <f>'Temporary Relocation Numbers'!H118*Assumptions!C$21</f>
        <v>1712807.9453289097</v>
      </c>
      <c r="I118" s="52">
        <f>'Temporary Relocation Numbers'!I118*Assumptions!D$21</f>
        <v>1993603.9273413764</v>
      </c>
      <c r="J118" s="52">
        <f>'Temporary Relocation Numbers'!J118*Assumptions!E$21</f>
        <v>1371578.5224816841</v>
      </c>
      <c r="K118" s="52">
        <f>'Temporary Relocation Numbers'!K118*Assumptions!F$21</f>
        <v>1268018.6290039145</v>
      </c>
      <c r="L118" s="52">
        <f>'Temporary Relocation Numbers'!L118*Assumptions!G$21</f>
        <v>1017244.8426534288</v>
      </c>
      <c r="M118" s="52">
        <f>'Temporary Relocation Numbers'!M118*Assumptions!H$21</f>
        <v>430636.82920692355</v>
      </c>
      <c r="N118" s="53">
        <f>'Temporary Relocation Numbers'!N118*Assumptions!C$21</f>
        <v>129572988.53008591</v>
      </c>
      <c r="O118" s="53">
        <f>'Temporary Relocation Numbers'!O118*Assumptions!D$21</f>
        <v>252841590.28261936</v>
      </c>
      <c r="P118" s="53">
        <f>'Temporary Relocation Numbers'!P118*Assumptions!E$21</f>
        <v>201730294.73462081</v>
      </c>
      <c r="Q118" s="53">
        <f>'Temporary Relocation Numbers'!Q118*Assumptions!F$21</f>
        <v>84482370.058515534</v>
      </c>
      <c r="R118" s="53">
        <f>'Temporary Relocation Numbers'!R118*Assumptions!G$21</f>
        <v>52864064.889681108</v>
      </c>
      <c r="S118" s="53">
        <f>'Temporary Relocation Numbers'!S118*Assumptions!H$21</f>
        <v>29839048.022695612</v>
      </c>
      <c r="U118">
        <v>2137</v>
      </c>
      <c r="V118" s="51">
        <f>'Temporary Relocation Numbers'!V118*Assumptions!C$21</f>
        <v>0</v>
      </c>
      <c r="W118" s="51">
        <f>'Temporary Relocation Numbers'!W118*Assumptions!D$21</f>
        <v>0</v>
      </c>
      <c r="X118" s="51">
        <f>'Temporary Relocation Numbers'!X118*Assumptions!E$21</f>
        <v>0</v>
      </c>
      <c r="Y118" s="51">
        <f>'Temporary Relocation Numbers'!Y118*Assumptions!F$21</f>
        <v>0</v>
      </c>
      <c r="Z118" s="51">
        <f>'Temporary Relocation Numbers'!Z118*Assumptions!G$21</f>
        <v>0</v>
      </c>
      <c r="AA118" s="51">
        <f>'Temporary Relocation Numbers'!AA118*Assumptions!H$21</f>
        <v>0</v>
      </c>
      <c r="AB118" s="52">
        <f>'Temporary Relocation Numbers'!AB118*Assumptions!C$21</f>
        <v>1594582.5267832875</v>
      </c>
      <c r="AC118" s="52">
        <f>'Temporary Relocation Numbers'!AC118*Assumptions!D$21</f>
        <v>1820543.1079216455</v>
      </c>
      <c r="AD118" s="52">
        <f>'Temporary Relocation Numbers'!AD118*Assumptions!E$21</f>
        <v>1239360.7395157912</v>
      </c>
      <c r="AE118" s="52">
        <f>'Temporary Relocation Numbers'!AE118*Assumptions!F$21</f>
        <v>1264755.785484032</v>
      </c>
      <c r="AF118" s="52">
        <f>'Temporary Relocation Numbers'!AF118*Assumptions!G$21</f>
        <v>996465.60072392027</v>
      </c>
      <c r="AG118" s="52">
        <f>'Temporary Relocation Numbers'!AG118*Assumptions!H$21</f>
        <v>393875.08937188011</v>
      </c>
      <c r="AH118" s="53">
        <f>'Temporary Relocation Numbers'!AH118*Assumptions!C$21</f>
        <v>120629299.9846461</v>
      </c>
      <c r="AI118" s="53">
        <f>'Temporary Relocation Numbers'!AI118*Assumptions!D$21</f>
        <v>230892911.21071801</v>
      </c>
      <c r="AJ118" s="53">
        <f>'Temporary Relocation Numbers'!AJ118*Assumptions!E$21</f>
        <v>182283845.34096321</v>
      </c>
      <c r="AK118" s="53">
        <f>'Temporary Relocation Numbers'!AK118*Assumptions!F$21</f>
        <v>84264981.49072589</v>
      </c>
      <c r="AL118" s="53">
        <f>'Temporary Relocation Numbers'!AL118*Assumptions!G$21</f>
        <v>51784211.59609782</v>
      </c>
      <c r="AM118" s="53">
        <f>'Temporary Relocation Numbers'!AM118*Assumptions!H$21</f>
        <v>27291808.107438345</v>
      </c>
    </row>
    <row r="119" spans="1:39" x14ac:dyDescent="0.35">
      <c r="A119">
        <v>2138</v>
      </c>
      <c r="B119" s="51">
        <f>'Temporary Relocation Numbers'!B119*Assumptions!C$21</f>
        <v>0</v>
      </c>
      <c r="C119" s="51">
        <f>'Temporary Relocation Numbers'!C119*Assumptions!D$21</f>
        <v>0</v>
      </c>
      <c r="D119" s="51">
        <f>'Temporary Relocation Numbers'!D119*Assumptions!E$21</f>
        <v>0</v>
      </c>
      <c r="E119" s="51">
        <f>'Temporary Relocation Numbers'!E119*Assumptions!F$21</f>
        <v>0</v>
      </c>
      <c r="F119" s="51">
        <f>'Temporary Relocation Numbers'!F119*Assumptions!G$21</f>
        <v>0</v>
      </c>
      <c r="G119" s="51">
        <f>'Temporary Relocation Numbers'!G119*Assumptions!H$21</f>
        <v>0</v>
      </c>
      <c r="H119" s="52">
        <f>'Temporary Relocation Numbers'!H119*Assumptions!C$21</f>
        <v>1737409.3342717343</v>
      </c>
      <c r="I119" s="52">
        <f>'Temporary Relocation Numbers'!I119*Assumptions!D$21</f>
        <v>2022238.4428153518</v>
      </c>
      <c r="J119" s="52">
        <f>'Temporary Relocation Numbers'!J119*Assumptions!E$21</f>
        <v>1391278.767794779</v>
      </c>
      <c r="K119" s="52">
        <f>'Temporary Relocation Numbers'!K119*Assumptions!F$21</f>
        <v>1286231.4237097935</v>
      </c>
      <c r="L119" s="52">
        <f>'Temporary Relocation Numbers'!L119*Assumptions!G$21</f>
        <v>1031855.7253810856</v>
      </c>
      <c r="M119" s="52">
        <f>'Temporary Relocation Numbers'!M119*Assumptions!H$21</f>
        <v>436822.14855771052</v>
      </c>
      <c r="N119" s="53">
        <f>'Temporary Relocation Numbers'!N119*Assumptions!C$21</f>
        <v>131372997.32931434</v>
      </c>
      <c r="O119" s="53">
        <f>'Temporary Relocation Numbers'!O119*Assumptions!D$21</f>
        <v>256354028.27206931</v>
      </c>
      <c r="P119" s="53">
        <f>'Temporary Relocation Numbers'!P119*Assumptions!E$21</f>
        <v>204532702.16314867</v>
      </c>
      <c r="Q119" s="53">
        <f>'Temporary Relocation Numbers'!Q119*Assumptions!F$21</f>
        <v>85655986.652607545</v>
      </c>
      <c r="R119" s="53">
        <f>'Temporary Relocation Numbers'!R119*Assumptions!G$21</f>
        <v>53598444.663149975</v>
      </c>
      <c r="S119" s="53">
        <f>'Temporary Relocation Numbers'!S119*Assumptions!H$21</f>
        <v>30253567.666108653</v>
      </c>
      <c r="U119">
        <v>2138</v>
      </c>
      <c r="V119" s="51">
        <f>'Temporary Relocation Numbers'!V119*Assumptions!C$21</f>
        <v>0</v>
      </c>
      <c r="W119" s="51">
        <f>'Temporary Relocation Numbers'!W119*Assumptions!D$21</f>
        <v>0</v>
      </c>
      <c r="X119" s="51">
        <f>'Temporary Relocation Numbers'!X119*Assumptions!E$21</f>
        <v>0</v>
      </c>
      <c r="Y119" s="51">
        <f>'Temporary Relocation Numbers'!Y119*Assumptions!F$21</f>
        <v>0</v>
      </c>
      <c r="Z119" s="51">
        <f>'Temporary Relocation Numbers'!Z119*Assumptions!G$21</f>
        <v>0</v>
      </c>
      <c r="AA119" s="51">
        <f>'Temporary Relocation Numbers'!AA119*Assumptions!H$21</f>
        <v>0</v>
      </c>
      <c r="AB119" s="52">
        <f>'Temporary Relocation Numbers'!AB119*Assumptions!C$21</f>
        <v>1617485.8213702915</v>
      </c>
      <c r="AC119" s="52">
        <f>'Temporary Relocation Numbers'!AC119*Assumptions!D$21</f>
        <v>1846691.9176625758</v>
      </c>
      <c r="AD119" s="52">
        <f>'Temporary Relocation Numbers'!AD119*Assumptions!E$21</f>
        <v>1257161.915459916</v>
      </c>
      <c r="AE119" s="52">
        <f>'Temporary Relocation Numbers'!AE119*Assumptions!F$21</f>
        <v>1282921.7153427976</v>
      </c>
      <c r="AF119" s="52">
        <f>'Temporary Relocation Numbers'!AF119*Assumptions!G$21</f>
        <v>1010778.027215407</v>
      </c>
      <c r="AG119" s="52">
        <f>'Temporary Relocation Numbers'!AG119*Assumptions!H$21</f>
        <v>399532.39280449989</v>
      </c>
      <c r="AH119" s="53">
        <f>'Temporary Relocation Numbers'!AH119*Assumptions!C$21</f>
        <v>122305064.38493015</v>
      </c>
      <c r="AI119" s="53">
        <f>'Temporary Relocation Numbers'!AI119*Assumptions!D$21</f>
        <v>234100441.39562431</v>
      </c>
      <c r="AJ119" s="53">
        <f>'Temporary Relocation Numbers'!AJ119*Assumptions!E$21</f>
        <v>184816105.56968167</v>
      </c>
      <c r="AK119" s="53">
        <f>'Temporary Relocation Numbers'!AK119*Assumptions!F$21</f>
        <v>85435578.154975176</v>
      </c>
      <c r="AL119" s="53">
        <f>'Temporary Relocation Numbers'!AL119*Assumptions!G$21</f>
        <v>52503590.207269073</v>
      </c>
      <c r="AM119" s="53">
        <f>'Temporary Relocation Numbers'!AM119*Assumptions!H$21</f>
        <v>27670941.870559327</v>
      </c>
    </row>
    <row r="120" spans="1:39" x14ac:dyDescent="0.35">
      <c r="A120">
        <v>2139</v>
      </c>
      <c r="B120" s="51">
        <f>'Temporary Relocation Numbers'!B120*Assumptions!C$21</f>
        <v>0</v>
      </c>
      <c r="C120" s="51">
        <f>'Temporary Relocation Numbers'!C120*Assumptions!D$21</f>
        <v>0</v>
      </c>
      <c r="D120" s="51">
        <f>'Temporary Relocation Numbers'!D120*Assumptions!E$21</f>
        <v>0</v>
      </c>
      <c r="E120" s="51">
        <f>'Temporary Relocation Numbers'!E120*Assumptions!F$21</f>
        <v>0</v>
      </c>
      <c r="F120" s="51">
        <f>'Temporary Relocation Numbers'!F120*Assumptions!G$21</f>
        <v>0</v>
      </c>
      <c r="G120" s="51">
        <f>'Temporary Relocation Numbers'!G120*Assumptions!H$21</f>
        <v>0</v>
      </c>
      <c r="H120" s="52">
        <f>'Temporary Relocation Numbers'!H120*Assumptions!C$21</f>
        <v>1762364.0776811624</v>
      </c>
      <c r="I120" s="52">
        <f>'Temporary Relocation Numbers'!I120*Assumptions!D$21</f>
        <v>2051284.2413256334</v>
      </c>
      <c r="J120" s="52">
        <f>'Temporary Relocation Numbers'!J120*Assumptions!E$21</f>
        <v>1411261.9715087486</v>
      </c>
      <c r="K120" s="52">
        <f>'Temporary Relocation Numbers'!K120*Assumptions!F$21</f>
        <v>1304705.8122782623</v>
      </c>
      <c r="L120" s="52">
        <f>'Temporary Relocation Numbers'!L120*Assumptions!G$21</f>
        <v>1046676.4670189382</v>
      </c>
      <c r="M120" s="52">
        <f>'Temporary Relocation Numbers'!M120*Assumptions!H$21</f>
        <v>443096.30883634288</v>
      </c>
      <c r="N120" s="53">
        <f>'Temporary Relocation Numbers'!N120*Assumptions!C$21</f>
        <v>133198011.58464946</v>
      </c>
      <c r="O120" s="53">
        <f>'Temporary Relocation Numbers'!O120*Assumptions!D$21</f>
        <v>259915260.5307529</v>
      </c>
      <c r="P120" s="53">
        <f>'Temporary Relocation Numbers'!P120*Assumptions!E$21</f>
        <v>207374040.22133631</v>
      </c>
      <c r="Q120" s="53">
        <f>'Temporary Relocation Numbers'!Q120*Assumptions!F$21</f>
        <v>86845906.954904854</v>
      </c>
      <c r="R120" s="53">
        <f>'Temporary Relocation Numbers'!R120*Assumptions!G$21</f>
        <v>54343026.331853464</v>
      </c>
      <c r="S120" s="53">
        <f>'Temporary Relocation Numbers'!S120*Assumptions!H$21</f>
        <v>30673845.755121045</v>
      </c>
      <c r="U120">
        <v>2139</v>
      </c>
      <c r="V120" s="51">
        <f>'Temporary Relocation Numbers'!V120*Assumptions!C$21</f>
        <v>0</v>
      </c>
      <c r="W120" s="51">
        <f>'Temporary Relocation Numbers'!W120*Assumptions!D$21</f>
        <v>0</v>
      </c>
      <c r="X120" s="51">
        <f>'Temporary Relocation Numbers'!X120*Assumptions!E$21</f>
        <v>0</v>
      </c>
      <c r="Y120" s="51">
        <f>'Temporary Relocation Numbers'!Y120*Assumptions!F$21</f>
        <v>0</v>
      </c>
      <c r="Z120" s="51">
        <f>'Temporary Relocation Numbers'!Z120*Assumptions!G$21</f>
        <v>0</v>
      </c>
      <c r="AA120" s="51">
        <f>'Temporary Relocation Numbers'!AA120*Assumptions!H$21</f>
        <v>0</v>
      </c>
      <c r="AB120" s="52">
        <f>'Temporary Relocation Numbers'!AB120*Assumptions!C$21</f>
        <v>1640718.0803690627</v>
      </c>
      <c r="AC120" s="52">
        <f>'Temporary Relocation Numbers'!AC120*Assumptions!D$21</f>
        <v>1873216.3077717449</v>
      </c>
      <c r="AD120" s="52">
        <f>'Temporary Relocation Numbers'!AD120*Assumptions!E$21</f>
        <v>1275218.7731074309</v>
      </c>
      <c r="AE120" s="52">
        <f>'Temporary Relocation Numbers'!AE120*Assumptions!F$21</f>
        <v>1301348.5659353684</v>
      </c>
      <c r="AF120" s="52">
        <f>'Temporary Relocation Numbers'!AF120*Assumptions!G$21</f>
        <v>1025296.0258329418</v>
      </c>
      <c r="AG120" s="52">
        <f>'Temporary Relocation Numbers'!AG120*Assumptions!H$21</f>
        <v>405270.9531710876</v>
      </c>
      <c r="AH120" s="53">
        <f>'Temporary Relocation Numbers'!AH120*Assumptions!C$21</f>
        <v>124004108.25650035</v>
      </c>
      <c r="AI120" s="53">
        <f>'Temporary Relocation Numbers'!AI120*Assumptions!D$21</f>
        <v>237352530.11562434</v>
      </c>
      <c r="AJ120" s="53">
        <f>'Temporary Relocation Numbers'!AJ120*Assumptions!E$21</f>
        <v>187383543.58310154</v>
      </c>
      <c r="AK120" s="53">
        <f>'Temporary Relocation Numbers'!AK120*Assumptions!F$21</f>
        <v>86622436.575010896</v>
      </c>
      <c r="AL120" s="53">
        <f>'Temporary Relocation Numbers'!AL120*Assumptions!G$21</f>
        <v>53232962.319746241</v>
      </c>
      <c r="AM120" s="53">
        <f>'Temporary Relocation Numbers'!AM120*Assumptions!H$21</f>
        <v>28055342.503862474</v>
      </c>
    </row>
    <row r="121" spans="1:39" x14ac:dyDescent="0.35">
      <c r="A121">
        <v>2140</v>
      </c>
      <c r="B121" s="51">
        <f>'Temporary Relocation Numbers'!B121*Assumptions!C$21</f>
        <v>0</v>
      </c>
      <c r="C121" s="51">
        <f>'Temporary Relocation Numbers'!C121*Assumptions!D$21</f>
        <v>0</v>
      </c>
      <c r="D121" s="51">
        <f>'Temporary Relocation Numbers'!D121*Assumptions!E$21</f>
        <v>0</v>
      </c>
      <c r="E121" s="51">
        <f>'Temporary Relocation Numbers'!E121*Assumptions!F$21</f>
        <v>0</v>
      </c>
      <c r="F121" s="51">
        <f>'Temporary Relocation Numbers'!F121*Assumptions!G$21</f>
        <v>0</v>
      </c>
      <c r="G121" s="51">
        <f>'Temporary Relocation Numbers'!G121*Assumptions!H$21</f>
        <v>0</v>
      </c>
      <c r="H121" s="52">
        <f>'Temporary Relocation Numbers'!H121*Assumptions!C$21</f>
        <v>1899679.7486928324</v>
      </c>
      <c r="I121" s="52">
        <f>'Temporary Relocation Numbers'!I121*Assumptions!D$21</f>
        <v>2211111.3029415882</v>
      </c>
      <c r="J121" s="52">
        <f>'Temporary Relocation Numbers'!J121*Assumptions!E$21</f>
        <v>1521221.3079734105</v>
      </c>
      <c r="K121" s="52">
        <f>'Temporary Relocation Numbers'!K121*Assumptions!F$21</f>
        <v>1406362.7606663287</v>
      </c>
      <c r="L121" s="52">
        <f>'Temporary Relocation Numbers'!L121*Assumptions!G$21</f>
        <v>1128228.9017405626</v>
      </c>
      <c r="M121" s="52">
        <f>'Temporary Relocation Numbers'!M121*Assumptions!H$21</f>
        <v>477620.42774071376</v>
      </c>
      <c r="N121" s="53">
        <f>'Temporary Relocation Numbers'!N121*Assumptions!C$21</f>
        <v>143509500.9051773</v>
      </c>
      <c r="O121" s="53">
        <f>'Temporary Relocation Numbers'!O121*Assumptions!D$21</f>
        <v>280036532.62273014</v>
      </c>
      <c r="P121" s="53">
        <f>'Temporary Relocation Numbers'!P121*Assumptions!E$21</f>
        <v>223427847.44906715</v>
      </c>
      <c r="Q121" s="53">
        <f>'Temporary Relocation Numbers'!Q121*Assumptions!F$21</f>
        <v>93569060.187023059</v>
      </c>
      <c r="R121" s="53">
        <f>'Temporary Relocation Numbers'!R121*Assumptions!G$21</f>
        <v>58549977.539304137</v>
      </c>
      <c r="S121" s="53">
        <f>'Temporary Relocation Numbers'!S121*Assumptions!H$21</f>
        <v>33048453.522613425</v>
      </c>
      <c r="U121">
        <v>2140</v>
      </c>
      <c r="V121" s="51">
        <f>'Temporary Relocation Numbers'!V121*Assumptions!C$21</f>
        <v>0</v>
      </c>
      <c r="W121" s="51">
        <f>'Temporary Relocation Numbers'!W121*Assumptions!D$21</f>
        <v>0</v>
      </c>
      <c r="X121" s="51">
        <f>'Temporary Relocation Numbers'!X121*Assumptions!E$21</f>
        <v>0</v>
      </c>
      <c r="Y121" s="51">
        <f>'Temporary Relocation Numbers'!Y121*Assumptions!F$21</f>
        <v>0</v>
      </c>
      <c r="Z121" s="51">
        <f>'Temporary Relocation Numbers'!Z121*Assumptions!G$21</f>
        <v>0</v>
      </c>
      <c r="AA121" s="51">
        <f>'Temporary Relocation Numbers'!AA121*Assumptions!H$21</f>
        <v>0</v>
      </c>
      <c r="AB121" s="52">
        <f>'Temporary Relocation Numbers'!AB121*Assumptions!C$21</f>
        <v>1768555.629374993</v>
      </c>
      <c r="AC121" s="52">
        <f>'Temporary Relocation Numbers'!AC121*Assumptions!D$21</f>
        <v>2019169.0978388919</v>
      </c>
      <c r="AD121" s="52">
        <f>'Temporary Relocation Numbers'!AD121*Assumptions!E$21</f>
        <v>1374578.2208705302</v>
      </c>
      <c r="AE121" s="52">
        <f>'Temporary Relocation Numbers'!AE121*Assumptions!F$21</f>
        <v>1402743.9324288843</v>
      </c>
      <c r="AF121" s="52">
        <f>'Temporary Relocation Numbers'!AF121*Assumptions!G$21</f>
        <v>1105182.590451356</v>
      </c>
      <c r="AG121" s="52">
        <f>'Temporary Relocation Numbers'!AG121*Assumptions!H$21</f>
        <v>436847.88643986388</v>
      </c>
      <c r="AH121" s="53">
        <f>'Temporary Relocation Numbers'!AH121*Assumptions!C$21</f>
        <v>133603853.94921935</v>
      </c>
      <c r="AI121" s="53">
        <f>'Temporary Relocation Numbers'!AI121*Assumptions!D$21</f>
        <v>255727114.31827316</v>
      </c>
      <c r="AJ121" s="53">
        <f>'Temporary Relocation Numbers'!AJ121*Assumptions!E$21</f>
        <v>201889791.72834414</v>
      </c>
      <c r="AK121" s="53">
        <f>'Temporary Relocation Numbers'!AK121*Assumptions!F$21</f>
        <v>93328289.905964538</v>
      </c>
      <c r="AL121" s="53">
        <f>'Temporary Relocation Numbers'!AL121*Assumptions!G$21</f>
        <v>57353978.211273141</v>
      </c>
      <c r="AM121" s="53">
        <f>'Temporary Relocation Numbers'!AM121*Assumptions!H$21</f>
        <v>30227239.52522663</v>
      </c>
    </row>
    <row r="122" spans="1:39" x14ac:dyDescent="0.35">
      <c r="A122">
        <v>2141</v>
      </c>
      <c r="B122" s="51">
        <f>'Temporary Relocation Numbers'!B122*Assumptions!C$21</f>
        <v>0</v>
      </c>
      <c r="C122" s="51">
        <f>'Temporary Relocation Numbers'!C122*Assumptions!D$21</f>
        <v>0</v>
      </c>
      <c r="D122" s="51">
        <f>'Temporary Relocation Numbers'!D122*Assumptions!E$21</f>
        <v>0</v>
      </c>
      <c r="E122" s="51">
        <f>'Temporary Relocation Numbers'!E122*Assumptions!F$21</f>
        <v>0</v>
      </c>
      <c r="F122" s="51">
        <f>'Temporary Relocation Numbers'!F122*Assumptions!G$21</f>
        <v>0</v>
      </c>
      <c r="G122" s="51">
        <f>'Temporary Relocation Numbers'!G122*Assumptions!H$21</f>
        <v>0</v>
      </c>
      <c r="H122" s="52">
        <f>'Temporary Relocation Numbers'!H122*Assumptions!C$21</f>
        <v>1926965.2131792936</v>
      </c>
      <c r="I122" s="52">
        <f>'Temporary Relocation Numbers'!I122*Assumptions!D$21</f>
        <v>2242869.9185574776</v>
      </c>
      <c r="J122" s="52">
        <f>'Temporary Relocation Numbers'!J122*Assumptions!E$21</f>
        <v>1543070.9013079272</v>
      </c>
      <c r="K122" s="52">
        <f>'Temporary Relocation Numbers'!K122*Assumptions!F$21</f>
        <v>1426562.6186622074</v>
      </c>
      <c r="L122" s="52">
        <f>'Temporary Relocation Numbers'!L122*Assumptions!G$21</f>
        <v>1144433.8697896372</v>
      </c>
      <c r="M122" s="52">
        <f>'Temporary Relocation Numbers'!M122*Assumptions!H$21</f>
        <v>484480.58152615832</v>
      </c>
      <c r="N122" s="53">
        <f>'Temporary Relocation Numbers'!N122*Assumptions!C$21</f>
        <v>145503113.67380014</v>
      </c>
      <c r="O122" s="53">
        <f>'Temporary Relocation Numbers'!O122*Assumptions!D$21</f>
        <v>283926758.73038292</v>
      </c>
      <c r="P122" s="53">
        <f>'Temporary Relocation Numbers'!P122*Assumptions!E$21</f>
        <v>226531674.07190993</v>
      </c>
      <c r="Q122" s="53">
        <f>'Temporary Relocation Numbers'!Q122*Assumptions!F$21</f>
        <v>94868907.7369086</v>
      </c>
      <c r="R122" s="53">
        <f>'Temporary Relocation Numbers'!R122*Assumptions!G$21</f>
        <v>59363345.170636535</v>
      </c>
      <c r="S122" s="53">
        <f>'Temporary Relocation Numbers'!S122*Assumptions!H$21</f>
        <v>33507557.752719097</v>
      </c>
      <c r="U122">
        <v>2141</v>
      </c>
      <c r="V122" s="51">
        <f>'Temporary Relocation Numbers'!V122*Assumptions!C$21</f>
        <v>0</v>
      </c>
      <c r="W122" s="51">
        <f>'Temporary Relocation Numbers'!W122*Assumptions!D$21</f>
        <v>0</v>
      </c>
      <c r="X122" s="51">
        <f>'Temporary Relocation Numbers'!X122*Assumptions!E$21</f>
        <v>0</v>
      </c>
      <c r="Y122" s="51">
        <f>'Temporary Relocation Numbers'!Y122*Assumptions!F$21</f>
        <v>0</v>
      </c>
      <c r="Z122" s="51">
        <f>'Temporary Relocation Numbers'!Z122*Assumptions!G$21</f>
        <v>0</v>
      </c>
      <c r="AA122" s="51">
        <f>'Temporary Relocation Numbers'!AA122*Assumptions!H$21</f>
        <v>0</v>
      </c>
      <c r="AB122" s="52">
        <f>'Temporary Relocation Numbers'!AB122*Assumptions!C$21</f>
        <v>1793957.7329931669</v>
      </c>
      <c r="AC122" s="52">
        <f>'Temporary Relocation Numbers'!AC122*Assumptions!D$21</f>
        <v>2048170.8107587416</v>
      </c>
      <c r="AD122" s="52">
        <f>'Temporary Relocation Numbers'!AD122*Assumptions!E$21</f>
        <v>1394321.5514267643</v>
      </c>
      <c r="AE122" s="52">
        <f>'Temporary Relocation Numbers'!AE122*Assumptions!F$21</f>
        <v>1422891.8125008934</v>
      </c>
      <c r="AF122" s="52">
        <f>'Temporary Relocation Numbers'!AF122*Assumptions!G$21</f>
        <v>1121056.5399123456</v>
      </c>
      <c r="AG122" s="52">
        <f>'Temporary Relocation Numbers'!AG122*Assumptions!H$21</f>
        <v>443122.41639663279</v>
      </c>
      <c r="AH122" s="53">
        <f>'Temporary Relocation Numbers'!AH122*Assumptions!C$21</f>
        <v>135459858.93488491</v>
      </c>
      <c r="AI122" s="53">
        <f>'Temporary Relocation Numbers'!AI122*Assumptions!D$21</f>
        <v>259279637.58100012</v>
      </c>
      <c r="AJ122" s="53">
        <f>'Temporary Relocation Numbers'!AJ122*Assumptions!E$21</f>
        <v>204694414.865527</v>
      </c>
      <c r="AK122" s="53">
        <f>'Temporary Relocation Numbers'!AK122*Assumptions!F$21</f>
        <v>94624792.710703611</v>
      </c>
      <c r="AL122" s="53">
        <f>'Temporary Relocation Numbers'!AL122*Assumptions!G$21</f>
        <v>58150731.196769625</v>
      </c>
      <c r="AM122" s="53">
        <f>'Temporary Relocation Numbers'!AM122*Assumptions!H$21</f>
        <v>30647151.867598511</v>
      </c>
    </row>
    <row r="123" spans="1:39" x14ac:dyDescent="0.35">
      <c r="A123">
        <v>2142</v>
      </c>
      <c r="B123" s="51">
        <f>'Temporary Relocation Numbers'!B123*Assumptions!C$21</f>
        <v>0</v>
      </c>
      <c r="C123" s="51">
        <f>'Temporary Relocation Numbers'!C123*Assumptions!D$21</f>
        <v>0</v>
      </c>
      <c r="D123" s="51">
        <f>'Temporary Relocation Numbers'!D123*Assumptions!E$21</f>
        <v>0</v>
      </c>
      <c r="E123" s="51">
        <f>'Temporary Relocation Numbers'!E123*Assumptions!F$21</f>
        <v>0</v>
      </c>
      <c r="F123" s="51">
        <f>'Temporary Relocation Numbers'!F123*Assumptions!G$21</f>
        <v>0</v>
      </c>
      <c r="G123" s="51">
        <f>'Temporary Relocation Numbers'!G123*Assumptions!H$21</f>
        <v>0</v>
      </c>
      <c r="H123" s="52">
        <f>'Temporary Relocation Numbers'!H123*Assumptions!C$21</f>
        <v>1954642.5840240517</v>
      </c>
      <c r="I123" s="52">
        <f>'Temporary Relocation Numbers'!I123*Assumptions!D$21</f>
        <v>2275084.6892590458</v>
      </c>
      <c r="J123" s="52">
        <f>'Temporary Relocation Numbers'!J123*Assumptions!E$21</f>
        <v>1565234.3245410798</v>
      </c>
      <c r="K123" s="52">
        <f>'Temporary Relocation Numbers'!K123*Assumptions!F$21</f>
        <v>1447052.6110917234</v>
      </c>
      <c r="L123" s="52">
        <f>'Temporary Relocation Numbers'!L123*Assumptions!G$21</f>
        <v>1160871.592902038</v>
      </c>
      <c r="M123" s="52">
        <f>'Temporary Relocation Numbers'!M123*Assumptions!H$21</f>
        <v>491439.26901583024</v>
      </c>
      <c r="N123" s="53">
        <f>'Temporary Relocation Numbers'!N123*Assumptions!C$21</f>
        <v>147524421.41624802</v>
      </c>
      <c r="O123" s="53">
        <f>'Temporary Relocation Numbers'!O123*Assumptions!D$21</f>
        <v>287871027.2839514</v>
      </c>
      <c r="P123" s="53">
        <f>'Temporary Relocation Numbers'!P123*Assumptions!E$21</f>
        <v>229678618.59529498</v>
      </c>
      <c r="Q123" s="53">
        <f>'Temporary Relocation Numbers'!Q123*Assumptions!F$21</f>
        <v>96186812.576774031</v>
      </c>
      <c r="R123" s="53">
        <f>'Temporary Relocation Numbers'!R123*Assumptions!G$21</f>
        <v>60188011.984846577</v>
      </c>
      <c r="S123" s="53">
        <f>'Temporary Relocation Numbers'!S123*Assumptions!H$21</f>
        <v>33973039.790910609</v>
      </c>
      <c r="U123">
        <v>2142</v>
      </c>
      <c r="V123" s="51">
        <f>'Temporary Relocation Numbers'!V123*Assumptions!C$21</f>
        <v>0</v>
      </c>
      <c r="W123" s="51">
        <f>'Temporary Relocation Numbers'!W123*Assumptions!D$21</f>
        <v>0</v>
      </c>
      <c r="X123" s="51">
        <f>'Temporary Relocation Numbers'!X123*Assumptions!E$21</f>
        <v>0</v>
      </c>
      <c r="Y123" s="51">
        <f>'Temporary Relocation Numbers'!Y123*Assumptions!F$21</f>
        <v>0</v>
      </c>
      <c r="Z123" s="51">
        <f>'Temporary Relocation Numbers'!Z123*Assumptions!G$21</f>
        <v>0</v>
      </c>
      <c r="AA123" s="51">
        <f>'Temporary Relocation Numbers'!AA123*Assumptions!H$21</f>
        <v>0</v>
      </c>
      <c r="AB123" s="52">
        <f>'Temporary Relocation Numbers'!AB123*Assumptions!C$21</f>
        <v>1819724.6918963599</v>
      </c>
      <c r="AC123" s="52">
        <f>'Temporary Relocation Numbers'!AC123*Assumptions!D$21</f>
        <v>2077589.0808422216</v>
      </c>
      <c r="AD123" s="52">
        <f>'Temporary Relocation Numbers'!AD123*Assumptions!E$21</f>
        <v>1414348.4592254816</v>
      </c>
      <c r="AE123" s="52">
        <f>'Temporary Relocation Numbers'!AE123*Assumptions!F$21</f>
        <v>1443329.0804376518</v>
      </c>
      <c r="AF123" s="52">
        <f>'Temporary Relocation Numbers'!AF123*Assumptions!G$21</f>
        <v>1137158.4899532096</v>
      </c>
      <c r="AG123" s="52">
        <f>'Temporary Relocation Numbers'!AG123*Assumptions!H$21</f>
        <v>449487.06863028684</v>
      </c>
      <c r="AH123" s="53">
        <f>'Temporary Relocation Numbers'!AH123*Assumptions!C$21</f>
        <v>137341647.26740009</v>
      </c>
      <c r="AI123" s="53">
        <f>'Temporary Relocation Numbers'!AI123*Assumptions!D$21</f>
        <v>262881511.9716506</v>
      </c>
      <c r="AJ123" s="53">
        <f>'Temporary Relocation Numbers'!AJ123*Assumptions!E$21</f>
        <v>207537999.41266674</v>
      </c>
      <c r="AK123" s="53">
        <f>'Temporary Relocation Numbers'!AK123*Assumptions!F$21</f>
        <v>95939306.340717524</v>
      </c>
      <c r="AL123" s="53">
        <f>'Temporary Relocation Numbers'!AL123*Assumptions!G$21</f>
        <v>58958552.55694031</v>
      </c>
      <c r="AM123" s="53">
        <f>'Temporary Relocation Numbers'!AM123*Assumptions!H$21</f>
        <v>31072897.570146378</v>
      </c>
    </row>
    <row r="124" spans="1:39" x14ac:dyDescent="0.35">
      <c r="A124">
        <v>2143</v>
      </c>
      <c r="B124" s="51">
        <f>'Temporary Relocation Numbers'!B124*Assumptions!C$21</f>
        <v>0</v>
      </c>
      <c r="C124" s="51">
        <f>'Temporary Relocation Numbers'!C124*Assumptions!D$21</f>
        <v>0</v>
      </c>
      <c r="D124" s="51">
        <f>'Temporary Relocation Numbers'!D124*Assumptions!E$21</f>
        <v>0</v>
      </c>
      <c r="E124" s="51">
        <f>'Temporary Relocation Numbers'!E124*Assumptions!F$21</f>
        <v>0</v>
      </c>
      <c r="F124" s="51">
        <f>'Temporary Relocation Numbers'!F124*Assumptions!G$21</f>
        <v>0</v>
      </c>
      <c r="G124" s="51">
        <f>'Temporary Relocation Numbers'!G124*Assumptions!H$21</f>
        <v>0</v>
      </c>
      <c r="H124" s="52">
        <f>'Temporary Relocation Numbers'!H124*Assumptions!C$21</f>
        <v>1982717.4902532792</v>
      </c>
      <c r="I124" s="52">
        <f>'Temporary Relocation Numbers'!I124*Assumptions!D$21</f>
        <v>2307762.1668892535</v>
      </c>
      <c r="J124" s="52">
        <f>'Temporary Relocation Numbers'!J124*Assumptions!E$21</f>
        <v>1587716.0852718784</v>
      </c>
      <c r="K124" s="52">
        <f>'Temporary Relocation Numbers'!K124*Assumptions!F$21</f>
        <v>1467836.9052113781</v>
      </c>
      <c r="L124" s="52">
        <f>'Temporary Relocation Numbers'!L124*Assumptions!G$21</f>
        <v>1177545.4141833701</v>
      </c>
      <c r="M124" s="52">
        <f>'Temporary Relocation Numbers'!M124*Assumptions!H$21</f>
        <v>498497.90546821692</v>
      </c>
      <c r="N124" s="53">
        <f>'Temporary Relocation Numbers'!N124*Assumptions!C$21</f>
        <v>149573808.86700267</v>
      </c>
      <c r="O124" s="53">
        <f>'Temporary Relocation Numbers'!O124*Assumptions!D$21</f>
        <v>291870089.03310388</v>
      </c>
      <c r="P124" s="53">
        <f>'Temporary Relocation Numbers'!P124*Assumptions!E$21</f>
        <v>232869280.00672153</v>
      </c>
      <c r="Q124" s="53">
        <f>'Temporary Relocation Numbers'!Q124*Assumptions!F$21</f>
        <v>97523025.55582197</v>
      </c>
      <c r="R124" s="53">
        <f>'Temporary Relocation Numbers'!R124*Assumptions!G$21</f>
        <v>61024134.948512226</v>
      </c>
      <c r="S124" s="53">
        <f>'Temporary Relocation Numbers'!S124*Assumptions!H$21</f>
        <v>34444988.236754917</v>
      </c>
      <c r="U124">
        <v>2143</v>
      </c>
      <c r="V124" s="51">
        <f>'Temporary Relocation Numbers'!V124*Assumptions!C$21</f>
        <v>0</v>
      </c>
      <c r="W124" s="51">
        <f>'Temporary Relocation Numbers'!W124*Assumptions!D$21</f>
        <v>0</v>
      </c>
      <c r="X124" s="51">
        <f>'Temporary Relocation Numbers'!X124*Assumptions!E$21</f>
        <v>0</v>
      </c>
      <c r="Y124" s="51">
        <f>'Temporary Relocation Numbers'!Y124*Assumptions!F$21</f>
        <v>0</v>
      </c>
      <c r="Z124" s="51">
        <f>'Temporary Relocation Numbers'!Z124*Assumptions!G$21</f>
        <v>0</v>
      </c>
      <c r="AA124" s="51">
        <f>'Temporary Relocation Numbers'!AA124*Assumptions!H$21</f>
        <v>0</v>
      </c>
      <c r="AB124" s="52">
        <f>'Temporary Relocation Numbers'!AB124*Assumptions!C$21</f>
        <v>1845861.7465709914</v>
      </c>
      <c r="AC124" s="52">
        <f>'Temporary Relocation Numbers'!AC124*Assumptions!D$21</f>
        <v>2107429.8911797465</v>
      </c>
      <c r="AD124" s="52">
        <f>'Temporary Relocation Numbers'!AD124*Assumptions!E$21</f>
        <v>1434663.0173409914</v>
      </c>
      <c r="AE124" s="52">
        <f>'Temporary Relocation Numbers'!AE124*Assumptions!F$21</f>
        <v>1464059.89277255</v>
      </c>
      <c r="AF124" s="52">
        <f>'Temporary Relocation Numbers'!AF124*Assumptions!G$21</f>
        <v>1153491.7153899949</v>
      </c>
      <c r="AG124" s="52">
        <f>'Temporary Relocation Numbers'!AG124*Assumptions!H$21</f>
        <v>455943.13758436957</v>
      </c>
      <c r="AH124" s="53">
        <f>'Temporary Relocation Numbers'!AH124*Assumptions!C$21</f>
        <v>139249577.12520716</v>
      </c>
      <c r="AI124" s="53">
        <f>'Temporary Relocation Numbers'!AI124*Assumptions!D$21</f>
        <v>266533423.06879702</v>
      </c>
      <c r="AJ124" s="53">
        <f>'Temporary Relocation Numbers'!AJ124*Assumptions!E$21</f>
        <v>210421086.61590996</v>
      </c>
      <c r="AK124" s="53">
        <f>'Temporary Relocation Numbers'!AK124*Assumptions!F$21</f>
        <v>97272080.999728084</v>
      </c>
      <c r="AL124" s="53">
        <f>'Temporary Relocation Numbers'!AL124*Assumptions!G$21</f>
        <v>59777596.052009687</v>
      </c>
      <c r="AM124" s="53">
        <f>'Temporary Relocation Numbers'!AM124*Assumptions!H$21</f>
        <v>31504557.669047318</v>
      </c>
    </row>
    <row r="125" spans="1:39" x14ac:dyDescent="0.35">
      <c r="A125">
        <v>2144</v>
      </c>
      <c r="B125" s="51">
        <f>'Temporary Relocation Numbers'!B125*Assumptions!C$21</f>
        <v>0</v>
      </c>
      <c r="C125" s="51">
        <f>'Temporary Relocation Numbers'!C125*Assumptions!D$21</f>
        <v>0</v>
      </c>
      <c r="D125" s="51">
        <f>'Temporary Relocation Numbers'!D125*Assumptions!E$21</f>
        <v>0</v>
      </c>
      <c r="E125" s="51">
        <f>'Temporary Relocation Numbers'!E125*Assumptions!F$21</f>
        <v>0</v>
      </c>
      <c r="F125" s="51">
        <f>'Temporary Relocation Numbers'!F125*Assumptions!G$21</f>
        <v>0</v>
      </c>
      <c r="G125" s="51">
        <f>'Temporary Relocation Numbers'!G125*Assumptions!H$21</f>
        <v>0</v>
      </c>
      <c r="H125" s="52">
        <f>'Temporary Relocation Numbers'!H125*Assumptions!C$21</f>
        <v>2011195.641743927</v>
      </c>
      <c r="I125" s="52">
        <f>'Temporary Relocation Numbers'!I125*Assumptions!D$21</f>
        <v>2340908.9973964398</v>
      </c>
      <c r="J125" s="52">
        <f>'Temporary Relocation Numbers'!J125*Assumptions!E$21</f>
        <v>1610520.7558428412</v>
      </c>
      <c r="K125" s="52">
        <f>'Temporary Relocation Numbers'!K125*Assumptions!F$21</f>
        <v>1488919.7281327788</v>
      </c>
      <c r="L125" s="52">
        <f>'Temporary Relocation Numbers'!L125*Assumptions!G$21</f>
        <v>1194458.7247569044</v>
      </c>
      <c r="M125" s="52">
        <f>'Temporary Relocation Numbers'!M125*Assumptions!H$21</f>
        <v>505657.92646943434</v>
      </c>
      <c r="N125" s="53">
        <f>'Temporary Relocation Numbers'!N125*Assumptions!C$21</f>
        <v>151651666.1052202</v>
      </c>
      <c r="O125" s="53">
        <f>'Temporary Relocation Numbers'!O125*Assumptions!D$21</f>
        <v>295924705.15681237</v>
      </c>
      <c r="P125" s="53">
        <f>'Temporary Relocation Numbers'!P125*Assumptions!E$21</f>
        <v>236104265.61473486</v>
      </c>
      <c r="Q125" s="53">
        <f>'Temporary Relocation Numbers'!Q125*Assumptions!F$21</f>
        <v>98877801.008015066</v>
      </c>
      <c r="R125" s="53">
        <f>'Temporary Relocation Numbers'!R125*Assumptions!G$21</f>
        <v>61871873.208767936</v>
      </c>
      <c r="S125" s="53">
        <f>'Temporary Relocation Numbers'!S125*Assumptions!H$21</f>
        <v>34923492.920631096</v>
      </c>
      <c r="U125">
        <v>2144</v>
      </c>
      <c r="V125" s="51">
        <f>'Temporary Relocation Numbers'!V125*Assumptions!C$21</f>
        <v>0</v>
      </c>
      <c r="W125" s="51">
        <f>'Temporary Relocation Numbers'!W125*Assumptions!D$21</f>
        <v>0</v>
      </c>
      <c r="X125" s="51">
        <f>'Temporary Relocation Numbers'!X125*Assumptions!E$21</f>
        <v>0</v>
      </c>
      <c r="Y125" s="51">
        <f>'Temporary Relocation Numbers'!Y125*Assumptions!F$21</f>
        <v>0</v>
      </c>
      <c r="Z125" s="51">
        <f>'Temporary Relocation Numbers'!Z125*Assumptions!G$21</f>
        <v>0</v>
      </c>
      <c r="AA125" s="51">
        <f>'Temporary Relocation Numbers'!AA125*Assumptions!H$21</f>
        <v>0</v>
      </c>
      <c r="AB125" s="52">
        <f>'Temporary Relocation Numbers'!AB125*Assumptions!C$21</f>
        <v>1872374.2127735897</v>
      </c>
      <c r="AC125" s="52">
        <f>'Temporary Relocation Numbers'!AC125*Assumptions!D$21</f>
        <v>2137699.3107980057</v>
      </c>
      <c r="AD125" s="52">
        <f>'Temporary Relocation Numbers'!AD125*Assumptions!E$21</f>
        <v>1455269.3573499499</v>
      </c>
      <c r="AE125" s="52">
        <f>'Temporary Relocation Numbers'!AE125*Assumptions!F$21</f>
        <v>1485088.4657400649</v>
      </c>
      <c r="AF125" s="52">
        <f>'Temporary Relocation Numbers'!AF125*Assumptions!G$21</f>
        <v>1170059.5380755595</v>
      </c>
      <c r="AG125" s="52">
        <f>'Temporary Relocation Numbers'!AG125*Assumptions!H$21</f>
        <v>462491.93629476498</v>
      </c>
      <c r="AH125" s="53">
        <f>'Temporary Relocation Numbers'!AH125*Assumptions!C$21</f>
        <v>141184011.66251051</v>
      </c>
      <c r="AI125" s="53">
        <f>'Temporary Relocation Numbers'!AI125*Assumptions!D$21</f>
        <v>270236065.97496819</v>
      </c>
      <c r="AJ125" s="53">
        <f>'Temporary Relocation Numbers'!AJ125*Assumptions!E$21</f>
        <v>213344225.24031475</v>
      </c>
      <c r="AK125" s="53">
        <f>'Temporary Relocation Numbers'!AK125*Assumptions!F$21</f>
        <v>98623370.367250219</v>
      </c>
      <c r="AL125" s="53">
        <f>'Temporary Relocation Numbers'!AL125*Assumptions!G$21</f>
        <v>60608017.578216553</v>
      </c>
      <c r="AM125" s="53">
        <f>'Temporary Relocation Numbers'!AM125*Assumptions!H$21</f>
        <v>31942214.326221041</v>
      </c>
    </row>
    <row r="126" spans="1:39" x14ac:dyDescent="0.35">
      <c r="A126">
        <v>2145</v>
      </c>
      <c r="B126" s="51">
        <f>'Temporary Relocation Numbers'!B126*Assumptions!C$21</f>
        <v>0</v>
      </c>
      <c r="C126" s="51">
        <f>'Temporary Relocation Numbers'!C126*Assumptions!D$21</f>
        <v>0</v>
      </c>
      <c r="D126" s="51">
        <f>'Temporary Relocation Numbers'!D126*Assumptions!E$21</f>
        <v>0</v>
      </c>
      <c r="E126" s="51">
        <f>'Temporary Relocation Numbers'!E126*Assumptions!F$21</f>
        <v>0</v>
      </c>
      <c r="F126" s="51">
        <f>'Temporary Relocation Numbers'!F126*Assumptions!G$21</f>
        <v>0</v>
      </c>
      <c r="G126" s="51">
        <f>'Temporary Relocation Numbers'!G126*Assumptions!H$21</f>
        <v>0</v>
      </c>
      <c r="H126" s="52">
        <f>'Temporary Relocation Numbers'!H126*Assumptions!C$21</f>
        <v>2040082.830385007</v>
      </c>
      <c r="I126" s="52">
        <f>'Temporary Relocation Numbers'!I126*Assumptions!D$21</f>
        <v>2374531.9221859728</v>
      </c>
      <c r="J126" s="52">
        <f>'Temporary Relocation Numbers'!J126*Assumptions!E$21</f>
        <v>1633652.9742699184</v>
      </c>
      <c r="K126" s="52">
        <f>'Temporary Relocation Numbers'!K126*Assumptions!F$21</f>
        <v>1510305.3676823461</v>
      </c>
      <c r="L126" s="52">
        <f>'Temporary Relocation Numbers'!L126*Assumptions!G$21</f>
        <v>1211614.9644532662</v>
      </c>
      <c r="M126" s="52">
        <f>'Temporary Relocation Numbers'!M126*Assumptions!H$21</f>
        <v>512920.78822519758</v>
      </c>
      <c r="N126" s="53">
        <f>'Temporary Relocation Numbers'!N126*Assumptions!C$21</f>
        <v>153758388.62897882</v>
      </c>
      <c r="O126" s="53">
        <f>'Temporary Relocation Numbers'!O126*Assumptions!D$21</f>
        <v>300035647.40823436</v>
      </c>
      <c r="P126" s="53">
        <f>'Temporary Relocation Numbers'!P126*Assumptions!E$21</f>
        <v>239384191.16452035</v>
      </c>
      <c r="Q126" s="53">
        <f>'Temporary Relocation Numbers'!Q126*Assumptions!F$21</f>
        <v>100251396.8004858</v>
      </c>
      <c r="R126" s="53">
        <f>'Temporary Relocation Numbers'!R126*Assumptions!G$21</f>
        <v>62731388.123596579</v>
      </c>
      <c r="S126" s="53">
        <f>'Temporary Relocation Numbers'!S126*Assumptions!H$21</f>
        <v>35408644.920828506</v>
      </c>
      <c r="U126">
        <v>2145</v>
      </c>
      <c r="V126" s="51">
        <f>'Temporary Relocation Numbers'!V126*Assumptions!C$21</f>
        <v>0</v>
      </c>
      <c r="W126" s="51">
        <f>'Temporary Relocation Numbers'!W126*Assumptions!D$21</f>
        <v>0</v>
      </c>
      <c r="X126" s="51">
        <f>'Temporary Relocation Numbers'!X126*Assumptions!E$21</f>
        <v>0</v>
      </c>
      <c r="Y126" s="51">
        <f>'Temporary Relocation Numbers'!Y126*Assumptions!F$21</f>
        <v>0</v>
      </c>
      <c r="Z126" s="51">
        <f>'Temporary Relocation Numbers'!Z126*Assumptions!G$21</f>
        <v>0</v>
      </c>
      <c r="AA126" s="51">
        <f>'Temporary Relocation Numbers'!AA126*Assumptions!H$21</f>
        <v>0</v>
      </c>
      <c r="AB126" s="52">
        <f>'Temporary Relocation Numbers'!AB126*Assumptions!C$21</f>
        <v>1899267.4826119158</v>
      </c>
      <c r="AC126" s="52">
        <f>'Temporary Relocation Numbers'!AC126*Assumptions!D$21</f>
        <v>2168403.4958942817</v>
      </c>
      <c r="AD126" s="52">
        <f>'Temporary Relocation Numbers'!AD126*Assumptions!E$21</f>
        <v>1476171.6701716394</v>
      </c>
      <c r="AE126" s="52">
        <f>'Temporary Relocation Numbers'!AE126*Assumptions!F$21</f>
        <v>1506419.0761332565</v>
      </c>
      <c r="AF126" s="52">
        <f>'Temporary Relocation Numbers'!AF126*Assumptions!G$21</f>
        <v>1186865.3275751707</v>
      </c>
      <c r="AG126" s="52">
        <f>'Temporary Relocation Numbers'!AG126*Assumptions!H$21</f>
        <v>469134.79665674374</v>
      </c>
      <c r="AH126" s="53">
        <f>'Temporary Relocation Numbers'!AH126*Assumptions!C$21</f>
        <v>143145319.078399</v>
      </c>
      <c r="AI126" s="53">
        <f>'Temporary Relocation Numbers'!AI126*Assumptions!D$21</f>
        <v>273990145.44895416</v>
      </c>
      <c r="AJ126" s="53">
        <f>'Temporary Relocation Numbers'!AJ126*Assumptions!E$21</f>
        <v>216307971.67430216</v>
      </c>
      <c r="AK126" s="53">
        <f>'Temporary Relocation Numbers'!AK126*Assumptions!F$21</f>
        <v>99993431.64687717</v>
      </c>
      <c r="AL126" s="53">
        <f>'Temporary Relocation Numbers'!AL126*Assumptions!G$21</f>
        <v>61449975.197487272</v>
      </c>
      <c r="AM126" s="53">
        <f>'Temporary Relocation Numbers'!AM126*Assumptions!H$21</f>
        <v>32385950.844968453</v>
      </c>
    </row>
    <row r="127" spans="1:39" x14ac:dyDescent="0.35">
      <c r="A127">
        <v>2146</v>
      </c>
      <c r="B127" s="51">
        <f>'Temporary Relocation Numbers'!B127*Assumptions!C$21</f>
        <v>0</v>
      </c>
      <c r="C127" s="51">
        <f>'Temporary Relocation Numbers'!C127*Assumptions!D$21</f>
        <v>0</v>
      </c>
      <c r="D127" s="51">
        <f>'Temporary Relocation Numbers'!D127*Assumptions!E$21</f>
        <v>0</v>
      </c>
      <c r="E127" s="51">
        <f>'Temporary Relocation Numbers'!E127*Assumptions!F$21</f>
        <v>0</v>
      </c>
      <c r="F127" s="51">
        <f>'Temporary Relocation Numbers'!F127*Assumptions!G$21</f>
        <v>0</v>
      </c>
      <c r="G127" s="51">
        <f>'Temporary Relocation Numbers'!G127*Assumptions!H$21</f>
        <v>0</v>
      </c>
      <c r="H127" s="52">
        <f>'Temporary Relocation Numbers'!H127*Assumptions!C$21</f>
        <v>2069384.9312555413</v>
      </c>
      <c r="I127" s="52">
        <f>'Temporary Relocation Numbers'!I127*Assumptions!D$21</f>
        <v>2408637.7794913189</v>
      </c>
      <c r="J127" s="52">
        <f>'Temporary Relocation Numbers'!J127*Assumptions!E$21</f>
        <v>1657117.4451857742</v>
      </c>
      <c r="K127" s="52">
        <f>'Temporary Relocation Numbers'!K127*Assumptions!F$21</f>
        <v>1531998.173273375</v>
      </c>
      <c r="L127" s="52">
        <f>'Temporary Relocation Numbers'!L127*Assumptions!G$21</f>
        <v>1229017.6225100267</v>
      </c>
      <c r="M127" s="52">
        <f>'Temporary Relocation Numbers'!M127*Assumptions!H$21</f>
        <v>520287.96785698365</v>
      </c>
      <c r="N127" s="53">
        <f>'Temporary Relocation Numbers'!N127*Assumptions!C$21</f>
        <v>155894377.43055749</v>
      </c>
      <c r="O127" s="53">
        <f>'Temporary Relocation Numbers'!O127*Assumptions!D$21</f>
        <v>304203698.26160818</v>
      </c>
      <c r="P127" s="53">
        <f>'Temporary Relocation Numbers'!P127*Assumptions!E$21</f>
        <v>242709680.9551048</v>
      </c>
      <c r="Q127" s="53">
        <f>'Temporary Relocation Numbers'!Q127*Assumptions!F$21</f>
        <v>101644074.38261874</v>
      </c>
      <c r="R127" s="53">
        <f>'Temporary Relocation Numbers'!R127*Assumptions!G$21</f>
        <v>63602843.292542309</v>
      </c>
      <c r="S127" s="53">
        <f>'Temporary Relocation Numbers'!S127*Assumptions!H$21</f>
        <v>35900536.580882706</v>
      </c>
      <c r="U127">
        <v>2146</v>
      </c>
      <c r="V127" s="51">
        <f>'Temporary Relocation Numbers'!V127*Assumptions!C$21</f>
        <v>0</v>
      </c>
      <c r="W127" s="51">
        <f>'Temporary Relocation Numbers'!W127*Assumptions!D$21</f>
        <v>0</v>
      </c>
      <c r="X127" s="51">
        <f>'Temporary Relocation Numbers'!X127*Assumptions!E$21</f>
        <v>0</v>
      </c>
      <c r="Y127" s="51">
        <f>'Temporary Relocation Numbers'!Y127*Assumptions!F$21</f>
        <v>0</v>
      </c>
      <c r="Z127" s="51">
        <f>'Temporary Relocation Numbers'!Z127*Assumptions!G$21</f>
        <v>0</v>
      </c>
      <c r="AA127" s="51">
        <f>'Temporary Relocation Numbers'!AA127*Assumptions!H$21</f>
        <v>0</v>
      </c>
      <c r="AB127" s="52">
        <f>'Temporary Relocation Numbers'!AB127*Assumptions!C$21</f>
        <v>1926547.0256416057</v>
      </c>
      <c r="AC127" s="52">
        <f>'Temporary Relocation Numbers'!AC127*Assumptions!D$21</f>
        <v>2199548.6910885</v>
      </c>
      <c r="AD127" s="52">
        <f>'Temporary Relocation Numbers'!AD127*Assumptions!E$21</f>
        <v>1497374.2069203223</v>
      </c>
      <c r="AE127" s="52">
        <f>'Temporary Relocation Numbers'!AE127*Assumptions!F$21</f>
        <v>1528056.0621735852</v>
      </c>
      <c r="AF127" s="52">
        <f>'Temporary Relocation Numbers'!AF127*Assumptions!G$21</f>
        <v>1203912.5018518071</v>
      </c>
      <c r="AG127" s="52">
        <f>'Temporary Relocation Numbers'!AG127*Assumptions!H$21</f>
        <v>475873.0696958435</v>
      </c>
      <c r="AH127" s="53">
        <f>'Temporary Relocation Numbers'!AH127*Assumptions!C$21</f>
        <v>145133872.68692869</v>
      </c>
      <c r="AI127" s="53">
        <f>'Temporary Relocation Numbers'!AI127*Assumptions!D$21</f>
        <v>277796376.03995025</v>
      </c>
      <c r="AJ127" s="53">
        <f>'Temporary Relocation Numbers'!AJ127*Assumptions!E$21</f>
        <v>219312890.03555918</v>
      </c>
      <c r="AK127" s="53">
        <f>'Temporary Relocation Numbers'!AK127*Assumptions!F$21</f>
        <v>101382525.61523642</v>
      </c>
      <c r="AL127" s="53">
        <f>'Temporary Relocation Numbers'!AL127*Assumptions!G$21</f>
        <v>62303629.167521037</v>
      </c>
      <c r="AM127" s="53">
        <f>'Temporary Relocation Numbers'!AM127*Assumptions!H$21</f>
        <v>32835851.685827635</v>
      </c>
    </row>
    <row r="128" spans="1:39" x14ac:dyDescent="0.35">
      <c r="A128">
        <v>2147</v>
      </c>
      <c r="B128" s="51">
        <f>'Temporary Relocation Numbers'!B128*Assumptions!C$21</f>
        <v>0</v>
      </c>
      <c r="C128" s="51">
        <f>'Temporary Relocation Numbers'!C128*Assumptions!D$21</f>
        <v>0</v>
      </c>
      <c r="D128" s="51">
        <f>'Temporary Relocation Numbers'!D128*Assumptions!E$21</f>
        <v>0</v>
      </c>
      <c r="E128" s="51">
        <f>'Temporary Relocation Numbers'!E128*Assumptions!F$21</f>
        <v>0</v>
      </c>
      <c r="F128" s="51">
        <f>'Temporary Relocation Numbers'!F128*Assumptions!G$21</f>
        <v>0</v>
      </c>
      <c r="G128" s="51">
        <f>'Temporary Relocation Numbers'!G128*Assumptions!H$21</f>
        <v>0</v>
      </c>
      <c r="H128" s="52">
        <f>'Temporary Relocation Numbers'!H128*Assumptions!C$21</f>
        <v>2099107.9038194399</v>
      </c>
      <c r="I128" s="52">
        <f>'Temporary Relocation Numbers'!I128*Assumptions!D$21</f>
        <v>2443233.5057648034</v>
      </c>
      <c r="J128" s="52">
        <f>'Temporary Relocation Numbers'!J128*Assumptions!E$21</f>
        <v>1680918.9407966128</v>
      </c>
      <c r="K128" s="52">
        <f>'Temporary Relocation Numbers'!K128*Assumptions!F$21</f>
        <v>1554002.5567906166</v>
      </c>
      <c r="L128" s="52">
        <f>'Temporary Relocation Numbers'!L128*Assumptions!G$21</f>
        <v>1246670.2382813471</v>
      </c>
      <c r="M128" s="52">
        <f>'Temporary Relocation Numbers'!M128*Assumptions!H$21</f>
        <v>527760.96370244841</v>
      </c>
      <c r="N128" s="53">
        <f>'Temporary Relocation Numbers'!N128*Assumptions!C$21</f>
        <v>158060039.0727607</v>
      </c>
      <c r="O128" s="53">
        <f>'Temporary Relocation Numbers'!O128*Assumptions!D$21</f>
        <v>308429651.06118876</v>
      </c>
      <c r="P128" s="53">
        <f>'Temporary Relocation Numbers'!P128*Assumptions!E$21</f>
        <v>246081367.95818475</v>
      </c>
      <c r="Q128" s="53">
        <f>'Temporary Relocation Numbers'!Q128*Assumptions!F$21</f>
        <v>103056098.83581457</v>
      </c>
      <c r="R128" s="53">
        <f>'Temporary Relocation Numbers'!R128*Assumptions!G$21</f>
        <v>64486404.587849945</v>
      </c>
      <c r="S128" s="53">
        <f>'Temporary Relocation Numbers'!S128*Assumptions!H$21</f>
        <v>36399261.527151942</v>
      </c>
      <c r="U128">
        <v>2147</v>
      </c>
      <c r="V128" s="51">
        <f>'Temporary Relocation Numbers'!V128*Assumptions!C$21</f>
        <v>0</v>
      </c>
      <c r="W128" s="51">
        <f>'Temporary Relocation Numbers'!W128*Assumptions!D$21</f>
        <v>0</v>
      </c>
      <c r="X128" s="51">
        <f>'Temporary Relocation Numbers'!X128*Assumptions!E$21</f>
        <v>0</v>
      </c>
      <c r="Y128" s="51">
        <f>'Temporary Relocation Numbers'!Y128*Assumptions!F$21</f>
        <v>0</v>
      </c>
      <c r="Z128" s="51">
        <f>'Temporary Relocation Numbers'!Z128*Assumptions!G$21</f>
        <v>0</v>
      </c>
      <c r="AA128" s="51">
        <f>'Temporary Relocation Numbers'!AA128*Assumptions!H$21</f>
        <v>0</v>
      </c>
      <c r="AB128" s="52">
        <f>'Temporary Relocation Numbers'!AB128*Assumptions!C$21</f>
        <v>1954218.3899785751</v>
      </c>
      <c r="AC128" s="52">
        <f>'Temporary Relocation Numbers'!AC128*Assumptions!D$21</f>
        <v>2231141.2306932583</v>
      </c>
      <c r="AD128" s="52">
        <f>'Temporary Relocation Numbers'!AD128*Assumptions!E$21</f>
        <v>1518881.2797698278</v>
      </c>
      <c r="AE128" s="52">
        <f>'Temporary Relocation Numbers'!AE128*Assumptions!F$21</f>
        <v>1550003.8243932165</v>
      </c>
      <c r="AF128" s="52">
        <f>'Temporary Relocation Numbers'!AF128*Assumptions!G$21</f>
        <v>1221204.527961307</v>
      </c>
      <c r="AG128" s="52">
        <f>'Temporary Relocation Numbers'!AG128*Assumptions!H$21</f>
        <v>482708.12584264087</v>
      </c>
      <c r="AH128" s="53">
        <f>'Temporary Relocation Numbers'!AH128*Assumptions!C$21</f>
        <v>147150050.98817942</v>
      </c>
      <c r="AI128" s="53">
        <f>'Temporary Relocation Numbers'!AI128*Assumptions!D$21</f>
        <v>281655482.22356337</v>
      </c>
      <c r="AJ128" s="53">
        <f>'Temporary Relocation Numbers'!AJ128*Assumptions!E$21</f>
        <v>222359552.27841207</v>
      </c>
      <c r="AK128" s="53">
        <f>'Temporary Relocation Numbers'!AK128*Assumptions!F$21</f>
        <v>102790916.6716259</v>
      </c>
      <c r="AL128" s="53">
        <f>'Temporary Relocation Numbers'!AL128*Assumptions!G$21</f>
        <v>63169141.972293325</v>
      </c>
      <c r="AM128" s="53">
        <f>'Temporary Relocation Numbers'!AM128*Assumptions!H$21</f>
        <v>33292002.482649975</v>
      </c>
    </row>
    <row r="129" spans="1:39" x14ac:dyDescent="0.35">
      <c r="A129">
        <v>2148</v>
      </c>
      <c r="B129" s="51">
        <f>'Temporary Relocation Numbers'!B129*Assumptions!C$21</f>
        <v>0</v>
      </c>
      <c r="C129" s="51">
        <f>'Temporary Relocation Numbers'!C129*Assumptions!D$21</f>
        <v>0</v>
      </c>
      <c r="D129" s="51">
        <f>'Temporary Relocation Numbers'!D129*Assumptions!E$21</f>
        <v>0</v>
      </c>
      <c r="E129" s="51">
        <f>'Temporary Relocation Numbers'!E129*Assumptions!F$21</f>
        <v>0</v>
      </c>
      <c r="F129" s="51">
        <f>'Temporary Relocation Numbers'!F129*Assumptions!G$21</f>
        <v>0</v>
      </c>
      <c r="G129" s="51">
        <f>'Temporary Relocation Numbers'!G129*Assumptions!H$21</f>
        <v>0</v>
      </c>
      <c r="H129" s="52">
        <f>'Temporary Relocation Numbers'!H129*Assumptions!C$21</f>
        <v>2129257.7931375345</v>
      </c>
      <c r="I129" s="52">
        <f>'Temporary Relocation Numbers'!I129*Assumptions!D$21</f>
        <v>2478326.1370883458</v>
      </c>
      <c r="J129" s="52">
        <f>'Temporary Relocation Numbers'!J129*Assumptions!E$21</f>
        <v>1705062.3018527511</v>
      </c>
      <c r="K129" s="52">
        <f>'Temporary Relocation Numbers'!K129*Assumptions!F$21</f>
        <v>1576322.9934875686</v>
      </c>
      <c r="L129" s="52">
        <f>'Temporary Relocation Numbers'!L129*Assumptions!G$21</f>
        <v>1264576.4019578088</v>
      </c>
      <c r="M129" s="52">
        <f>'Temporary Relocation Numbers'!M129*Assumptions!H$21</f>
        <v>535341.29562015855</v>
      </c>
      <c r="N129" s="53">
        <f>'Temporary Relocation Numbers'!N129*Assumptions!C$21</f>
        <v>160255785.76630327</v>
      </c>
      <c r="O129" s="53">
        <f>'Temporary Relocation Numbers'!O129*Assumptions!D$21</f>
        <v>312714310.17225176</v>
      </c>
      <c r="P129" s="53">
        <f>'Temporary Relocation Numbers'!P129*Assumptions!E$21</f>
        <v>249499893.93860582</v>
      </c>
      <c r="Q129" s="53">
        <f>'Temporary Relocation Numbers'!Q129*Assumptions!F$21</f>
        <v>104487738.92394565</v>
      </c>
      <c r="R129" s="53">
        <f>'Temporary Relocation Numbers'!R129*Assumptions!G$21</f>
        <v>65382240.186037019</v>
      </c>
      <c r="S129" s="53">
        <f>'Temporary Relocation Numbers'!S129*Assumptions!H$21</f>
        <v>36904914.686638027</v>
      </c>
      <c r="U129">
        <v>2148</v>
      </c>
      <c r="V129" s="51">
        <f>'Temporary Relocation Numbers'!V129*Assumptions!C$21</f>
        <v>0</v>
      </c>
      <c r="W129" s="51">
        <f>'Temporary Relocation Numbers'!W129*Assumptions!D$21</f>
        <v>0</v>
      </c>
      <c r="X129" s="51">
        <f>'Temporary Relocation Numbers'!X129*Assumptions!E$21</f>
        <v>0</v>
      </c>
      <c r="Y129" s="51">
        <f>'Temporary Relocation Numbers'!Y129*Assumptions!F$21</f>
        <v>0</v>
      </c>
      <c r="Z129" s="51">
        <f>'Temporary Relocation Numbers'!Z129*Assumptions!G$21</f>
        <v>0</v>
      </c>
      <c r="AA129" s="51">
        <f>'Temporary Relocation Numbers'!AA129*Assumptions!H$21</f>
        <v>0</v>
      </c>
      <c r="AB129" s="52">
        <f>'Temporary Relocation Numbers'!AB129*Assumptions!C$21</f>
        <v>1982287.2034273897</v>
      </c>
      <c r="AC129" s="52">
        <f>'Temporary Relocation Numbers'!AC129*Assumptions!D$21</f>
        <v>2263187.5400021039</v>
      </c>
      <c r="AD129" s="52">
        <f>'Temporary Relocation Numbers'!AD129*Assumptions!E$21</f>
        <v>1540697.2628305657</v>
      </c>
      <c r="AE129" s="52">
        <f>'Temporary Relocation Numbers'!AE129*Assumptions!F$21</f>
        <v>1572266.8265300035</v>
      </c>
      <c r="AF129" s="52">
        <f>'Temporary Relocation Numbers'!AF129*Assumptions!G$21</f>
        <v>1238744.922757494</v>
      </c>
      <c r="AG129" s="52">
        <f>'Temporary Relocation Numbers'!AG129*Assumptions!H$21</f>
        <v>489641.35521146911</v>
      </c>
      <c r="AH129" s="53">
        <f>'Temporary Relocation Numbers'!AH129*Assumptions!C$21</f>
        <v>149194237.74029821</v>
      </c>
      <c r="AI129" s="53">
        <f>'Temporary Relocation Numbers'!AI129*Assumptions!D$21</f>
        <v>285568198.53970844</v>
      </c>
      <c r="AJ129" s="53">
        <f>'Temporary Relocation Numbers'!AJ129*Assumptions!E$21</f>
        <v>225448538.30269217</v>
      </c>
      <c r="AK129" s="53">
        <f>'Temporary Relocation Numbers'!AK129*Assumptions!F$21</f>
        <v>104218872.88833942</v>
      </c>
      <c r="AL129" s="53">
        <f>'Temporary Relocation Numbers'!AL129*Assumptions!G$21</f>
        <v>64046678.352983035</v>
      </c>
      <c r="AM129" s="53">
        <f>'Temporary Relocation Numbers'!AM129*Assumptions!H$21</f>
        <v>33754490.058899641</v>
      </c>
    </row>
    <row r="130" spans="1:39" x14ac:dyDescent="0.35">
      <c r="A130">
        <v>2149</v>
      </c>
      <c r="B130" s="51">
        <f>'Temporary Relocation Numbers'!B130*Assumptions!C$21</f>
        <v>0</v>
      </c>
      <c r="C130" s="51">
        <f>'Temporary Relocation Numbers'!C130*Assumptions!D$21</f>
        <v>0</v>
      </c>
      <c r="D130" s="51">
        <f>'Temporary Relocation Numbers'!D130*Assumptions!E$21</f>
        <v>0</v>
      </c>
      <c r="E130" s="51">
        <f>'Temporary Relocation Numbers'!E130*Assumptions!F$21</f>
        <v>0</v>
      </c>
      <c r="F130" s="51">
        <f>'Temporary Relocation Numbers'!F130*Assumptions!G$21</f>
        <v>0</v>
      </c>
      <c r="G130" s="51">
        <f>'Temporary Relocation Numbers'!G130*Assumptions!H$21</f>
        <v>0</v>
      </c>
      <c r="H130" s="52">
        <f>'Temporary Relocation Numbers'!H130*Assumptions!C$21</f>
        <v>2159840.7310970258</v>
      </c>
      <c r="I130" s="52">
        <f>'Temporary Relocation Numbers'!I130*Assumptions!D$21</f>
        <v>2513922.8106044596</v>
      </c>
      <c r="J130" s="52">
        <f>'Temporary Relocation Numbers'!J130*Assumptions!E$21</f>
        <v>1729552.438633132</v>
      </c>
      <c r="K130" s="52">
        <f>'Temporary Relocation Numbers'!K130*Assumptions!F$21</f>
        <v>1598964.0228966535</v>
      </c>
      <c r="L130" s="52">
        <f>'Temporary Relocation Numbers'!L130*Assumptions!G$21</f>
        <v>1282739.7552965907</v>
      </c>
      <c r="M130" s="52">
        <f>'Temporary Relocation Numbers'!M130*Assumptions!H$21</f>
        <v>543030.50529870088</v>
      </c>
      <c r="N130" s="53">
        <f>'Temporary Relocation Numbers'!N130*Assumptions!C$21</f>
        <v>162482035.44827023</v>
      </c>
      <c r="O130" s="53">
        <f>'Temporary Relocation Numbers'!O130*Assumptions!D$21</f>
        <v>317058491.1341967</v>
      </c>
      <c r="P130" s="53">
        <f>'Temporary Relocation Numbers'!P130*Assumptions!E$21</f>
        <v>252965909.57651624</v>
      </c>
      <c r="Q130" s="53">
        <f>'Temporary Relocation Numbers'!Q130*Assumptions!F$21</f>
        <v>105939267.1445124</v>
      </c>
      <c r="R130" s="53">
        <f>'Temporary Relocation Numbers'!R130*Assumptions!G$21</f>
        <v>66290520.599904343</v>
      </c>
      <c r="S130" s="53">
        <f>'Temporary Relocation Numbers'!S130*Assumptions!H$21</f>
        <v>37417592.305054605</v>
      </c>
      <c r="U130">
        <v>2149</v>
      </c>
      <c r="V130" s="51">
        <f>'Temporary Relocation Numbers'!V130*Assumptions!C$21</f>
        <v>0</v>
      </c>
      <c r="W130" s="51">
        <f>'Temporary Relocation Numbers'!W130*Assumptions!D$21</f>
        <v>0</v>
      </c>
      <c r="X130" s="51">
        <f>'Temporary Relocation Numbers'!X130*Assumptions!E$21</f>
        <v>0</v>
      </c>
      <c r="Y130" s="51">
        <f>'Temporary Relocation Numbers'!Y130*Assumptions!F$21</f>
        <v>0</v>
      </c>
      <c r="Z130" s="51">
        <f>'Temporary Relocation Numbers'!Z130*Assumptions!G$21</f>
        <v>0</v>
      </c>
      <c r="AA130" s="51">
        <f>'Temporary Relocation Numbers'!AA130*Assumptions!H$21</f>
        <v>0</v>
      </c>
      <c r="AB130" s="52">
        <f>'Temporary Relocation Numbers'!AB130*Assumptions!C$21</f>
        <v>2010759.174625851</v>
      </c>
      <c r="AC130" s="52">
        <f>'Temporary Relocation Numbers'!AC130*Assumptions!D$21</f>
        <v>2295694.1365963039</v>
      </c>
      <c r="AD130" s="52">
        <f>'Temporary Relocation Numbers'!AD130*Assumptions!E$21</f>
        <v>1562826.5930391331</v>
      </c>
      <c r="AE130" s="52">
        <f>'Temporary Relocation Numbers'!AE130*Assumptions!F$21</f>
        <v>1594849.5964353231</v>
      </c>
      <c r="AF130" s="52">
        <f>'Temporary Relocation Numbers'!AF130*Assumptions!G$21</f>
        <v>1256537.2536074391</v>
      </c>
      <c r="AG130" s="52">
        <f>'Temporary Relocation Numbers'!AG130*Assumptions!H$21</f>
        <v>496674.16788314085</v>
      </c>
      <c r="AH130" s="53">
        <f>'Temporary Relocation Numbers'!AH130*Assumptions!C$21</f>
        <v>151266822.03254336</v>
      </c>
      <c r="AI130" s="53">
        <f>'Temporary Relocation Numbers'!AI130*Assumptions!D$21</f>
        <v>289535269.73242033</v>
      </c>
      <c r="AJ130" s="53">
        <f>'Temporary Relocation Numbers'!AJ130*Assumptions!E$21</f>
        <v>228580436.06411344</v>
      </c>
      <c r="AK130" s="53">
        <f>'Temporary Relocation Numbers'!AK130*Assumptions!F$21</f>
        <v>105666666.06169148</v>
      </c>
      <c r="AL130" s="53">
        <f>'Temporary Relocation Numbers'!AL130*Assumptions!G$21</f>
        <v>64936405.339329064</v>
      </c>
      <c r="AM130" s="53">
        <f>'Temporary Relocation Numbers'!AM130*Assumptions!H$21</f>
        <v>34223402.444179535</v>
      </c>
    </row>
    <row r="131" spans="1:39" x14ac:dyDescent="0.35">
      <c r="A131">
        <v>2150</v>
      </c>
      <c r="B131" s="51">
        <f>'Temporary Relocation Numbers'!B131*Assumptions!C$21</f>
        <v>0</v>
      </c>
      <c r="C131" s="51">
        <f>'Temporary Relocation Numbers'!C131*Assumptions!D$21</f>
        <v>0</v>
      </c>
      <c r="D131" s="51">
        <f>'Temporary Relocation Numbers'!D131*Assumptions!E$21</f>
        <v>0</v>
      </c>
      <c r="E131" s="51">
        <f>'Temporary Relocation Numbers'!E131*Assumptions!F$21</f>
        <v>0</v>
      </c>
      <c r="F131" s="51">
        <f>'Temporary Relocation Numbers'!F131*Assumptions!G$21</f>
        <v>0</v>
      </c>
      <c r="G131" s="51">
        <f>'Temporary Relocation Numbers'!G131*Assumptions!H$21</f>
        <v>0</v>
      </c>
      <c r="H131" s="52">
        <f>'Temporary Relocation Numbers'!H131*Assumptions!C$21</f>
        <v>2323957.6126436396</v>
      </c>
      <c r="I131" s="52">
        <f>'Temporary Relocation Numbers'!I131*Assumptions!D$21</f>
        <v>2704944.8457874651</v>
      </c>
      <c r="J131" s="52">
        <f>'Temporary Relocation Numbers'!J131*Assumptions!E$21</f>
        <v>1860973.5886341501</v>
      </c>
      <c r="K131" s="52">
        <f>'Temporary Relocation Numbers'!K131*Assumptions!F$21</f>
        <v>1720462.3284729822</v>
      </c>
      <c r="L131" s="52">
        <f>'Temporary Relocation Numbers'!L131*Assumptions!G$21</f>
        <v>1380209.5573260291</v>
      </c>
      <c r="M131" s="52">
        <f>'Temporary Relocation Numbers'!M131*Assumptions!H$21</f>
        <v>584293.02610922337</v>
      </c>
      <c r="N131" s="53">
        <f>'Temporary Relocation Numbers'!N131*Assumptions!C$21</f>
        <v>174747100.2982915</v>
      </c>
      <c r="O131" s="53">
        <f>'Temporary Relocation Numbers'!O131*Assumptions!D$21</f>
        <v>340991862.87146109</v>
      </c>
      <c r="P131" s="53">
        <f>'Temporary Relocation Numbers'!P131*Assumptions!E$21</f>
        <v>272061210.03382963</v>
      </c>
      <c r="Q131" s="53">
        <f>'Temporary Relocation Numbers'!Q131*Assumptions!F$21</f>
        <v>113936163.40511382</v>
      </c>
      <c r="R131" s="53">
        <f>'Temporary Relocation Numbers'!R131*Assumptions!G$21</f>
        <v>71294504.774870917</v>
      </c>
      <c r="S131" s="53">
        <f>'Temporary Relocation Numbers'!S131*Assumptions!H$21</f>
        <v>40242084.224342898</v>
      </c>
      <c r="U131">
        <v>2150</v>
      </c>
      <c r="V131" s="51">
        <f>'Temporary Relocation Numbers'!V131*Assumptions!C$21</f>
        <v>0</v>
      </c>
      <c r="W131" s="51">
        <f>'Temporary Relocation Numbers'!W131*Assumptions!D$21</f>
        <v>0</v>
      </c>
      <c r="X131" s="51">
        <f>'Temporary Relocation Numbers'!X131*Assumptions!E$21</f>
        <v>0</v>
      </c>
      <c r="Y131" s="51">
        <f>'Temporary Relocation Numbers'!Y131*Assumptions!F$21</f>
        <v>0</v>
      </c>
      <c r="Z131" s="51">
        <f>'Temporary Relocation Numbers'!Z131*Assumptions!G$21</f>
        <v>0</v>
      </c>
      <c r="AA131" s="51">
        <f>'Temporary Relocation Numbers'!AA131*Assumptions!H$21</f>
        <v>0</v>
      </c>
      <c r="AB131" s="52">
        <f>'Temporary Relocation Numbers'!AB131*Assumptions!C$21</f>
        <v>2163547.9986023414</v>
      </c>
      <c r="AC131" s="52">
        <f>'Temporary Relocation Numbers'!AC131*Assumptions!D$21</f>
        <v>2470133.9261874869</v>
      </c>
      <c r="AD131" s="52">
        <f>'Temporary Relocation Numbers'!AD131*Assumptions!E$21</f>
        <v>1681578.9728580962</v>
      </c>
      <c r="AE131" s="52">
        <f>'Temporary Relocation Numbers'!AE131*Assumptions!F$21</f>
        <v>1716035.2646812852</v>
      </c>
      <c r="AF131" s="52">
        <f>'Temporary Relocation Numbers'!AF131*Assumptions!G$21</f>
        <v>1352016.0417607017</v>
      </c>
      <c r="AG131" s="52">
        <f>'Temporary Relocation Numbers'!AG131*Assumptions!H$21</f>
        <v>534414.27269926714</v>
      </c>
      <c r="AH131" s="53">
        <f>'Temporary Relocation Numbers'!AH131*Assumptions!C$21</f>
        <v>162685299.01535079</v>
      </c>
      <c r="AI131" s="53">
        <f>'Temporary Relocation Numbers'!AI131*Assumptions!D$21</f>
        <v>311391032.7393229</v>
      </c>
      <c r="AJ131" s="53">
        <f>'Temporary Relocation Numbers'!AJ131*Assumptions!E$21</f>
        <v>245834982.78392649</v>
      </c>
      <c r="AK131" s="53">
        <f>'Temporary Relocation Numbers'!AK131*Assumptions!F$21</f>
        <v>113642984.84768306</v>
      </c>
      <c r="AL131" s="53">
        <f>'Temporary Relocation Numbers'!AL131*Assumptions!G$21</f>
        <v>69838173.220417097</v>
      </c>
      <c r="AM131" s="53">
        <f>'Temporary Relocation Numbers'!AM131*Assumptions!H$21</f>
        <v>36806778.810731009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5FC-CF39-4227-BAD0-B8444F1562EF}">
  <sheetPr>
    <tabColor rgb="FFFFC000"/>
  </sheetPr>
  <dimension ref="A1:AM131"/>
  <sheetViews>
    <sheetView topLeftCell="J1" zoomScale="115" zoomScaleNormal="115" workbookViewId="0">
      <selection activeCell="H4" sqref="H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137</v>
      </c>
      <c r="U1" t="s">
        <v>137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Numbers'!B4*Assumptions!C$45</f>
        <v>0</v>
      </c>
      <c r="C4" s="51">
        <f>'Temporary Relocation Numbers'!C4*Assumptions!D$45</f>
        <v>0</v>
      </c>
      <c r="D4" s="51">
        <f>'Temporary Relocation Numbers'!D4*Assumptions!E$45</f>
        <v>0</v>
      </c>
      <c r="E4" s="51">
        <f>'Temporary Relocation Numbers'!E4*Assumptions!F$45</f>
        <v>0</v>
      </c>
      <c r="F4" s="51">
        <f>'Temporary Relocation Numbers'!F4*Assumptions!G$45</f>
        <v>0</v>
      </c>
      <c r="G4" s="51">
        <f>'Temporary Relocation Numbers'!G4*Assumptions!H$45</f>
        <v>0</v>
      </c>
      <c r="H4" s="52">
        <f>'Temporary Relocation Numbers'!H4*Assumptions!C$45</f>
        <v>16282.802252576335</v>
      </c>
      <c r="I4" s="52">
        <f>'Temporary Relocation Numbers'!I4*Assumptions!D$45</f>
        <v>16832.298269294588</v>
      </c>
      <c r="J4" s="52">
        <f>'Temporary Relocation Numbers'!J4*Assumptions!E$45</f>
        <v>11709.607491394871</v>
      </c>
      <c r="K4" s="52">
        <f>'Temporary Relocation Numbers'!K4*Assumptions!F$45</f>
        <v>8491.8201383947762</v>
      </c>
      <c r="L4" s="52">
        <f>'Temporary Relocation Numbers'!L4*Assumptions!G$45</f>
        <v>8836.1495412460517</v>
      </c>
      <c r="M4" s="52">
        <f>'Temporary Relocation Numbers'!M4*Assumptions!H$45</f>
        <v>3847.690260774868</v>
      </c>
      <c r="N4" s="53">
        <f>'Temporary Relocation Numbers'!N4*Assumptions!C$45</f>
        <v>1298810.2049149312</v>
      </c>
      <c r="O4" s="53">
        <f>'Temporary Relocation Numbers'!O4*Assumptions!D$45</f>
        <v>2250939.3213955145</v>
      </c>
      <c r="P4" s="53">
        <f>'Temporary Relocation Numbers'!P4*Assumptions!E$45</f>
        <v>1815948.474501932</v>
      </c>
      <c r="Q4" s="53">
        <f>'Temporary Relocation Numbers'!Q4*Assumptions!F$45</f>
        <v>596557.04509466258</v>
      </c>
      <c r="R4" s="53">
        <f>'Temporary Relocation Numbers'!R4*Assumptions!G$45</f>
        <v>484182.23608804046</v>
      </c>
      <c r="S4" s="53">
        <f>'Temporary Relocation Numbers'!S4*Assumptions!H$45</f>
        <v>281115.39844211942</v>
      </c>
      <c r="U4">
        <v>2023</v>
      </c>
      <c r="V4" s="51">
        <f>'Temporary Relocation Numbers'!V4*Assumptions!C$45</f>
        <v>0</v>
      </c>
      <c r="W4" s="51">
        <f>'Temporary Relocation Numbers'!W4*Assumptions!D$45</f>
        <v>0</v>
      </c>
      <c r="X4" s="51">
        <f>'Temporary Relocation Numbers'!X4*Assumptions!E$45</f>
        <v>0</v>
      </c>
      <c r="Y4" s="51">
        <f>'Temporary Relocation Numbers'!Y4*Assumptions!F$45</f>
        <v>0</v>
      </c>
      <c r="Z4" s="51">
        <f>'Temporary Relocation Numbers'!Z4*Assumptions!G$45</f>
        <v>0</v>
      </c>
      <c r="AA4" s="51">
        <f>'Temporary Relocation Numbers'!AA4*Assumptions!H$45</f>
        <v>0</v>
      </c>
      <c r="AB4" s="52">
        <f>'Temporary Relocation Numbers'!AB4*Assumptions!C$45</f>
        <v>15158.892758428841</v>
      </c>
      <c r="AC4" s="52">
        <f>'Temporary Relocation Numbers'!AC4*Assumptions!D$45</f>
        <v>15371.119701550631</v>
      </c>
      <c r="AD4" s="52">
        <f>'Temporary Relocation Numbers'!AD4*Assumptions!E$45</f>
        <v>10580.821704408532</v>
      </c>
      <c r="AE4" s="52">
        <f>'Temporary Relocation Numbers'!AE4*Assumptions!F$45</f>
        <v>8469.9691342558835</v>
      </c>
      <c r="AF4" s="52">
        <f>'Temporary Relocation Numbers'!AF4*Assumptions!G$45</f>
        <v>8655.6536750159048</v>
      </c>
      <c r="AG4" s="52">
        <f>'Temporary Relocation Numbers'!AG4*Assumptions!H$45</f>
        <v>3519.2283672741787</v>
      </c>
      <c r="AH4" s="53">
        <f>'Temporary Relocation Numbers'!AH4*Assumptions!C$45</f>
        <v>1209160.7024671216</v>
      </c>
      <c r="AI4" s="53">
        <f>'Temporary Relocation Numbers'!AI4*Assumptions!D$45</f>
        <v>2055539.7246740689</v>
      </c>
      <c r="AJ4" s="53">
        <f>'Temporary Relocation Numbers'!AJ4*Assumptions!E$45</f>
        <v>1640894.201382729</v>
      </c>
      <c r="AK4" s="53">
        <f>'Temporary Relocation Numbers'!AK4*Assumptions!F$45</f>
        <v>595021.99486408697</v>
      </c>
      <c r="AL4" s="53">
        <f>'Temporary Relocation Numbers'!AL4*Assumptions!G$45</f>
        <v>474291.85434336524</v>
      </c>
      <c r="AM4" s="53">
        <f>'Temporary Relocation Numbers'!AM4*Assumptions!H$45</f>
        <v>257117.70377167987</v>
      </c>
    </row>
    <row r="5" spans="1:39" x14ac:dyDescent="0.35">
      <c r="A5">
        <v>2024</v>
      </c>
      <c r="B5" s="51">
        <f>'Temporary Relocation Numbers'!B5*Assumptions!C$45</f>
        <v>0</v>
      </c>
      <c r="C5" s="51">
        <f>'Temporary Relocation Numbers'!C5*Assumptions!D$45</f>
        <v>0</v>
      </c>
      <c r="D5" s="51">
        <f>'Temporary Relocation Numbers'!D5*Assumptions!E$45</f>
        <v>0</v>
      </c>
      <c r="E5" s="51">
        <f>'Temporary Relocation Numbers'!E5*Assumptions!F$45</f>
        <v>0</v>
      </c>
      <c r="F5" s="51">
        <f>'Temporary Relocation Numbers'!F5*Assumptions!G$45</f>
        <v>0</v>
      </c>
      <c r="G5" s="51">
        <f>'Temporary Relocation Numbers'!G5*Assumptions!H$45</f>
        <v>0</v>
      </c>
      <c r="H5" s="52">
        <f>'Temporary Relocation Numbers'!H5*Assumptions!C$45</f>
        <v>16516.675263492227</v>
      </c>
      <c r="I5" s="52">
        <f>'Temporary Relocation Numbers'!I5*Assumptions!D$45</f>
        <v>17074.063796862269</v>
      </c>
      <c r="J5" s="52">
        <f>'Temporary Relocation Numbers'!J5*Assumptions!E$45</f>
        <v>11877.794829064127</v>
      </c>
      <c r="K5" s="52">
        <f>'Temporary Relocation Numbers'!K5*Assumptions!F$45</f>
        <v>8613.7897793150514</v>
      </c>
      <c r="L5" s="52">
        <f>'Temporary Relocation Numbers'!L5*Assumptions!G$45</f>
        <v>8963.0648514032637</v>
      </c>
      <c r="M5" s="52">
        <f>'Temporary Relocation Numbers'!M5*Assumptions!H$45</f>
        <v>3902.9553737695801</v>
      </c>
      <c r="N5" s="53">
        <f>'Temporary Relocation Numbers'!N5*Assumptions!C$45</f>
        <v>1316853.0842518678</v>
      </c>
      <c r="O5" s="53">
        <f>'Temporary Relocation Numbers'!O5*Assumptions!D$45</f>
        <v>2282209.0376458308</v>
      </c>
      <c r="P5" s="53">
        <f>'Temporary Relocation Numbers'!P5*Assumptions!E$45</f>
        <v>1841175.3622208179</v>
      </c>
      <c r="Q5" s="53">
        <f>'Temporary Relocation Numbers'!Q5*Assumptions!F$45</f>
        <v>604844.32736385858</v>
      </c>
      <c r="R5" s="53">
        <f>'Temporary Relocation Numbers'!R5*Assumptions!G$45</f>
        <v>490908.4241251885</v>
      </c>
      <c r="S5" s="53">
        <f>'Temporary Relocation Numbers'!S5*Assumptions!H$45</f>
        <v>285020.61199422443</v>
      </c>
      <c r="U5">
        <v>2024</v>
      </c>
      <c r="V5" s="51">
        <f>'Temporary Relocation Numbers'!V5*Assumptions!C$45</f>
        <v>0</v>
      </c>
      <c r="W5" s="51">
        <f>'Temporary Relocation Numbers'!W5*Assumptions!D$45</f>
        <v>0</v>
      </c>
      <c r="X5" s="51">
        <f>'Temporary Relocation Numbers'!X5*Assumptions!E$45</f>
        <v>0</v>
      </c>
      <c r="Y5" s="51">
        <f>'Temporary Relocation Numbers'!Y5*Assumptions!F$45</f>
        <v>0</v>
      </c>
      <c r="Z5" s="51">
        <f>'Temporary Relocation Numbers'!Z5*Assumptions!G$45</f>
        <v>0</v>
      </c>
      <c r="AA5" s="51">
        <f>'Temporary Relocation Numbers'!AA5*Assumptions!H$45</f>
        <v>0</v>
      </c>
      <c r="AB5" s="52">
        <f>'Temporary Relocation Numbers'!AB5*Assumptions!C$45</f>
        <v>15376.622841775148</v>
      </c>
      <c r="AC5" s="52">
        <f>'Temporary Relocation Numbers'!AC5*Assumptions!D$45</f>
        <v>15591.898041174662</v>
      </c>
      <c r="AD5" s="52">
        <f>'Temporary Relocation Numbers'!AD5*Assumptions!E$45</f>
        <v>10732.796075379152</v>
      </c>
      <c r="AE5" s="52">
        <f>'Temporary Relocation Numbers'!AE5*Assumptions!F$45</f>
        <v>8591.6249250138681</v>
      </c>
      <c r="AF5" s="52">
        <f>'Temporary Relocation Numbers'!AF5*Assumptions!G$45</f>
        <v>8779.9764884370961</v>
      </c>
      <c r="AG5" s="52">
        <f>'Temporary Relocation Numbers'!AG5*Assumptions!H$45</f>
        <v>3569.7757191112869</v>
      </c>
      <c r="AH5" s="53">
        <f>'Temporary Relocation Numbers'!AH5*Assumptions!C$45</f>
        <v>1225958.1841707772</v>
      </c>
      <c r="AI5" s="53">
        <f>'Temporary Relocation Numbers'!AI5*Assumptions!D$45</f>
        <v>2084094.9786166591</v>
      </c>
      <c r="AJ5" s="53">
        <f>'Temporary Relocation Numbers'!AJ5*Assumptions!E$45</f>
        <v>1663689.2610213053</v>
      </c>
      <c r="AK5" s="53">
        <f>'Temporary Relocation Numbers'!AK5*Assumptions!F$45</f>
        <v>603287.95244243776</v>
      </c>
      <c r="AL5" s="53">
        <f>'Temporary Relocation Numbers'!AL5*Assumptions!G$45</f>
        <v>480880.64665961417</v>
      </c>
      <c r="AM5" s="53">
        <f>'Temporary Relocation Numbers'!AM5*Assumptions!H$45</f>
        <v>260689.54489749431</v>
      </c>
    </row>
    <row r="6" spans="1:39" x14ac:dyDescent="0.35">
      <c r="A6">
        <v>2025</v>
      </c>
      <c r="B6" s="51">
        <f>'Temporary Relocation Numbers'!B6*Assumptions!C$45</f>
        <v>0</v>
      </c>
      <c r="C6" s="51">
        <f>'Temporary Relocation Numbers'!C6*Assumptions!D$45</f>
        <v>0</v>
      </c>
      <c r="D6" s="51">
        <f>'Temporary Relocation Numbers'!D6*Assumptions!E$45</f>
        <v>0</v>
      </c>
      <c r="E6" s="51">
        <f>'Temporary Relocation Numbers'!E6*Assumptions!F$45</f>
        <v>0</v>
      </c>
      <c r="F6" s="51">
        <f>'Temporary Relocation Numbers'!F6*Assumptions!G$45</f>
        <v>0</v>
      </c>
      <c r="G6" s="51">
        <f>'Temporary Relocation Numbers'!G6*Assumptions!H$45</f>
        <v>0</v>
      </c>
      <c r="H6" s="52">
        <f>'Temporary Relocation Numbers'!H6*Assumptions!C$45</f>
        <v>16753.90743730812</v>
      </c>
      <c r="I6" s="52">
        <f>'Temporary Relocation Numbers'!I6*Assumptions!D$45</f>
        <v>17319.301849059968</v>
      </c>
      <c r="J6" s="52">
        <f>'Temporary Relocation Numbers'!J6*Assumptions!E$45</f>
        <v>12048.39787371358</v>
      </c>
      <c r="K6" s="52">
        <f>'Temporary Relocation Numbers'!K6*Assumptions!F$45</f>
        <v>8737.5112935750531</v>
      </c>
      <c r="L6" s="52">
        <f>'Temporary Relocation Numbers'!L6*Assumptions!G$45</f>
        <v>9091.8030704957655</v>
      </c>
      <c r="M6" s="52">
        <f>'Temporary Relocation Numbers'!M6*Assumptions!H$45</f>
        <v>3959.0142701790987</v>
      </c>
      <c r="N6" s="53">
        <f>'Temporary Relocation Numbers'!N6*Assumptions!C$45</f>
        <v>1335146.6126009044</v>
      </c>
      <c r="O6" s="53">
        <f>'Temporary Relocation Numbers'!O6*Assumptions!D$45</f>
        <v>2313913.1481710537</v>
      </c>
      <c r="P6" s="53">
        <f>'Temporary Relocation Numbers'!P6*Assumptions!E$45</f>
        <v>1866752.6981340866</v>
      </c>
      <c r="Q6" s="53">
        <f>'Temporary Relocation Numbers'!Q6*Assumptions!F$45</f>
        <v>613246.73533305933</v>
      </c>
      <c r="R6" s="53">
        <f>'Temporary Relocation Numbers'!R6*Assumptions!G$45</f>
        <v>497728.05137207831</v>
      </c>
      <c r="S6" s="53">
        <f>'Temporary Relocation Numbers'!S6*Assumptions!H$45</f>
        <v>288980.07619560743</v>
      </c>
      <c r="U6">
        <v>2025</v>
      </c>
      <c r="V6" s="51">
        <f>'Temporary Relocation Numbers'!V6*Assumptions!C$45</f>
        <v>0</v>
      </c>
      <c r="W6" s="51">
        <f>'Temporary Relocation Numbers'!W6*Assumptions!D$45</f>
        <v>0</v>
      </c>
      <c r="X6" s="51">
        <f>'Temporary Relocation Numbers'!X6*Assumptions!E$45</f>
        <v>0</v>
      </c>
      <c r="Y6" s="51">
        <f>'Temporary Relocation Numbers'!Y6*Assumptions!F$45</f>
        <v>0</v>
      </c>
      <c r="Z6" s="51">
        <f>'Temporary Relocation Numbers'!Z6*Assumptions!G$45</f>
        <v>0</v>
      </c>
      <c r="AA6" s="51">
        <f>'Temporary Relocation Numbers'!AA6*Assumptions!H$45</f>
        <v>0</v>
      </c>
      <c r="AB6" s="52">
        <f>'Temporary Relocation Numbers'!AB6*Assumptions!C$45</f>
        <v>15597.48022405743</v>
      </c>
      <c r="AC6" s="52">
        <f>'Temporary Relocation Numbers'!AC6*Assumptions!D$45</f>
        <v>15815.847462424075</v>
      </c>
      <c r="AD6" s="52">
        <f>'Temporary Relocation Numbers'!AD6*Assumptions!E$45</f>
        <v>10886.953283380499</v>
      </c>
      <c r="AE6" s="52">
        <f>'Temporary Relocation Numbers'!AE6*Assumptions!F$45</f>
        <v>8715.0280812215224</v>
      </c>
      <c r="AF6" s="52">
        <f>'Temporary Relocation Numbers'!AF6*Assumptions!G$45</f>
        <v>8906.0849742658556</v>
      </c>
      <c r="AG6" s="52">
        <f>'Temporary Relocation Numbers'!AG6*Assumptions!H$45</f>
        <v>3621.0490922550839</v>
      </c>
      <c r="AH6" s="53">
        <f>'Temporary Relocation Numbers'!AH6*Assumptions!C$45</f>
        <v>1242989.0140067439</v>
      </c>
      <c r="AI6" s="53">
        <f>'Temporary Relocation Numbers'!AI6*Assumptions!D$45</f>
        <v>2113046.9179251115</v>
      </c>
      <c r="AJ6" s="53">
        <f>'Temporary Relocation Numbers'!AJ6*Assumptions!E$45</f>
        <v>1686800.98625812</v>
      </c>
      <c r="AK6" s="53">
        <f>'Temporary Relocation Numbers'!AK6*Assumptions!F$45</f>
        <v>611668.73948134098</v>
      </c>
      <c r="AL6" s="53">
        <f>'Temporary Relocation Numbers'!AL6*Assumptions!G$45</f>
        <v>487560.96950456413</v>
      </c>
      <c r="AM6" s="53">
        <f>'Temporary Relocation Numbers'!AM6*Assumptions!H$45</f>
        <v>264311.00551213004</v>
      </c>
    </row>
    <row r="7" spans="1:39" x14ac:dyDescent="0.35">
      <c r="A7">
        <v>2026</v>
      </c>
      <c r="B7" s="51">
        <f>'Temporary Relocation Numbers'!B7*Assumptions!C$45</f>
        <v>0</v>
      </c>
      <c r="C7" s="51">
        <f>'Temporary Relocation Numbers'!C7*Assumptions!D$45</f>
        <v>0</v>
      </c>
      <c r="D7" s="51">
        <f>'Temporary Relocation Numbers'!D7*Assumptions!E$45</f>
        <v>0</v>
      </c>
      <c r="E7" s="51">
        <f>'Temporary Relocation Numbers'!E7*Assumptions!F$45</f>
        <v>0</v>
      </c>
      <c r="F7" s="51">
        <f>'Temporary Relocation Numbers'!F7*Assumptions!G$45</f>
        <v>0</v>
      </c>
      <c r="G7" s="51">
        <f>'Temporary Relocation Numbers'!G7*Assumptions!H$45</f>
        <v>0</v>
      </c>
      <c r="H7" s="52">
        <f>'Temporary Relocation Numbers'!H7*Assumptions!C$45</f>
        <v>16994.547022324841</v>
      </c>
      <c r="I7" s="52">
        <f>'Temporary Relocation Numbers'!I7*Assumptions!D$45</f>
        <v>17568.062302424805</v>
      </c>
      <c r="J7" s="52">
        <f>'Temporary Relocation Numbers'!J7*Assumptions!E$45</f>
        <v>12221.451322605777</v>
      </c>
      <c r="K7" s="52">
        <f>'Temporary Relocation Numbers'!K7*Assumptions!F$45</f>
        <v>8863.0098436674798</v>
      </c>
      <c r="L7" s="52">
        <f>'Temporary Relocation Numbers'!L7*Assumptions!G$45</f>
        <v>9222.3903813141369</v>
      </c>
      <c r="M7" s="52">
        <f>'Temporary Relocation Numbers'!M7*Assumptions!H$45</f>
        <v>4015.8783512668156</v>
      </c>
      <c r="N7" s="53">
        <f>'Temporary Relocation Numbers'!N7*Assumptions!C$45</f>
        <v>1353694.2719410581</v>
      </c>
      <c r="O7" s="53">
        <f>'Temporary Relocation Numbers'!O7*Assumptions!D$45</f>
        <v>2346057.6875122231</v>
      </c>
      <c r="P7" s="53">
        <f>'Temporary Relocation Numbers'!P7*Assumptions!E$45</f>
        <v>1892685.3506162402</v>
      </c>
      <c r="Q7" s="53">
        <f>'Temporary Relocation Numbers'!Q7*Assumptions!F$45</f>
        <v>621765.86831146805</v>
      </c>
      <c r="R7" s="53">
        <f>'Temporary Relocation Numbers'!R7*Assumptions!G$45</f>
        <v>504642.41587239655</v>
      </c>
      <c r="S7" s="53">
        <f>'Temporary Relocation Numbers'!S7*Assumptions!H$45</f>
        <v>292994.54468826723</v>
      </c>
      <c r="U7">
        <v>2026</v>
      </c>
      <c r="V7" s="51">
        <f>'Temporary Relocation Numbers'!V7*Assumptions!C$45</f>
        <v>0</v>
      </c>
      <c r="W7" s="51">
        <f>'Temporary Relocation Numbers'!W7*Assumptions!D$45</f>
        <v>0</v>
      </c>
      <c r="X7" s="51">
        <f>'Temporary Relocation Numbers'!X7*Assumptions!E$45</f>
        <v>0</v>
      </c>
      <c r="Y7" s="51">
        <f>'Temporary Relocation Numbers'!Y7*Assumptions!F$45</f>
        <v>0</v>
      </c>
      <c r="Z7" s="51">
        <f>'Temporary Relocation Numbers'!Z7*Assumptions!G$45</f>
        <v>0</v>
      </c>
      <c r="AA7" s="51">
        <f>'Temporary Relocation Numbers'!AA7*Assumptions!H$45</f>
        <v>0</v>
      </c>
      <c r="AB7" s="52">
        <f>'Temporary Relocation Numbers'!AB7*Assumptions!C$45</f>
        <v>15821.509823269947</v>
      </c>
      <c r="AC7" s="52">
        <f>'Temporary Relocation Numbers'!AC7*Assumptions!D$45</f>
        <v>16043.013512152296</v>
      </c>
      <c r="AD7" s="52">
        <f>'Temporary Relocation Numbers'!AD7*Assumptions!E$45</f>
        <v>11043.324680919392</v>
      </c>
      <c r="AE7" s="52">
        <f>'Temporary Relocation Numbers'!AE7*Assumptions!F$45</f>
        <v>8840.2037006238461</v>
      </c>
      <c r="AF7" s="52">
        <f>'Temporary Relocation Numbers'!AF7*Assumptions!G$45</f>
        <v>9034.0047804573715</v>
      </c>
      <c r="AG7" s="52">
        <f>'Temporary Relocation Numbers'!AG7*Assumptions!H$45</f>
        <v>3673.0589146888092</v>
      </c>
      <c r="AH7" s="53">
        <f>'Temporary Relocation Numbers'!AH7*Assumptions!C$45</f>
        <v>1260256.4336127748</v>
      </c>
      <c r="AI7" s="53">
        <f>'Temporary Relocation Numbers'!AI7*Assumptions!D$45</f>
        <v>2142401.0532938782</v>
      </c>
      <c r="AJ7" s="53">
        <f>'Temporary Relocation Numbers'!AJ7*Assumptions!E$45</f>
        <v>1710233.7761648435</v>
      </c>
      <c r="AK7" s="53">
        <f>'Temporary Relocation Numbers'!AK7*Assumptions!F$45</f>
        <v>620165.95117468503</v>
      </c>
      <c r="AL7" s="53">
        <f>'Temporary Relocation Numbers'!AL7*Assumptions!G$45</f>
        <v>494334.09440678707</v>
      </c>
      <c r="AM7" s="53">
        <f>'Temporary Relocation Numbers'!AM7*Assumptions!H$45</f>
        <v>267982.77492218942</v>
      </c>
    </row>
    <row r="8" spans="1:39" x14ac:dyDescent="0.35">
      <c r="A8">
        <v>2027</v>
      </c>
      <c r="B8" s="51">
        <f>'Temporary Relocation Numbers'!B8*Assumptions!C$45</f>
        <v>0</v>
      </c>
      <c r="C8" s="51">
        <f>'Temporary Relocation Numbers'!C8*Assumptions!D$45</f>
        <v>0</v>
      </c>
      <c r="D8" s="51">
        <f>'Temporary Relocation Numbers'!D8*Assumptions!E$45</f>
        <v>0</v>
      </c>
      <c r="E8" s="51">
        <f>'Temporary Relocation Numbers'!E8*Assumptions!F$45</f>
        <v>0</v>
      </c>
      <c r="F8" s="51">
        <f>'Temporary Relocation Numbers'!F8*Assumptions!G$45</f>
        <v>0</v>
      </c>
      <c r="G8" s="51">
        <f>'Temporary Relocation Numbers'!G8*Assumptions!H$45</f>
        <v>0</v>
      </c>
      <c r="H8" s="52">
        <f>'Temporary Relocation Numbers'!H8*Assumptions!C$45</f>
        <v>17238.642959842848</v>
      </c>
      <c r="I8" s="52">
        <f>'Temporary Relocation Numbers'!I8*Assumptions!D$45</f>
        <v>17820.395749880132</v>
      </c>
      <c r="J8" s="52">
        <f>'Temporary Relocation Numbers'!J8*Assumptions!E$45</f>
        <v>12396.990371366723</v>
      </c>
      <c r="K8" s="52">
        <f>'Temporary Relocation Numbers'!K8*Assumptions!F$45</f>
        <v>8990.3109534987288</v>
      </c>
      <c r="L8" s="52">
        <f>'Temporary Relocation Numbers'!L8*Assumptions!G$45</f>
        <v>9354.8533427173807</v>
      </c>
      <c r="M8" s="52">
        <f>'Temporary Relocation Numbers'!M8*Assumptions!H$45</f>
        <v>4073.5591820546565</v>
      </c>
      <c r="N8" s="53">
        <f>'Temporary Relocation Numbers'!N8*Assumptions!C$45</f>
        <v>1372499.5926224843</v>
      </c>
      <c r="O8" s="53">
        <f>'Temporary Relocation Numbers'!O8*Assumptions!D$45</f>
        <v>2378648.7740413337</v>
      </c>
      <c r="P8" s="53">
        <f>'Temporary Relocation Numbers'!P8*Assumptions!E$45</f>
        <v>1918978.2556725203</v>
      </c>
      <c r="Q8" s="53">
        <f>'Temporary Relocation Numbers'!Q8*Assumptions!F$45</f>
        <v>630403.34782565467</v>
      </c>
      <c r="R8" s="53">
        <f>'Temporary Relocation Numbers'!R8*Assumptions!G$45</f>
        <v>511652.83370206092</v>
      </c>
      <c r="S8" s="53">
        <f>'Temporary Relocation Numbers'!S8*Assumptions!H$45</f>
        <v>297064.78158368578</v>
      </c>
      <c r="U8">
        <v>2027</v>
      </c>
      <c r="V8" s="51">
        <f>'Temporary Relocation Numbers'!V8*Assumptions!C$45</f>
        <v>0</v>
      </c>
      <c r="W8" s="51">
        <f>'Temporary Relocation Numbers'!W8*Assumptions!D$45</f>
        <v>0</v>
      </c>
      <c r="X8" s="51">
        <f>'Temporary Relocation Numbers'!X8*Assumptions!E$45</f>
        <v>0</v>
      </c>
      <c r="Y8" s="51">
        <f>'Temporary Relocation Numbers'!Y8*Assumptions!F$45</f>
        <v>0</v>
      </c>
      <c r="Z8" s="51">
        <f>'Temporary Relocation Numbers'!Z8*Assumptions!G$45</f>
        <v>0</v>
      </c>
      <c r="AA8" s="51">
        <f>'Temporary Relocation Numbers'!AA8*Assumptions!H$45</f>
        <v>0</v>
      </c>
      <c r="AB8" s="52">
        <f>'Temporary Relocation Numbers'!AB8*Assumptions!C$45</f>
        <v>16048.757202572739</v>
      </c>
      <c r="AC8" s="52">
        <f>'Temporary Relocation Numbers'!AC8*Assumptions!D$45</f>
        <v>16273.442391410945</v>
      </c>
      <c r="AD8" s="52">
        <f>'Temporary Relocation Numbers'!AD8*Assumptions!E$45</f>
        <v>11201.942070824729</v>
      </c>
      <c r="AE8" s="52">
        <f>'Temporary Relocation Numbers'!AE8*Assumptions!F$45</f>
        <v>8967.1772414495754</v>
      </c>
      <c r="AF8" s="52">
        <f>'Temporary Relocation Numbers'!AF8*Assumptions!G$45</f>
        <v>9163.761923353326</v>
      </c>
      <c r="AG8" s="52">
        <f>'Temporary Relocation Numbers'!AG8*Assumptions!H$45</f>
        <v>3725.8157641748244</v>
      </c>
      <c r="AH8" s="53">
        <f>'Temporary Relocation Numbers'!AH8*Assumptions!C$45</f>
        <v>1277763.7296589762</v>
      </c>
      <c r="AI8" s="53">
        <f>'Temporary Relocation Numbers'!AI8*Assumptions!D$45</f>
        <v>2172162.9719711635</v>
      </c>
      <c r="AJ8" s="53">
        <f>'Temporary Relocation Numbers'!AJ8*Assumptions!E$45</f>
        <v>1733992.0909244018</v>
      </c>
      <c r="AK8" s="53">
        <f>'Temporary Relocation Numbers'!AK8*Assumptions!F$45</f>
        <v>628781.20487655618</v>
      </c>
      <c r="AL8" s="53">
        <f>'Temporary Relocation Numbers'!AL8*Assumptions!G$45</f>
        <v>501201.3105587418</v>
      </c>
      <c r="AM8" s="53">
        <f>'Temporary Relocation Numbers'!AM8*Assumptions!H$45</f>
        <v>271705.55201002042</v>
      </c>
    </row>
    <row r="9" spans="1:39" x14ac:dyDescent="0.35">
      <c r="A9">
        <v>2028</v>
      </c>
      <c r="B9" s="51">
        <f>'Temporary Relocation Numbers'!B9*Assumptions!C$45</f>
        <v>0</v>
      </c>
      <c r="C9" s="51">
        <f>'Temporary Relocation Numbers'!C9*Assumptions!D$45</f>
        <v>0</v>
      </c>
      <c r="D9" s="51">
        <f>'Temporary Relocation Numbers'!D9*Assumptions!E$45</f>
        <v>0</v>
      </c>
      <c r="E9" s="51">
        <f>'Temporary Relocation Numbers'!E9*Assumptions!F$45</f>
        <v>0</v>
      </c>
      <c r="F9" s="51">
        <f>'Temporary Relocation Numbers'!F9*Assumptions!G$45</f>
        <v>0</v>
      </c>
      <c r="G9" s="51">
        <f>'Temporary Relocation Numbers'!G9*Assumptions!H$45</f>
        <v>0</v>
      </c>
      <c r="H9" s="52">
        <f>'Temporary Relocation Numbers'!H9*Assumptions!C$45</f>
        <v>17486.244894115836</v>
      </c>
      <c r="I9" s="52">
        <f>'Temporary Relocation Numbers'!I9*Assumptions!D$45</f>
        <v>18076.353511025201</v>
      </c>
      <c r="J9" s="52">
        <f>'Temporary Relocation Numbers'!J9*Assumptions!E$45</f>
        <v>12575.050721143933</v>
      </c>
      <c r="K9" s="52">
        <f>'Temporary Relocation Numbers'!K9*Assumptions!F$45</f>
        <v>9119.440513579957</v>
      </c>
      <c r="L9" s="52">
        <f>'Temporary Relocation Numbers'!L9*Assumptions!G$45</f>
        <v>9489.2188950345026</v>
      </c>
      <c r="M9" s="52">
        <f>'Temporary Relocation Numbers'!M9*Assumptions!H$45</f>
        <v>4132.0684936751695</v>
      </c>
      <c r="N9" s="53">
        <f>'Temporary Relocation Numbers'!N9*Assumptions!C$45</f>
        <v>1391566.1540384411</v>
      </c>
      <c r="O9" s="53">
        <f>'Temporary Relocation Numbers'!O9*Assumptions!D$45</f>
        <v>2411692.6111258985</v>
      </c>
      <c r="P9" s="53">
        <f>'Temporary Relocation Numbers'!P9*Assumptions!E$45</f>
        <v>1945636.4178784231</v>
      </c>
      <c r="Q9" s="53">
        <f>'Temporary Relocation Numbers'!Q9*Assumptions!F$45</f>
        <v>639160.81792819663</v>
      </c>
      <c r="R9" s="53">
        <f>'Temporary Relocation Numbers'!R9*Assumptions!G$45</f>
        <v>518760.63921972108</v>
      </c>
      <c r="S9" s="53">
        <f>'Temporary Relocation Numbers'!S9*Assumptions!H$45</f>
        <v>301191.561608269</v>
      </c>
      <c r="U9">
        <v>2028</v>
      </c>
      <c r="V9" s="51">
        <f>'Temporary Relocation Numbers'!V9*Assumptions!C$45</f>
        <v>0</v>
      </c>
      <c r="W9" s="51">
        <f>'Temporary Relocation Numbers'!W9*Assumptions!D$45</f>
        <v>0</v>
      </c>
      <c r="X9" s="51">
        <f>'Temporary Relocation Numbers'!X9*Assumptions!E$45</f>
        <v>0</v>
      </c>
      <c r="Y9" s="51">
        <f>'Temporary Relocation Numbers'!Y9*Assumptions!F$45</f>
        <v>0</v>
      </c>
      <c r="Z9" s="51">
        <f>'Temporary Relocation Numbers'!Z9*Assumptions!G$45</f>
        <v>0</v>
      </c>
      <c r="AA9" s="51">
        <f>'Temporary Relocation Numbers'!AA9*Assumptions!H$45</f>
        <v>0</v>
      </c>
      <c r="AB9" s="52">
        <f>'Temporary Relocation Numbers'!AB9*Assumptions!C$45</f>
        <v>16279.268579558226</v>
      </c>
      <c r="AC9" s="52">
        <f>'Temporary Relocation Numbers'!AC9*Assumptions!D$45</f>
        <v>16507.180964846204</v>
      </c>
      <c r="AD9" s="52">
        <f>'Temporary Relocation Numbers'!AD9*Assumptions!E$45</f>
        <v>11362.837712715527</v>
      </c>
      <c r="AE9" s="52">
        <f>'Temporary Relocation Numbers'!AE9*Assumptions!F$45</f>
        <v>9095.9745275888454</v>
      </c>
      <c r="AF9" s="52">
        <f>'Temporary Relocation Numbers'!AF9*Assumptions!G$45</f>
        <v>9295.3827929731087</v>
      </c>
      <c r="AG9" s="52">
        <f>'Temporary Relocation Numbers'!AG9*Assumptions!H$45</f>
        <v>3779.3303704059226</v>
      </c>
      <c r="AH9" s="53">
        <f>'Temporary Relocation Numbers'!AH9*Assumptions!C$45</f>
        <v>1295514.2344733886</v>
      </c>
      <c r="AI9" s="53">
        <f>'Temporary Relocation Numbers'!AI9*Assumptions!D$45</f>
        <v>2202338.3388223988</v>
      </c>
      <c r="AJ9" s="53">
        <f>'Temporary Relocation Numbers'!AJ9*Assumptions!E$45</f>
        <v>1758080.4526799207</v>
      </c>
      <c r="AK9" s="53">
        <f>'Temporary Relocation Numbers'!AK9*Assumptions!F$45</f>
        <v>637516.1404090838</v>
      </c>
      <c r="AL9" s="53">
        <f>'Temporary Relocation Numbers'!AL9*Assumptions!G$45</f>
        <v>508163.92506215785</v>
      </c>
      <c r="AM9" s="53">
        <f>'Temporary Relocation Numbers'!AM9*Assumptions!H$45</f>
        <v>275480.04536674119</v>
      </c>
    </row>
    <row r="10" spans="1:39" x14ac:dyDescent="0.35">
      <c r="A10">
        <v>2029</v>
      </c>
      <c r="B10" s="51">
        <f>'Temporary Relocation Numbers'!B10*Assumptions!C$45</f>
        <v>0</v>
      </c>
      <c r="C10" s="51">
        <f>'Temporary Relocation Numbers'!C10*Assumptions!D$45</f>
        <v>0</v>
      </c>
      <c r="D10" s="51">
        <f>'Temporary Relocation Numbers'!D10*Assumptions!E$45</f>
        <v>0</v>
      </c>
      <c r="E10" s="51">
        <f>'Temporary Relocation Numbers'!E10*Assumptions!F$45</f>
        <v>0</v>
      </c>
      <c r="F10" s="51">
        <f>'Temporary Relocation Numbers'!F10*Assumptions!G$45</f>
        <v>0</v>
      </c>
      <c r="G10" s="51">
        <f>'Temporary Relocation Numbers'!G10*Assumptions!H$45</f>
        <v>0</v>
      </c>
      <c r="H10" s="52">
        <f>'Temporary Relocation Numbers'!H10*Assumptions!C$45</f>
        <v>17737.40318244747</v>
      </c>
      <c r="I10" s="52">
        <f>'Temporary Relocation Numbers'!I10*Assumptions!D$45</f>
        <v>18335.987642572469</v>
      </c>
      <c r="J10" s="52">
        <f>'Temporary Relocation Numbers'!J10*Assumptions!E$45</f>
        <v>12755.668585867352</v>
      </c>
      <c r="K10" s="52">
        <f>'Temporary Relocation Numbers'!K10*Assumptions!F$45</f>
        <v>9250.4247862927132</v>
      </c>
      <c r="L10" s="52">
        <f>'Temporary Relocation Numbers'!L10*Assumptions!G$45</f>
        <v>9625.514365543615</v>
      </c>
      <c r="M10" s="52">
        <f>'Temporary Relocation Numbers'!M10*Assumptions!H$45</f>
        <v>4191.4181857574149</v>
      </c>
      <c r="N10" s="53">
        <f>'Temporary Relocation Numbers'!N10*Assumptions!C$45</f>
        <v>1410897.5853065872</v>
      </c>
      <c r="O10" s="53">
        <f>'Temporary Relocation Numbers'!O10*Assumptions!D$45</f>
        <v>2445195.4883096945</v>
      </c>
      <c r="P10" s="53">
        <f>'Temporary Relocation Numbers'!P10*Assumptions!E$45</f>
        <v>1972664.9113322673</v>
      </c>
      <c r="Q10" s="53">
        <f>'Temporary Relocation Numbers'!Q10*Assumptions!F$45</f>
        <v>648039.94551060675</v>
      </c>
      <c r="R10" s="53">
        <f>'Temporary Relocation Numbers'!R10*Assumptions!G$45</f>
        <v>525967.1853207401</v>
      </c>
      <c r="S10" s="53">
        <f>'Temporary Relocation Numbers'!S10*Assumptions!H$45</f>
        <v>305375.67025080725</v>
      </c>
      <c r="U10">
        <v>2029</v>
      </c>
      <c r="V10" s="51">
        <f>'Temporary Relocation Numbers'!V10*Assumptions!C$45</f>
        <v>0</v>
      </c>
      <c r="W10" s="51">
        <f>'Temporary Relocation Numbers'!W10*Assumptions!D$45</f>
        <v>0</v>
      </c>
      <c r="X10" s="51">
        <f>'Temporary Relocation Numbers'!X10*Assumptions!E$45</f>
        <v>0</v>
      </c>
      <c r="Y10" s="51">
        <f>'Temporary Relocation Numbers'!Y10*Assumptions!F$45</f>
        <v>0</v>
      </c>
      <c r="Z10" s="51">
        <f>'Temporary Relocation Numbers'!Z10*Assumptions!G$45</f>
        <v>0</v>
      </c>
      <c r="AA10" s="51">
        <f>'Temporary Relocation Numbers'!AA10*Assumptions!H$45</f>
        <v>0</v>
      </c>
      <c r="AB10" s="52">
        <f>'Temporary Relocation Numbers'!AB10*Assumptions!C$45</f>
        <v>16513.090835650994</v>
      </c>
      <c r="AC10" s="52">
        <f>'Temporary Relocation Numbers'!AC10*Assumptions!D$45</f>
        <v>16744.276770230146</v>
      </c>
      <c r="AD10" s="52">
        <f>'Temporary Relocation Numbers'!AD10*Assumptions!E$45</f>
        <v>11526.044329561899</v>
      </c>
      <c r="AE10" s="52">
        <f>'Temporary Relocation Numbers'!AE10*Assumptions!F$45</f>
        <v>9226.621753845302</v>
      </c>
      <c r="AF10" s="52">
        <f>'Temporary Relocation Numbers'!AF10*Assumptions!G$45</f>
        <v>9428.8941583810156</v>
      </c>
      <c r="AG10" s="52">
        <f>'Temporary Relocation Numbers'!AG10*Assumptions!H$45</f>
        <v>3833.6136171875301</v>
      </c>
      <c r="AH10" s="53">
        <f>'Temporary Relocation Numbers'!AH10*Assumptions!C$45</f>
        <v>1313511.3266762618</v>
      </c>
      <c r="AI10" s="53">
        <f>'Temporary Relocation Numbers'!AI10*Assumptions!D$45</f>
        <v>2232932.8974084887</v>
      </c>
      <c r="AJ10" s="53">
        <f>'Temporary Relocation Numbers'!AJ10*Assumptions!E$45</f>
        <v>1782503.4463954715</v>
      </c>
      <c r="AK10" s="53">
        <f>'Temporary Relocation Numbers'!AK10*Assumptions!F$45</f>
        <v>646372.42037456506</v>
      </c>
      <c r="AL10" s="53">
        <f>'Temporary Relocation Numbers'!AL10*Assumptions!G$45</f>
        <v>515223.26317682961</v>
      </c>
      <c r="AM10" s="53">
        <f>'Temporary Relocation Numbers'!AM10*Assumptions!H$45</f>
        <v>279306.97342711274</v>
      </c>
    </row>
    <row r="11" spans="1:39" x14ac:dyDescent="0.35">
      <c r="A11">
        <v>2030</v>
      </c>
      <c r="B11" s="51">
        <f>'Temporary Relocation Numbers'!B11*Assumptions!C$45</f>
        <v>0</v>
      </c>
      <c r="C11" s="51">
        <f>'Temporary Relocation Numbers'!C11*Assumptions!D$45</f>
        <v>0</v>
      </c>
      <c r="D11" s="51">
        <f>'Temporary Relocation Numbers'!D11*Assumptions!E$45</f>
        <v>0</v>
      </c>
      <c r="E11" s="51">
        <f>'Temporary Relocation Numbers'!E11*Assumptions!F$45</f>
        <v>0</v>
      </c>
      <c r="F11" s="51">
        <f>'Temporary Relocation Numbers'!F11*Assumptions!G$45</f>
        <v>0</v>
      </c>
      <c r="G11" s="51">
        <f>'Temporary Relocation Numbers'!G11*Assumptions!H$45</f>
        <v>0</v>
      </c>
      <c r="H11" s="52">
        <f>'Temporary Relocation Numbers'!H11*Assumptions!C$45</f>
        <v>20810.731092880702</v>
      </c>
      <c r="I11" s="52">
        <f>'Temporary Relocation Numbers'!I11*Assumptions!D$45</f>
        <v>21513.031204565912</v>
      </c>
      <c r="J11" s="52">
        <f>'Temporary Relocation Numbers'!J11*Assumptions!E$45</f>
        <v>14965.820313149292</v>
      </c>
      <c r="K11" s="52">
        <f>'Temporary Relocation Numbers'!K11*Assumptions!F$45</f>
        <v>10853.229232166168</v>
      </c>
      <c r="L11" s="52">
        <f>'Temporary Relocation Numbers'!L11*Assumptions!G$45</f>
        <v>11293.309907405977</v>
      </c>
      <c r="M11" s="52">
        <f>'Temporary Relocation Numbers'!M11*Assumptions!H$45</f>
        <v>4917.6576674946873</v>
      </c>
      <c r="N11" s="53">
        <f>'Temporary Relocation Numbers'!N11*Assumptions!C$45</f>
        <v>1654592.0800698635</v>
      </c>
      <c r="O11" s="53">
        <f>'Temporary Relocation Numbers'!O11*Assumptions!D$45</f>
        <v>2867537.0425987598</v>
      </c>
      <c r="P11" s="53">
        <f>'Temporary Relocation Numbers'!P11*Assumptions!E$45</f>
        <v>2313389.5563460286</v>
      </c>
      <c r="Q11" s="53">
        <f>'Temporary Relocation Numbers'!Q11*Assumptions!F$45</f>
        <v>759971.36332029232</v>
      </c>
      <c r="R11" s="53">
        <f>'Temporary Relocation Numbers'!R11*Assumptions!G$45</f>
        <v>616813.8270781911</v>
      </c>
      <c r="S11" s="53">
        <f>'Temporary Relocation Numbers'!S11*Assumptions!H$45</f>
        <v>358121.07888271456</v>
      </c>
      <c r="U11">
        <v>2030</v>
      </c>
      <c r="V11" s="51">
        <f>'Temporary Relocation Numbers'!V11*Assumptions!C$45</f>
        <v>0</v>
      </c>
      <c r="W11" s="51">
        <f>'Temporary Relocation Numbers'!W11*Assumptions!D$45</f>
        <v>0</v>
      </c>
      <c r="X11" s="51">
        <f>'Temporary Relocation Numbers'!X11*Assumptions!E$45</f>
        <v>0</v>
      </c>
      <c r="Y11" s="51">
        <f>'Temporary Relocation Numbers'!Y11*Assumptions!F$45</f>
        <v>0</v>
      </c>
      <c r="Z11" s="51">
        <f>'Temporary Relocation Numbers'!Z11*Assumptions!G$45</f>
        <v>0</v>
      </c>
      <c r="AA11" s="51">
        <f>'Temporary Relocation Numbers'!AA11*Assumptions!H$45</f>
        <v>0</v>
      </c>
      <c r="AB11" s="52">
        <f>'Temporary Relocation Numbers'!AB11*Assumptions!C$45</f>
        <v>19374.284350322097</v>
      </c>
      <c r="AC11" s="52">
        <f>'Temporary Relocation Numbers'!AC11*Assumptions!D$45</f>
        <v>19645.527455499086</v>
      </c>
      <c r="AD11" s="52">
        <f>'Temporary Relocation Numbers'!AD11*Assumptions!E$45</f>
        <v>13523.141276086028</v>
      </c>
      <c r="AE11" s="52">
        <f>'Temporary Relocation Numbers'!AE11*Assumptions!F$45</f>
        <v>10825.301891147705</v>
      </c>
      <c r="AF11" s="52">
        <f>'Temporary Relocation Numbers'!AF11*Assumptions!G$45</f>
        <v>11062.621670993984</v>
      </c>
      <c r="AG11" s="52">
        <f>'Temporary Relocation Numbers'!AG11*Assumptions!H$45</f>
        <v>4497.8569456122041</v>
      </c>
      <c r="AH11" s="53">
        <f>'Temporary Relocation Numbers'!AH11*Assumptions!C$45</f>
        <v>1540384.9725409655</v>
      </c>
      <c r="AI11" s="53">
        <f>'Temporary Relocation Numbers'!AI11*Assumptions!D$45</f>
        <v>2618611.8155250126</v>
      </c>
      <c r="AJ11" s="53">
        <f>'Temporary Relocation Numbers'!AJ11*Assumptions!E$45</f>
        <v>2090382.8285043798</v>
      </c>
      <c r="AK11" s="53">
        <f>'Temporary Relocation Numbers'!AK11*Assumptions!F$45</f>
        <v>758015.81820337824</v>
      </c>
      <c r="AL11" s="53">
        <f>'Temporary Relocation Numbers'!AL11*Assumptions!G$45</f>
        <v>604214.182232716</v>
      </c>
      <c r="AM11" s="53">
        <f>'Temporary Relocation Numbers'!AM11*Assumptions!H$45</f>
        <v>327549.71796224458</v>
      </c>
    </row>
    <row r="12" spans="1:39" x14ac:dyDescent="0.35">
      <c r="A12">
        <v>2031</v>
      </c>
      <c r="B12" s="51">
        <f>'Temporary Relocation Numbers'!B12*Assumptions!C$45</f>
        <v>0</v>
      </c>
      <c r="C12" s="51">
        <f>'Temporary Relocation Numbers'!C12*Assumptions!D$45</f>
        <v>0</v>
      </c>
      <c r="D12" s="51">
        <f>'Temporary Relocation Numbers'!D12*Assumptions!E$45</f>
        <v>0</v>
      </c>
      <c r="E12" s="51">
        <f>'Temporary Relocation Numbers'!E12*Assumptions!F$45</f>
        <v>0</v>
      </c>
      <c r="F12" s="51">
        <f>'Temporary Relocation Numbers'!F12*Assumptions!G$45</f>
        <v>0</v>
      </c>
      <c r="G12" s="51">
        <f>'Temporary Relocation Numbers'!G12*Assumptions!H$45</f>
        <v>0</v>
      </c>
      <c r="H12" s="52">
        <f>'Temporary Relocation Numbers'!H12*Assumptions!C$45</f>
        <v>21109.639613942112</v>
      </c>
      <c r="I12" s="52">
        <f>'Temporary Relocation Numbers'!I12*Assumptions!D$45</f>
        <v>21822.026996794695</v>
      </c>
      <c r="J12" s="52">
        <f>'Temporary Relocation Numbers'!J12*Assumptions!E$45</f>
        <v>15180.777259943179</v>
      </c>
      <c r="K12" s="52">
        <f>'Temporary Relocation Numbers'!K12*Assumptions!F$45</f>
        <v>11009.11624469102</v>
      </c>
      <c r="L12" s="52">
        <f>'Temporary Relocation Numbers'!L12*Assumptions!G$45</f>
        <v>11455.517883053008</v>
      </c>
      <c r="M12" s="52">
        <f>'Temporary Relocation Numbers'!M12*Assumptions!H$45</f>
        <v>4988.290927514081</v>
      </c>
      <c r="N12" s="53">
        <f>'Temporary Relocation Numbers'!N12*Assumptions!C$45</f>
        <v>1677577.4286139235</v>
      </c>
      <c r="O12" s="53">
        <f>'Temporary Relocation Numbers'!O12*Assumptions!D$45</f>
        <v>2907372.4432277484</v>
      </c>
      <c r="P12" s="53">
        <f>'Temporary Relocation Numbers'!P12*Assumptions!E$45</f>
        <v>2345526.8220269782</v>
      </c>
      <c r="Q12" s="53">
        <f>'Temporary Relocation Numbers'!Q12*Assumptions!F$45</f>
        <v>770528.77313738945</v>
      </c>
      <c r="R12" s="53">
        <f>'Temporary Relocation Numbers'!R12*Assumptions!G$45</f>
        <v>625382.51356772694</v>
      </c>
      <c r="S12" s="53">
        <f>'Temporary Relocation Numbers'!S12*Assumptions!H$45</f>
        <v>363096.04396217171</v>
      </c>
      <c r="U12">
        <v>2031</v>
      </c>
      <c r="V12" s="51">
        <f>'Temporary Relocation Numbers'!V12*Assumptions!C$45</f>
        <v>0</v>
      </c>
      <c r="W12" s="51">
        <f>'Temporary Relocation Numbers'!W12*Assumptions!D$45</f>
        <v>0</v>
      </c>
      <c r="X12" s="51">
        <f>'Temporary Relocation Numbers'!X12*Assumptions!E$45</f>
        <v>0</v>
      </c>
      <c r="Y12" s="51">
        <f>'Temporary Relocation Numbers'!Y12*Assumptions!F$45</f>
        <v>0</v>
      </c>
      <c r="Z12" s="51">
        <f>'Temporary Relocation Numbers'!Z12*Assumptions!G$45</f>
        <v>0</v>
      </c>
      <c r="AA12" s="51">
        <f>'Temporary Relocation Numbers'!AA12*Assumptions!H$45</f>
        <v>0</v>
      </c>
      <c r="AB12" s="52">
        <f>'Temporary Relocation Numbers'!AB12*Assumptions!C$45</f>
        <v>19652.560911387231</v>
      </c>
      <c r="AC12" s="52">
        <f>'Temporary Relocation Numbers'!AC12*Assumptions!D$45</f>
        <v>19927.69993329365</v>
      </c>
      <c r="AD12" s="52">
        <f>'Temporary Relocation Numbers'!AD12*Assumptions!E$45</f>
        <v>13717.376747242644</v>
      </c>
      <c r="AE12" s="52">
        <f>'Temporary Relocation Numbers'!AE12*Assumptions!F$45</f>
        <v>10980.787777918553</v>
      </c>
      <c r="AF12" s="52">
        <f>'Temporary Relocation Numbers'!AF12*Assumptions!G$45</f>
        <v>11221.516227267883</v>
      </c>
      <c r="AG12" s="52">
        <f>'Temporary Relocation Numbers'!AG12*Assumptions!H$45</f>
        <v>4562.4605273680936</v>
      </c>
      <c r="AH12" s="53">
        <f>'Temporary Relocation Numbers'!AH12*Assumptions!C$45</f>
        <v>1561783.772832812</v>
      </c>
      <c r="AI12" s="53">
        <f>'Temporary Relocation Numbers'!AI12*Assumptions!D$45</f>
        <v>2654989.1837032121</v>
      </c>
      <c r="AJ12" s="53">
        <f>'Temporary Relocation Numbers'!AJ12*Assumptions!E$45</f>
        <v>2119422.1176938098</v>
      </c>
      <c r="AK12" s="53">
        <f>'Temporary Relocation Numbers'!AK12*Assumptions!F$45</f>
        <v>768546.06187683949</v>
      </c>
      <c r="AL12" s="53">
        <f>'Temporary Relocation Numbers'!AL12*Assumptions!G$45</f>
        <v>612607.83631892223</v>
      </c>
      <c r="AM12" s="53">
        <f>'Temporary Relocation Numbers'!AM12*Assumptions!H$45</f>
        <v>332099.99021578557</v>
      </c>
    </row>
    <row r="13" spans="1:39" x14ac:dyDescent="0.35">
      <c r="A13">
        <v>2032</v>
      </c>
      <c r="B13" s="51">
        <f>'Temporary Relocation Numbers'!B13*Assumptions!C$45</f>
        <v>0</v>
      </c>
      <c r="C13" s="51">
        <f>'Temporary Relocation Numbers'!C13*Assumptions!D$45</f>
        <v>0</v>
      </c>
      <c r="D13" s="51">
        <f>'Temporary Relocation Numbers'!D13*Assumptions!E$45</f>
        <v>0</v>
      </c>
      <c r="E13" s="51">
        <f>'Temporary Relocation Numbers'!E13*Assumptions!F$45</f>
        <v>0</v>
      </c>
      <c r="F13" s="51">
        <f>'Temporary Relocation Numbers'!F13*Assumptions!G$45</f>
        <v>0</v>
      </c>
      <c r="G13" s="51">
        <f>'Temporary Relocation Numbers'!G13*Assumptions!H$45</f>
        <v>0</v>
      </c>
      <c r="H13" s="52">
        <f>'Temporary Relocation Numbers'!H13*Assumptions!C$45</f>
        <v>21412.841415406041</v>
      </c>
      <c r="I13" s="52">
        <f>'Temporary Relocation Numbers'!I13*Assumptions!D$45</f>
        <v>22135.460954835962</v>
      </c>
      <c r="J13" s="52">
        <f>'Temporary Relocation Numbers'!J13*Assumptions!E$45</f>
        <v>15398.821674581002</v>
      </c>
      <c r="K13" s="52">
        <f>'Temporary Relocation Numbers'!K13*Assumptions!F$45</f>
        <v>11167.242292267476</v>
      </c>
      <c r="L13" s="52">
        <f>'Temporary Relocation Numbers'!L13*Assumptions!G$45</f>
        <v>11620.055682956987</v>
      </c>
      <c r="M13" s="52">
        <f>'Temporary Relocation Numbers'!M13*Assumptions!H$45</f>
        <v>5059.9387065907786</v>
      </c>
      <c r="N13" s="53">
        <f>'Temporary Relocation Numbers'!N13*Assumptions!C$45</f>
        <v>1700882.0862215615</v>
      </c>
      <c r="O13" s="53">
        <f>'Temporary Relocation Numbers'!O13*Assumptions!D$45</f>
        <v>2947761.2313525919</v>
      </c>
      <c r="P13" s="53">
        <f>'Temporary Relocation Numbers'!P13*Assumptions!E$45</f>
        <v>2378110.5338512571</v>
      </c>
      <c r="Q13" s="53">
        <f>'Temporary Relocation Numbers'!Q13*Assumptions!F$45</f>
        <v>781232.84493074776</v>
      </c>
      <c r="R13" s="53">
        <f>'Temporary Relocation Numbers'!R13*Assumptions!G$45</f>
        <v>634070.23498309054</v>
      </c>
      <c r="S13" s="53">
        <f>'Temporary Relocation Numbers'!S13*Assumptions!H$45</f>
        <v>368140.12052096147</v>
      </c>
      <c r="U13">
        <v>2032</v>
      </c>
      <c r="V13" s="51">
        <f>'Temporary Relocation Numbers'!V13*Assumptions!C$45</f>
        <v>0</v>
      </c>
      <c r="W13" s="51">
        <f>'Temporary Relocation Numbers'!W13*Assumptions!D$45</f>
        <v>0</v>
      </c>
      <c r="X13" s="51">
        <f>'Temporary Relocation Numbers'!X13*Assumptions!E$45</f>
        <v>0</v>
      </c>
      <c r="Y13" s="51">
        <f>'Temporary Relocation Numbers'!Y13*Assumptions!F$45</f>
        <v>0</v>
      </c>
      <c r="Z13" s="51">
        <f>'Temporary Relocation Numbers'!Z13*Assumptions!G$45</f>
        <v>0</v>
      </c>
      <c r="AA13" s="51">
        <f>'Temporary Relocation Numbers'!AA13*Assumptions!H$45</f>
        <v>0</v>
      </c>
      <c r="AB13" s="52">
        <f>'Temporary Relocation Numbers'!AB13*Assumptions!C$45</f>
        <v>19934.834412057357</v>
      </c>
      <c r="AC13" s="52">
        <f>'Temporary Relocation Numbers'!AC13*Assumptions!D$45</f>
        <v>20213.925308492224</v>
      </c>
      <c r="AD13" s="52">
        <f>'Temporary Relocation Numbers'!AD13*Assumptions!E$45</f>
        <v>13914.402059715359</v>
      </c>
      <c r="AE13" s="52">
        <f>'Temporary Relocation Numbers'!AE13*Assumptions!F$45</f>
        <v>11138.506938294886</v>
      </c>
      <c r="AF13" s="52">
        <f>'Temporary Relocation Numbers'!AF13*Assumptions!G$45</f>
        <v>11382.693016520936</v>
      </c>
      <c r="AG13" s="52">
        <f>'Temporary Relocation Numbers'!AG13*Assumptions!H$45</f>
        <v>4627.9920227562197</v>
      </c>
      <c r="AH13" s="53">
        <f>'Temporary Relocation Numbers'!AH13*Assumptions!C$45</f>
        <v>1583479.8420944894</v>
      </c>
      <c r="AI13" s="53">
        <f>'Temporary Relocation Numbers'!AI13*Assumptions!D$45</f>
        <v>2691871.900901732</v>
      </c>
      <c r="AJ13" s="53">
        <f>'Temporary Relocation Numbers'!AJ13*Assumptions!E$45</f>
        <v>2148864.8163951868</v>
      </c>
      <c r="AK13" s="53">
        <f>'Temporary Relocation Numbers'!AK13*Assumptions!F$45</f>
        <v>779222.59013851115</v>
      </c>
      <c r="AL13" s="53">
        <f>'Temporary Relocation Numbers'!AL13*Assumptions!G$45</f>
        <v>621118.09380668809</v>
      </c>
      <c r="AM13" s="53">
        <f>'Temporary Relocation Numbers'!AM13*Assumptions!H$45</f>
        <v>336713.4741787127</v>
      </c>
    </row>
    <row r="14" spans="1:39" x14ac:dyDescent="0.35">
      <c r="A14">
        <v>2033</v>
      </c>
      <c r="B14" s="51">
        <f>'Temporary Relocation Numbers'!B14*Assumptions!C$45</f>
        <v>0</v>
      </c>
      <c r="C14" s="51">
        <f>'Temporary Relocation Numbers'!C14*Assumptions!D$45</f>
        <v>0</v>
      </c>
      <c r="D14" s="51">
        <f>'Temporary Relocation Numbers'!D14*Assumptions!E$45</f>
        <v>0</v>
      </c>
      <c r="E14" s="51">
        <f>'Temporary Relocation Numbers'!E14*Assumptions!F$45</f>
        <v>0</v>
      </c>
      <c r="F14" s="51">
        <f>'Temporary Relocation Numbers'!F14*Assumptions!G$45</f>
        <v>0</v>
      </c>
      <c r="G14" s="51">
        <f>'Temporary Relocation Numbers'!G14*Assumptions!H$45</f>
        <v>0</v>
      </c>
      <c r="H14" s="52">
        <f>'Temporary Relocation Numbers'!H14*Assumptions!C$45</f>
        <v>21720.398162482124</v>
      </c>
      <c r="I14" s="52">
        <f>'Temporary Relocation Numbers'!I14*Assumptions!D$45</f>
        <v>22453.396824916283</v>
      </c>
      <c r="J14" s="52">
        <f>'Temporary Relocation Numbers'!J14*Assumptions!E$45</f>
        <v>15619.997902955411</v>
      </c>
      <c r="K14" s="52">
        <f>'Temporary Relocation Numbers'!K14*Assumptions!F$45</f>
        <v>11327.639534585314</v>
      </c>
      <c r="L14" s="52">
        <f>'Temporary Relocation Numbers'!L14*Assumptions!G$45</f>
        <v>11786.956770830451</v>
      </c>
      <c r="M14" s="52">
        <f>'Temporary Relocation Numbers'!M14*Assumptions!H$45</f>
        <v>5132.6155764565292</v>
      </c>
      <c r="N14" s="53">
        <f>'Temporary Relocation Numbers'!N14*Assumptions!C$45</f>
        <v>1724510.4886870799</v>
      </c>
      <c r="O14" s="53">
        <f>'Temporary Relocation Numbers'!O14*Assumptions!D$45</f>
        <v>2988711.0945505612</v>
      </c>
      <c r="P14" s="53">
        <f>'Temporary Relocation Numbers'!P14*Assumptions!E$45</f>
        <v>2411146.8937826804</v>
      </c>
      <c r="Q14" s="53">
        <f>'Temporary Relocation Numbers'!Q14*Assumptions!F$45</f>
        <v>792085.61610685673</v>
      </c>
      <c r="R14" s="53">
        <f>'Temporary Relocation Numbers'!R14*Assumptions!G$45</f>
        <v>642878.64493987267</v>
      </c>
      <c r="S14" s="53">
        <f>'Temporary Relocation Numbers'!S14*Assumptions!H$45</f>
        <v>373254.26864553674</v>
      </c>
      <c r="U14">
        <v>2033</v>
      </c>
      <c r="V14" s="51">
        <f>'Temporary Relocation Numbers'!V14*Assumptions!C$45</f>
        <v>0</v>
      </c>
      <c r="W14" s="51">
        <f>'Temporary Relocation Numbers'!W14*Assumptions!D$45</f>
        <v>0</v>
      </c>
      <c r="X14" s="51">
        <f>'Temporary Relocation Numbers'!X14*Assumptions!E$45</f>
        <v>0</v>
      </c>
      <c r="Y14" s="51">
        <f>'Temporary Relocation Numbers'!Y14*Assumptions!F$45</f>
        <v>0</v>
      </c>
      <c r="Z14" s="51">
        <f>'Temporary Relocation Numbers'!Z14*Assumptions!G$45</f>
        <v>0</v>
      </c>
      <c r="AA14" s="51">
        <f>'Temporary Relocation Numbers'!AA14*Assumptions!H$45</f>
        <v>0</v>
      </c>
      <c r="AB14" s="52">
        <f>'Temporary Relocation Numbers'!AB14*Assumptions!C$45</f>
        <v>20221.162261142414</v>
      </c>
      <c r="AC14" s="52">
        <f>'Temporary Relocation Numbers'!AC14*Assumptions!D$45</f>
        <v>20504.261793637346</v>
      </c>
      <c r="AD14" s="52">
        <f>'Temporary Relocation Numbers'!AD14*Assumptions!E$45</f>
        <v>14114.257284529933</v>
      </c>
      <c r="AE14" s="52">
        <f>'Temporary Relocation Numbers'!AE14*Assumptions!F$45</f>
        <v>11298.491449213727</v>
      </c>
      <c r="AF14" s="52">
        <f>'Temporary Relocation Numbers'!AF14*Assumptions!G$45</f>
        <v>11546.184818903041</v>
      </c>
      <c r="AG14" s="52">
        <f>'Temporary Relocation Numbers'!AG14*Assumptions!H$45</f>
        <v>4694.4647595780079</v>
      </c>
      <c r="AH14" s="53">
        <f>'Temporary Relocation Numbers'!AH14*Assumptions!C$45</f>
        <v>1605477.3099425749</v>
      </c>
      <c r="AI14" s="53">
        <f>'Temporary Relocation Numbers'!AI14*Assumptions!D$45</f>
        <v>2729266.9873544448</v>
      </c>
      <c r="AJ14" s="53">
        <f>'Temporary Relocation Numbers'!AJ14*Assumptions!E$45</f>
        <v>2178716.5287138047</v>
      </c>
      <c r="AK14" s="53">
        <f>'Temporary Relocation Numbers'!AK14*Assumptions!F$45</f>
        <v>790047.4351522635</v>
      </c>
      <c r="AL14" s="53">
        <f>'Temporary Relocation Numbers'!AL14*Assumptions!G$45</f>
        <v>629746.57453322806</v>
      </c>
      <c r="AM14" s="53">
        <f>'Temporary Relocation Numbers'!AM14*Assumptions!H$45</f>
        <v>341391.04797874688</v>
      </c>
    </row>
    <row r="15" spans="1:39" x14ac:dyDescent="0.35">
      <c r="A15">
        <v>2034</v>
      </c>
      <c r="B15" s="51">
        <f>'Temporary Relocation Numbers'!B15*Assumptions!C$45</f>
        <v>0</v>
      </c>
      <c r="C15" s="51">
        <f>'Temporary Relocation Numbers'!C15*Assumptions!D$45</f>
        <v>0</v>
      </c>
      <c r="D15" s="51">
        <f>'Temporary Relocation Numbers'!D15*Assumptions!E$45</f>
        <v>0</v>
      </c>
      <c r="E15" s="51">
        <f>'Temporary Relocation Numbers'!E15*Assumptions!F$45</f>
        <v>0</v>
      </c>
      <c r="F15" s="51">
        <f>'Temporary Relocation Numbers'!F15*Assumptions!G$45</f>
        <v>0</v>
      </c>
      <c r="G15" s="51">
        <f>'Temporary Relocation Numbers'!G15*Assumptions!H$45</f>
        <v>0</v>
      </c>
      <c r="H15" s="52">
        <f>'Temporary Relocation Numbers'!H15*Assumptions!C$45</f>
        <v>22032.372406089235</v>
      </c>
      <c r="I15" s="52">
        <f>'Temporary Relocation Numbers'!I15*Assumptions!D$45</f>
        <v>22775.899268861504</v>
      </c>
      <c r="J15" s="52">
        <f>'Temporary Relocation Numbers'!J15*Assumptions!E$45</f>
        <v>15844.350927907621</v>
      </c>
      <c r="K15" s="52">
        <f>'Temporary Relocation Numbers'!K15*Assumptions!F$45</f>
        <v>11490.340593250094</v>
      </c>
      <c r="L15" s="52">
        <f>'Temporary Relocation Numbers'!L15*Assumptions!G$45</f>
        <v>11956.255091031653</v>
      </c>
      <c r="M15" s="52">
        <f>'Temporary Relocation Numbers'!M15*Assumptions!H$45</f>
        <v>5206.3363181396608</v>
      </c>
      <c r="N15" s="53">
        <f>'Temporary Relocation Numbers'!N15*Assumptions!C$45</f>
        <v>1748467.1334261775</v>
      </c>
      <c r="O15" s="53">
        <f>'Temporary Relocation Numbers'!O15*Assumptions!D$45</f>
        <v>3030229.8271936188</v>
      </c>
      <c r="P15" s="53">
        <f>'Temporary Relocation Numbers'!P15*Assumptions!E$45</f>
        <v>2444642.1899418281</v>
      </c>
      <c r="Q15" s="53">
        <f>'Temporary Relocation Numbers'!Q15*Assumptions!F$45</f>
        <v>803089.15237555653</v>
      </c>
      <c r="R15" s="53">
        <f>'Temporary Relocation Numbers'!R15*Assumptions!G$45</f>
        <v>651809.42002544645</v>
      </c>
      <c r="S15" s="53">
        <f>'Temporary Relocation Numbers'!S15*Assumptions!H$45</f>
        <v>378439.46175972914</v>
      </c>
      <c r="U15">
        <v>2034</v>
      </c>
      <c r="V15" s="51">
        <f>'Temporary Relocation Numbers'!V15*Assumptions!C$45</f>
        <v>0</v>
      </c>
      <c r="W15" s="51">
        <f>'Temporary Relocation Numbers'!W15*Assumptions!D$45</f>
        <v>0</v>
      </c>
      <c r="X15" s="51">
        <f>'Temporary Relocation Numbers'!X15*Assumptions!E$45</f>
        <v>0</v>
      </c>
      <c r="Y15" s="51">
        <f>'Temporary Relocation Numbers'!Y15*Assumptions!F$45</f>
        <v>0</v>
      </c>
      <c r="Z15" s="51">
        <f>'Temporary Relocation Numbers'!Z15*Assumptions!G$45</f>
        <v>0</v>
      </c>
      <c r="AA15" s="51">
        <f>'Temporary Relocation Numbers'!AA15*Assumptions!H$45</f>
        <v>0</v>
      </c>
      <c r="AB15" s="52">
        <f>'Temporary Relocation Numbers'!AB15*Assumptions!C$45</f>
        <v>20511.60269202611</v>
      </c>
      <c r="AC15" s="52">
        <f>'Temporary Relocation Numbers'!AC15*Assumptions!D$45</f>
        <v>20798.768437389466</v>
      </c>
      <c r="AD15" s="52">
        <f>'Temporary Relocation Numbers'!AD15*Assumptions!E$45</f>
        <v>14316.983068259964</v>
      </c>
      <c r="AE15" s="52">
        <f>'Temporary Relocation Numbers'!AE15*Assumptions!F$45</f>
        <v>11460.773848339284</v>
      </c>
      <c r="AF15" s="52">
        <f>'Temporary Relocation Numbers'!AF15*Assumptions!G$45</f>
        <v>11712.024885391653</v>
      </c>
      <c r="AG15" s="52">
        <f>'Temporary Relocation Numbers'!AG15*Assumptions!H$45</f>
        <v>4761.8922570646482</v>
      </c>
      <c r="AH15" s="53">
        <f>'Temporary Relocation Numbers'!AH15*Assumptions!C$45</f>
        <v>1627780.3633616695</v>
      </c>
      <c r="AI15" s="53">
        <f>'Temporary Relocation Numbers'!AI15*Assumptions!D$45</f>
        <v>2767181.5608192761</v>
      </c>
      <c r="AJ15" s="53">
        <f>'Temporary Relocation Numbers'!AJ15*Assumptions!E$45</f>
        <v>2208982.9366063625</v>
      </c>
      <c r="AK15" s="53">
        <f>'Temporary Relocation Numbers'!AK15*Assumptions!F$45</f>
        <v>801022.65731248807</v>
      </c>
      <c r="AL15" s="53">
        <f>'Temporary Relocation Numbers'!AL15*Assumptions!G$45</f>
        <v>638494.92083829583</v>
      </c>
      <c r="AM15" s="53">
        <f>'Temporary Relocation Numbers'!AM15*Assumptions!H$45</f>
        <v>346133.60194242949</v>
      </c>
    </row>
    <row r="16" spans="1:39" x14ac:dyDescent="0.35">
      <c r="A16">
        <v>2035</v>
      </c>
      <c r="B16" s="51">
        <f>'Temporary Relocation Numbers'!B16*Assumptions!C$45</f>
        <v>0</v>
      </c>
      <c r="C16" s="51">
        <f>'Temporary Relocation Numbers'!C16*Assumptions!D$45</f>
        <v>0</v>
      </c>
      <c r="D16" s="51">
        <f>'Temporary Relocation Numbers'!D16*Assumptions!E$45</f>
        <v>0</v>
      </c>
      <c r="E16" s="51">
        <f>'Temporary Relocation Numbers'!E16*Assumptions!F$45</f>
        <v>0</v>
      </c>
      <c r="F16" s="51">
        <f>'Temporary Relocation Numbers'!F16*Assumptions!G$45</f>
        <v>0</v>
      </c>
      <c r="G16" s="51">
        <f>'Temporary Relocation Numbers'!G16*Assumptions!H$45</f>
        <v>0</v>
      </c>
      <c r="H16" s="52">
        <f>'Temporary Relocation Numbers'!H16*Assumptions!C$45</f>
        <v>22348.827595577095</v>
      </c>
      <c r="I16" s="52">
        <f>'Temporary Relocation Numbers'!I16*Assumptions!D$45</f>
        <v>23103.033877247646</v>
      </c>
      <c r="J16" s="52">
        <f>'Temporary Relocation Numbers'!J16*Assumptions!E$45</f>
        <v>16071.926378376005</v>
      </c>
      <c r="K16" s="52">
        <f>'Temporary Relocation Numbers'!K16*Assumptions!F$45</f>
        <v>11655.378558417744</v>
      </c>
      <c r="L16" s="52">
        <f>'Temporary Relocation Numbers'!L16*Assumptions!G$45</f>
        <v>12127.985075468185</v>
      </c>
      <c r="M16" s="52">
        <f>'Temporary Relocation Numbers'!M16*Assumptions!H$45</f>
        <v>5281.1159249712455</v>
      </c>
      <c r="N16" s="53">
        <f>'Temporary Relocation Numbers'!N16*Assumptions!C$45</f>
        <v>1772756.5803319891</v>
      </c>
      <c r="O16" s="53">
        <f>'Temporary Relocation Numbers'!O16*Assumptions!D$45</f>
        <v>3072325.3319319892</v>
      </c>
      <c r="P16" s="53">
        <f>'Temporary Relocation Numbers'!P16*Assumptions!E$45</f>
        <v>2478602.7978029223</v>
      </c>
      <c r="Q16" s="53">
        <f>'Temporary Relocation Numbers'!Q16*Assumptions!F$45</f>
        <v>814245.54814322258</v>
      </c>
      <c r="R16" s="53">
        <f>'Temporary Relocation Numbers'!R16*Assumptions!G$45</f>
        <v>660864.26011808938</v>
      </c>
      <c r="S16" s="53">
        <f>'Temporary Relocation Numbers'!S16*Assumptions!H$45</f>
        <v>383696.6868100306</v>
      </c>
      <c r="U16">
        <v>2035</v>
      </c>
      <c r="V16" s="51">
        <f>'Temporary Relocation Numbers'!V16*Assumptions!C$45</f>
        <v>0</v>
      </c>
      <c r="W16" s="51">
        <f>'Temporary Relocation Numbers'!W16*Assumptions!D$45</f>
        <v>0</v>
      </c>
      <c r="X16" s="51">
        <f>'Temporary Relocation Numbers'!X16*Assumptions!E$45</f>
        <v>0</v>
      </c>
      <c r="Y16" s="51">
        <f>'Temporary Relocation Numbers'!Y16*Assumptions!F$45</f>
        <v>0</v>
      </c>
      <c r="Z16" s="51">
        <f>'Temporary Relocation Numbers'!Z16*Assumptions!G$45</f>
        <v>0</v>
      </c>
      <c r="AA16" s="51">
        <f>'Temporary Relocation Numbers'!AA16*Assumptions!H$45</f>
        <v>0</v>
      </c>
      <c r="AB16" s="52">
        <f>'Temporary Relocation Numbers'!AB16*Assumptions!C$45</f>
        <v>20806.214774509372</v>
      </c>
      <c r="AC16" s="52">
        <f>'Temporary Relocation Numbers'!AC16*Assumptions!D$45</f>
        <v>21097.505136536267</v>
      </c>
      <c r="AD16" s="52">
        <f>'Temporary Relocation Numbers'!AD16*Assumptions!E$45</f>
        <v>14522.620641293563</v>
      </c>
      <c r="AE16" s="52">
        <f>'Temporary Relocation Numbers'!AE16*Assumptions!F$45</f>
        <v>11625.387140680477</v>
      </c>
      <c r="AF16" s="52">
        <f>'Temporary Relocation Numbers'!AF16*Assumptions!G$45</f>
        <v>11880.246944554414</v>
      </c>
      <c r="AG16" s="52">
        <f>'Temporary Relocation Numbers'!AG16*Assumptions!H$45</f>
        <v>4830.2882286266422</v>
      </c>
      <c r="AH16" s="53">
        <f>'Temporary Relocation Numbers'!AH16*Assumptions!C$45</f>
        <v>1650393.2475013444</v>
      </c>
      <c r="AI16" s="53">
        <f>'Temporary Relocation Numbers'!AI16*Assumptions!D$45</f>
        <v>2805622.8379329927</v>
      </c>
      <c r="AJ16" s="53">
        <f>'Temporary Relocation Numbers'!AJ16*Assumptions!E$45</f>
        <v>2239669.8009624598</v>
      </c>
      <c r="AK16" s="53">
        <f>'Temporary Relocation Numbers'!AK16*Assumptions!F$45</f>
        <v>812150.34563627047</v>
      </c>
      <c r="AL16" s="53">
        <f>'Temporary Relocation Numbers'!AL16*Assumptions!G$45</f>
        <v>647364.79787678632</v>
      </c>
      <c r="AM16" s="53">
        <f>'Temporary Relocation Numbers'!AM16*Assumptions!H$45</f>
        <v>350942.03876458661</v>
      </c>
    </row>
    <row r="17" spans="1:39" x14ac:dyDescent="0.35">
      <c r="A17">
        <v>2036</v>
      </c>
      <c r="B17" s="51">
        <f>'Temporary Relocation Numbers'!B17*Assumptions!C$45</f>
        <v>0</v>
      </c>
      <c r="C17" s="51">
        <f>'Temporary Relocation Numbers'!C17*Assumptions!D$45</f>
        <v>0</v>
      </c>
      <c r="D17" s="51">
        <f>'Temporary Relocation Numbers'!D17*Assumptions!E$45</f>
        <v>0</v>
      </c>
      <c r="E17" s="51">
        <f>'Temporary Relocation Numbers'!E17*Assumptions!F$45</f>
        <v>0</v>
      </c>
      <c r="F17" s="51">
        <f>'Temporary Relocation Numbers'!F17*Assumptions!G$45</f>
        <v>0</v>
      </c>
      <c r="G17" s="51">
        <f>'Temporary Relocation Numbers'!G17*Assumptions!H$45</f>
        <v>0</v>
      </c>
      <c r="H17" s="52">
        <f>'Temporary Relocation Numbers'!H17*Assumptions!C$45</f>
        <v>22669.828091630581</v>
      </c>
      <c r="I17" s="52">
        <f>'Temporary Relocation Numbers'!I17*Assumptions!D$45</f>
        <v>23434.867182740807</v>
      </c>
      <c r="J17" s="52">
        <f>'Temporary Relocation Numbers'!J17*Assumptions!E$45</f>
        <v>16302.770538676152</v>
      </c>
      <c r="K17" s="52">
        <f>'Temporary Relocation Numbers'!K17*Assumptions!F$45</f>
        <v>11822.78699552447</v>
      </c>
      <c r="L17" s="52">
        <f>'Temporary Relocation Numbers'!L17*Assumptions!G$45</f>
        <v>12302.181650599718</v>
      </c>
      <c r="M17" s="52">
        <f>'Temporary Relocation Numbers'!M17*Assumptions!H$45</f>
        <v>5356.969605634441</v>
      </c>
      <c r="N17" s="53">
        <f>'Temporary Relocation Numbers'!N17*Assumptions!C$45</f>
        <v>1797383.4526430094</v>
      </c>
      <c r="O17" s="53">
        <f>'Temporary Relocation Numbers'!O17*Assumptions!D$45</f>
        <v>3115005.6211983431</v>
      </c>
      <c r="P17" s="53">
        <f>'Temporary Relocation Numbers'!P17*Assumptions!E$45</f>
        <v>2513035.1814073301</v>
      </c>
      <c r="Q17" s="53">
        <f>'Temporary Relocation Numbers'!Q17*Assumptions!F$45</f>
        <v>825556.9269114146</v>
      </c>
      <c r="R17" s="53">
        <f>'Temporary Relocation Numbers'!R17*Assumptions!G$45</f>
        <v>670044.88871053676</v>
      </c>
      <c r="S17" s="53">
        <f>'Temporary Relocation Numbers'!S17*Assumptions!H$45</f>
        <v>389026.94445344748</v>
      </c>
      <c r="U17">
        <v>2036</v>
      </c>
      <c r="V17" s="51">
        <f>'Temporary Relocation Numbers'!V17*Assumptions!C$45</f>
        <v>0</v>
      </c>
      <c r="W17" s="51">
        <f>'Temporary Relocation Numbers'!W17*Assumptions!D$45</f>
        <v>0</v>
      </c>
      <c r="X17" s="51">
        <f>'Temporary Relocation Numbers'!X17*Assumptions!E$45</f>
        <v>0</v>
      </c>
      <c r="Y17" s="51">
        <f>'Temporary Relocation Numbers'!Y17*Assumptions!F$45</f>
        <v>0</v>
      </c>
      <c r="Z17" s="51">
        <f>'Temporary Relocation Numbers'!Z17*Assumptions!G$45</f>
        <v>0</v>
      </c>
      <c r="AA17" s="51">
        <f>'Temporary Relocation Numbers'!AA17*Assumptions!H$45</f>
        <v>0</v>
      </c>
      <c r="AB17" s="52">
        <f>'Temporary Relocation Numbers'!AB17*Assumptions!C$45</f>
        <v>21105.058426824024</v>
      </c>
      <c r="AC17" s="52">
        <f>'Temporary Relocation Numbers'!AC17*Assumptions!D$45</f>
        <v>21400.532648174471</v>
      </c>
      <c r="AD17" s="52">
        <f>'Temporary Relocation Numbers'!AD17*Assumptions!E$45</f>
        <v>14731.21182621882</v>
      </c>
      <c r="AE17" s="52">
        <f>'Temporary Relocation Numbers'!AE17*Assumptions!F$45</f>
        <v>11792.364805303509</v>
      </c>
      <c r="AF17" s="52">
        <f>'Temporary Relocation Numbers'!AF17*Assumptions!G$45</f>
        <v>12050.885209408834</v>
      </c>
      <c r="AG17" s="52">
        <f>'Temporary Relocation Numbers'!AG17*Assumptions!H$45</f>
        <v>4899.666584642835</v>
      </c>
      <c r="AH17" s="53">
        <f>'Temporary Relocation Numbers'!AH17*Assumptions!C$45</f>
        <v>1673320.2664841616</v>
      </c>
      <c r="AI17" s="53">
        <f>'Temporary Relocation Numbers'!AI17*Assumptions!D$45</f>
        <v>2844598.1355848107</v>
      </c>
      <c r="AJ17" s="53">
        <f>'Temporary Relocation Numbers'!AJ17*Assumptions!E$45</f>
        <v>2270782.9627011232</v>
      </c>
      <c r="AK17" s="53">
        <f>'Temporary Relocation Numbers'!AK17*Assumptions!F$45</f>
        <v>823432.61816101265</v>
      </c>
      <c r="AL17" s="53">
        <f>'Temporary Relocation Numbers'!AL17*Assumptions!G$45</f>
        <v>656357.89393567992</v>
      </c>
      <c r="AM17" s="53">
        <f>'Temporary Relocation Numbers'!AM17*Assumptions!H$45</f>
        <v>355817.27368014737</v>
      </c>
    </row>
    <row r="18" spans="1:39" x14ac:dyDescent="0.35">
      <c r="A18">
        <v>2037</v>
      </c>
      <c r="B18" s="51">
        <f>'Temporary Relocation Numbers'!B18*Assumptions!C$45</f>
        <v>0</v>
      </c>
      <c r="C18" s="51">
        <f>'Temporary Relocation Numbers'!C18*Assumptions!D$45</f>
        <v>0</v>
      </c>
      <c r="D18" s="51">
        <f>'Temporary Relocation Numbers'!D18*Assumptions!E$45</f>
        <v>0</v>
      </c>
      <c r="E18" s="51">
        <f>'Temporary Relocation Numbers'!E18*Assumptions!F$45</f>
        <v>0</v>
      </c>
      <c r="F18" s="51">
        <f>'Temporary Relocation Numbers'!F18*Assumptions!G$45</f>
        <v>0</v>
      </c>
      <c r="G18" s="51">
        <f>'Temporary Relocation Numbers'!G18*Assumptions!H$45</f>
        <v>0</v>
      </c>
      <c r="H18" s="52">
        <f>'Temporary Relocation Numbers'!H18*Assumptions!C$45</f>
        <v>22995.439179359437</v>
      </c>
      <c r="I18" s="52">
        <f>'Temporary Relocation Numbers'!I18*Assumptions!D$45</f>
        <v>23771.466673628463</v>
      </c>
      <c r="J18" s="52">
        <f>'Temporary Relocation Numbers'!J18*Assumptions!E$45</f>
        <v>16536.930357914134</v>
      </c>
      <c r="K18" s="52">
        <f>'Temporary Relocation Numbers'!K18*Assumptions!F$45</f>
        <v>11992.599952113256</v>
      </c>
      <c r="L18" s="52">
        <f>'Temporary Relocation Numbers'!L18*Assumptions!G$45</f>
        <v>12478.880244541357</v>
      </c>
      <c r="M18" s="52">
        <f>'Temporary Relocation Numbers'!M18*Assumptions!H$45</f>
        <v>5433.912787257641</v>
      </c>
      <c r="N18" s="53">
        <f>'Temporary Relocation Numbers'!N18*Assumptions!C$45</f>
        <v>1822352.4378230788</v>
      </c>
      <c r="O18" s="53">
        <f>'Temporary Relocation Numbers'!O18*Assumptions!D$45</f>
        <v>3158278.8187328828</v>
      </c>
      <c r="P18" s="53">
        <f>'Temporary Relocation Numbers'!P18*Assumptions!E$45</f>
        <v>2547945.8945939257</v>
      </c>
      <c r="Q18" s="53">
        <f>'Temporary Relocation Numbers'!Q18*Assumptions!F$45</f>
        <v>837025.44168106106</v>
      </c>
      <c r="R18" s="53">
        <f>'Temporary Relocation Numbers'!R18*Assumptions!G$45</f>
        <v>679353.05323802982</v>
      </c>
      <c r="S18" s="53">
        <f>'Temporary Relocation Numbers'!S18*Assumptions!H$45</f>
        <v>394431.24924796534</v>
      </c>
      <c r="U18">
        <v>2037</v>
      </c>
      <c r="V18" s="51">
        <f>'Temporary Relocation Numbers'!V18*Assumptions!C$45</f>
        <v>0</v>
      </c>
      <c r="W18" s="51">
        <f>'Temporary Relocation Numbers'!W18*Assumptions!D$45</f>
        <v>0</v>
      </c>
      <c r="X18" s="51">
        <f>'Temporary Relocation Numbers'!X18*Assumptions!E$45</f>
        <v>0</v>
      </c>
      <c r="Y18" s="51">
        <f>'Temporary Relocation Numbers'!Y18*Assumptions!F$45</f>
        <v>0</v>
      </c>
      <c r="Z18" s="51">
        <f>'Temporary Relocation Numbers'!Z18*Assumptions!G$45</f>
        <v>0</v>
      </c>
      <c r="AA18" s="51">
        <f>'Temporary Relocation Numbers'!AA18*Assumptions!H$45</f>
        <v>0</v>
      </c>
      <c r="AB18" s="52">
        <f>'Temporary Relocation Numbers'!AB18*Assumptions!C$45</f>
        <v>21408.194427818951</v>
      </c>
      <c r="AC18" s="52">
        <f>'Temporary Relocation Numbers'!AC18*Assumptions!D$45</f>
        <v>21707.912602066648</v>
      </c>
      <c r="AD18" s="52">
        <f>'Temporary Relocation Numbers'!AD18*Assumptions!E$45</f>
        <v>14942.799046329688</v>
      </c>
      <c r="AE18" s="52">
        <f>'Temporary Relocation Numbers'!AE18*Assumptions!F$45</f>
        <v>11961.740802140819</v>
      </c>
      <c r="AF18" s="52">
        <f>'Temporary Relocation Numbers'!AF18*Assumptions!G$45</f>
        <v>12223.974384380565</v>
      </c>
      <c r="AG18" s="52">
        <f>'Temporary Relocation Numbers'!AG18*Assumptions!H$45</f>
        <v>4970.0414352895104</v>
      </c>
      <c r="AH18" s="53">
        <f>'Temporary Relocation Numbers'!AH18*Assumptions!C$45</f>
        <v>1696565.7842249167</v>
      </c>
      <c r="AI18" s="53">
        <f>'Temporary Relocation Numbers'!AI18*Assumptions!D$45</f>
        <v>2884114.8723090892</v>
      </c>
      <c r="AJ18" s="53">
        <f>'Temporary Relocation Numbers'!AJ18*Assumptions!E$45</f>
        <v>2302328.3438825649</v>
      </c>
      <c r="AK18" s="53">
        <f>'Temporary Relocation Numbers'!AK18*Assumptions!F$45</f>
        <v>834871.62234757876</v>
      </c>
      <c r="AL18" s="53">
        <f>'Temporary Relocation Numbers'!AL18*Assumptions!G$45</f>
        <v>665475.92075538973</v>
      </c>
      <c r="AM18" s="53">
        <f>'Temporary Relocation Numbers'!AM18*Assumptions!H$45</f>
        <v>360760.23463834909</v>
      </c>
    </row>
    <row r="19" spans="1:39" x14ac:dyDescent="0.35">
      <c r="A19">
        <v>2038</v>
      </c>
      <c r="B19" s="51">
        <f>'Temporary Relocation Numbers'!B19*Assumptions!C$45</f>
        <v>0</v>
      </c>
      <c r="C19" s="51">
        <f>'Temporary Relocation Numbers'!C19*Assumptions!D$45</f>
        <v>0</v>
      </c>
      <c r="D19" s="51">
        <f>'Temporary Relocation Numbers'!D19*Assumptions!E$45</f>
        <v>0</v>
      </c>
      <c r="E19" s="51">
        <f>'Temporary Relocation Numbers'!E19*Assumptions!F$45</f>
        <v>0</v>
      </c>
      <c r="F19" s="51">
        <f>'Temporary Relocation Numbers'!F19*Assumptions!G$45</f>
        <v>0</v>
      </c>
      <c r="G19" s="51">
        <f>'Temporary Relocation Numbers'!G19*Assumptions!H$45</f>
        <v>0</v>
      </c>
      <c r="H19" s="52">
        <f>'Temporary Relocation Numbers'!H19*Assumptions!C$45</f>
        <v>23325.727081575973</v>
      </c>
      <c r="I19" s="52">
        <f>'Temporary Relocation Numbers'!I19*Assumptions!D$45</f>
        <v>24112.900807545349</v>
      </c>
      <c r="J19" s="52">
        <f>'Temporary Relocation Numbers'!J19*Assumptions!E$45</f>
        <v>16774.453459535038</v>
      </c>
      <c r="K19" s="52">
        <f>'Temporary Relocation Numbers'!K19*Assumptions!F$45</f>
        <v>12164.851964758485</v>
      </c>
      <c r="L19" s="52">
        <f>'Temporary Relocation Numbers'!L19*Assumptions!G$45</f>
        <v>12658.116794269026</v>
      </c>
      <c r="M19" s="52">
        <f>'Temporary Relocation Numbers'!M19*Assumptions!H$45</f>
        <v>5511.9611185520444</v>
      </c>
      <c r="N19" s="53">
        <f>'Temporary Relocation Numbers'!N19*Assumptions!C$45</f>
        <v>1847668.2884535929</v>
      </c>
      <c r="O19" s="53">
        <f>'Temporary Relocation Numbers'!O19*Assumptions!D$45</f>
        <v>3202153.1611296088</v>
      </c>
      <c r="P19" s="53">
        <f>'Temporary Relocation Numbers'!P19*Assumptions!E$45</f>
        <v>2583341.5822465424</v>
      </c>
      <c r="Q19" s="53">
        <f>'Temporary Relocation Numbers'!Q19*Assumptions!F$45</f>
        <v>848653.27536226192</v>
      </c>
      <c r="R19" s="53">
        <f>'Temporary Relocation Numbers'!R19*Assumptions!G$45</f>
        <v>688790.52541092201</v>
      </c>
      <c r="S19" s="53">
        <f>'Temporary Relocation Numbers'!S19*Assumptions!H$45</f>
        <v>399910.62984565966</v>
      </c>
      <c r="U19">
        <v>2038</v>
      </c>
      <c r="V19" s="51">
        <f>'Temporary Relocation Numbers'!V19*Assumptions!C$45</f>
        <v>0</v>
      </c>
      <c r="W19" s="51">
        <f>'Temporary Relocation Numbers'!W19*Assumptions!D$45</f>
        <v>0</v>
      </c>
      <c r="X19" s="51">
        <f>'Temporary Relocation Numbers'!X19*Assumptions!E$45</f>
        <v>0</v>
      </c>
      <c r="Y19" s="51">
        <f>'Temporary Relocation Numbers'!Y19*Assumptions!F$45</f>
        <v>0</v>
      </c>
      <c r="Z19" s="51">
        <f>'Temporary Relocation Numbers'!Z19*Assumptions!G$45</f>
        <v>0</v>
      </c>
      <c r="AA19" s="51">
        <f>'Temporary Relocation Numbers'!AA19*Assumptions!H$45</f>
        <v>0</v>
      </c>
      <c r="AB19" s="52">
        <f>'Temporary Relocation Numbers'!AB19*Assumptions!C$45</f>
        <v>21715.684429321282</v>
      </c>
      <c r="AC19" s="52">
        <f>'Temporary Relocation Numbers'!AC19*Assumptions!D$45</f>
        <v>22019.707513175461</v>
      </c>
      <c r="AD19" s="52">
        <f>'Temporary Relocation Numbers'!AD19*Assumptions!E$45</f>
        <v>15157.425334254009</v>
      </c>
      <c r="AE19" s="52">
        <f>'Temporary Relocation Numbers'!AE19*Assumptions!F$45</f>
        <v>12133.549578897873</v>
      </c>
      <c r="AF19" s="52">
        <f>'Temporary Relocation Numbers'!AF19*Assumptions!G$45</f>
        <v>12399.549672361569</v>
      </c>
      <c r="AG19" s="52">
        <f>'Temporary Relocation Numbers'!AG19*Assumptions!H$45</f>
        <v>5041.4270934101205</v>
      </c>
      <c r="AH19" s="53">
        <f>'Temporary Relocation Numbers'!AH19*Assumptions!C$45</f>
        <v>1720134.2252612652</v>
      </c>
      <c r="AI19" s="53">
        <f>'Temporary Relocation Numbers'!AI19*Assumptions!D$45</f>
        <v>2924180.5696973731</v>
      </c>
      <c r="AJ19" s="53">
        <f>'Temporary Relocation Numbers'!AJ19*Assumptions!E$45</f>
        <v>2334311.9488353776</v>
      </c>
      <c r="AK19" s="53">
        <f>'Temporary Relocation Numbers'!AK19*Assumptions!F$45</f>
        <v>846469.53548904194</v>
      </c>
      <c r="AL19" s="53">
        <f>'Temporary Relocation Numbers'!AL19*Assumptions!G$45</f>
        <v>674720.61385557405</v>
      </c>
      <c r="AM19" s="53">
        <f>'Temporary Relocation Numbers'!AM19*Assumptions!H$45</f>
        <v>365771.86247936304</v>
      </c>
    </row>
    <row r="20" spans="1:39" x14ac:dyDescent="0.35">
      <c r="A20">
        <v>2039</v>
      </c>
      <c r="B20" s="51">
        <f>'Temporary Relocation Numbers'!B20*Assumptions!C$45</f>
        <v>0</v>
      </c>
      <c r="C20" s="51">
        <f>'Temporary Relocation Numbers'!C20*Assumptions!D$45</f>
        <v>0</v>
      </c>
      <c r="D20" s="51">
        <f>'Temporary Relocation Numbers'!D20*Assumptions!E$45</f>
        <v>0</v>
      </c>
      <c r="E20" s="51">
        <f>'Temporary Relocation Numbers'!E20*Assumptions!F$45</f>
        <v>0</v>
      </c>
      <c r="F20" s="51">
        <f>'Temporary Relocation Numbers'!F20*Assumptions!G$45</f>
        <v>0</v>
      </c>
      <c r="G20" s="51">
        <f>'Temporary Relocation Numbers'!G20*Assumptions!H$45</f>
        <v>0</v>
      </c>
      <c r="H20" s="52">
        <f>'Temporary Relocation Numbers'!H20*Assumptions!C$45</f>
        <v>23660.758972263422</v>
      </c>
      <c r="I20" s="52">
        <f>'Temporary Relocation Numbers'!I20*Assumptions!D$45</f>
        <v>24459.239025396302</v>
      </c>
      <c r="J20" s="52">
        <f>'Temporary Relocation Numbers'!J20*Assumptions!E$45</f>
        <v>17015.388151008628</v>
      </c>
      <c r="K20" s="52">
        <f>'Temporary Relocation Numbers'!K20*Assumptions!F$45</f>
        <v>12339.578066089971</v>
      </c>
      <c r="L20" s="52">
        <f>'Temporary Relocation Numbers'!L20*Assumptions!G$45</f>
        <v>12839.92775292833</v>
      </c>
      <c r="M20" s="52">
        <f>'Temporary Relocation Numbers'!M20*Assumptions!H$45</f>
        <v>5591.130472994284</v>
      </c>
      <c r="N20" s="53">
        <f>'Temporary Relocation Numbers'!N20*Assumptions!C$45</f>
        <v>1873335.8231381045</v>
      </c>
      <c r="O20" s="53">
        <f>'Temporary Relocation Numbers'!O20*Assumptions!D$45</f>
        <v>3246636.9994040662</v>
      </c>
      <c r="P20" s="53">
        <f>'Temporary Relocation Numbers'!P20*Assumptions!E$45</f>
        <v>2619228.9815587597</v>
      </c>
      <c r="Q20" s="53">
        <f>'Temporary Relocation Numbers'!Q20*Assumptions!F$45</f>
        <v>860442.64118978113</v>
      </c>
      <c r="R20" s="53">
        <f>'Temporary Relocation Numbers'!R20*Assumptions!G$45</f>
        <v>698359.10155190493</v>
      </c>
      <c r="S20" s="53">
        <f>'Temporary Relocation Numbers'!S20*Assumptions!H$45</f>
        <v>405466.12918848783</v>
      </c>
      <c r="U20">
        <v>2039</v>
      </c>
      <c r="V20" s="51">
        <f>'Temporary Relocation Numbers'!V20*Assumptions!C$45</f>
        <v>0</v>
      </c>
      <c r="W20" s="51">
        <f>'Temporary Relocation Numbers'!W20*Assumptions!D$45</f>
        <v>0</v>
      </c>
      <c r="X20" s="51">
        <f>'Temporary Relocation Numbers'!X20*Assumptions!E$45</f>
        <v>0</v>
      </c>
      <c r="Y20" s="51">
        <f>'Temporary Relocation Numbers'!Y20*Assumptions!F$45</f>
        <v>0</v>
      </c>
      <c r="Z20" s="51">
        <f>'Temporary Relocation Numbers'!Z20*Assumptions!G$45</f>
        <v>0</v>
      </c>
      <c r="AA20" s="51">
        <f>'Temporary Relocation Numbers'!AA20*Assumptions!H$45</f>
        <v>0</v>
      </c>
      <c r="AB20" s="52">
        <f>'Temporary Relocation Numbers'!AB20*Assumptions!C$45</f>
        <v>22027.590968675169</v>
      </c>
      <c r="AC20" s="52">
        <f>'Temporary Relocation Numbers'!AC20*Assumptions!D$45</f>
        <v>22335.980794377952</v>
      </c>
      <c r="AD20" s="52">
        <f>'Temporary Relocation Numbers'!AD20*Assumptions!E$45</f>
        <v>15375.134340705523</v>
      </c>
      <c r="AE20" s="52">
        <f>'Temporary Relocation Numbers'!AE20*Assumptions!F$45</f>
        <v>12307.826078059139</v>
      </c>
      <c r="AF20" s="52">
        <f>'Temporary Relocation Numbers'!AF20*Assumptions!G$45</f>
        <v>12577.6467818697</v>
      </c>
      <c r="AG20" s="52">
        <f>'Temporary Relocation Numbers'!AG20*Assumptions!H$45</f>
        <v>5113.8380774262314</v>
      </c>
      <c r="AH20" s="53">
        <f>'Temporary Relocation Numbers'!AH20*Assumptions!C$45</f>
        <v>1744030.0755958841</v>
      </c>
      <c r="AI20" s="53">
        <f>'Temporary Relocation Numbers'!AI20*Assumptions!D$45</f>
        <v>2964802.8538300418</v>
      </c>
      <c r="AJ20" s="53">
        <f>'Temporary Relocation Numbers'!AJ20*Assumptions!E$45</f>
        <v>2366739.8652994041</v>
      </c>
      <c r="AK20" s="53">
        <f>'Temporary Relocation Numbers'!AK20*Assumptions!F$45</f>
        <v>858228.56512510974</v>
      </c>
      <c r="AL20" s="53">
        <f>'Temporary Relocation Numbers'!AL20*Assumptions!G$45</f>
        <v>684093.73286547372</v>
      </c>
      <c r="AM20" s="53">
        <f>'Temporary Relocation Numbers'!AM20*Assumptions!H$45</f>
        <v>370853.11111337255</v>
      </c>
    </row>
    <row r="21" spans="1:39" x14ac:dyDescent="0.35">
      <c r="A21">
        <v>2040</v>
      </c>
      <c r="B21" s="51">
        <f>'Temporary Relocation Numbers'!B21*Assumptions!C$45</f>
        <v>0</v>
      </c>
      <c r="C21" s="51">
        <f>'Temporary Relocation Numbers'!C21*Assumptions!D$45</f>
        <v>0</v>
      </c>
      <c r="D21" s="51">
        <f>'Temporary Relocation Numbers'!D21*Assumptions!E$45</f>
        <v>0</v>
      </c>
      <c r="E21" s="51">
        <f>'Temporary Relocation Numbers'!E21*Assumptions!F$45</f>
        <v>0</v>
      </c>
      <c r="F21" s="51">
        <f>'Temporary Relocation Numbers'!F21*Assumptions!G$45</f>
        <v>0</v>
      </c>
      <c r="G21" s="51">
        <f>'Temporary Relocation Numbers'!G21*Assumptions!H$45</f>
        <v>0</v>
      </c>
      <c r="H21" s="52">
        <f>'Temporary Relocation Numbers'!H21*Assumptions!C$45</f>
        <v>27556.381034257796</v>
      </c>
      <c r="I21" s="52">
        <f>'Temporary Relocation Numbers'!I21*Assumptions!D$45</f>
        <v>28486.326714283437</v>
      </c>
      <c r="J21" s="52">
        <f>'Temporary Relocation Numbers'!J21*Assumptions!E$45</f>
        <v>19816.884144952477</v>
      </c>
      <c r="K21" s="52">
        <f>'Temporary Relocation Numbers'!K21*Assumptions!F$45</f>
        <v>14371.22601983114</v>
      </c>
      <c r="L21" s="52">
        <f>'Temporary Relocation Numbers'!L21*Assumptions!G$45</f>
        <v>14953.955704751741</v>
      </c>
      <c r="M21" s="52">
        <f>'Temporary Relocation Numbers'!M21*Assumptions!H$45</f>
        <v>6511.6812992639943</v>
      </c>
      <c r="N21" s="53">
        <f>'Temporary Relocation Numbers'!N21*Assumptions!C$45</f>
        <v>2180757.121079864</v>
      </c>
      <c r="O21" s="53">
        <f>'Temporary Relocation Numbers'!O21*Assumptions!D$45</f>
        <v>3779422.07081246</v>
      </c>
      <c r="P21" s="53">
        <f>'Temporary Relocation Numbers'!P21*Assumptions!E$45</f>
        <v>3049054.0898880456</v>
      </c>
      <c r="Q21" s="53">
        <f>'Temporary Relocation Numbers'!Q21*Assumptions!F$45</f>
        <v>1001644.4429659797</v>
      </c>
      <c r="R21" s="53">
        <f>'Temporary Relocation Numbers'!R21*Assumptions!G$45</f>
        <v>812962.39839640283</v>
      </c>
      <c r="S21" s="53">
        <f>'Temporary Relocation Numbers'!S21*Assumptions!H$45</f>
        <v>472004.61212730297</v>
      </c>
      <c r="U21">
        <v>2040</v>
      </c>
      <c r="V21" s="51">
        <f>'Temporary Relocation Numbers'!V21*Assumptions!C$45</f>
        <v>0</v>
      </c>
      <c r="W21" s="51">
        <f>'Temporary Relocation Numbers'!W21*Assumptions!D$45</f>
        <v>0</v>
      </c>
      <c r="X21" s="51">
        <f>'Temporary Relocation Numbers'!X21*Assumptions!E$45</f>
        <v>0</v>
      </c>
      <c r="Y21" s="51">
        <f>'Temporary Relocation Numbers'!Y21*Assumptions!F$45</f>
        <v>0</v>
      </c>
      <c r="Z21" s="51">
        <f>'Temporary Relocation Numbers'!Z21*Assumptions!G$45</f>
        <v>0</v>
      </c>
      <c r="AA21" s="51">
        <f>'Temporary Relocation Numbers'!AA21*Assumptions!H$45</f>
        <v>0</v>
      </c>
      <c r="AB21" s="52">
        <f>'Temporary Relocation Numbers'!AB21*Assumptions!C$45</f>
        <v>25654.3203331369</v>
      </c>
      <c r="AC21" s="52">
        <f>'Temporary Relocation Numbers'!AC21*Assumptions!D$45</f>
        <v>26013.484954783911</v>
      </c>
      <c r="AD21" s="52">
        <f>'Temporary Relocation Numbers'!AD21*Assumptions!E$45</f>
        <v>17906.570995547965</v>
      </c>
      <c r="AE21" s="52">
        <f>'Temporary Relocation Numbers'!AE21*Assumptions!F$45</f>
        <v>14334.246230560704</v>
      </c>
      <c r="AF21" s="52">
        <f>'Temporary Relocation Numbers'!AF21*Assumptions!G$45</f>
        <v>14648.491523108234</v>
      </c>
      <c r="AG21" s="52">
        <f>'Temporary Relocation Numbers'!AG21*Assumptions!H$45</f>
        <v>5955.8051698276968</v>
      </c>
      <c r="AH21" s="53">
        <f>'Temporary Relocation Numbers'!AH21*Assumptions!C$45</f>
        <v>2030231.8248321856</v>
      </c>
      <c r="AI21" s="53">
        <f>'Temporary Relocation Numbers'!AI21*Assumptions!D$45</f>
        <v>3451337.9054787448</v>
      </c>
      <c r="AJ21" s="53">
        <f>'Temporary Relocation Numbers'!AJ21*Assumptions!E$45</f>
        <v>2755130.5810985807</v>
      </c>
      <c r="AK21" s="53">
        <f>'Temporary Relocation Numbers'!AK21*Assumptions!F$45</f>
        <v>999067.0288766271</v>
      </c>
      <c r="AL21" s="53">
        <f>'Temporary Relocation Numbers'!AL21*Assumptions!G$45</f>
        <v>796356.03024632263</v>
      </c>
      <c r="AM21" s="53">
        <f>'Temporary Relocation Numbers'!AM21*Assumptions!H$45</f>
        <v>431711.47049350373</v>
      </c>
    </row>
    <row r="22" spans="1:39" x14ac:dyDescent="0.35">
      <c r="A22">
        <v>2041</v>
      </c>
      <c r="B22" s="51">
        <f>'Temporary Relocation Numbers'!B22*Assumptions!C$45</f>
        <v>0</v>
      </c>
      <c r="C22" s="51">
        <f>'Temporary Relocation Numbers'!C22*Assumptions!D$45</f>
        <v>0</v>
      </c>
      <c r="D22" s="51">
        <f>'Temporary Relocation Numbers'!D22*Assumptions!E$45</f>
        <v>0</v>
      </c>
      <c r="E22" s="51">
        <f>'Temporary Relocation Numbers'!E22*Assumptions!F$45</f>
        <v>0</v>
      </c>
      <c r="F22" s="51">
        <f>'Temporary Relocation Numbers'!F22*Assumptions!G$45</f>
        <v>0</v>
      </c>
      <c r="G22" s="51">
        <f>'Temporary Relocation Numbers'!G22*Assumptions!H$45</f>
        <v>0</v>
      </c>
      <c r="H22" s="52">
        <f>'Temporary Relocation Numbers'!H22*Assumptions!C$45</f>
        <v>27952.178618878574</v>
      </c>
      <c r="I22" s="52">
        <f>'Temporary Relocation Numbers'!I22*Assumptions!D$45</f>
        <v>28895.481287019782</v>
      </c>
      <c r="J22" s="52">
        <f>'Temporary Relocation Numbers'!J22*Assumptions!E$45</f>
        <v>20101.517851734621</v>
      </c>
      <c r="K22" s="52">
        <f>'Temporary Relocation Numbers'!K22*Assumptions!F$45</f>
        <v>14577.642694779022</v>
      </c>
      <c r="L22" s="52">
        <f>'Temporary Relocation Numbers'!L22*Assumptions!G$45</f>
        <v>15168.742237900222</v>
      </c>
      <c r="M22" s="52">
        <f>'Temporary Relocation Numbers'!M22*Assumptions!H$45</f>
        <v>6605.2098263541411</v>
      </c>
      <c r="N22" s="53">
        <f>'Temporary Relocation Numbers'!N22*Assumptions!C$45</f>
        <v>2211051.8765798686</v>
      </c>
      <c r="O22" s="53">
        <f>'Temporary Relocation Numbers'!O22*Assumptions!D$45</f>
        <v>3831925.2434307346</v>
      </c>
      <c r="P22" s="53">
        <f>'Temporary Relocation Numbers'!P22*Assumptions!E$45</f>
        <v>3091411.0985005903</v>
      </c>
      <c r="Q22" s="53">
        <f>'Temporary Relocation Numbers'!Q22*Assumptions!F$45</f>
        <v>1015559.1394740288</v>
      </c>
      <c r="R22" s="53">
        <f>'Temporary Relocation Numbers'!R22*Assumptions!G$45</f>
        <v>824255.95183802617</v>
      </c>
      <c r="S22" s="53">
        <f>'Temporary Relocation Numbers'!S22*Assumptions!H$45</f>
        <v>478561.63041285618</v>
      </c>
      <c r="U22">
        <v>2041</v>
      </c>
      <c r="V22" s="51">
        <f>'Temporary Relocation Numbers'!V22*Assumptions!C$45</f>
        <v>0</v>
      </c>
      <c r="W22" s="51">
        <f>'Temporary Relocation Numbers'!W22*Assumptions!D$45</f>
        <v>0</v>
      </c>
      <c r="X22" s="51">
        <f>'Temporary Relocation Numbers'!X22*Assumptions!E$45</f>
        <v>0</v>
      </c>
      <c r="Y22" s="51">
        <f>'Temporary Relocation Numbers'!Y22*Assumptions!F$45</f>
        <v>0</v>
      </c>
      <c r="Z22" s="51">
        <f>'Temporary Relocation Numbers'!Z22*Assumptions!G$45</f>
        <v>0</v>
      </c>
      <c r="AA22" s="51">
        <f>'Temporary Relocation Numbers'!AA22*Assumptions!H$45</f>
        <v>0</v>
      </c>
      <c r="AB22" s="52">
        <f>'Temporary Relocation Numbers'!AB22*Assumptions!C$45</f>
        <v>26022.79825519495</v>
      </c>
      <c r="AC22" s="52">
        <f>'Temporary Relocation Numbers'!AC22*Assumptions!D$45</f>
        <v>26387.121627171065</v>
      </c>
      <c r="AD22" s="52">
        <f>'Temporary Relocation Numbers'!AD22*Assumptions!E$45</f>
        <v>18163.76650827031</v>
      </c>
      <c r="AE22" s="52">
        <f>'Temporary Relocation Numbers'!AE22*Assumptions!F$45</f>
        <v>14540.131757704572</v>
      </c>
      <c r="AF22" s="52">
        <f>'Temporary Relocation Numbers'!AF22*Assumptions!G$45</f>
        <v>14858.890615644237</v>
      </c>
      <c r="AG22" s="52">
        <f>'Temporary Relocation Numbers'!AG22*Assumptions!H$45</f>
        <v>6041.3495414837271</v>
      </c>
      <c r="AH22" s="53">
        <f>'Temporary Relocation Numbers'!AH22*Assumptions!C$45</f>
        <v>2058435.5051719581</v>
      </c>
      <c r="AI22" s="53">
        <f>'Temporary Relocation Numbers'!AI22*Assumptions!D$45</f>
        <v>3499283.3813796118</v>
      </c>
      <c r="AJ22" s="53">
        <f>'Temporary Relocation Numbers'!AJ22*Assumptions!E$45</f>
        <v>2793404.4477837603</v>
      </c>
      <c r="AK22" s="53">
        <f>'Temporary Relocation Numbers'!AK22*Assumptions!F$45</f>
        <v>1012945.920329219</v>
      </c>
      <c r="AL22" s="53">
        <f>'Temporary Relocation Numbers'!AL22*Assumptions!G$45</f>
        <v>807418.89047686511</v>
      </c>
      <c r="AM22" s="53">
        <f>'Temporary Relocation Numbers'!AM22*Assumptions!H$45</f>
        <v>437708.74241284141</v>
      </c>
    </row>
    <row r="23" spans="1:39" x14ac:dyDescent="0.35">
      <c r="A23">
        <v>2042</v>
      </c>
      <c r="B23" s="51">
        <f>'Temporary Relocation Numbers'!B23*Assumptions!C$45</f>
        <v>0</v>
      </c>
      <c r="C23" s="51">
        <f>'Temporary Relocation Numbers'!C23*Assumptions!D$45</f>
        <v>0</v>
      </c>
      <c r="D23" s="51">
        <f>'Temporary Relocation Numbers'!D23*Assumptions!E$45</f>
        <v>0</v>
      </c>
      <c r="E23" s="51">
        <f>'Temporary Relocation Numbers'!E23*Assumptions!F$45</f>
        <v>0</v>
      </c>
      <c r="F23" s="51">
        <f>'Temporary Relocation Numbers'!F23*Assumptions!G$45</f>
        <v>0</v>
      </c>
      <c r="G23" s="51">
        <f>'Temporary Relocation Numbers'!G23*Assumptions!H$45</f>
        <v>0</v>
      </c>
      <c r="H23" s="52">
        <f>'Temporary Relocation Numbers'!H23*Assumptions!C$45</f>
        <v>28353.661120099852</v>
      </c>
      <c r="I23" s="52">
        <f>'Temporary Relocation Numbers'!I23*Assumptions!D$45</f>
        <v>29310.512625338091</v>
      </c>
      <c r="J23" s="52">
        <f>'Temporary Relocation Numbers'!J23*Assumptions!E$45</f>
        <v>20390.239807024649</v>
      </c>
      <c r="K23" s="52">
        <f>'Temporary Relocation Numbers'!K23*Assumptions!F$45</f>
        <v>14787.024172008754</v>
      </c>
      <c r="L23" s="52">
        <f>'Temporary Relocation Numbers'!L23*Assumptions!G$45</f>
        <v>15386.613791208771</v>
      </c>
      <c r="M23" s="52">
        <f>'Temporary Relocation Numbers'!M23*Assumptions!H$45</f>
        <v>6700.0817216126034</v>
      </c>
      <c r="N23" s="53">
        <f>'Temporary Relocation Numbers'!N23*Assumptions!C$45</f>
        <v>2241767.4823441845</v>
      </c>
      <c r="O23" s="53">
        <f>'Temporary Relocation Numbers'!O23*Assumptions!D$45</f>
        <v>3885157.7823604001</v>
      </c>
      <c r="P23" s="53">
        <f>'Temporary Relocation Numbers'!P23*Assumptions!E$45</f>
        <v>3134356.5244142748</v>
      </c>
      <c r="Q23" s="53">
        <f>'Temporary Relocation Numbers'!Q23*Assumptions!F$45</f>
        <v>1029667.1368886728</v>
      </c>
      <c r="R23" s="53">
        <f>'Temporary Relocation Numbers'!R23*Assumptions!G$45</f>
        <v>835706.39365430293</v>
      </c>
      <c r="S23" s="53">
        <f>'Temporary Relocation Numbers'!S23*Assumptions!H$45</f>
        <v>485209.7378269739</v>
      </c>
      <c r="U23">
        <v>2042</v>
      </c>
      <c r="V23" s="51">
        <f>'Temporary Relocation Numbers'!V23*Assumptions!C$45</f>
        <v>0</v>
      </c>
      <c r="W23" s="51">
        <f>'Temporary Relocation Numbers'!W23*Assumptions!D$45</f>
        <v>0</v>
      </c>
      <c r="X23" s="51">
        <f>'Temporary Relocation Numbers'!X23*Assumptions!E$45</f>
        <v>0</v>
      </c>
      <c r="Y23" s="51">
        <f>'Temporary Relocation Numbers'!Y23*Assumptions!F$45</f>
        <v>0</v>
      </c>
      <c r="Z23" s="51">
        <f>'Temporary Relocation Numbers'!Z23*Assumptions!G$45</f>
        <v>0</v>
      </c>
      <c r="AA23" s="51">
        <f>'Temporary Relocation Numbers'!AA23*Assumptions!H$45</f>
        <v>0</v>
      </c>
      <c r="AB23" s="52">
        <f>'Temporary Relocation Numbers'!AB23*Assumptions!C$45</f>
        <v>26396.568696301685</v>
      </c>
      <c r="AC23" s="52">
        <f>'Temporary Relocation Numbers'!AC23*Assumptions!D$45</f>
        <v>26766.124914727043</v>
      </c>
      <c r="AD23" s="52">
        <f>'Temporary Relocation Numbers'!AD23*Assumptions!E$45</f>
        <v>18424.6561694581</v>
      </c>
      <c r="AE23" s="52">
        <f>'Temporary Relocation Numbers'!AE23*Assumptions!F$45</f>
        <v>14748.974458152528</v>
      </c>
      <c r="AF23" s="52">
        <f>'Temporary Relocation Numbers'!AF23*Assumptions!G$45</f>
        <v>15072.311710689521</v>
      </c>
      <c r="AG23" s="52">
        <f>'Temporary Relocation Numbers'!AG23*Assumptions!H$45</f>
        <v>6128.1226033526427</v>
      </c>
      <c r="AH23" s="53">
        <f>'Temporary Relocation Numbers'!AH23*Assumptions!C$45</f>
        <v>2087030.9868690826</v>
      </c>
      <c r="AI23" s="53">
        <f>'Temporary Relocation Numbers'!AI23*Assumptions!D$45</f>
        <v>3547894.9087429298</v>
      </c>
      <c r="AJ23" s="53">
        <f>'Temporary Relocation Numbers'!AJ23*Assumptions!E$45</f>
        <v>2832210.0093661202</v>
      </c>
      <c r="AK23" s="53">
        <f>'Temporary Relocation Numbers'!AK23*Assumptions!F$45</f>
        <v>1027017.6152898688</v>
      </c>
      <c r="AL23" s="53">
        <f>'Temporary Relocation Numbers'!AL23*Assumptions!G$45</f>
        <v>818635.43432608072</v>
      </c>
      <c r="AM23" s="53">
        <f>'Temporary Relocation Numbers'!AM23*Assumptions!H$45</f>
        <v>443789.32754698303</v>
      </c>
    </row>
    <row r="24" spans="1:39" x14ac:dyDescent="0.35">
      <c r="A24">
        <v>2043</v>
      </c>
      <c r="B24" s="51">
        <f>'Temporary Relocation Numbers'!B24*Assumptions!C$45</f>
        <v>0</v>
      </c>
      <c r="C24" s="51">
        <f>'Temporary Relocation Numbers'!C24*Assumptions!D$45</f>
        <v>0</v>
      </c>
      <c r="D24" s="51">
        <f>'Temporary Relocation Numbers'!D24*Assumptions!E$45</f>
        <v>0</v>
      </c>
      <c r="E24" s="51">
        <f>'Temporary Relocation Numbers'!E24*Assumptions!F$45</f>
        <v>0</v>
      </c>
      <c r="F24" s="51">
        <f>'Temporary Relocation Numbers'!F24*Assumptions!G$45</f>
        <v>0</v>
      </c>
      <c r="G24" s="51">
        <f>'Temporary Relocation Numbers'!G24*Assumptions!H$45</f>
        <v>0</v>
      </c>
      <c r="H24" s="52">
        <f>'Temporary Relocation Numbers'!H24*Assumptions!C$45</f>
        <v>28760.910191468844</v>
      </c>
      <c r="I24" s="52">
        <f>'Temporary Relocation Numbers'!I24*Assumptions!D$45</f>
        <v>29731.505138349265</v>
      </c>
      <c r="J24" s="52">
        <f>'Temporary Relocation Numbers'!J24*Assumptions!E$45</f>
        <v>20683.108731119795</v>
      </c>
      <c r="K24" s="52">
        <f>'Temporary Relocation Numbers'!K24*Assumptions!F$45</f>
        <v>14999.413035543999</v>
      </c>
      <c r="L24" s="52">
        <f>'Temporary Relocation Numbers'!L24*Assumptions!G$45</f>
        <v>15607.614675413497</v>
      </c>
      <c r="M24" s="52">
        <f>'Temporary Relocation Numbers'!M24*Assumptions!H$45</f>
        <v>6796.316280093969</v>
      </c>
      <c r="N24" s="53">
        <f>'Temporary Relocation Numbers'!N24*Assumptions!C$45</f>
        <v>2272909.7847624598</v>
      </c>
      <c r="O24" s="53">
        <f>'Temporary Relocation Numbers'!O24*Assumptions!D$45</f>
        <v>3939129.8198504187</v>
      </c>
      <c r="P24" s="53">
        <f>'Temporary Relocation Numbers'!P24*Assumptions!E$45</f>
        <v>3177898.5418352503</v>
      </c>
      <c r="Q24" s="53">
        <f>'Temporary Relocation Numbers'!Q24*Assumptions!F$45</f>
        <v>1043971.1205175263</v>
      </c>
      <c r="R24" s="53">
        <f>'Temporary Relocation Numbers'!R24*Assumptions!G$45</f>
        <v>847315.90331533819</v>
      </c>
      <c r="S24" s="53">
        <f>'Temporary Relocation Numbers'!S24*Assumptions!H$45</f>
        <v>491950.19976636249</v>
      </c>
      <c r="U24">
        <v>2043</v>
      </c>
      <c r="V24" s="51">
        <f>'Temporary Relocation Numbers'!V24*Assumptions!C$45</f>
        <v>0</v>
      </c>
      <c r="W24" s="51">
        <f>'Temporary Relocation Numbers'!W24*Assumptions!D$45</f>
        <v>0</v>
      </c>
      <c r="X24" s="51">
        <f>'Temporary Relocation Numbers'!X24*Assumptions!E$45</f>
        <v>0</v>
      </c>
      <c r="Y24" s="51">
        <f>'Temporary Relocation Numbers'!Y24*Assumptions!F$45</f>
        <v>0</v>
      </c>
      <c r="Z24" s="51">
        <f>'Temporary Relocation Numbers'!Z24*Assumptions!G$45</f>
        <v>0</v>
      </c>
      <c r="AA24" s="51">
        <f>'Temporary Relocation Numbers'!AA24*Assumptions!H$45</f>
        <v>0</v>
      </c>
      <c r="AB24" s="52">
        <f>'Temporary Relocation Numbers'!AB24*Assumptions!C$45</f>
        <v>26775.707673923022</v>
      </c>
      <c r="AC24" s="52">
        <f>'Temporary Relocation Numbers'!AC24*Assumptions!D$45</f>
        <v>27150.571899174556</v>
      </c>
      <c r="AD24" s="52">
        <f>'Temporary Relocation Numbers'!AD24*Assumptions!E$45</f>
        <v>18689.293038874082</v>
      </c>
      <c r="AE24" s="52">
        <f>'Temporary Relocation Numbers'!AE24*Assumptions!F$45</f>
        <v>14960.816806351775</v>
      </c>
      <c r="AF24" s="52">
        <f>'Temporary Relocation Numbers'!AF24*Assumptions!G$45</f>
        <v>15288.798213845579</v>
      </c>
      <c r="AG24" s="52">
        <f>'Temporary Relocation Numbers'!AG24*Assumptions!H$45</f>
        <v>6216.1420033475706</v>
      </c>
      <c r="AH24" s="53">
        <f>'Temporary Relocation Numbers'!AH24*Assumptions!C$45</f>
        <v>2116023.7127700867</v>
      </c>
      <c r="AI24" s="53">
        <f>'Temporary Relocation Numbers'!AI24*Assumptions!D$45</f>
        <v>3597181.7402571402</v>
      </c>
      <c r="AJ24" s="53">
        <f>'Temporary Relocation Numbers'!AJ24*Assumptions!E$45</f>
        <v>2871554.6520725605</v>
      </c>
      <c r="AK24" s="53">
        <f>'Temporary Relocation Numbers'!AK24*Assumptions!F$45</f>
        <v>1041284.7921564047</v>
      </c>
      <c r="AL24" s="53">
        <f>'Temporary Relocation Numbers'!AL24*Assumptions!G$45</f>
        <v>830007.79674407816</v>
      </c>
      <c r="AM24" s="53">
        <f>'Temporary Relocation Numbers'!AM24*Assumptions!H$45</f>
        <v>449954.38327079039</v>
      </c>
    </row>
    <row r="25" spans="1:39" x14ac:dyDescent="0.35">
      <c r="A25">
        <v>2044</v>
      </c>
      <c r="B25" s="51">
        <f>'Temporary Relocation Numbers'!B25*Assumptions!C$45</f>
        <v>0</v>
      </c>
      <c r="C25" s="51">
        <f>'Temporary Relocation Numbers'!C25*Assumptions!D$45</f>
        <v>0</v>
      </c>
      <c r="D25" s="51">
        <f>'Temporary Relocation Numbers'!D25*Assumptions!E$45</f>
        <v>0</v>
      </c>
      <c r="E25" s="51">
        <f>'Temporary Relocation Numbers'!E25*Assumptions!F$45</f>
        <v>0</v>
      </c>
      <c r="F25" s="51">
        <f>'Temporary Relocation Numbers'!F25*Assumptions!G$45</f>
        <v>0</v>
      </c>
      <c r="G25" s="51">
        <f>'Temporary Relocation Numbers'!G25*Assumptions!H$45</f>
        <v>0</v>
      </c>
      <c r="H25" s="52">
        <f>'Temporary Relocation Numbers'!H25*Assumptions!C$45</f>
        <v>29174.008659338284</v>
      </c>
      <c r="I25" s="52">
        <f>'Temporary Relocation Numbers'!I25*Assumptions!D$45</f>
        <v>30158.544447548436</v>
      </c>
      <c r="J25" s="52">
        <f>'Temporary Relocation Numbers'!J25*Assumptions!E$45</f>
        <v>20980.184187728151</v>
      </c>
      <c r="K25" s="52">
        <f>'Temporary Relocation Numbers'!K25*Assumptions!F$45</f>
        <v>15214.852481050912</v>
      </c>
      <c r="L25" s="52">
        <f>'Temporary Relocation Numbers'!L25*Assumptions!G$45</f>
        <v>15831.789837694079</v>
      </c>
      <c r="M25" s="52">
        <f>'Temporary Relocation Numbers'!M25*Assumptions!H$45</f>
        <v>6893.9330739913939</v>
      </c>
      <c r="N25" s="53">
        <f>'Temporary Relocation Numbers'!N25*Assumptions!C$45</f>
        <v>2304484.7114415262</v>
      </c>
      <c r="O25" s="53">
        <f>'Temporary Relocation Numbers'!O25*Assumptions!D$45</f>
        <v>3993851.628905456</v>
      </c>
      <c r="P25" s="53">
        <f>'Temporary Relocation Numbers'!P25*Assumptions!E$45</f>
        <v>3222045.4385245279</v>
      </c>
      <c r="Q25" s="53">
        <f>'Temporary Relocation Numbers'!Q25*Assumptions!F$45</f>
        <v>1058473.8129721005</v>
      </c>
      <c r="R25" s="53">
        <f>'Temporary Relocation Numbers'!R25*Assumptions!G$45</f>
        <v>859086.69056811242</v>
      </c>
      <c r="S25" s="53">
        <f>'Temporary Relocation Numbers'!S25*Assumptions!H$45</f>
        <v>498784.29920643254</v>
      </c>
      <c r="U25">
        <v>2044</v>
      </c>
      <c r="V25" s="51">
        <f>'Temporary Relocation Numbers'!V25*Assumptions!C$45</f>
        <v>0</v>
      </c>
      <c r="W25" s="51">
        <f>'Temporary Relocation Numbers'!W25*Assumptions!D$45</f>
        <v>0</v>
      </c>
      <c r="X25" s="51">
        <f>'Temporary Relocation Numbers'!X25*Assumptions!E$45</f>
        <v>0</v>
      </c>
      <c r="Y25" s="51">
        <f>'Temporary Relocation Numbers'!Y25*Assumptions!F$45</f>
        <v>0</v>
      </c>
      <c r="Z25" s="51">
        <f>'Temporary Relocation Numbers'!Z25*Assumptions!G$45</f>
        <v>0</v>
      </c>
      <c r="AA25" s="51">
        <f>'Temporary Relocation Numbers'!AA25*Assumptions!H$45</f>
        <v>0</v>
      </c>
      <c r="AB25" s="52">
        <f>'Temporary Relocation Numbers'!AB25*Assumptions!C$45</f>
        <v>27160.292297378324</v>
      </c>
      <c r="AC25" s="52">
        <f>'Temporary Relocation Numbers'!AC25*Assumptions!D$45</f>
        <v>27540.540769375846</v>
      </c>
      <c r="AD25" s="52">
        <f>'Temporary Relocation Numbers'!AD25*Assumptions!E$45</f>
        <v>18957.73093838854</v>
      </c>
      <c r="AE25" s="52">
        <f>'Temporary Relocation Numbers'!AE25*Assumptions!F$45</f>
        <v>15175.701886818128</v>
      </c>
      <c r="AF25" s="52">
        <f>'Temporary Relocation Numbers'!AF25*Assumptions!G$45</f>
        <v>15508.394154156886</v>
      </c>
      <c r="AG25" s="52">
        <f>'Temporary Relocation Numbers'!AG25*Assumptions!H$45</f>
        <v>6305.4256428619919</v>
      </c>
      <c r="AH25" s="53">
        <f>'Temporary Relocation Numbers'!AH25*Assumptions!C$45</f>
        <v>2145419.2013327191</v>
      </c>
      <c r="AI25" s="53">
        <f>'Temporary Relocation Numbers'!AI25*Assumptions!D$45</f>
        <v>3647153.2571476633</v>
      </c>
      <c r="AJ25" s="53">
        <f>'Temporary Relocation Numbers'!AJ25*Assumptions!E$45</f>
        <v>2911445.8647383535</v>
      </c>
      <c r="AK25" s="53">
        <f>'Temporary Relocation Numbers'!AK25*Assumptions!F$45</f>
        <v>1055750.1665345614</v>
      </c>
      <c r="AL25" s="53">
        <f>'Temporary Relocation Numbers'!AL25*Assumptions!G$45</f>
        <v>841538.14233937673</v>
      </c>
      <c r="AM25" s="53">
        <f>'Temporary Relocation Numbers'!AM25*Assumptions!H$45</f>
        <v>456205.08303720655</v>
      </c>
    </row>
    <row r="26" spans="1:39" x14ac:dyDescent="0.35">
      <c r="A26">
        <v>2045</v>
      </c>
      <c r="B26" s="51">
        <f>'Temporary Relocation Numbers'!B26*Assumptions!C$45</f>
        <v>0</v>
      </c>
      <c r="C26" s="51">
        <f>'Temporary Relocation Numbers'!C26*Assumptions!D$45</f>
        <v>0</v>
      </c>
      <c r="D26" s="51">
        <f>'Temporary Relocation Numbers'!D26*Assumptions!E$45</f>
        <v>0</v>
      </c>
      <c r="E26" s="51">
        <f>'Temporary Relocation Numbers'!E26*Assumptions!F$45</f>
        <v>0</v>
      </c>
      <c r="F26" s="51">
        <f>'Temporary Relocation Numbers'!F26*Assumptions!G$45</f>
        <v>0</v>
      </c>
      <c r="G26" s="51">
        <f>'Temporary Relocation Numbers'!G26*Assumptions!H$45</f>
        <v>0</v>
      </c>
      <c r="H26" s="52">
        <f>'Temporary Relocation Numbers'!H26*Assumptions!C$45</f>
        <v>29593.040539711721</v>
      </c>
      <c r="I26" s="52">
        <f>'Temporary Relocation Numbers'!I26*Assumptions!D$45</f>
        <v>30591.717404228719</v>
      </c>
      <c r="J26" s="52">
        <f>'Temporary Relocation Numbers'!J26*Assumptions!E$45</f>
        <v>21281.526596082804</v>
      </c>
      <c r="K26" s="52">
        <f>'Temporary Relocation Numbers'!K26*Assumptions!F$45</f>
        <v>15433.386324623292</v>
      </c>
      <c r="L26" s="52">
        <f>'Temporary Relocation Numbers'!L26*Assumptions!G$45</f>
        <v>16059.184870815197</v>
      </c>
      <c r="M26" s="52">
        <f>'Temporary Relocation Numbers'!M26*Assumptions!H$45</f>
        <v>6992.9519566171975</v>
      </c>
      <c r="N26" s="53">
        <f>'Temporary Relocation Numbers'!N26*Assumptions!C$45</f>
        <v>2336498.2723336485</v>
      </c>
      <c r="O26" s="53">
        <f>'Temporary Relocation Numbers'!O26*Assumptions!D$45</f>
        <v>4049333.6252412382</v>
      </c>
      <c r="P26" s="53">
        <f>'Temporary Relocation Numbers'!P26*Assumptions!E$45</f>
        <v>3266805.6173754721</v>
      </c>
      <c r="Q26" s="53">
        <f>'Temporary Relocation Numbers'!Q26*Assumptions!F$45</f>
        <v>1073177.9746860235</v>
      </c>
      <c r="R26" s="53">
        <f>'Temporary Relocation Numbers'!R26*Assumptions!G$45</f>
        <v>871020.99585708533</v>
      </c>
      <c r="S26" s="53">
        <f>'Temporary Relocation Numbers'!S26*Assumptions!H$45</f>
        <v>505713.33694549883</v>
      </c>
      <c r="U26">
        <v>2045</v>
      </c>
      <c r="V26" s="51">
        <f>'Temporary Relocation Numbers'!V26*Assumptions!C$45</f>
        <v>0</v>
      </c>
      <c r="W26" s="51">
        <f>'Temporary Relocation Numbers'!W26*Assumptions!D$45</f>
        <v>0</v>
      </c>
      <c r="X26" s="51">
        <f>'Temporary Relocation Numbers'!X26*Assumptions!E$45</f>
        <v>0</v>
      </c>
      <c r="Y26" s="51">
        <f>'Temporary Relocation Numbers'!Y26*Assumptions!F$45</f>
        <v>0</v>
      </c>
      <c r="Z26" s="51">
        <f>'Temporary Relocation Numbers'!Z26*Assumptions!G$45</f>
        <v>0</v>
      </c>
      <c r="AA26" s="51">
        <f>'Temporary Relocation Numbers'!AA26*Assumptions!H$45</f>
        <v>0</v>
      </c>
      <c r="AB26" s="52">
        <f>'Temporary Relocation Numbers'!AB26*Assumptions!C$45</f>
        <v>27550.400783522869</v>
      </c>
      <c r="AC26" s="52">
        <f>'Temporary Relocation Numbers'!AC26*Assumptions!D$45</f>
        <v>27936.110837234817</v>
      </c>
      <c r="AD26" s="52">
        <f>'Temporary Relocation Numbers'!AD26*Assumptions!E$45</f>
        <v>19230.024462925612</v>
      </c>
      <c r="AE26" s="52">
        <f>'Temporary Relocation Numbers'!AE26*Assumptions!F$45</f>
        <v>15393.673402898572</v>
      </c>
      <c r="AF26" s="52">
        <f>'Temporary Relocation Numbers'!AF26*Assumptions!G$45</f>
        <v>15731.144193065527</v>
      </c>
      <c r="AG26" s="52">
        <f>'Temporary Relocation Numbers'!AG26*Assumptions!H$45</f>
        <v>6395.9916804105414</v>
      </c>
      <c r="AH26" s="53">
        <f>'Temporary Relocation Numbers'!AH26*Assumptions!C$45</f>
        <v>2175223.0476763253</v>
      </c>
      <c r="AI26" s="53">
        <f>'Temporary Relocation Numbers'!AI26*Assumptions!D$45</f>
        <v>3697818.9709625156</v>
      </c>
      <c r="AJ26" s="53">
        <f>'Temporary Relocation Numbers'!AJ26*Assumptions!E$45</f>
        <v>2951891.2402325626</v>
      </c>
      <c r="AK26" s="53">
        <f>'Temporary Relocation Numbers'!AK26*Assumptions!F$45</f>
        <v>1070416.4917548664</v>
      </c>
      <c r="AL26" s="53">
        <f>'Temporary Relocation Numbers'!AL26*Assumptions!G$45</f>
        <v>853228.6657909177</v>
      </c>
      <c r="AM26" s="53">
        <f>'Temporary Relocation Numbers'!AM26*Assumptions!H$45</f>
        <v>462542.61660060851</v>
      </c>
    </row>
    <row r="27" spans="1:39" x14ac:dyDescent="0.35">
      <c r="A27">
        <v>2046</v>
      </c>
      <c r="B27" s="51">
        <f>'Temporary Relocation Numbers'!B27*Assumptions!C$45</f>
        <v>0</v>
      </c>
      <c r="C27" s="51">
        <f>'Temporary Relocation Numbers'!C27*Assumptions!D$45</f>
        <v>0</v>
      </c>
      <c r="D27" s="51">
        <f>'Temporary Relocation Numbers'!D27*Assumptions!E$45</f>
        <v>0</v>
      </c>
      <c r="E27" s="51">
        <f>'Temporary Relocation Numbers'!E27*Assumptions!F$45</f>
        <v>0</v>
      </c>
      <c r="F27" s="51">
        <f>'Temporary Relocation Numbers'!F27*Assumptions!G$45</f>
        <v>0</v>
      </c>
      <c r="G27" s="51">
        <f>'Temporary Relocation Numbers'!G27*Assumptions!H$45</f>
        <v>0</v>
      </c>
      <c r="H27" s="52">
        <f>'Temporary Relocation Numbers'!H27*Assumptions!C$45</f>
        <v>30018.091055330642</v>
      </c>
      <c r="I27" s="52">
        <f>'Temporary Relocation Numbers'!I27*Assumptions!D$45</f>
        <v>31031.112107144989</v>
      </c>
      <c r="J27" s="52">
        <f>'Temporary Relocation Numbers'!J27*Assumptions!E$45</f>
        <v>21587.197243229861</v>
      </c>
      <c r="K27" s="52">
        <f>'Temporary Relocation Numbers'!K27*Assumptions!F$45</f>
        <v>15655.059011693891</v>
      </c>
      <c r="L27" s="52">
        <f>'Temporary Relocation Numbers'!L27*Assumptions!G$45</f>
        <v>16289.846022399117</v>
      </c>
      <c r="M27" s="52">
        <f>'Temporary Relocation Numbers'!M27*Assumptions!H$45</f>
        <v>7093.3930664406307</v>
      </c>
      <c r="N27" s="53">
        <f>'Temporary Relocation Numbers'!N27*Assumptions!C$45</f>
        <v>2368956.5608804631</v>
      </c>
      <c r="O27" s="53">
        <f>'Temporary Relocation Numbers'!O27*Assumptions!D$45</f>
        <v>4105586.3692670772</v>
      </c>
      <c r="P27" s="53">
        <f>'Temporary Relocation Numbers'!P27*Assumptions!E$45</f>
        <v>3312187.5980131989</v>
      </c>
      <c r="Q27" s="53">
        <f>'Temporary Relocation Numbers'!Q27*Assumptions!F$45</f>
        <v>1088086.4044404589</v>
      </c>
      <c r="R27" s="53">
        <f>'Temporary Relocation Numbers'!R27*Assumptions!G$45</f>
        <v>883121.09075064014</v>
      </c>
      <c r="S27" s="53">
        <f>'Temporary Relocation Numbers'!S27*Assumptions!H$45</f>
        <v>512738.63185237459</v>
      </c>
      <c r="U27">
        <v>2046</v>
      </c>
      <c r="V27" s="51">
        <f>'Temporary Relocation Numbers'!V27*Assumptions!C$45</f>
        <v>0</v>
      </c>
      <c r="W27" s="51">
        <f>'Temporary Relocation Numbers'!W27*Assumptions!D$45</f>
        <v>0</v>
      </c>
      <c r="X27" s="51">
        <f>'Temporary Relocation Numbers'!X27*Assumptions!E$45</f>
        <v>0</v>
      </c>
      <c r="Y27" s="51">
        <f>'Temporary Relocation Numbers'!Y27*Assumptions!F$45</f>
        <v>0</v>
      </c>
      <c r="Z27" s="51">
        <f>'Temporary Relocation Numbers'!Z27*Assumptions!G$45</f>
        <v>0</v>
      </c>
      <c r="AA27" s="51">
        <f>'Temporary Relocation Numbers'!AA27*Assumptions!H$45</f>
        <v>0</v>
      </c>
      <c r="AB27" s="52">
        <f>'Temporary Relocation Numbers'!AB27*Assumptions!C$45</f>
        <v>27946.112472655655</v>
      </c>
      <c r="AC27" s="52">
        <f>'Temporary Relocation Numbers'!AC27*Assumptions!D$45</f>
        <v>28337.362553827428</v>
      </c>
      <c r="AD27" s="52">
        <f>'Temporary Relocation Numbers'!AD27*Assumptions!E$45</f>
        <v>19506.228991566815</v>
      </c>
      <c r="AE27" s="52">
        <f>'Temporary Relocation Numbers'!AE27*Assumptions!F$45</f>
        <v>15614.775685659646</v>
      </c>
      <c r="AF27" s="52">
        <f>'Temporary Relocation Numbers'!AF27*Assumptions!G$45</f>
        <v>15957.093633494442</v>
      </c>
      <c r="AG27" s="52">
        <f>'Temporary Relocation Numbers'!AG27*Assumptions!H$45</f>
        <v>6487.8585353220733</v>
      </c>
      <c r="AH27" s="53">
        <f>'Temporary Relocation Numbers'!AH27*Assumptions!C$45</f>
        <v>2205440.9246468241</v>
      </c>
      <c r="AI27" s="53">
        <f>'Temporary Relocation Numbers'!AI27*Assumptions!D$45</f>
        <v>3749188.525382732</v>
      </c>
      <c r="AJ27" s="53">
        <f>'Temporary Relocation Numbers'!AJ27*Assumptions!E$45</f>
        <v>2992898.4769032695</v>
      </c>
      <c r="AK27" s="53">
        <f>'Temporary Relocation Numbers'!AK27*Assumptions!F$45</f>
        <v>1085286.5593967086</v>
      </c>
      <c r="AL27" s="53">
        <f>'Temporary Relocation Numbers'!AL27*Assumptions!G$45</f>
        <v>865081.5922657979</v>
      </c>
      <c r="AM27" s="53">
        <f>'Temporary Relocation Numbers'!AM27*Assumptions!H$45</f>
        <v>468968.19024326559</v>
      </c>
    </row>
    <row r="28" spans="1:39" x14ac:dyDescent="0.35">
      <c r="A28">
        <v>2047</v>
      </c>
      <c r="B28" s="51">
        <f>'Temporary Relocation Numbers'!B28*Assumptions!C$45</f>
        <v>0</v>
      </c>
      <c r="C28" s="51">
        <f>'Temporary Relocation Numbers'!C28*Assumptions!D$45</f>
        <v>0</v>
      </c>
      <c r="D28" s="51">
        <f>'Temporary Relocation Numbers'!D28*Assumptions!E$45</f>
        <v>0</v>
      </c>
      <c r="E28" s="51">
        <f>'Temporary Relocation Numbers'!E28*Assumptions!F$45</f>
        <v>0</v>
      </c>
      <c r="F28" s="51">
        <f>'Temporary Relocation Numbers'!F28*Assumptions!G$45</f>
        <v>0</v>
      </c>
      <c r="G28" s="51">
        <f>'Temporary Relocation Numbers'!G28*Assumptions!H$45</f>
        <v>0</v>
      </c>
      <c r="H28" s="52">
        <f>'Temporary Relocation Numbers'!H28*Assumptions!C$45</f>
        <v>30449.246653007125</v>
      </c>
      <c r="I28" s="52">
        <f>'Temporary Relocation Numbers'!I28*Assumptions!D$45</f>
        <v>31476.817920431411</v>
      </c>
      <c r="J28" s="52">
        <f>'Temporary Relocation Numbers'!J28*Assumptions!E$45</f>
        <v>21897.258296493015</v>
      </c>
      <c r="K28" s="52">
        <f>'Temporary Relocation Numbers'!K28*Assumptions!F$45</f>
        <v>15879.915626073735</v>
      </c>
      <c r="L28" s="52">
        <f>'Temporary Relocation Numbers'!L28*Assumptions!G$45</f>
        <v>16523.820204331587</v>
      </c>
      <c r="M28" s="52">
        <f>'Temporary Relocation Numbers'!M28*Assumptions!H$45</f>
        <v>7195.276831183638</v>
      </c>
      <c r="N28" s="53">
        <f>'Temporary Relocation Numbers'!N28*Assumptions!C$45</f>
        <v>2401865.7551727956</v>
      </c>
      <c r="O28" s="53">
        <f>'Temporary Relocation Numbers'!O28*Assumptions!D$45</f>
        <v>4162620.5680959262</v>
      </c>
      <c r="P28" s="53">
        <f>'Temporary Relocation Numbers'!P28*Assumptions!E$45</f>
        <v>3358200.018416198</v>
      </c>
      <c r="Q28" s="53">
        <f>'Temporary Relocation Numbers'!Q28*Assumptions!F$45</f>
        <v>1103201.9398968234</v>
      </c>
      <c r="R28" s="53">
        <f>'Temporary Relocation Numbers'!R28*Assumptions!G$45</f>
        <v>895389.27837345051</v>
      </c>
      <c r="S28" s="53">
        <f>'Temporary Relocation Numbers'!S28*Assumptions!H$45</f>
        <v>519861.52111740317</v>
      </c>
      <c r="U28">
        <v>2047</v>
      </c>
      <c r="V28" s="51">
        <f>'Temporary Relocation Numbers'!V28*Assumptions!C$45</f>
        <v>0</v>
      </c>
      <c r="W28" s="51">
        <f>'Temporary Relocation Numbers'!W28*Assumptions!D$45</f>
        <v>0</v>
      </c>
      <c r="X28" s="51">
        <f>'Temporary Relocation Numbers'!X28*Assumptions!E$45</f>
        <v>0</v>
      </c>
      <c r="Y28" s="51">
        <f>'Temporary Relocation Numbers'!Y28*Assumptions!F$45</f>
        <v>0</v>
      </c>
      <c r="Z28" s="51">
        <f>'Temporary Relocation Numbers'!Z28*Assumptions!G$45</f>
        <v>0</v>
      </c>
      <c r="AA28" s="51">
        <f>'Temporary Relocation Numbers'!AA28*Assumptions!H$45</f>
        <v>0</v>
      </c>
      <c r="AB28" s="52">
        <f>'Temporary Relocation Numbers'!AB28*Assumptions!C$45</f>
        <v>28347.507844655589</v>
      </c>
      <c r="AC28" s="52">
        <f>'Temporary Relocation Numbers'!AC28*Assumptions!D$45</f>
        <v>28744.377525763859</v>
      </c>
      <c r="AD28" s="52">
        <f>'Temporary Relocation Numbers'!AD28*Assumptions!E$45</f>
        <v>19786.400698813999</v>
      </c>
      <c r="AE28" s="52">
        <f>'Temporary Relocation Numbers'!AE28*Assumptions!F$45</f>
        <v>15839.053702903495</v>
      </c>
      <c r="AF28" s="52">
        <f>'Temporary Relocation Numbers'!AF28*Assumptions!G$45</f>
        <v>16186.288429061133</v>
      </c>
      <c r="AG28" s="52">
        <f>'Temporary Relocation Numbers'!AG28*Assumptions!H$45</f>
        <v>6581.0448914858043</v>
      </c>
      <c r="AH28" s="53">
        <f>'Temporary Relocation Numbers'!AH28*Assumptions!C$45</f>
        <v>2236078.5838964679</v>
      </c>
      <c r="AI28" s="53">
        <f>'Temporary Relocation Numbers'!AI28*Assumptions!D$45</f>
        <v>3801271.6980579398</v>
      </c>
      <c r="AJ28" s="53">
        <f>'Temporary Relocation Numbers'!AJ28*Assumptions!E$45</f>
        <v>3034475.3800428654</v>
      </c>
      <c r="AK28" s="53">
        <f>'Temporary Relocation Numbers'!AK28*Assumptions!F$45</f>
        <v>1100363.199819684</v>
      </c>
      <c r="AL28" s="53">
        <f>'Temporary Relocation Numbers'!AL28*Assumptions!G$45</f>
        <v>877099.17784280598</v>
      </c>
      <c r="AM28" s="53">
        <f>'Temporary Relocation Numbers'!AM28*Assumptions!H$45</f>
        <v>475483.02700494236</v>
      </c>
    </row>
    <row r="29" spans="1:39" x14ac:dyDescent="0.35">
      <c r="A29">
        <v>2048</v>
      </c>
      <c r="B29" s="51">
        <f>'Temporary Relocation Numbers'!B29*Assumptions!C$45</f>
        <v>0</v>
      </c>
      <c r="C29" s="51">
        <f>'Temporary Relocation Numbers'!C29*Assumptions!D$45</f>
        <v>0</v>
      </c>
      <c r="D29" s="51">
        <f>'Temporary Relocation Numbers'!D29*Assumptions!E$45</f>
        <v>0</v>
      </c>
      <c r="E29" s="51">
        <f>'Temporary Relocation Numbers'!E29*Assumptions!F$45</f>
        <v>0</v>
      </c>
      <c r="F29" s="51">
        <f>'Temporary Relocation Numbers'!F29*Assumptions!G$45</f>
        <v>0</v>
      </c>
      <c r="G29" s="51">
        <f>'Temporary Relocation Numbers'!G29*Assumptions!H$45</f>
        <v>0</v>
      </c>
      <c r="H29" s="52">
        <f>'Temporary Relocation Numbers'!H29*Assumptions!C$45</f>
        <v>30886.595021205398</v>
      </c>
      <c r="I29" s="52">
        <f>'Temporary Relocation Numbers'!I29*Assumptions!D$45</f>
        <v>31928.925491776383</v>
      </c>
      <c r="J29" s="52">
        <f>'Temporary Relocation Numbers'!J29*Assumptions!E$45</f>
        <v>22211.772816117151</v>
      </c>
      <c r="K29" s="52">
        <f>'Temporary Relocation Numbers'!K29*Assumptions!F$45</f>
        <v>16108.001899121276</v>
      </c>
      <c r="L29" s="52">
        <f>'Temporary Relocation Numbers'!L29*Assumptions!G$45</f>
        <v>16761.155002302767</v>
      </c>
      <c r="M29" s="52">
        <f>'Temporary Relocation Numbers'!M29*Assumptions!H$45</f>
        <v>7298.6239719754503</v>
      </c>
      <c r="N29" s="53">
        <f>'Temporary Relocation Numbers'!N29*Assumptions!C$45</f>
        <v>2435232.1191265965</v>
      </c>
      <c r="O29" s="53">
        <f>'Temporary Relocation Numbers'!O29*Assumptions!D$45</f>
        <v>4220447.0775823705</v>
      </c>
      <c r="P29" s="53">
        <f>'Temporary Relocation Numbers'!P29*Assumptions!E$45</f>
        <v>3404851.6365604741</v>
      </c>
      <c r="Q29" s="53">
        <f>'Temporary Relocation Numbers'!Q29*Assumptions!F$45</f>
        <v>1118527.4581369085</v>
      </c>
      <c r="R29" s="53">
        <f>'Temporary Relocation Numbers'!R29*Assumptions!G$45</f>
        <v>907827.89384485944</v>
      </c>
      <c r="S29" s="53">
        <f>'Temporary Relocation Numbers'!S29*Assumptions!H$45</f>
        <v>527083.36050697882</v>
      </c>
      <c r="U29">
        <v>2048</v>
      </c>
      <c r="V29" s="51">
        <f>'Temporary Relocation Numbers'!V29*Assumptions!C$45</f>
        <v>0</v>
      </c>
      <c r="W29" s="51">
        <f>'Temporary Relocation Numbers'!W29*Assumptions!D$45</f>
        <v>0</v>
      </c>
      <c r="X29" s="51">
        <f>'Temporary Relocation Numbers'!X29*Assumptions!E$45</f>
        <v>0</v>
      </c>
      <c r="Y29" s="51">
        <f>'Temporary Relocation Numbers'!Y29*Assumptions!F$45</f>
        <v>0</v>
      </c>
      <c r="Z29" s="51">
        <f>'Temporary Relocation Numbers'!Z29*Assumptions!G$45</f>
        <v>0</v>
      </c>
      <c r="AA29" s="51">
        <f>'Temporary Relocation Numbers'!AA29*Assumptions!H$45</f>
        <v>0</v>
      </c>
      <c r="AB29" s="52">
        <f>'Temporary Relocation Numbers'!AB29*Assumptions!C$45</f>
        <v>28754.668535349505</v>
      </c>
      <c r="AC29" s="52">
        <f>'Temporary Relocation Numbers'!AC29*Assumptions!D$45</f>
        <v>29157.238531785697</v>
      </c>
      <c r="AD29" s="52">
        <f>'Temporary Relocation Numbers'!AD29*Assumptions!E$45</f>
        <v>20070.596566014177</v>
      </c>
      <c r="AE29" s="52">
        <f>'Temporary Relocation Numbers'!AE29*Assumptions!F$45</f>
        <v>16066.553068313424</v>
      </c>
      <c r="AF29" s="52">
        <f>'Temporary Relocation Numbers'!AF29*Assumptions!G$45</f>
        <v>16418.775193423739</v>
      </c>
      <c r="AG29" s="52">
        <f>'Temporary Relocation Numbers'!AG29*Assumptions!H$45</f>
        <v>6675.569701151222</v>
      </c>
      <c r="AH29" s="53">
        <f>'Temporary Relocation Numbers'!AH29*Assumptions!C$45</f>
        <v>2267141.8569786148</v>
      </c>
      <c r="AI29" s="53">
        <f>'Temporary Relocation Numbers'!AI29*Assumptions!D$45</f>
        <v>3854078.4024674278</v>
      </c>
      <c r="AJ29" s="53">
        <f>'Temporary Relocation Numbers'!AJ29*Assumptions!E$45</f>
        <v>3076629.8633737108</v>
      </c>
      <c r="AK29" s="53">
        <f>'Temporary Relocation Numbers'!AK29*Assumptions!F$45</f>
        <v>1115649.2827023265</v>
      </c>
      <c r="AL29" s="53">
        <f>'Temporary Relocation Numbers'!AL29*Assumptions!G$45</f>
        <v>889283.70994184387</v>
      </c>
      <c r="AM29" s="53">
        <f>'Temporary Relocation Numbers'!AM29*Assumptions!H$45</f>
        <v>482088.36691569036</v>
      </c>
    </row>
    <row r="30" spans="1:39" x14ac:dyDescent="0.35">
      <c r="A30">
        <v>2049</v>
      </c>
      <c r="B30" s="51">
        <f>'Temporary Relocation Numbers'!B30*Assumptions!C$45</f>
        <v>0</v>
      </c>
      <c r="C30" s="51">
        <f>'Temporary Relocation Numbers'!C30*Assumptions!D$45</f>
        <v>0</v>
      </c>
      <c r="D30" s="51">
        <f>'Temporary Relocation Numbers'!D30*Assumptions!E$45</f>
        <v>0</v>
      </c>
      <c r="E30" s="51">
        <f>'Temporary Relocation Numbers'!E30*Assumptions!F$45</f>
        <v>0</v>
      </c>
      <c r="F30" s="51">
        <f>'Temporary Relocation Numbers'!F30*Assumptions!G$45</f>
        <v>0</v>
      </c>
      <c r="G30" s="51">
        <f>'Temporary Relocation Numbers'!G30*Assumptions!H$45</f>
        <v>0</v>
      </c>
      <c r="H30" s="52">
        <f>'Temporary Relocation Numbers'!H30*Assumptions!C$45</f>
        <v>31330.2251078759</v>
      </c>
      <c r="I30" s="52">
        <f>'Temporary Relocation Numbers'!I30*Assumptions!D$45</f>
        <v>32387.526770858381</v>
      </c>
      <c r="J30" s="52">
        <f>'Temporary Relocation Numbers'!J30*Assumptions!E$45</f>
        <v>22530.804768093545</v>
      </c>
      <c r="K30" s="52">
        <f>'Temporary Relocation Numbers'!K30*Assumptions!F$45</f>
        <v>16339.364219043229</v>
      </c>
      <c r="L30" s="52">
        <f>'Temporary Relocation Numbers'!L30*Assumptions!G$45</f>
        <v>17001.898685485205</v>
      </c>
      <c r="M30" s="52">
        <f>'Temporary Relocation Numbers'!M30*Assumptions!H$45</f>
        <v>7403.4555075668586</v>
      </c>
      <c r="N30" s="53">
        <f>'Temporary Relocation Numbers'!N30*Assumptions!C$45</f>
        <v>2469062.0036752098</v>
      </c>
      <c r="O30" s="53">
        <f>'Temporary Relocation Numbers'!O30*Assumptions!D$45</f>
        <v>4279076.9043889213</v>
      </c>
      <c r="P30" s="53">
        <f>'Temporary Relocation Numbers'!P30*Assumptions!E$45</f>
        <v>3452151.3320865454</v>
      </c>
      <c r="Q30" s="53">
        <f>'Temporary Relocation Numbers'!Q30*Assumptions!F$45</f>
        <v>1134065.8762104996</v>
      </c>
      <c r="R30" s="53">
        <f>'Temporary Relocation Numbers'!R30*Assumptions!G$45</f>
        <v>920439.30472334183</v>
      </c>
      <c r="S30" s="53">
        <f>'Temporary Relocation Numbers'!S30*Assumptions!H$45</f>
        <v>534405.5246216018</v>
      </c>
      <c r="U30">
        <v>2049</v>
      </c>
      <c r="V30" s="51">
        <f>'Temporary Relocation Numbers'!V30*Assumptions!C$45</f>
        <v>0</v>
      </c>
      <c r="W30" s="51">
        <f>'Temporary Relocation Numbers'!W30*Assumptions!D$45</f>
        <v>0</v>
      </c>
      <c r="X30" s="51">
        <f>'Temporary Relocation Numbers'!X30*Assumptions!E$45</f>
        <v>0</v>
      </c>
      <c r="Y30" s="51">
        <f>'Temporary Relocation Numbers'!Y30*Assumptions!F$45</f>
        <v>0</v>
      </c>
      <c r="Z30" s="51">
        <f>'Temporary Relocation Numbers'!Z30*Assumptions!G$45</f>
        <v>0</v>
      </c>
      <c r="AA30" s="51">
        <f>'Temporary Relocation Numbers'!AA30*Assumptions!H$45</f>
        <v>0</v>
      </c>
      <c r="AB30" s="52">
        <f>'Temporary Relocation Numbers'!AB30*Assumptions!C$45</f>
        <v>29167.677353115294</v>
      </c>
      <c r="AC30" s="52">
        <f>'Temporary Relocation Numbers'!AC30*Assumptions!D$45</f>
        <v>29576.029539601492</v>
      </c>
      <c r="AD30" s="52">
        <f>'Temporary Relocation Numbers'!AD30*Assumptions!E$45</f>
        <v>20358.874392948375</v>
      </c>
      <c r="AE30" s="52">
        <f>'Temporary Relocation Numbers'!AE30*Assumptions!F$45</f>
        <v>16297.320050730839</v>
      </c>
      <c r="AF30" s="52">
        <f>'Temporary Relocation Numbers'!AF30*Assumptions!G$45</f>
        <v>16654.601209761295</v>
      </c>
      <c r="AG30" s="52">
        <f>'Temporary Relocation Numbers'!AG30*Assumptions!H$45</f>
        <v>6771.4521887826186</v>
      </c>
      <c r="AH30" s="53">
        <f>'Temporary Relocation Numbers'!AH30*Assumptions!C$45</f>
        <v>2298636.656457698</v>
      </c>
      <c r="AI30" s="53">
        <f>'Temporary Relocation Numbers'!AI30*Assumptions!D$45</f>
        <v>3907618.6898070765</v>
      </c>
      <c r="AJ30" s="53">
        <f>'Temporary Relocation Numbers'!AJ30*Assumptions!E$45</f>
        <v>3119369.9505544258</v>
      </c>
      <c r="AK30" s="53">
        <f>'Temporary Relocation Numbers'!AK30*Assumptions!F$45</f>
        <v>1131147.7175883201</v>
      </c>
      <c r="AL30" s="53">
        <f>'Temporary Relocation Numbers'!AL30*Assumptions!G$45</f>
        <v>901637.5077593124</v>
      </c>
      <c r="AM30" s="53">
        <f>'Temporary Relocation Numbers'!AM30*Assumptions!H$45</f>
        <v>488785.46723187558</v>
      </c>
    </row>
    <row r="31" spans="1:39" x14ac:dyDescent="0.35">
      <c r="A31">
        <v>2050</v>
      </c>
      <c r="B31" s="51">
        <f>'Temporary Relocation Numbers'!B31*Assumptions!C$45</f>
        <v>0</v>
      </c>
      <c r="C31" s="51">
        <f>'Temporary Relocation Numbers'!C31*Assumptions!D$45</f>
        <v>0</v>
      </c>
      <c r="D31" s="51">
        <f>'Temporary Relocation Numbers'!D31*Assumptions!E$45</f>
        <v>0</v>
      </c>
      <c r="E31" s="51">
        <f>'Temporary Relocation Numbers'!E31*Assumptions!F$45</f>
        <v>0</v>
      </c>
      <c r="F31" s="51">
        <f>'Temporary Relocation Numbers'!F31*Assumptions!G$45</f>
        <v>0</v>
      </c>
      <c r="G31" s="51">
        <f>'Temporary Relocation Numbers'!G31*Assumptions!H$45</f>
        <v>0</v>
      </c>
      <c r="H31" s="52">
        <f>'Temporary Relocation Numbers'!H31*Assumptions!C$45</f>
        <v>35983.851519257536</v>
      </c>
      <c r="I31" s="52">
        <f>'Temporary Relocation Numbers'!I31*Assumptions!D$45</f>
        <v>37198.199195369896</v>
      </c>
      <c r="J31" s="52">
        <f>'Temporary Relocation Numbers'!J31*Assumptions!E$45</f>
        <v>25877.411687688455</v>
      </c>
      <c r="K31" s="52">
        <f>'Temporary Relocation Numbers'!K31*Assumptions!F$45</f>
        <v>18766.327211269203</v>
      </c>
      <c r="L31" s="52">
        <f>'Temporary Relocation Numbers'!L31*Assumptions!G$45</f>
        <v>19527.271053349847</v>
      </c>
      <c r="M31" s="52">
        <f>'Temporary Relocation Numbers'!M31*Assumptions!H$45</f>
        <v>8503.1257450731046</v>
      </c>
      <c r="N31" s="53">
        <f>'Temporary Relocation Numbers'!N31*Assumptions!C$45</f>
        <v>2834485.7525377846</v>
      </c>
      <c r="O31" s="53">
        <f>'Temporary Relocation Numbers'!O31*Assumptions!D$45</f>
        <v>4912384.7442671917</v>
      </c>
      <c r="P31" s="53">
        <f>'Temporary Relocation Numbers'!P31*Assumptions!E$45</f>
        <v>3963073.3257563077</v>
      </c>
      <c r="Q31" s="53">
        <f>'Temporary Relocation Numbers'!Q31*Assumptions!F$45</f>
        <v>1301908.8073823792</v>
      </c>
      <c r="R31" s="53">
        <f>'Temporary Relocation Numbers'!R31*Assumptions!G$45</f>
        <v>1056665.2807546465</v>
      </c>
      <c r="S31" s="53">
        <f>'Temporary Relocation Numbers'!S31*Assumptions!H$45</f>
        <v>613498.09902006376</v>
      </c>
      <c r="U31">
        <v>2050</v>
      </c>
      <c r="V31" s="51">
        <f>'Temporary Relocation Numbers'!V31*Assumptions!C$45</f>
        <v>0</v>
      </c>
      <c r="W31" s="51">
        <f>'Temporary Relocation Numbers'!W31*Assumptions!D$45</f>
        <v>0</v>
      </c>
      <c r="X31" s="51">
        <f>'Temporary Relocation Numbers'!X31*Assumptions!E$45</f>
        <v>0</v>
      </c>
      <c r="Y31" s="51">
        <f>'Temporary Relocation Numbers'!Y31*Assumptions!F$45</f>
        <v>0</v>
      </c>
      <c r="Z31" s="51">
        <f>'Temporary Relocation Numbers'!Z31*Assumptions!G$45</f>
        <v>0</v>
      </c>
      <c r="AA31" s="51">
        <f>'Temporary Relocation Numbers'!AA31*Assumptions!H$45</f>
        <v>0</v>
      </c>
      <c r="AB31" s="52">
        <f>'Temporary Relocation Numbers'!AB31*Assumptions!C$45</f>
        <v>33500.090325628335</v>
      </c>
      <c r="AC31" s="52">
        <f>'Temporary Relocation Numbers'!AC31*Assumptions!D$45</f>
        <v>33969.096992369145</v>
      </c>
      <c r="AD31" s="52">
        <f>'Temporary Relocation Numbers'!AD31*Assumptions!E$45</f>
        <v>23382.874228723864</v>
      </c>
      <c r="AE31" s="52">
        <f>'Temporary Relocation Numbers'!AE31*Assumptions!F$45</f>
        <v>18718.038023923931</v>
      </c>
      <c r="AF31" s="52">
        <f>'Temporary Relocation Numbers'!AF31*Assumptions!G$45</f>
        <v>19128.38784212387</v>
      </c>
      <c r="AG31" s="52">
        <f>'Temporary Relocation Numbers'!AG31*Assumptions!H$45</f>
        <v>7777.2479863112276</v>
      </c>
      <c r="AH31" s="53">
        <f>'Temporary Relocation Numbers'!AH31*Assumptions!C$45</f>
        <v>2638837.2763795126</v>
      </c>
      <c r="AI31" s="53">
        <f>'Temporary Relocation Numbers'!AI31*Assumptions!D$45</f>
        <v>4485950.3269345667</v>
      </c>
      <c r="AJ31" s="53">
        <f>'Temporary Relocation Numbers'!AJ31*Assumptions!E$45</f>
        <v>3581039.9530590717</v>
      </c>
      <c r="AK31" s="53">
        <f>'Temporary Relocation Numbers'!AK31*Assumptions!F$45</f>
        <v>1298558.7582439203</v>
      </c>
      <c r="AL31" s="53">
        <f>'Temporary Relocation Numbers'!AL31*Assumptions!G$45</f>
        <v>1035080.7982518492</v>
      </c>
      <c r="AM31" s="53">
        <f>'Temporary Relocation Numbers'!AM31*Assumptions!H$45</f>
        <v>561126.22560876119</v>
      </c>
    </row>
    <row r="32" spans="1:39" x14ac:dyDescent="0.35">
      <c r="A32">
        <v>2051</v>
      </c>
      <c r="B32" s="51">
        <f>'Temporary Relocation Numbers'!B32*Assumptions!C$45</f>
        <v>0</v>
      </c>
      <c r="C32" s="51">
        <f>'Temporary Relocation Numbers'!C32*Assumptions!D$45</f>
        <v>0</v>
      </c>
      <c r="D32" s="51">
        <f>'Temporary Relocation Numbers'!D32*Assumptions!E$45</f>
        <v>0</v>
      </c>
      <c r="E32" s="51">
        <f>'Temporary Relocation Numbers'!E32*Assumptions!F$45</f>
        <v>0</v>
      </c>
      <c r="F32" s="51">
        <f>'Temporary Relocation Numbers'!F32*Assumptions!G$45</f>
        <v>0</v>
      </c>
      <c r="G32" s="51">
        <f>'Temporary Relocation Numbers'!G32*Assumptions!H$45</f>
        <v>0</v>
      </c>
      <c r="H32" s="52">
        <f>'Temporary Relocation Numbers'!H32*Assumptions!C$45</f>
        <v>36500.694478388083</v>
      </c>
      <c r="I32" s="52">
        <f>'Temporary Relocation Numbers'!I32*Assumptions!D$45</f>
        <v>37732.484063018746</v>
      </c>
      <c r="J32" s="52">
        <f>'Temporary Relocation Numbers'!J32*Assumptions!E$45</f>
        <v>26249.093913648805</v>
      </c>
      <c r="K32" s="52">
        <f>'Temporary Relocation Numbers'!K32*Assumptions!F$45</f>
        <v>19035.871567372764</v>
      </c>
      <c r="L32" s="52">
        <f>'Temporary Relocation Numbers'!L32*Assumptions!G$45</f>
        <v>19807.74499176515</v>
      </c>
      <c r="M32" s="52">
        <f>'Temporary Relocation Numbers'!M32*Assumptions!H$45</f>
        <v>8625.2577705899057</v>
      </c>
      <c r="N32" s="53">
        <f>'Temporary Relocation Numbers'!N32*Assumptions!C$45</f>
        <v>2873862.0095318956</v>
      </c>
      <c r="O32" s="53">
        <f>'Temporary Relocation Numbers'!O32*Assumptions!D$45</f>
        <v>4980626.8668359974</v>
      </c>
      <c r="P32" s="53">
        <f>'Temporary Relocation Numbers'!P32*Assumptions!E$45</f>
        <v>4018127.7544553294</v>
      </c>
      <c r="Q32" s="53">
        <f>'Temporary Relocation Numbers'!Q32*Assumptions!F$45</f>
        <v>1319994.7320466631</v>
      </c>
      <c r="R32" s="53">
        <f>'Temporary Relocation Numbers'!R32*Assumptions!G$45</f>
        <v>1071344.3186063969</v>
      </c>
      <c r="S32" s="53">
        <f>'Temporary Relocation Numbers'!S32*Assumptions!H$45</f>
        <v>622020.72390564799</v>
      </c>
      <c r="U32">
        <v>2051</v>
      </c>
      <c r="V32" s="51">
        <f>'Temporary Relocation Numbers'!V32*Assumptions!C$45</f>
        <v>0</v>
      </c>
      <c r="W32" s="51">
        <f>'Temporary Relocation Numbers'!W32*Assumptions!D$45</f>
        <v>0</v>
      </c>
      <c r="X32" s="51">
        <f>'Temporary Relocation Numbers'!X32*Assumptions!E$45</f>
        <v>0</v>
      </c>
      <c r="Y32" s="51">
        <f>'Temporary Relocation Numbers'!Y32*Assumptions!F$45</f>
        <v>0</v>
      </c>
      <c r="Z32" s="51">
        <f>'Temporary Relocation Numbers'!Z32*Assumptions!G$45</f>
        <v>0</v>
      </c>
      <c r="AA32" s="51">
        <f>'Temporary Relocation Numbers'!AA32*Assumptions!H$45</f>
        <v>0</v>
      </c>
      <c r="AB32" s="52">
        <f>'Temporary Relocation Numbers'!AB32*Assumptions!C$45</f>
        <v>33981.258546483514</v>
      </c>
      <c r="AC32" s="52">
        <f>'Temporary Relocation Numbers'!AC32*Assumptions!D$45</f>
        <v>34457.00164590888</v>
      </c>
      <c r="AD32" s="52">
        <f>'Temporary Relocation Numbers'!AD32*Assumptions!E$45</f>
        <v>23718.726934843537</v>
      </c>
      <c r="AE32" s="52">
        <f>'Temporary Relocation Numbers'!AE32*Assumptions!F$45</f>
        <v>18986.888793170394</v>
      </c>
      <c r="AF32" s="52">
        <f>'Temporary Relocation Numbers'!AF32*Assumptions!G$45</f>
        <v>19403.132544492077</v>
      </c>
      <c r="AG32" s="52">
        <f>'Temporary Relocation Numbers'!AG32*Assumptions!H$45</f>
        <v>7888.9540903947773</v>
      </c>
      <c r="AH32" s="53">
        <f>'Temporary Relocation Numbers'!AH32*Assumptions!C$45</f>
        <v>2675495.6136695589</v>
      </c>
      <c r="AI32" s="53">
        <f>'Temporary Relocation Numbers'!AI32*Assumptions!D$45</f>
        <v>4548268.4856263297</v>
      </c>
      <c r="AJ32" s="53">
        <f>'Temporary Relocation Numbers'!AJ32*Assumptions!E$45</f>
        <v>3630787.2306284108</v>
      </c>
      <c r="AK32" s="53">
        <f>'Temporary Relocation Numbers'!AK32*Assumptions!F$45</f>
        <v>1316598.1445208793</v>
      </c>
      <c r="AL32" s="53">
        <f>'Temporary Relocation Numbers'!AL32*Assumptions!G$45</f>
        <v>1049459.9876639475</v>
      </c>
      <c r="AM32" s="53">
        <f>'Temporary Relocation Numbers'!AM32*Assumptions!H$45</f>
        <v>568921.30817212351</v>
      </c>
    </row>
    <row r="33" spans="1:39" x14ac:dyDescent="0.35">
      <c r="A33">
        <v>2052</v>
      </c>
      <c r="B33" s="51">
        <f>'Temporary Relocation Numbers'!B33*Assumptions!C$45</f>
        <v>0</v>
      </c>
      <c r="C33" s="51">
        <f>'Temporary Relocation Numbers'!C33*Assumptions!D$45</f>
        <v>0</v>
      </c>
      <c r="D33" s="51">
        <f>'Temporary Relocation Numbers'!D33*Assumptions!E$45</f>
        <v>0</v>
      </c>
      <c r="E33" s="51">
        <f>'Temporary Relocation Numbers'!E33*Assumptions!F$45</f>
        <v>0</v>
      </c>
      <c r="F33" s="51">
        <f>'Temporary Relocation Numbers'!F33*Assumptions!G$45</f>
        <v>0</v>
      </c>
      <c r="G33" s="51">
        <f>'Temporary Relocation Numbers'!G33*Assumptions!H$45</f>
        <v>0</v>
      </c>
      <c r="H33" s="52">
        <f>'Temporary Relocation Numbers'!H33*Assumptions!C$45</f>
        <v>37024.960952043191</v>
      </c>
      <c r="I33" s="52">
        <f>'Temporary Relocation Numbers'!I33*Assumptions!D$45</f>
        <v>38274.442966668626</v>
      </c>
      <c r="J33" s="52">
        <f>'Temporary Relocation Numbers'!J33*Assumptions!E$45</f>
        <v>26626.114682689204</v>
      </c>
      <c r="K33" s="52">
        <f>'Temporary Relocation Numbers'!K33*Assumptions!F$45</f>
        <v>19309.287440747099</v>
      </c>
      <c r="L33" s="52">
        <f>'Temporary Relocation Numbers'!L33*Assumptions!G$45</f>
        <v>20092.247431137672</v>
      </c>
      <c r="M33" s="52">
        <f>'Temporary Relocation Numbers'!M33*Assumptions!H$45</f>
        <v>8749.1440018075318</v>
      </c>
      <c r="N33" s="53">
        <f>'Temporary Relocation Numbers'!N33*Assumptions!C$45</f>
        <v>2913785.2756663687</v>
      </c>
      <c r="O33" s="53">
        <f>'Temporary Relocation Numbers'!O33*Assumptions!D$45</f>
        <v>5049816.998881896</v>
      </c>
      <c r="P33" s="53">
        <f>'Temporary Relocation Numbers'!P33*Assumptions!E$45</f>
        <v>4073946.991138014</v>
      </c>
      <c r="Q33" s="53">
        <f>'Temporary Relocation Numbers'!Q33*Assumptions!F$45</f>
        <v>1338331.9037023706</v>
      </c>
      <c r="R33" s="53">
        <f>'Temporary Relocation Numbers'!R33*Assumptions!G$45</f>
        <v>1086227.2754816809</v>
      </c>
      <c r="S33" s="53">
        <f>'Temporary Relocation Numbers'!S33*Assumptions!H$45</f>
        <v>630661.74383606843</v>
      </c>
      <c r="U33">
        <v>2052</v>
      </c>
      <c r="V33" s="51">
        <f>'Temporary Relocation Numbers'!V33*Assumptions!C$45</f>
        <v>0</v>
      </c>
      <c r="W33" s="51">
        <f>'Temporary Relocation Numbers'!W33*Assumptions!D$45</f>
        <v>0</v>
      </c>
      <c r="X33" s="51">
        <f>'Temporary Relocation Numbers'!X33*Assumptions!E$45</f>
        <v>0</v>
      </c>
      <c r="Y33" s="51">
        <f>'Temporary Relocation Numbers'!Y33*Assumptions!F$45</f>
        <v>0</v>
      </c>
      <c r="Z33" s="51">
        <f>'Temporary Relocation Numbers'!Z33*Assumptions!G$45</f>
        <v>0</v>
      </c>
      <c r="AA33" s="51">
        <f>'Temporary Relocation Numbers'!AA33*Assumptions!H$45</f>
        <v>0</v>
      </c>
      <c r="AB33" s="52">
        <f>'Temporary Relocation Numbers'!AB33*Assumptions!C$45</f>
        <v>34469.337878756931</v>
      </c>
      <c r="AC33" s="52">
        <f>'Temporary Relocation Numbers'!AC33*Assumptions!D$45</f>
        <v>34951.914167541167</v>
      </c>
      <c r="AD33" s="52">
        <f>'Temporary Relocation Numbers'!AD33*Assumptions!E$45</f>
        <v>24059.403557779624</v>
      </c>
      <c r="AE33" s="52">
        <f>'Temporary Relocation Numbers'!AE33*Assumptions!F$45</f>
        <v>19259.601117566614</v>
      </c>
      <c r="AF33" s="52">
        <f>'Temporary Relocation Numbers'!AF33*Assumptions!G$45</f>
        <v>19681.823457701594</v>
      </c>
      <c r="AG33" s="52">
        <f>'Temporary Relocation Numbers'!AG33*Assumptions!H$45</f>
        <v>8002.2646506704787</v>
      </c>
      <c r="AH33" s="53">
        <f>'Temporary Relocation Numbers'!AH33*Assumptions!C$45</f>
        <v>2712663.2031612848</v>
      </c>
      <c r="AI33" s="53">
        <f>'Temporary Relocation Numbers'!AI33*Assumptions!D$45</f>
        <v>4611452.3589648679</v>
      </c>
      <c r="AJ33" s="53">
        <f>'Temporary Relocation Numbers'!AJ33*Assumptions!E$45</f>
        <v>3681225.5900225835</v>
      </c>
      <c r="AK33" s="53">
        <f>'Temporary Relocation Numbers'!AK33*Assumptions!F$45</f>
        <v>1334888.1312848658</v>
      </c>
      <c r="AL33" s="53">
        <f>'Temporary Relocation Numbers'!AL33*Assumptions!G$45</f>
        <v>1064038.9306493879</v>
      </c>
      <c r="AM33" s="53">
        <f>'Temporary Relocation Numbers'!AM33*Assumptions!H$45</f>
        <v>576824.67886994919</v>
      </c>
    </row>
    <row r="34" spans="1:39" x14ac:dyDescent="0.35">
      <c r="A34">
        <v>2053</v>
      </c>
      <c r="B34" s="51">
        <f>'Temporary Relocation Numbers'!B34*Assumptions!C$45</f>
        <v>0</v>
      </c>
      <c r="C34" s="51">
        <f>'Temporary Relocation Numbers'!C34*Assumptions!D$45</f>
        <v>0</v>
      </c>
      <c r="D34" s="51">
        <f>'Temporary Relocation Numbers'!D34*Assumptions!E$45</f>
        <v>0</v>
      </c>
      <c r="E34" s="51">
        <f>'Temporary Relocation Numbers'!E34*Assumptions!F$45</f>
        <v>0</v>
      </c>
      <c r="F34" s="51">
        <f>'Temporary Relocation Numbers'!F34*Assumptions!G$45</f>
        <v>0</v>
      </c>
      <c r="G34" s="51">
        <f>'Temporary Relocation Numbers'!G34*Assumptions!H$45</f>
        <v>0</v>
      </c>
      <c r="H34" s="52">
        <f>'Temporary Relocation Numbers'!H34*Assumptions!C$45</f>
        <v>37556.757565585416</v>
      </c>
      <c r="I34" s="52">
        <f>'Temporary Relocation Numbers'!I34*Assumptions!D$45</f>
        <v>38824.186129970098</v>
      </c>
      <c r="J34" s="52">
        <f>'Temporary Relocation Numbers'!J34*Assumptions!E$45</f>
        <v>27008.550673327554</v>
      </c>
      <c r="K34" s="52">
        <f>'Temporary Relocation Numbers'!K34*Assumptions!F$45</f>
        <v>19586.630438737102</v>
      </c>
      <c r="L34" s="52">
        <f>'Temporary Relocation Numbers'!L34*Assumptions!G$45</f>
        <v>20380.836233599104</v>
      </c>
      <c r="M34" s="52">
        <f>'Temporary Relocation Numbers'!M34*Assumptions!H$45</f>
        <v>8874.8096347188257</v>
      </c>
      <c r="N34" s="53">
        <f>'Temporary Relocation Numbers'!N34*Assumptions!C$45</f>
        <v>2954263.1499113077</v>
      </c>
      <c r="O34" s="53">
        <f>'Temporary Relocation Numbers'!O34*Assumptions!D$45</f>
        <v>5119968.3100123815</v>
      </c>
      <c r="P34" s="53">
        <f>'Temporary Relocation Numbers'!P34*Assumptions!E$45</f>
        <v>4130541.6604037932</v>
      </c>
      <c r="Q34" s="53">
        <f>'Temporary Relocation Numbers'!Q34*Assumptions!F$45</f>
        <v>1356923.8126355587</v>
      </c>
      <c r="R34" s="53">
        <f>'Temporary Relocation Numbers'!R34*Assumptions!G$45</f>
        <v>1101316.9841934238</v>
      </c>
      <c r="S34" s="53">
        <f>'Temporary Relocation Numbers'!S34*Assumptions!H$45</f>
        <v>639422.8035377831</v>
      </c>
      <c r="U34">
        <v>2053</v>
      </c>
      <c r="V34" s="51">
        <f>'Temporary Relocation Numbers'!V34*Assumptions!C$45</f>
        <v>0</v>
      </c>
      <c r="W34" s="51">
        <f>'Temporary Relocation Numbers'!W34*Assumptions!D$45</f>
        <v>0</v>
      </c>
      <c r="X34" s="51">
        <f>'Temporary Relocation Numbers'!X34*Assumptions!E$45</f>
        <v>0</v>
      </c>
      <c r="Y34" s="51">
        <f>'Temporary Relocation Numbers'!Y34*Assumptions!F$45</f>
        <v>0</v>
      </c>
      <c r="Z34" s="51">
        <f>'Temporary Relocation Numbers'!Z34*Assumptions!G$45</f>
        <v>0</v>
      </c>
      <c r="AA34" s="51">
        <f>'Temporary Relocation Numbers'!AA34*Assumptions!H$45</f>
        <v>0</v>
      </c>
      <c r="AB34" s="52">
        <f>'Temporary Relocation Numbers'!AB34*Assumptions!C$45</f>
        <v>34964.427588067054</v>
      </c>
      <c r="AC34" s="52">
        <f>'Temporary Relocation Numbers'!AC34*Assumptions!D$45</f>
        <v>35453.935212619166</v>
      </c>
      <c r="AD34" s="52">
        <f>'Temporary Relocation Numbers'!AD34*Assumptions!E$45</f>
        <v>24404.973384374312</v>
      </c>
      <c r="AE34" s="52">
        <f>'Temporary Relocation Numbers'!AE34*Assumptions!F$45</f>
        <v>19536.230461369621</v>
      </c>
      <c r="AF34" s="52">
        <f>'Temporary Relocation Numbers'!AF34*Assumptions!G$45</f>
        <v>19964.517261935409</v>
      </c>
      <c r="AG34" s="52">
        <f>'Temporary Relocation Numbers'!AG34*Assumptions!H$45</f>
        <v>8117.2027122502641</v>
      </c>
      <c r="AH34" s="53">
        <f>'Temporary Relocation Numbers'!AH34*Assumptions!C$45</f>
        <v>2750347.119310983</v>
      </c>
      <c r="AI34" s="53">
        <f>'Temporary Relocation Numbers'!AI34*Assumptions!D$45</f>
        <v>4675513.9733300572</v>
      </c>
      <c r="AJ34" s="53">
        <f>'Temporary Relocation Numbers'!AJ34*Assumptions!E$45</f>
        <v>3732364.6316481228</v>
      </c>
      <c r="AK34" s="53">
        <f>'Temporary Relocation Numbers'!AK34*Assumptions!F$45</f>
        <v>1353432.1998407939</v>
      </c>
      <c r="AL34" s="53">
        <f>'Temporary Relocation Numbers'!AL34*Assumptions!G$45</f>
        <v>1078820.4021552785</v>
      </c>
      <c r="AM34" s="53">
        <f>'Temporary Relocation Numbers'!AM34*Assumptions!H$45</f>
        <v>584837.84202499164</v>
      </c>
    </row>
    <row r="35" spans="1:39" x14ac:dyDescent="0.35">
      <c r="A35">
        <v>2054</v>
      </c>
      <c r="B35" s="51">
        <f>'Temporary Relocation Numbers'!B35*Assumptions!C$45</f>
        <v>0</v>
      </c>
      <c r="C35" s="51">
        <f>'Temporary Relocation Numbers'!C35*Assumptions!D$45</f>
        <v>0</v>
      </c>
      <c r="D35" s="51">
        <f>'Temporary Relocation Numbers'!D35*Assumptions!E$45</f>
        <v>0</v>
      </c>
      <c r="E35" s="51">
        <f>'Temporary Relocation Numbers'!E35*Assumptions!F$45</f>
        <v>0</v>
      </c>
      <c r="F35" s="51">
        <f>'Temporary Relocation Numbers'!F35*Assumptions!G$45</f>
        <v>0</v>
      </c>
      <c r="G35" s="51">
        <f>'Temporary Relocation Numbers'!G35*Assumptions!H$45</f>
        <v>0</v>
      </c>
      <c r="H35" s="52">
        <f>'Temporary Relocation Numbers'!H35*Assumptions!C$45</f>
        <v>38096.19247585781</v>
      </c>
      <c r="I35" s="52">
        <f>'Temporary Relocation Numbers'!I35*Assumptions!D$45</f>
        <v>39381.8253597371</v>
      </c>
      <c r="J35" s="52">
        <f>'Temporary Relocation Numbers'!J35*Assumptions!E$45</f>
        <v>27396.479665430019</v>
      </c>
      <c r="K35" s="52">
        <f>'Temporary Relocation Numbers'!K35*Assumptions!F$45</f>
        <v>19867.956967386654</v>
      </c>
      <c r="L35" s="52">
        <f>'Temporary Relocation Numbers'!L35*Assumptions!G$45</f>
        <v>20673.570092366033</v>
      </c>
      <c r="M35" s="52">
        <f>'Temporary Relocation Numbers'!M35*Assumptions!H$45</f>
        <v>9002.2802272115077</v>
      </c>
      <c r="N35" s="53">
        <f>'Temporary Relocation Numbers'!N35*Assumptions!C$45</f>
        <v>2995303.3368005822</v>
      </c>
      <c r="O35" s="53">
        <f>'Temporary Relocation Numbers'!O35*Assumptions!D$45</f>
        <v>5191094.1527851829</v>
      </c>
      <c r="P35" s="53">
        <f>'Temporary Relocation Numbers'!P35*Assumptions!E$45</f>
        <v>4187922.5344474614</v>
      </c>
      <c r="Q35" s="53">
        <f>'Temporary Relocation Numbers'!Q35*Assumptions!F$45</f>
        <v>1375773.9976188242</v>
      </c>
      <c r="R35" s="53">
        <f>'Temporary Relocation Numbers'!R35*Assumptions!G$45</f>
        <v>1116616.3169075688</v>
      </c>
      <c r="S35" s="53">
        <f>'Temporary Relocation Numbers'!S35*Assumptions!H$45</f>
        <v>648305.5705855469</v>
      </c>
      <c r="U35">
        <v>2054</v>
      </c>
      <c r="V35" s="51">
        <f>'Temporary Relocation Numbers'!V35*Assumptions!C$45</f>
        <v>0</v>
      </c>
      <c r="W35" s="51">
        <f>'Temporary Relocation Numbers'!W35*Assumptions!D$45</f>
        <v>0</v>
      </c>
      <c r="X35" s="51">
        <f>'Temporary Relocation Numbers'!X35*Assumptions!E$45</f>
        <v>0</v>
      </c>
      <c r="Y35" s="51">
        <f>'Temporary Relocation Numbers'!Y35*Assumptions!F$45</f>
        <v>0</v>
      </c>
      <c r="Z35" s="51">
        <f>'Temporary Relocation Numbers'!Z35*Assumptions!G$45</f>
        <v>0</v>
      </c>
      <c r="AA35" s="51">
        <f>'Temporary Relocation Numbers'!AA35*Assumptions!H$45</f>
        <v>0</v>
      </c>
      <c r="AB35" s="52">
        <f>'Temporary Relocation Numbers'!AB35*Assumptions!C$45</f>
        <v>35466.628365803452</v>
      </c>
      <c r="AC35" s="52">
        <f>'Temporary Relocation Numbers'!AC35*Assumptions!D$45</f>
        <v>35963.166882228143</v>
      </c>
      <c r="AD35" s="52">
        <f>'Temporary Relocation Numbers'!AD35*Assumptions!E$45</f>
        <v>24755.506696650016</v>
      </c>
      <c r="AE35" s="52">
        <f>'Temporary Relocation Numbers'!AE35*Assumptions!F$45</f>
        <v>19816.833085480244</v>
      </c>
      <c r="AF35" s="52">
        <f>'Temporary Relocation Numbers'!AF35*Assumptions!G$45</f>
        <v>20251.271451484841</v>
      </c>
      <c r="AG35" s="52">
        <f>'Temporary Relocation Numbers'!AG35*Assumptions!H$45</f>
        <v>8233.7916512474367</v>
      </c>
      <c r="AH35" s="53">
        <f>'Temporary Relocation Numbers'!AH35*Assumptions!C$45</f>
        <v>2788554.5348522454</v>
      </c>
      <c r="AI35" s="53">
        <f>'Temporary Relocation Numbers'!AI35*Assumptions!D$45</f>
        <v>4740465.5221704664</v>
      </c>
      <c r="AJ35" s="53">
        <f>'Temporary Relocation Numbers'!AJ35*Assumptions!E$45</f>
        <v>3784214.0892789913</v>
      </c>
      <c r="AK35" s="53">
        <f>'Temporary Relocation Numbers'!AK35*Assumptions!F$45</f>
        <v>1372233.8798553506</v>
      </c>
      <c r="AL35" s="53">
        <f>'Temporary Relocation Numbers'!AL35*Assumptions!G$45</f>
        <v>1093807.2156778807</v>
      </c>
      <c r="AM35" s="53">
        <f>'Temporary Relocation Numbers'!AM35*Assumptions!H$45</f>
        <v>592962.3228578337</v>
      </c>
    </row>
    <row r="36" spans="1:39" x14ac:dyDescent="0.35">
      <c r="A36">
        <v>2055</v>
      </c>
      <c r="B36" s="51">
        <f>'Temporary Relocation Numbers'!B36*Assumptions!C$45</f>
        <v>0</v>
      </c>
      <c r="C36" s="51">
        <f>'Temporary Relocation Numbers'!C36*Assumptions!D$45</f>
        <v>0</v>
      </c>
      <c r="D36" s="51">
        <f>'Temporary Relocation Numbers'!D36*Assumptions!E$45</f>
        <v>0</v>
      </c>
      <c r="E36" s="51">
        <f>'Temporary Relocation Numbers'!E36*Assumptions!F$45</f>
        <v>0</v>
      </c>
      <c r="F36" s="51">
        <f>'Temporary Relocation Numbers'!F36*Assumptions!G$45</f>
        <v>0</v>
      </c>
      <c r="G36" s="51">
        <f>'Temporary Relocation Numbers'!G36*Assumptions!H$45</f>
        <v>0</v>
      </c>
      <c r="H36" s="52">
        <f>'Temporary Relocation Numbers'!H36*Assumptions!C$45</f>
        <v>38643.375393180926</v>
      </c>
      <c r="I36" s="52">
        <f>'Temporary Relocation Numbers'!I36*Assumptions!D$45</f>
        <v>39947.474068686337</v>
      </c>
      <c r="J36" s="52">
        <f>'Temporary Relocation Numbers'!J36*Assumptions!E$45</f>
        <v>27789.98055602987</v>
      </c>
      <c r="K36" s="52">
        <f>'Temporary Relocation Numbers'!K36*Assumptions!F$45</f>
        <v>20153.324242910428</v>
      </c>
      <c r="L36" s="52">
        <f>'Temporary Relocation Numbers'!L36*Assumptions!G$45</f>
        <v>20970.50854367698</v>
      </c>
      <c r="M36" s="52">
        <f>'Temporary Relocation Numbers'!M36*Assumptions!H$45</f>
        <v>9131.5817042661365</v>
      </c>
      <c r="N36" s="53">
        <f>'Temporary Relocation Numbers'!N36*Assumptions!C$45</f>
        <v>3036913.6478983122</v>
      </c>
      <c r="O36" s="53">
        <f>'Temporary Relocation Numbers'!O36*Assumptions!D$45</f>
        <v>5263208.0652497942</v>
      </c>
      <c r="P36" s="53">
        <f>'Temporary Relocation Numbers'!P36*Assumptions!E$45</f>
        <v>4246100.5351095526</v>
      </c>
      <c r="Q36" s="53">
        <f>'Temporary Relocation Numbers'!Q36*Assumptions!F$45</f>
        <v>1394886.0465848672</v>
      </c>
      <c r="R36" s="53">
        <f>'Temporary Relocation Numbers'!R36*Assumptions!G$45</f>
        <v>1132128.185689765</v>
      </c>
      <c r="S36" s="53">
        <f>'Temporary Relocation Numbers'!S36*Assumptions!H$45</f>
        <v>657311.73571981688</v>
      </c>
      <c r="U36">
        <v>2055</v>
      </c>
      <c r="V36" s="51">
        <f>'Temporary Relocation Numbers'!V36*Assumptions!C$45</f>
        <v>0</v>
      </c>
      <c r="W36" s="51">
        <f>'Temporary Relocation Numbers'!W36*Assumptions!D$45</f>
        <v>0</v>
      </c>
      <c r="X36" s="51">
        <f>'Temporary Relocation Numbers'!X36*Assumptions!E$45</f>
        <v>0</v>
      </c>
      <c r="Y36" s="51">
        <f>'Temporary Relocation Numbers'!Y36*Assumptions!F$45</f>
        <v>0</v>
      </c>
      <c r="Z36" s="51">
        <f>'Temporary Relocation Numbers'!Z36*Assumptions!G$45</f>
        <v>0</v>
      </c>
      <c r="AA36" s="51">
        <f>'Temporary Relocation Numbers'!AA36*Assumptions!H$45</f>
        <v>0</v>
      </c>
      <c r="AB36" s="52">
        <f>'Temporary Relocation Numbers'!AB36*Assumptions!C$45</f>
        <v>35976.042349605472</v>
      </c>
      <c r="AC36" s="52">
        <f>'Temporary Relocation Numbers'!AC36*Assumptions!D$45</f>
        <v>36479.71274395084</v>
      </c>
      <c r="AD36" s="52">
        <f>'Temporary Relocation Numbers'!AD36*Assumptions!E$45</f>
        <v>25111.074786103294</v>
      </c>
      <c r="AE36" s="52">
        <f>'Temporary Relocation Numbers'!AE36*Assumptions!F$45</f>
        <v>20101.466058885399</v>
      </c>
      <c r="AF36" s="52">
        <f>'Temporary Relocation Numbers'!AF36*Assumptions!G$45</f>
        <v>20542.144346442739</v>
      </c>
      <c r="AG36" s="52">
        <f>'Temporary Relocation Numbers'!AG36*Assumptions!H$45</f>
        <v>8352.0551795308893</v>
      </c>
      <c r="AH36" s="53">
        <f>'Temporary Relocation Numbers'!AH36*Assumptions!C$45</f>
        <v>2827292.7221612232</v>
      </c>
      <c r="AI36" s="53">
        <f>'Temporary Relocation Numbers'!AI36*Assumptions!D$45</f>
        <v>4806319.3683242472</v>
      </c>
      <c r="AJ36" s="53">
        <f>'Temporary Relocation Numbers'!AJ36*Assumptions!E$45</f>
        <v>3836783.8319092984</v>
      </c>
      <c r="AK36" s="53">
        <f>'Temporary Relocation Numbers'!AK36*Assumptions!F$45</f>
        <v>1391296.7500288319</v>
      </c>
      <c r="AL36" s="53">
        <f>'Temporary Relocation Numbers'!AL36*Assumptions!G$45</f>
        <v>1109002.2237981311</v>
      </c>
      <c r="AM36" s="53">
        <f>'Temporary Relocation Numbers'!AM36*Assumptions!H$45</f>
        <v>601199.66777719709</v>
      </c>
    </row>
    <row r="37" spans="1:39" x14ac:dyDescent="0.35">
      <c r="A37">
        <v>2056</v>
      </c>
      <c r="B37" s="51">
        <f>'Temporary Relocation Numbers'!B37*Assumptions!C$45</f>
        <v>0</v>
      </c>
      <c r="C37" s="51">
        <f>'Temporary Relocation Numbers'!C37*Assumptions!D$45</f>
        <v>0</v>
      </c>
      <c r="D37" s="51">
        <f>'Temporary Relocation Numbers'!D37*Assumptions!E$45</f>
        <v>0</v>
      </c>
      <c r="E37" s="51">
        <f>'Temporary Relocation Numbers'!E37*Assumptions!F$45</f>
        <v>0</v>
      </c>
      <c r="F37" s="51">
        <f>'Temporary Relocation Numbers'!F37*Assumptions!G$45</f>
        <v>0</v>
      </c>
      <c r="G37" s="51">
        <f>'Temporary Relocation Numbers'!G37*Assumptions!H$45</f>
        <v>0</v>
      </c>
      <c r="H37" s="52">
        <f>'Temporary Relocation Numbers'!H37*Assumptions!C$45</f>
        <v>39198.417603665701</v>
      </c>
      <c r="I37" s="52">
        <f>'Temporary Relocation Numbers'!I37*Assumptions!D$45</f>
        <v>40521.247298503098</v>
      </c>
      <c r="J37" s="52">
        <f>'Temporary Relocation Numbers'!J37*Assumptions!E$45</f>
        <v>28189.133375373625</v>
      </c>
      <c r="K37" s="52">
        <f>'Temporary Relocation Numbers'!K37*Assumptions!F$45</f>
        <v>20442.790303330585</v>
      </c>
      <c r="L37" s="52">
        <f>'Temporary Relocation Numbers'!L37*Assumptions!G$45</f>
        <v>21271.711978900861</v>
      </c>
      <c r="M37" s="52">
        <f>'Temporary Relocation Numbers'!M37*Assumptions!H$45</f>
        <v>9262.7403632287424</v>
      </c>
      <c r="N37" s="53">
        <f>'Temporary Relocation Numbers'!N37*Assumptions!C$45</f>
        <v>3079102.003285706</v>
      </c>
      <c r="O37" s="53">
        <f>'Temporary Relocation Numbers'!O37*Assumptions!D$45</f>
        <v>5336323.7735242862</v>
      </c>
      <c r="P37" s="53">
        <f>'Temporary Relocation Numbers'!P37*Assumptions!E$45</f>
        <v>4305086.7359551946</v>
      </c>
      <c r="Q37" s="53">
        <f>'Temporary Relocation Numbers'!Q37*Assumptions!F$45</f>
        <v>1414263.597309421</v>
      </c>
      <c r="R37" s="53">
        <f>'Temporary Relocation Numbers'!R37*Assumptions!G$45</f>
        <v>1147855.5430596455</v>
      </c>
      <c r="S37" s="53">
        <f>'Temporary Relocation Numbers'!S37*Assumptions!H$45</f>
        <v>666443.01316856605</v>
      </c>
      <c r="U37">
        <v>2056</v>
      </c>
      <c r="V37" s="51">
        <f>'Temporary Relocation Numbers'!V37*Assumptions!C$45</f>
        <v>0</v>
      </c>
      <c r="W37" s="51">
        <f>'Temporary Relocation Numbers'!W37*Assumptions!D$45</f>
        <v>0</v>
      </c>
      <c r="X37" s="51">
        <f>'Temporary Relocation Numbers'!X37*Assumptions!E$45</f>
        <v>0</v>
      </c>
      <c r="Y37" s="51">
        <f>'Temporary Relocation Numbers'!Y37*Assumptions!F$45</f>
        <v>0</v>
      </c>
      <c r="Z37" s="51">
        <f>'Temporary Relocation Numbers'!Z37*Assumptions!G$45</f>
        <v>0</v>
      </c>
      <c r="AA37" s="51">
        <f>'Temporary Relocation Numbers'!AA37*Assumptions!H$45</f>
        <v>0</v>
      </c>
      <c r="AB37" s="52">
        <f>'Temporary Relocation Numbers'!AB37*Assumptions!C$45</f>
        <v>36492.773144134939</v>
      </c>
      <c r="AC37" s="52">
        <f>'Temporary Relocation Numbers'!AC37*Assumptions!D$45</f>
        <v>37003.677852931069</v>
      </c>
      <c r="AD37" s="52">
        <f>'Temporary Relocation Numbers'!AD37*Assumptions!E$45</f>
        <v>25471.749968204145</v>
      </c>
      <c r="AE37" s="52">
        <f>'Temporary Relocation Numbers'!AE37*Assumptions!F$45</f>
        <v>20390.1872702648</v>
      </c>
      <c r="AF37" s="52">
        <f>'Temporary Relocation Numbers'!AF37*Assumptions!G$45</f>
        <v>20837.195104564624</v>
      </c>
      <c r="AG37" s="52">
        <f>'Temporary Relocation Numbers'!AG37*Assumptions!H$45</f>
        <v>8472.0173495476301</v>
      </c>
      <c r="AH37" s="53">
        <f>'Temporary Relocation Numbers'!AH37*Assumptions!C$45</f>
        <v>2866569.0546408365</v>
      </c>
      <c r="AI37" s="53">
        <f>'Temporary Relocation Numbers'!AI37*Assumptions!D$45</f>
        <v>4873088.0463722721</v>
      </c>
      <c r="AJ37" s="53">
        <f>'Temporary Relocation Numbers'!AJ37*Assumptions!E$45</f>
        <v>3890083.8656317634</v>
      </c>
      <c r="AK37" s="53">
        <f>'Temporary Relocation Numbers'!AK37*Assumptions!F$45</f>
        <v>1410624.4387763082</v>
      </c>
      <c r="AL37" s="53">
        <f>'Temporary Relocation Numbers'!AL37*Assumptions!G$45</f>
        <v>1124408.3187245983</v>
      </c>
      <c r="AM37" s="53">
        <f>'Temporary Relocation Numbers'!AM37*Assumptions!H$45</f>
        <v>609551.4446742849</v>
      </c>
    </row>
    <row r="38" spans="1:39" x14ac:dyDescent="0.35">
      <c r="A38">
        <v>2057</v>
      </c>
      <c r="B38" s="51">
        <f>'Temporary Relocation Numbers'!B38*Assumptions!C$45</f>
        <v>0</v>
      </c>
      <c r="C38" s="51">
        <f>'Temporary Relocation Numbers'!C38*Assumptions!D$45</f>
        <v>0</v>
      </c>
      <c r="D38" s="51">
        <f>'Temporary Relocation Numbers'!D38*Assumptions!E$45</f>
        <v>0</v>
      </c>
      <c r="E38" s="51">
        <f>'Temporary Relocation Numbers'!E38*Assumptions!F$45</f>
        <v>0</v>
      </c>
      <c r="F38" s="51">
        <f>'Temporary Relocation Numbers'!F38*Assumptions!G$45</f>
        <v>0</v>
      </c>
      <c r="G38" s="51">
        <f>'Temporary Relocation Numbers'!G38*Assumptions!H$45</f>
        <v>0</v>
      </c>
      <c r="H38" s="52">
        <f>'Temporary Relocation Numbers'!H38*Assumptions!C$45</f>
        <v>39761.431991846781</v>
      </c>
      <c r="I38" s="52">
        <f>'Temporary Relocation Numbers'!I38*Assumptions!D$45</f>
        <v>41103.261743238429</v>
      </c>
      <c r="J38" s="52">
        <f>'Temporary Relocation Numbers'!J38*Assumptions!E$45</f>
        <v>28594.019303197583</v>
      </c>
      <c r="K38" s="52">
        <f>'Temporary Relocation Numbers'!K38*Assumptions!F$45</f>
        <v>20736.414020280507</v>
      </c>
      <c r="L38" s="52">
        <f>'Temporary Relocation Numbers'!L38*Assumptions!G$45</f>
        <v>21577.241656819424</v>
      </c>
      <c r="M38" s="52">
        <f>'Temporary Relocation Numbers'!M38*Assumptions!H$45</f>
        <v>9395.7828791591746</v>
      </c>
      <c r="N38" s="53">
        <f>'Temporary Relocation Numbers'!N38*Assumptions!C$45</f>
        <v>3121876.4330685716</v>
      </c>
      <c r="O38" s="53">
        <f>'Temporary Relocation Numbers'!O38*Assumptions!D$45</f>
        <v>5410455.1944079325</v>
      </c>
      <c r="P38" s="53">
        <f>'Temporary Relocation Numbers'!P38*Assumptions!E$45</f>
        <v>4364892.364381846</v>
      </c>
      <c r="Q38" s="53">
        <f>'Temporary Relocation Numbers'!Q38*Assumptions!F$45</f>
        <v>1433910.3381036597</v>
      </c>
      <c r="R38" s="53">
        <f>'Temporary Relocation Numbers'!R38*Assumptions!G$45</f>
        <v>1163801.3825528112</v>
      </c>
      <c r="S38" s="53">
        <f>'Temporary Relocation Numbers'!S38*Assumptions!H$45</f>
        <v>675701.14097356901</v>
      </c>
      <c r="U38">
        <v>2057</v>
      </c>
      <c r="V38" s="51">
        <f>'Temporary Relocation Numbers'!V38*Assumptions!C$45</f>
        <v>0</v>
      </c>
      <c r="W38" s="51">
        <f>'Temporary Relocation Numbers'!W38*Assumptions!D$45</f>
        <v>0</v>
      </c>
      <c r="X38" s="51">
        <f>'Temporary Relocation Numbers'!X38*Assumptions!E$45</f>
        <v>0</v>
      </c>
      <c r="Y38" s="51">
        <f>'Temporary Relocation Numbers'!Y38*Assumptions!F$45</f>
        <v>0</v>
      </c>
      <c r="Z38" s="51">
        <f>'Temporary Relocation Numbers'!Z38*Assumptions!G$45</f>
        <v>0</v>
      </c>
      <c r="AA38" s="51">
        <f>'Temporary Relocation Numbers'!AA38*Assumptions!H$45</f>
        <v>0</v>
      </c>
      <c r="AB38" s="52">
        <f>'Temporary Relocation Numbers'!AB38*Assumptions!C$45</f>
        <v>37016.925842147291</v>
      </c>
      <c r="AC38" s="52">
        <f>'Temporary Relocation Numbers'!AC38*Assumptions!D$45</f>
        <v>37535.168773239791</v>
      </c>
      <c r="AD38" s="52">
        <f>'Temporary Relocation Numbers'!AD38*Assumptions!E$45</f>
        <v>25837.605597103542</v>
      </c>
      <c r="AE38" s="52">
        <f>'Temporary Relocation Numbers'!AE38*Assumptions!F$45</f>
        <v>20683.055439764379</v>
      </c>
      <c r="AF38" s="52">
        <f>'Temporary Relocation Numbers'!AF38*Assumptions!G$45</f>
        <v>21136.483733300225</v>
      </c>
      <c r="AG38" s="52">
        <f>'Temporary Relocation Numbers'!AG38*Assumptions!H$45</f>
        <v>8593.7025592145874</v>
      </c>
      <c r="AH38" s="53">
        <f>'Temporary Relocation Numbers'!AH38*Assumptions!C$45</f>
        <v>2906391.0081242304</v>
      </c>
      <c r="AI38" s="53">
        <f>'Temporary Relocation Numbers'!AI38*Assumptions!D$45</f>
        <v>4940784.265023957</v>
      </c>
      <c r="AJ38" s="53">
        <f>'Temporary Relocation Numbers'!AJ38*Assumptions!E$45</f>
        <v>3944124.3355422653</v>
      </c>
      <c r="AK38" s="53">
        <f>'Temporary Relocation Numbers'!AK38*Assumptions!F$45</f>
        <v>1430220.6249182564</v>
      </c>
      <c r="AL38" s="53">
        <f>'Temporary Relocation Numbers'!AL38*Assumptions!G$45</f>
        <v>1140028.4328439853</v>
      </c>
      <c r="AM38" s="53">
        <f>'Temporary Relocation Numbers'!AM38*Assumptions!H$45</f>
        <v>618019.24322121241</v>
      </c>
    </row>
    <row r="39" spans="1:39" x14ac:dyDescent="0.35">
      <c r="A39">
        <v>2058</v>
      </c>
      <c r="B39" s="51">
        <f>'Temporary Relocation Numbers'!B39*Assumptions!C$45</f>
        <v>0</v>
      </c>
      <c r="C39" s="51">
        <f>'Temporary Relocation Numbers'!C39*Assumptions!D$45</f>
        <v>0</v>
      </c>
      <c r="D39" s="51">
        <f>'Temporary Relocation Numbers'!D39*Assumptions!E$45</f>
        <v>0</v>
      </c>
      <c r="E39" s="51">
        <f>'Temporary Relocation Numbers'!E39*Assumptions!F$45</f>
        <v>0</v>
      </c>
      <c r="F39" s="51">
        <f>'Temporary Relocation Numbers'!F39*Assumptions!G$45</f>
        <v>0</v>
      </c>
      <c r="G39" s="51">
        <f>'Temporary Relocation Numbers'!G39*Assumptions!H$45</f>
        <v>0</v>
      </c>
      <c r="H39" s="52">
        <f>'Temporary Relocation Numbers'!H39*Assumptions!C$45</f>
        <v>40332.533063641073</v>
      </c>
      <c r="I39" s="52">
        <f>'Temporary Relocation Numbers'!I39*Assumptions!D$45</f>
        <v>41693.635773042421</v>
      </c>
      <c r="J39" s="52">
        <f>'Temporary Relocation Numbers'!J39*Assumptions!E$45</f>
        <v>29004.72068523812</v>
      </c>
      <c r="K39" s="52">
        <f>'Temporary Relocation Numbers'!K39*Assumptions!F$45</f>
        <v>21034.255110978167</v>
      </c>
      <c r="L39" s="52">
        <f>'Temporary Relocation Numbers'!L39*Assumptions!G$45</f>
        <v>21887.159716086011</v>
      </c>
      <c r="M39" s="52">
        <f>'Temporary Relocation Numbers'!M39*Assumptions!H$45</f>
        <v>9530.7363102562867</v>
      </c>
      <c r="N39" s="53">
        <f>'Temporary Relocation Numbers'!N39*Assumptions!C$45</f>
        <v>3165245.0789057594</v>
      </c>
      <c r="O39" s="53">
        <f>'Temporary Relocation Numbers'!O39*Assumptions!D$45</f>
        <v>5485616.4380301256</v>
      </c>
      <c r="P39" s="53">
        <f>'Temporary Relocation Numbers'!P39*Assumptions!E$45</f>
        <v>4425528.8037563069</v>
      </c>
      <c r="Q39" s="53">
        <f>'Temporary Relocation Numbers'!Q39*Assumptions!F$45</f>
        <v>1453830.0085162311</v>
      </c>
      <c r="R39" s="53">
        <f>'Temporary Relocation Numbers'!R39*Assumptions!G$45</f>
        <v>1179968.7392906148</v>
      </c>
      <c r="S39" s="53">
        <f>'Temporary Relocation Numbers'!S39*Assumptions!H$45</f>
        <v>685087.88132122031</v>
      </c>
      <c r="U39">
        <v>2058</v>
      </c>
      <c r="V39" s="51">
        <f>'Temporary Relocation Numbers'!V39*Assumptions!C$45</f>
        <v>0</v>
      </c>
      <c r="W39" s="51">
        <f>'Temporary Relocation Numbers'!W39*Assumptions!D$45</f>
        <v>0</v>
      </c>
      <c r="X39" s="51">
        <f>'Temporary Relocation Numbers'!X39*Assumptions!E$45</f>
        <v>0</v>
      </c>
      <c r="Y39" s="51">
        <f>'Temporary Relocation Numbers'!Y39*Assumptions!F$45</f>
        <v>0</v>
      </c>
      <c r="Z39" s="51">
        <f>'Temporary Relocation Numbers'!Z39*Assumptions!G$45</f>
        <v>0</v>
      </c>
      <c r="AA39" s="51">
        <f>'Temporary Relocation Numbers'!AA39*Assumptions!H$45</f>
        <v>0</v>
      </c>
      <c r="AB39" s="52">
        <f>'Temporary Relocation Numbers'!AB39*Assumptions!C$45</f>
        <v>37548.607045865378</v>
      </c>
      <c r="AC39" s="52">
        <f>'Temporary Relocation Numbers'!AC39*Assumptions!D$45</f>
        <v>38074.293599548153</v>
      </c>
      <c r="AD39" s="52">
        <f>'Temporary Relocation Numbers'!AD39*Assumptions!E$45</f>
        <v>26208.716080552153</v>
      </c>
      <c r="AE39" s="52">
        <f>'Temporary Relocation Numbers'!AE39*Assumptions!F$45</f>
        <v>20980.130130938789</v>
      </c>
      <c r="AF39" s="52">
        <f>'Temporary Relocation Numbers'!AF39*Assumptions!G$45</f>
        <v>21440.071101997739</v>
      </c>
      <c r="AG39" s="52">
        <f>'Temporary Relocation Numbers'!AG39*Assumptions!H$45</f>
        <v>8717.1355568806466</v>
      </c>
      <c r="AH39" s="53">
        <f>'Temporary Relocation Numbers'!AH39*Assumptions!C$45</f>
        <v>2946766.1622977206</v>
      </c>
      <c r="AI39" s="53">
        <f>'Temporary Relocation Numbers'!AI39*Assumptions!D$45</f>
        <v>5009420.9095362313</v>
      </c>
      <c r="AJ39" s="53">
        <f>'Temporary Relocation Numbers'!AJ39*Assumptions!E$45</f>
        <v>3998915.52767085</v>
      </c>
      <c r="AK39" s="53">
        <f>'Temporary Relocation Numbers'!AK39*Assumptions!F$45</f>
        <v>1450089.0383807821</v>
      </c>
      <c r="AL39" s="53">
        <f>'Temporary Relocation Numbers'!AL39*Assumptions!G$45</f>
        <v>1155865.5392792765</v>
      </c>
      <c r="AM39" s="53">
        <f>'Temporary Relocation Numbers'!AM39*Assumptions!H$45</f>
        <v>626604.67517358565</v>
      </c>
    </row>
    <row r="40" spans="1:39" x14ac:dyDescent="0.35">
      <c r="A40">
        <v>2059</v>
      </c>
      <c r="B40" s="51">
        <f>'Temporary Relocation Numbers'!B40*Assumptions!C$45</f>
        <v>0</v>
      </c>
      <c r="C40" s="51">
        <f>'Temporary Relocation Numbers'!C40*Assumptions!D$45</f>
        <v>0</v>
      </c>
      <c r="D40" s="51">
        <f>'Temporary Relocation Numbers'!D40*Assumptions!E$45</f>
        <v>0</v>
      </c>
      <c r="E40" s="51">
        <f>'Temporary Relocation Numbers'!E40*Assumptions!F$45</f>
        <v>0</v>
      </c>
      <c r="F40" s="51">
        <f>'Temporary Relocation Numbers'!F40*Assumptions!G$45</f>
        <v>0</v>
      </c>
      <c r="G40" s="51">
        <f>'Temporary Relocation Numbers'!G40*Assumptions!H$45</f>
        <v>0</v>
      </c>
      <c r="H40" s="52">
        <f>'Temporary Relocation Numbers'!H40*Assumptions!C$45</f>
        <v>40911.836969635871</v>
      </c>
      <c r="I40" s="52">
        <f>'Temporary Relocation Numbers'!I40*Assumptions!D$45</f>
        <v>42292.489458238364</v>
      </c>
      <c r="J40" s="52">
        <f>'Temporary Relocation Numbers'!J40*Assumptions!E$45</f>
        <v>29421.321049979266</v>
      </c>
      <c r="K40" s="52">
        <f>'Temporary Relocation Numbers'!K40*Assumptions!F$45</f>
        <v>21336.374150371343</v>
      </c>
      <c r="L40" s="52">
        <f>'Temporary Relocation Numbers'!L40*Assumptions!G$45</f>
        <v>22201.529187863402</v>
      </c>
      <c r="M40" s="52">
        <f>'Temporary Relocation Numbers'!M40*Assumptions!H$45</f>
        <v>9667.6281033610267</v>
      </c>
      <c r="N40" s="53">
        <f>'Temporary Relocation Numbers'!N40*Assumptions!C$45</f>
        <v>3209216.1955588413</v>
      </c>
      <c r="O40" s="53">
        <f>'Temporary Relocation Numbers'!O40*Assumptions!D$45</f>
        <v>5561821.8105360921</v>
      </c>
      <c r="P40" s="53">
        <f>'Temporary Relocation Numbers'!P40*Assumptions!E$45</f>
        <v>4487007.59558143</v>
      </c>
      <c r="Q40" s="53">
        <f>'Temporary Relocation Numbers'!Q40*Assumptions!F$45</f>
        <v>1474026.4000450405</v>
      </c>
      <c r="R40" s="53">
        <f>'Temporary Relocation Numbers'!R40*Assumptions!G$45</f>
        <v>1196360.6905578685</v>
      </c>
      <c r="S40" s="53">
        <f>'Temporary Relocation Numbers'!S40*Assumptions!H$45</f>
        <v>694605.0208779471</v>
      </c>
      <c r="U40">
        <v>2059</v>
      </c>
      <c r="V40" s="51">
        <f>'Temporary Relocation Numbers'!V40*Assumptions!C$45</f>
        <v>0</v>
      </c>
      <c r="W40" s="51">
        <f>'Temporary Relocation Numbers'!W40*Assumptions!D$45</f>
        <v>0</v>
      </c>
      <c r="X40" s="51">
        <f>'Temporary Relocation Numbers'!X40*Assumptions!E$45</f>
        <v>0</v>
      </c>
      <c r="Y40" s="51">
        <f>'Temporary Relocation Numbers'!Y40*Assumptions!F$45</f>
        <v>0</v>
      </c>
      <c r="Z40" s="51">
        <f>'Temporary Relocation Numbers'!Z40*Assumptions!G$45</f>
        <v>0</v>
      </c>
      <c r="AA40" s="51">
        <f>'Temporary Relocation Numbers'!AA40*Assumptions!H$45</f>
        <v>0</v>
      </c>
      <c r="AB40" s="52">
        <f>'Temporary Relocation Numbers'!AB40*Assumptions!C$45</f>
        <v>38087.924888660207</v>
      </c>
      <c r="AC40" s="52">
        <f>'Temporary Relocation Numbers'!AC40*Assumptions!D$45</f>
        <v>38621.161979111828</v>
      </c>
      <c r="AD40" s="52">
        <f>'Temporary Relocation Numbers'!AD40*Assumptions!E$45</f>
        <v>26585.156895033499</v>
      </c>
      <c r="AE40" s="52">
        <f>'Temporary Relocation Numbers'!AE40*Assumptions!F$45</f>
        <v>21281.471762865414</v>
      </c>
      <c r="AF40" s="52">
        <f>'Temporary Relocation Numbers'!AF40*Assumptions!G$45</f>
        <v>21748.018954283529</v>
      </c>
      <c r="AG40" s="52">
        <f>'Temporary Relocation Numbers'!AG40*Assumptions!H$45</f>
        <v>8842.3414463599638</v>
      </c>
      <c r="AH40" s="53">
        <f>'Temporary Relocation Numbers'!AH40*Assumptions!C$45</f>
        <v>2987702.202143501</v>
      </c>
      <c r="AI40" s="53">
        <f>'Temporary Relocation Numbers'!AI40*Assumptions!D$45</f>
        <v>5079011.0441661086</v>
      </c>
      <c r="AJ40" s="53">
        <f>'Temporary Relocation Numbers'!AJ40*Assumptions!E$45</f>
        <v>4054467.8709395826</v>
      </c>
      <c r="AK40" s="53">
        <f>'Temporary Relocation Numbers'!AK40*Assumptions!F$45</f>
        <v>1470233.4609055738</v>
      </c>
      <c r="AL40" s="53">
        <f>'Temporary Relocation Numbers'!AL40*Assumptions!G$45</f>
        <v>1171922.6524556431</v>
      </c>
      <c r="AM40" s="53">
        <f>'Temporary Relocation Numbers'!AM40*Assumptions!H$45</f>
        <v>635309.37467728078</v>
      </c>
    </row>
    <row r="41" spans="1:39" x14ac:dyDescent="0.35">
      <c r="A41">
        <v>2060</v>
      </c>
      <c r="B41" s="51">
        <f>'Temporary Relocation Numbers'!B41*Assumptions!C$45</f>
        <v>0</v>
      </c>
      <c r="C41" s="51">
        <f>'Temporary Relocation Numbers'!C41*Assumptions!D$45</f>
        <v>0</v>
      </c>
      <c r="D41" s="51">
        <f>'Temporary Relocation Numbers'!D41*Assumptions!E$45</f>
        <v>0</v>
      </c>
      <c r="E41" s="51">
        <f>'Temporary Relocation Numbers'!E41*Assumptions!F$45</f>
        <v>0</v>
      </c>
      <c r="F41" s="51">
        <f>'Temporary Relocation Numbers'!F41*Assumptions!G$45</f>
        <v>0</v>
      </c>
      <c r="G41" s="51">
        <f>'Temporary Relocation Numbers'!G41*Assumptions!H$45</f>
        <v>0</v>
      </c>
      <c r="H41" s="52">
        <f>'Temporary Relocation Numbers'!H41*Assumptions!C$45</f>
        <v>46772.408822986348</v>
      </c>
      <c r="I41" s="52">
        <f>'Temporary Relocation Numbers'!I41*Assumptions!D$45</f>
        <v>48350.83813397809</v>
      </c>
      <c r="J41" s="52">
        <f>'Temporary Relocation Numbers'!J41*Assumptions!E$45</f>
        <v>33635.890201735223</v>
      </c>
      <c r="K41" s="52">
        <f>'Temporary Relocation Numbers'!K41*Assumptions!F$45</f>
        <v>24392.784301082156</v>
      </c>
      <c r="L41" s="52">
        <f>'Temporary Relocation Numbers'!L41*Assumptions!G$45</f>
        <v>25381.871765887932</v>
      </c>
      <c r="M41" s="52">
        <f>'Temporary Relocation Numbers'!M41*Assumptions!H$45</f>
        <v>11052.504299295913</v>
      </c>
      <c r="N41" s="53">
        <f>'Temporary Relocation Numbers'!N41*Assumptions!C$45</f>
        <v>3667227.7617192604</v>
      </c>
      <c r="O41" s="53">
        <f>'Temporary Relocation Numbers'!O41*Assumptions!D$45</f>
        <v>6355591.5545857651</v>
      </c>
      <c r="P41" s="53">
        <f>'Temporary Relocation Numbers'!P41*Assumptions!E$45</f>
        <v>5127382.4569167159</v>
      </c>
      <c r="Q41" s="53">
        <f>'Temporary Relocation Numbers'!Q41*Assumptions!F$45</f>
        <v>1684395.8793530152</v>
      </c>
      <c r="R41" s="53">
        <f>'Temporary Relocation Numbers'!R41*Assumptions!G$45</f>
        <v>1367102.3920155205</v>
      </c>
      <c r="S41" s="53">
        <f>'Temporary Relocation Numbers'!S41*Assumptions!H$45</f>
        <v>793737.36787141568</v>
      </c>
      <c r="U41">
        <v>2060</v>
      </c>
      <c r="V41" s="51">
        <f>'Temporary Relocation Numbers'!V41*Assumptions!C$45</f>
        <v>0</v>
      </c>
      <c r="W41" s="51">
        <f>'Temporary Relocation Numbers'!W41*Assumptions!D$45</f>
        <v>0</v>
      </c>
      <c r="X41" s="51">
        <f>'Temporary Relocation Numbers'!X41*Assumptions!E$45</f>
        <v>0</v>
      </c>
      <c r="Y41" s="51">
        <f>'Temporary Relocation Numbers'!Y41*Assumptions!F$45</f>
        <v>0</v>
      </c>
      <c r="Z41" s="51">
        <f>'Temporary Relocation Numbers'!Z41*Assumptions!G$45</f>
        <v>0</v>
      </c>
      <c r="AA41" s="51">
        <f>'Temporary Relocation Numbers'!AA41*Assumptions!H$45</f>
        <v>0</v>
      </c>
      <c r="AB41" s="52">
        <f>'Temporary Relocation Numbers'!AB41*Assumptions!C$45</f>
        <v>43543.974704283915</v>
      </c>
      <c r="AC41" s="52">
        <f>'Temporary Relocation Numbers'!AC41*Assumptions!D$45</f>
        <v>44153.597371989919</v>
      </c>
      <c r="AD41" s="52">
        <f>'Temporary Relocation Numbers'!AD41*Assumptions!E$45</f>
        <v>30393.448914078617</v>
      </c>
      <c r="AE41" s="52">
        <f>'Temporary Relocation Numbers'!AE41*Assumptions!F$45</f>
        <v>24330.017212044051</v>
      </c>
      <c r="AF41" s="52">
        <f>'Temporary Relocation Numbers'!AF41*Assumptions!G$45</f>
        <v>24863.396732216159</v>
      </c>
      <c r="AG41" s="52">
        <f>'Temporary Relocation Numbers'!AG41*Assumptions!H$45</f>
        <v>10108.996312938367</v>
      </c>
      <c r="AH41" s="53">
        <f>'Temporary Relocation Numbers'!AH41*Assumptions!C$45</f>
        <v>3414099.8274323107</v>
      </c>
      <c r="AI41" s="53">
        <f>'Temporary Relocation Numbers'!AI41*Assumptions!D$45</f>
        <v>5803875.2044878146</v>
      </c>
      <c r="AJ41" s="53">
        <f>'Temporary Relocation Numbers'!AJ41*Assumptions!E$45</f>
        <v>4633111.7099199491</v>
      </c>
      <c r="AK41" s="53">
        <f>'Temporary Relocation Numbers'!AK41*Assumptions!F$45</f>
        <v>1680061.6211219828</v>
      </c>
      <c r="AL41" s="53">
        <f>'Temporary Relocation Numbers'!AL41*Assumptions!G$45</f>
        <v>1339176.6162779878</v>
      </c>
      <c r="AM41" s="53">
        <f>'Temporary Relocation Numbers'!AM41*Assumptions!H$45</f>
        <v>725979.19059526606</v>
      </c>
    </row>
    <row r="42" spans="1:39" x14ac:dyDescent="0.35">
      <c r="A42">
        <v>2061</v>
      </c>
      <c r="B42" s="51">
        <f>'Temporary Relocation Numbers'!B42*Assumptions!C$45</f>
        <v>0</v>
      </c>
      <c r="C42" s="51">
        <f>'Temporary Relocation Numbers'!C42*Assumptions!D$45</f>
        <v>0</v>
      </c>
      <c r="D42" s="51">
        <f>'Temporary Relocation Numbers'!D42*Assumptions!E$45</f>
        <v>0</v>
      </c>
      <c r="E42" s="51">
        <f>'Temporary Relocation Numbers'!E42*Assumptions!F$45</f>
        <v>0</v>
      </c>
      <c r="F42" s="51">
        <f>'Temporary Relocation Numbers'!F42*Assumptions!G$45</f>
        <v>0</v>
      </c>
      <c r="G42" s="51">
        <f>'Temporary Relocation Numbers'!G42*Assumptions!H$45</f>
        <v>0</v>
      </c>
      <c r="H42" s="52">
        <f>'Temporary Relocation Numbers'!H42*Assumptions!C$45</f>
        <v>47444.209899333029</v>
      </c>
      <c r="I42" s="52">
        <f>'Temporary Relocation Numbers'!I42*Assumptions!D$45</f>
        <v>49045.310493176046</v>
      </c>
      <c r="J42" s="52">
        <f>'Temporary Relocation Numbers'!J42*Assumptions!E$45</f>
        <v>34119.008942250017</v>
      </c>
      <c r="K42" s="52">
        <f>'Temporary Relocation Numbers'!K42*Assumptions!F$45</f>
        <v>24743.142539217319</v>
      </c>
      <c r="L42" s="52">
        <f>'Temporary Relocation Numbers'!L42*Assumptions!G$45</f>
        <v>25746.436456933669</v>
      </c>
      <c r="M42" s="52">
        <f>'Temporary Relocation Numbers'!M42*Assumptions!H$45</f>
        <v>11211.253537820148</v>
      </c>
      <c r="N42" s="53">
        <f>'Temporary Relocation Numbers'!N42*Assumptions!C$45</f>
        <v>3718172.3475835961</v>
      </c>
      <c r="O42" s="53">
        <f>'Temporary Relocation Numbers'!O42*Assumptions!D$45</f>
        <v>6443882.4927846631</v>
      </c>
      <c r="P42" s="53">
        <f>'Temporary Relocation Numbers'!P42*Assumptions!E$45</f>
        <v>5198611.2959221285</v>
      </c>
      <c r="Q42" s="53">
        <f>'Temporary Relocation Numbers'!Q42*Assumptions!F$45</f>
        <v>1707795.2578702094</v>
      </c>
      <c r="R42" s="53">
        <f>'Temporary Relocation Numbers'!R42*Assumptions!G$45</f>
        <v>1386093.9763186241</v>
      </c>
      <c r="S42" s="53">
        <f>'Temporary Relocation Numbers'!S42*Assumptions!H$45</f>
        <v>804763.85003141616</v>
      </c>
      <c r="U42">
        <v>2061</v>
      </c>
      <c r="V42" s="51">
        <f>'Temporary Relocation Numbers'!V42*Assumptions!C$45</f>
        <v>0</v>
      </c>
      <c r="W42" s="51">
        <f>'Temporary Relocation Numbers'!W42*Assumptions!D$45</f>
        <v>0</v>
      </c>
      <c r="X42" s="51">
        <f>'Temporary Relocation Numbers'!X42*Assumptions!E$45</f>
        <v>0</v>
      </c>
      <c r="Y42" s="51">
        <f>'Temporary Relocation Numbers'!Y42*Assumptions!F$45</f>
        <v>0</v>
      </c>
      <c r="Z42" s="51">
        <f>'Temporary Relocation Numbers'!Z42*Assumptions!G$45</f>
        <v>0</v>
      </c>
      <c r="AA42" s="51">
        <f>'Temporary Relocation Numbers'!AA42*Assumptions!H$45</f>
        <v>0</v>
      </c>
      <c r="AB42" s="52">
        <f>'Temporary Relocation Numbers'!AB42*Assumptions!C$45</f>
        <v>44169.405162344345</v>
      </c>
      <c r="AC42" s="52">
        <f>'Temporary Relocation Numbers'!AC42*Assumptions!D$45</f>
        <v>44787.783957319334</v>
      </c>
      <c r="AD42" s="52">
        <f>'Temporary Relocation Numbers'!AD42*Assumptions!E$45</f>
        <v>30829.995848653682</v>
      </c>
      <c r="AE42" s="52">
        <f>'Temporary Relocation Numbers'!AE42*Assumptions!F$45</f>
        <v>24679.473914444025</v>
      </c>
      <c r="AF42" s="52">
        <f>'Temporary Relocation Numbers'!AF42*Assumptions!G$45</f>
        <v>25220.514466937759</v>
      </c>
      <c r="AG42" s="52">
        <f>'Temporary Relocation Numbers'!AG42*Assumptions!H$45</f>
        <v>10254.193765340669</v>
      </c>
      <c r="AH42" s="53">
        <f>'Temporary Relocation Numbers'!AH42*Assumptions!C$45</f>
        <v>3461527.9974586233</v>
      </c>
      <c r="AI42" s="53">
        <f>'Temporary Relocation Numbers'!AI42*Assumptions!D$45</f>
        <v>5884501.7807226926</v>
      </c>
      <c r="AJ42" s="53">
        <f>'Temporary Relocation Numbers'!AJ42*Assumptions!E$45</f>
        <v>4697474.2127862619</v>
      </c>
      <c r="AK42" s="53">
        <f>'Temporary Relocation Numbers'!AK42*Assumptions!F$45</f>
        <v>1703400.7887646533</v>
      </c>
      <c r="AL42" s="53">
        <f>'Temporary Relocation Numbers'!AL42*Assumptions!G$45</f>
        <v>1357780.2598333855</v>
      </c>
      <c r="AM42" s="53">
        <f>'Temporary Relocation Numbers'!AM42*Assumptions!H$45</f>
        <v>736064.386174627</v>
      </c>
    </row>
    <row r="43" spans="1:39" x14ac:dyDescent="0.35">
      <c r="A43">
        <v>2062</v>
      </c>
      <c r="B43" s="51">
        <f>'Temporary Relocation Numbers'!B43*Assumptions!C$45</f>
        <v>0</v>
      </c>
      <c r="C43" s="51">
        <f>'Temporary Relocation Numbers'!C43*Assumptions!D$45</f>
        <v>0</v>
      </c>
      <c r="D43" s="51">
        <f>'Temporary Relocation Numbers'!D43*Assumptions!E$45</f>
        <v>0</v>
      </c>
      <c r="E43" s="51">
        <f>'Temporary Relocation Numbers'!E43*Assumptions!F$45</f>
        <v>0</v>
      </c>
      <c r="F43" s="51">
        <f>'Temporary Relocation Numbers'!F43*Assumptions!G$45</f>
        <v>0</v>
      </c>
      <c r="G43" s="51">
        <f>'Temporary Relocation Numbers'!G43*Assumptions!H$45</f>
        <v>0</v>
      </c>
      <c r="H43" s="52">
        <f>'Temporary Relocation Numbers'!H43*Assumptions!C$45</f>
        <v>48125.660183354434</v>
      </c>
      <c r="I43" s="52">
        <f>'Temporary Relocation Numbers'!I43*Assumptions!D$45</f>
        <v>49749.75769203146</v>
      </c>
      <c r="J43" s="52">
        <f>'Temporary Relocation Numbers'!J43*Assumptions!E$45</f>
        <v>34609.066809870899</v>
      </c>
      <c r="K43" s="52">
        <f>'Temporary Relocation Numbers'!K43*Assumptions!F$45</f>
        <v>25098.533039906608</v>
      </c>
      <c r="L43" s="52">
        <f>'Temporary Relocation Numbers'!L43*Assumptions!G$45</f>
        <v>26116.237460540706</v>
      </c>
      <c r="M43" s="52">
        <f>'Temporary Relocation Numbers'!M43*Assumptions!H$45</f>
        <v>11372.282922096838</v>
      </c>
      <c r="N43" s="53">
        <f>'Temporary Relocation Numbers'!N43*Assumptions!C$45</f>
        <v>3769824.6481025754</v>
      </c>
      <c r="O43" s="53">
        <f>'Temporary Relocation Numbers'!O43*Assumptions!D$45</f>
        <v>6533399.9556431621</v>
      </c>
      <c r="P43" s="53">
        <f>'Temporary Relocation Numbers'!P43*Assumptions!E$45</f>
        <v>5270829.6354277832</v>
      </c>
      <c r="Q43" s="53">
        <f>'Temporary Relocation Numbers'!Q43*Assumptions!F$45</f>
        <v>1731519.6970941545</v>
      </c>
      <c r="R43" s="53">
        <f>'Temporary Relocation Numbers'!R43*Assumptions!G$45</f>
        <v>1405349.3889029506</v>
      </c>
      <c r="S43" s="53">
        <f>'Temporary Relocation Numbers'!S43*Assumptions!H$45</f>
        <v>815943.51045131311</v>
      </c>
      <c r="U43">
        <v>2062</v>
      </c>
      <c r="V43" s="51">
        <f>'Temporary Relocation Numbers'!V43*Assumptions!C$45</f>
        <v>0</v>
      </c>
      <c r="W43" s="51">
        <f>'Temporary Relocation Numbers'!W43*Assumptions!D$45</f>
        <v>0</v>
      </c>
      <c r="X43" s="51">
        <f>'Temporary Relocation Numbers'!X43*Assumptions!E$45</f>
        <v>0</v>
      </c>
      <c r="Y43" s="51">
        <f>'Temporary Relocation Numbers'!Y43*Assumptions!F$45</f>
        <v>0</v>
      </c>
      <c r="Z43" s="51">
        <f>'Temporary Relocation Numbers'!Z43*Assumptions!G$45</f>
        <v>0</v>
      </c>
      <c r="AA43" s="51">
        <f>'Temporary Relocation Numbers'!AA43*Assumptions!H$45</f>
        <v>0</v>
      </c>
      <c r="AB43" s="52">
        <f>'Temporary Relocation Numbers'!AB43*Assumptions!C$45</f>
        <v>44803.818797997686</v>
      </c>
      <c r="AC43" s="52">
        <f>'Temporary Relocation Numbers'!AC43*Assumptions!D$45</f>
        <v>45431.079486176568</v>
      </c>
      <c r="AD43" s="52">
        <f>'Temporary Relocation Numbers'!AD43*Assumptions!E$45</f>
        <v>31272.812990556151</v>
      </c>
      <c r="AE43" s="52">
        <f>'Temporary Relocation Numbers'!AE43*Assumptions!F$45</f>
        <v>25033.94993046749</v>
      </c>
      <c r="AF43" s="52">
        <f>'Temporary Relocation Numbers'!AF43*Assumptions!G$45</f>
        <v>25582.761552159056</v>
      </c>
      <c r="AG43" s="52">
        <f>'Temporary Relocation Numbers'!AG43*Assumptions!H$45</f>
        <v>10401.476716592857</v>
      </c>
      <c r="AH43" s="53">
        <f>'Temporary Relocation Numbers'!AH43*Assumptions!C$45</f>
        <v>3509615.0326106641</v>
      </c>
      <c r="AI43" s="53">
        <f>'Temporary Relocation Numbers'!AI43*Assumptions!D$45</f>
        <v>5966248.4094339469</v>
      </c>
      <c r="AJ43" s="53">
        <f>'Temporary Relocation Numbers'!AJ43*Assumptions!E$45</f>
        <v>4762730.830026363</v>
      </c>
      <c r="AK43" s="53">
        <f>'Temporary Relocation Numbers'!AK43*Assumptions!F$45</f>
        <v>1727064.1806735087</v>
      </c>
      <c r="AL43" s="53">
        <f>'Temporary Relocation Numbers'!AL43*Assumptions!G$45</f>
        <v>1376642.3424544968</v>
      </c>
      <c r="AM43" s="53">
        <f>'Temporary Relocation Numbers'!AM43*Assumptions!H$45</f>
        <v>746289.68379987555</v>
      </c>
    </row>
    <row r="44" spans="1:39" x14ac:dyDescent="0.35">
      <c r="A44">
        <v>2063</v>
      </c>
      <c r="B44" s="51">
        <f>'Temporary Relocation Numbers'!B44*Assumptions!C$45</f>
        <v>0</v>
      </c>
      <c r="C44" s="51">
        <f>'Temporary Relocation Numbers'!C44*Assumptions!D$45</f>
        <v>0</v>
      </c>
      <c r="D44" s="51">
        <f>'Temporary Relocation Numbers'!D44*Assumptions!E$45</f>
        <v>0</v>
      </c>
      <c r="E44" s="51">
        <f>'Temporary Relocation Numbers'!E44*Assumptions!F$45</f>
        <v>0</v>
      </c>
      <c r="F44" s="51">
        <f>'Temporary Relocation Numbers'!F44*Assumptions!G$45</f>
        <v>0</v>
      </c>
      <c r="G44" s="51">
        <f>'Temporary Relocation Numbers'!G44*Assumptions!H$45</f>
        <v>0</v>
      </c>
      <c r="H44" s="52">
        <f>'Temporary Relocation Numbers'!H44*Assumptions!C$45</f>
        <v>48816.898268470621</v>
      </c>
      <c r="I44" s="52">
        <f>'Temporary Relocation Numbers'!I44*Assumptions!D$45</f>
        <v>50464.323001078941</v>
      </c>
      <c r="J44" s="52">
        <f>'Temporary Relocation Numbers'!J44*Assumptions!E$45</f>
        <v>35106.163472611071</v>
      </c>
      <c r="K44" s="52">
        <f>'Temporary Relocation Numbers'!K44*Assumptions!F$45</f>
        <v>25459.028082502016</v>
      </c>
      <c r="L44" s="52">
        <f>'Temporary Relocation Numbers'!L44*Assumptions!G$45</f>
        <v>26491.349986870424</v>
      </c>
      <c r="M44" s="52">
        <f>'Temporary Relocation Numbers'!M44*Assumptions!H$45</f>
        <v>11535.625202296636</v>
      </c>
      <c r="N44" s="53">
        <f>'Temporary Relocation Numbers'!N44*Assumptions!C$45</f>
        <v>3822194.494743546</v>
      </c>
      <c r="O44" s="53">
        <f>'Temporary Relocation Numbers'!O44*Assumptions!D$45</f>
        <v>6624160.9818604877</v>
      </c>
      <c r="P44" s="53">
        <f>'Temporary Relocation Numbers'!P44*Assumptions!E$45</f>
        <v>5344051.2214283338</v>
      </c>
      <c r="Q44" s="53">
        <f>'Temporary Relocation Numbers'!Q44*Assumptions!F$45</f>
        <v>1755573.7127201287</v>
      </c>
      <c r="R44" s="53">
        <f>'Temporary Relocation Numbers'!R44*Assumptions!G$45</f>
        <v>1424872.2948319768</v>
      </c>
      <c r="S44" s="53">
        <f>'Temporary Relocation Numbers'!S44*Assumptions!H$45</f>
        <v>827278.47706084442</v>
      </c>
      <c r="U44">
        <v>2063</v>
      </c>
      <c r="V44" s="51">
        <f>'Temporary Relocation Numbers'!V44*Assumptions!C$45</f>
        <v>0</v>
      </c>
      <c r="W44" s="51">
        <f>'Temporary Relocation Numbers'!W44*Assumptions!D$45</f>
        <v>0</v>
      </c>
      <c r="X44" s="51">
        <f>'Temporary Relocation Numbers'!X44*Assumptions!E$45</f>
        <v>0</v>
      </c>
      <c r="Y44" s="51">
        <f>'Temporary Relocation Numbers'!Y44*Assumptions!F$45</f>
        <v>0</v>
      </c>
      <c r="Z44" s="51">
        <f>'Temporary Relocation Numbers'!Z44*Assumptions!G$45</f>
        <v>0</v>
      </c>
      <c r="AA44" s="51">
        <f>'Temporary Relocation Numbers'!AA44*Assumptions!H$45</f>
        <v>0</v>
      </c>
      <c r="AB44" s="52">
        <f>'Temporary Relocation Numbers'!AB44*Assumptions!C$45</f>
        <v>45447.344638346207</v>
      </c>
      <c r="AC44" s="52">
        <f>'Temporary Relocation Numbers'!AC44*Assumptions!D$45</f>
        <v>46083.614792064109</v>
      </c>
      <c r="AD44" s="52">
        <f>'Temporary Relocation Numbers'!AD44*Assumptions!E$45</f>
        <v>31721.990399976195</v>
      </c>
      <c r="AE44" s="52">
        <f>'Temporary Relocation Numbers'!AE44*Assumptions!F$45</f>
        <v>25393.517353478466</v>
      </c>
      <c r="AF44" s="52">
        <f>'Temporary Relocation Numbers'!AF44*Assumptions!G$45</f>
        <v>25950.211661724818</v>
      </c>
      <c r="AG44" s="52">
        <f>'Temporary Relocation Numbers'!AG44*Assumptions!H$45</f>
        <v>10550.875121114799</v>
      </c>
      <c r="AH44" s="53">
        <f>'Temporary Relocation Numbers'!AH44*Assumptions!C$45</f>
        <v>3558370.0857453439</v>
      </c>
      <c r="AI44" s="53">
        <f>'Temporary Relocation Numbers'!AI44*Assumptions!D$45</f>
        <v>6049130.6502249753</v>
      </c>
      <c r="AJ44" s="53">
        <f>'Temporary Relocation Numbers'!AJ44*Assumptions!E$45</f>
        <v>4828893.9825449418</v>
      </c>
      <c r="AK44" s="53">
        <f>'Temporary Relocation Numbers'!AK44*Assumptions!F$45</f>
        <v>1751056.3009241177</v>
      </c>
      <c r="AL44" s="53">
        <f>'Temporary Relocation Numbers'!AL44*Assumptions!G$45</f>
        <v>1395766.454338612</v>
      </c>
      <c r="AM44" s="53">
        <f>'Temporary Relocation Numbers'!AM44*Assumptions!H$45</f>
        <v>756657.02974791836</v>
      </c>
    </row>
    <row r="45" spans="1:39" x14ac:dyDescent="0.35">
      <c r="A45">
        <v>2064</v>
      </c>
      <c r="B45" s="51">
        <f>'Temporary Relocation Numbers'!B45*Assumptions!C$45</f>
        <v>0</v>
      </c>
      <c r="C45" s="51">
        <f>'Temporary Relocation Numbers'!C45*Assumptions!D$45</f>
        <v>0</v>
      </c>
      <c r="D45" s="51">
        <f>'Temporary Relocation Numbers'!D45*Assumptions!E$45</f>
        <v>0</v>
      </c>
      <c r="E45" s="51">
        <f>'Temporary Relocation Numbers'!E45*Assumptions!F$45</f>
        <v>0</v>
      </c>
      <c r="F45" s="51">
        <f>'Temporary Relocation Numbers'!F45*Assumptions!G$45</f>
        <v>0</v>
      </c>
      <c r="G45" s="51">
        <f>'Temporary Relocation Numbers'!G45*Assumptions!H$45</f>
        <v>0</v>
      </c>
      <c r="H45" s="52">
        <f>'Temporary Relocation Numbers'!H45*Assumptions!C$45</f>
        <v>49518.064738745452</v>
      </c>
      <c r="I45" s="52">
        <f>'Temporary Relocation Numbers'!I45*Assumptions!D$45</f>
        <v>51189.151748675351</v>
      </c>
      <c r="J45" s="52">
        <f>'Temporary Relocation Numbers'!J45*Assumptions!E$45</f>
        <v>35610.400030034478</v>
      </c>
      <c r="K45" s="52">
        <f>'Temporary Relocation Numbers'!K45*Assumptions!F$45</f>
        <v>25824.700984517698</v>
      </c>
      <c r="L45" s="52">
        <f>'Temporary Relocation Numbers'!L45*Assumptions!G$45</f>
        <v>26871.850326342144</v>
      </c>
      <c r="M45" s="52">
        <f>'Temporary Relocation Numbers'!M45*Assumptions!H$45</f>
        <v>11701.313598987168</v>
      </c>
      <c r="N45" s="53">
        <f>'Temporary Relocation Numbers'!N45*Assumptions!C$45</f>
        <v>3875291.8555511464</v>
      </c>
      <c r="O45" s="53">
        <f>'Temporary Relocation Numbers'!O45*Assumptions!D$45</f>
        <v>6716182.8468349613</v>
      </c>
      <c r="P45" s="53">
        <f>'Temporary Relocation Numbers'!P45*Assumptions!E$45</f>
        <v>5418289.9908757554</v>
      </c>
      <c r="Q45" s="53">
        <f>'Temporary Relocation Numbers'!Q45*Assumptions!F$45</f>
        <v>1779961.8831747805</v>
      </c>
      <c r="R45" s="53">
        <f>'Temporary Relocation Numbers'!R45*Assumptions!G$45</f>
        <v>1444666.4100836972</v>
      </c>
      <c r="S45" s="53">
        <f>'Temporary Relocation Numbers'!S45*Assumptions!H$45</f>
        <v>838770.90735063481</v>
      </c>
      <c r="U45">
        <v>2064</v>
      </c>
      <c r="V45" s="51">
        <f>'Temporary Relocation Numbers'!V45*Assumptions!C$45</f>
        <v>0</v>
      </c>
      <c r="W45" s="51">
        <f>'Temporary Relocation Numbers'!W45*Assumptions!D$45</f>
        <v>0</v>
      </c>
      <c r="X45" s="51">
        <f>'Temporary Relocation Numbers'!X45*Assumptions!E$45</f>
        <v>0</v>
      </c>
      <c r="Y45" s="51">
        <f>'Temporary Relocation Numbers'!Y45*Assumptions!F$45</f>
        <v>0</v>
      </c>
      <c r="Z45" s="51">
        <f>'Temporary Relocation Numbers'!Z45*Assumptions!G$45</f>
        <v>0</v>
      </c>
      <c r="AA45" s="51">
        <f>'Temporary Relocation Numbers'!AA45*Assumptions!H$45</f>
        <v>0</v>
      </c>
      <c r="AB45" s="52">
        <f>'Temporary Relocation Numbers'!AB45*Assumptions!C$45</f>
        <v>46100.113563733146</v>
      </c>
      <c r="AC45" s="52">
        <f>'Temporary Relocation Numbers'!AC45*Assumptions!D$45</f>
        <v>46745.522587671148</v>
      </c>
      <c r="AD45" s="52">
        <f>'Temporary Relocation Numbers'!AD45*Assumptions!E$45</f>
        <v>32177.619430655712</v>
      </c>
      <c r="AE45" s="52">
        <f>'Temporary Relocation Numbers'!AE45*Assumptions!F$45</f>
        <v>25758.249312331762</v>
      </c>
      <c r="AF45" s="52">
        <f>'Temporary Relocation Numbers'!AF45*Assumptions!G$45</f>
        <v>26322.939527671366</v>
      </c>
      <c r="AG45" s="52">
        <f>'Temporary Relocation Numbers'!AG45*Assumptions!H$45</f>
        <v>10702.419363567431</v>
      </c>
      <c r="AH45" s="53">
        <f>'Temporary Relocation Numbers'!AH45*Assumptions!C$45</f>
        <v>3607802.4368697111</v>
      </c>
      <c r="AI45" s="53">
        <f>'Temporary Relocation Numbers'!AI45*Assumptions!D$45</f>
        <v>6133164.2788508907</v>
      </c>
      <c r="AJ45" s="53">
        <f>'Temporary Relocation Numbers'!AJ45*Assumptions!E$45</f>
        <v>4895976.2637960529</v>
      </c>
      <c r="AK45" s="53">
        <f>'Temporary Relocation Numbers'!AK45*Assumptions!F$45</f>
        <v>1775381.716162001</v>
      </c>
      <c r="AL45" s="53">
        <f>'Temporary Relocation Numbers'!AL45*Assumptions!G$45</f>
        <v>1415156.2355575119</v>
      </c>
      <c r="AM45" s="53">
        <f>'Temporary Relocation Numbers'!AM45*Assumptions!H$45</f>
        <v>767168.3973330541</v>
      </c>
    </row>
    <row r="46" spans="1:39" x14ac:dyDescent="0.35">
      <c r="A46">
        <v>2065</v>
      </c>
      <c r="B46" s="51">
        <f>'Temporary Relocation Numbers'!B46*Assumptions!C$45</f>
        <v>0</v>
      </c>
      <c r="C46" s="51">
        <f>'Temporary Relocation Numbers'!C46*Assumptions!D$45</f>
        <v>0</v>
      </c>
      <c r="D46" s="51">
        <f>'Temporary Relocation Numbers'!D46*Assumptions!E$45</f>
        <v>0</v>
      </c>
      <c r="E46" s="51">
        <f>'Temporary Relocation Numbers'!E46*Assumptions!F$45</f>
        <v>0</v>
      </c>
      <c r="F46" s="51">
        <f>'Temporary Relocation Numbers'!F46*Assumptions!G$45</f>
        <v>0</v>
      </c>
      <c r="G46" s="51">
        <f>'Temporary Relocation Numbers'!G46*Assumptions!H$45</f>
        <v>0</v>
      </c>
      <c r="H46" s="52">
        <f>'Temporary Relocation Numbers'!H46*Assumptions!C$45</f>
        <v>50229.302197478704</v>
      </c>
      <c r="I46" s="52">
        <f>'Temporary Relocation Numbers'!I46*Assumptions!D$45</f>
        <v>51924.391350556456</v>
      </c>
      <c r="J46" s="52">
        <f>'Temporary Relocation Numbers'!J46*Assumptions!E$45</f>
        <v>36121.879033817495</v>
      </c>
      <c r="K46" s="52">
        <f>'Temporary Relocation Numbers'!K46*Assumptions!F$45</f>
        <v>26195.626116541342</v>
      </c>
      <c r="L46" s="52">
        <f>'Temporary Relocation Numbers'!L46*Assumptions!G$45</f>
        <v>27257.815865149096</v>
      </c>
      <c r="M46" s="52">
        <f>'Temporary Relocation Numbers'!M46*Assumptions!H$45</f>
        <v>11869.38180988945</v>
      </c>
      <c r="N46" s="53">
        <f>'Temporary Relocation Numbers'!N46*Assumptions!C$45</f>
        <v>3929126.8370446134</v>
      </c>
      <c r="O46" s="53">
        <f>'Temporary Relocation Numbers'!O46*Assumptions!D$45</f>
        <v>6809483.0659521809</v>
      </c>
      <c r="P46" s="53">
        <f>'Temporary Relocation Numbers'!P46*Assumptions!E$45</f>
        <v>5493560.0743321031</v>
      </c>
      <c r="Q46" s="53">
        <f>'Temporary Relocation Numbers'!Q46*Assumptions!F$45</f>
        <v>1804688.8504875852</v>
      </c>
      <c r="R46" s="53">
        <f>'Temporary Relocation Numbers'!R46*Assumptions!G$45</f>
        <v>1464735.5022579245</v>
      </c>
      <c r="S46" s="53">
        <f>'Temporary Relocation Numbers'!S46*Assumptions!H$45</f>
        <v>850422.98878284916</v>
      </c>
      <c r="U46">
        <v>2065</v>
      </c>
      <c r="V46" s="51">
        <f>'Temporary Relocation Numbers'!V46*Assumptions!C$45</f>
        <v>0</v>
      </c>
      <c r="W46" s="51">
        <f>'Temporary Relocation Numbers'!W46*Assumptions!D$45</f>
        <v>0</v>
      </c>
      <c r="X46" s="51">
        <f>'Temporary Relocation Numbers'!X46*Assumptions!E$45</f>
        <v>0</v>
      </c>
      <c r="Y46" s="51">
        <f>'Temporary Relocation Numbers'!Y46*Assumptions!F$45</f>
        <v>0</v>
      </c>
      <c r="Z46" s="51">
        <f>'Temporary Relocation Numbers'!Z46*Assumptions!G$45</f>
        <v>0</v>
      </c>
      <c r="AA46" s="51">
        <f>'Temporary Relocation Numbers'!AA46*Assumptions!H$45</f>
        <v>0</v>
      </c>
      <c r="AB46" s="52">
        <f>'Temporary Relocation Numbers'!AB46*Assumptions!C$45</f>
        <v>46762.258334361242</v>
      </c>
      <c r="AC46" s="52">
        <f>'Temporary Relocation Numbers'!AC46*Assumptions!D$45</f>
        <v>47416.937491864664</v>
      </c>
      <c r="AD46" s="52">
        <f>'Temporary Relocation Numbers'!AD46*Assumptions!E$45</f>
        <v>32639.792748467906</v>
      </c>
      <c r="AE46" s="52">
        <f>'Temporary Relocation Numbers'!AE46*Assumptions!F$45</f>
        <v>26128.21998624596</v>
      </c>
      <c r="AF46" s="52">
        <f>'Temporary Relocation Numbers'!AF46*Assumptions!G$45</f>
        <v>26701.020955425563</v>
      </c>
      <c r="AG46" s="52">
        <f>'Temporary Relocation Numbers'!AG46*Assumptions!H$45</f>
        <v>10856.140265032409</v>
      </c>
      <c r="AH46" s="53">
        <f>'Temporary Relocation Numbers'!AH46*Assumptions!C$45</f>
        <v>3657921.4949073019</v>
      </c>
      <c r="AI46" s="53">
        <f>'Temporary Relocation Numbers'!AI46*Assumptions!D$45</f>
        <v>6218365.2902212627</v>
      </c>
      <c r="AJ46" s="53">
        <f>'Temporary Relocation Numbers'!AJ46*Assumptions!E$45</f>
        <v>4963990.4421801567</v>
      </c>
      <c r="AK46" s="53">
        <f>'Temporary Relocation Numbers'!AK46*Assumptions!F$45</f>
        <v>1800045.0564718444</v>
      </c>
      <c r="AL46" s="53">
        <f>'Temporary Relocation Numbers'!AL46*Assumptions!G$45</f>
        <v>1434815.3767503155</v>
      </c>
      <c r="AM46" s="53">
        <f>'Temporary Relocation Numbers'!AM46*Assumptions!H$45</f>
        <v>777825.78728257155</v>
      </c>
    </row>
    <row r="47" spans="1:39" x14ac:dyDescent="0.35">
      <c r="A47">
        <v>2066</v>
      </c>
      <c r="B47" s="51">
        <f>'Temporary Relocation Numbers'!B47*Assumptions!C$45</f>
        <v>0</v>
      </c>
      <c r="C47" s="51">
        <f>'Temporary Relocation Numbers'!C47*Assumptions!D$45</f>
        <v>0</v>
      </c>
      <c r="D47" s="51">
        <f>'Temporary Relocation Numbers'!D47*Assumptions!E$45</f>
        <v>0</v>
      </c>
      <c r="E47" s="51">
        <f>'Temporary Relocation Numbers'!E47*Assumptions!F$45</f>
        <v>0</v>
      </c>
      <c r="F47" s="51">
        <f>'Temporary Relocation Numbers'!F47*Assumptions!G$45</f>
        <v>0</v>
      </c>
      <c r="G47" s="51">
        <f>'Temporary Relocation Numbers'!G47*Assumptions!H$45</f>
        <v>0</v>
      </c>
      <c r="H47" s="52">
        <f>'Temporary Relocation Numbers'!H47*Assumptions!C$45</f>
        <v>50950.755296208685</v>
      </c>
      <c r="I47" s="52">
        <f>'Temporary Relocation Numbers'!I47*Assumptions!D$45</f>
        <v>52670.191339818644</v>
      </c>
      <c r="J47" s="52">
        <f>'Temporary Relocation Numbers'!J47*Assumptions!E$45</f>
        <v>36640.704508605893</v>
      </c>
      <c r="K47" s="52">
        <f>'Temporary Relocation Numbers'!K47*Assumptions!F$45</f>
        <v>26571.878917359645</v>
      </c>
      <c r="L47" s="52">
        <f>'Temporary Relocation Numbers'!L47*Assumptions!G$45</f>
        <v>27649.325100997292</v>
      </c>
      <c r="M47" s="52">
        <f>'Temporary Relocation Numbers'!M47*Assumptions!H$45</f>
        <v>12039.864016731333</v>
      </c>
      <c r="N47" s="53">
        <f>'Temporary Relocation Numbers'!N47*Assumptions!C$45</f>
        <v>3983709.6861414588</v>
      </c>
      <c r="O47" s="53">
        <f>'Temporary Relocation Numbers'!O47*Assumptions!D$45</f>
        <v>6904079.397918894</v>
      </c>
      <c r="P47" s="53">
        <f>'Temporary Relocation Numbers'!P47*Assumptions!E$45</f>
        <v>5569875.7986591049</v>
      </c>
      <c r="Q47" s="53">
        <f>'Temporary Relocation Numbers'!Q47*Assumptions!F$45</f>
        <v>1829759.3211744048</v>
      </c>
      <c r="R47" s="53">
        <f>'Temporary Relocation Numbers'!R47*Assumptions!G$45</f>
        <v>1485083.3912934111</v>
      </c>
      <c r="S47" s="53">
        <f>'Temporary Relocation Numbers'!S47*Assumptions!H$45</f>
        <v>862236.93920755421</v>
      </c>
      <c r="U47">
        <v>2066</v>
      </c>
      <c r="V47" s="51">
        <f>'Temporary Relocation Numbers'!V47*Assumptions!C$45</f>
        <v>0</v>
      </c>
      <c r="W47" s="51">
        <f>'Temporary Relocation Numbers'!W47*Assumptions!D$45</f>
        <v>0</v>
      </c>
      <c r="X47" s="51">
        <f>'Temporary Relocation Numbers'!X47*Assumptions!E$45</f>
        <v>0</v>
      </c>
      <c r="Y47" s="51">
        <f>'Temporary Relocation Numbers'!Y47*Assumptions!F$45</f>
        <v>0</v>
      </c>
      <c r="Z47" s="51">
        <f>'Temporary Relocation Numbers'!Z47*Assumptions!G$45</f>
        <v>0</v>
      </c>
      <c r="AA47" s="51">
        <f>'Temporary Relocation Numbers'!AA47*Assumptions!H$45</f>
        <v>0</v>
      </c>
      <c r="AB47" s="52">
        <f>'Temporary Relocation Numbers'!AB47*Assumptions!C$45</f>
        <v>47433.913617293503</v>
      </c>
      <c r="AC47" s="52">
        <f>'Temporary Relocation Numbers'!AC47*Assumptions!D$45</f>
        <v>48097.996057068223</v>
      </c>
      <c r="AD47" s="52">
        <f>'Temporary Relocation Numbers'!AD47*Assumptions!E$45</f>
        <v>33108.604350263726</v>
      </c>
      <c r="AE47" s="52">
        <f>'Temporary Relocation Numbers'!AE47*Assumptions!F$45</f>
        <v>26503.504619889973</v>
      </c>
      <c r="AF47" s="52">
        <f>'Temporary Relocation Numbers'!AF47*Assumptions!G$45</f>
        <v>27084.5328392222</v>
      </c>
      <c r="AG47" s="52">
        <f>'Temporary Relocation Numbers'!AG47*Assumptions!H$45</f>
        <v>11012.0690892805</v>
      </c>
      <c r="AH47" s="53">
        <f>'Temporary Relocation Numbers'!AH47*Assumptions!C$45</f>
        <v>3708736.7994890218</v>
      </c>
      <c r="AI47" s="53">
        <f>'Temporary Relocation Numbers'!AI47*Assumptions!D$45</f>
        <v>6304749.9014445832</v>
      </c>
      <c r="AJ47" s="53">
        <f>'Temporary Relocation Numbers'!AJ47*Assumptions!E$45</f>
        <v>5032949.4634744395</v>
      </c>
      <c r="AK47" s="53">
        <f>'Temporary Relocation Numbers'!AK47*Assumptions!F$45</f>
        <v>1825051.0162587843</v>
      </c>
      <c r="AL47" s="53">
        <f>'Temporary Relocation Numbers'!AL47*Assumptions!G$45</f>
        <v>1454747.6198259559</v>
      </c>
      <c r="AM47" s="53">
        <f>'Temporary Relocation Numbers'!AM47*Assumptions!H$45</f>
        <v>788631.22811756737</v>
      </c>
    </row>
    <row r="48" spans="1:39" x14ac:dyDescent="0.35">
      <c r="A48">
        <v>2067</v>
      </c>
      <c r="B48" s="51">
        <f>'Temporary Relocation Numbers'!B48*Assumptions!C$45</f>
        <v>0</v>
      </c>
      <c r="C48" s="51">
        <f>'Temporary Relocation Numbers'!C48*Assumptions!D$45</f>
        <v>0</v>
      </c>
      <c r="D48" s="51">
        <f>'Temporary Relocation Numbers'!D48*Assumptions!E$45</f>
        <v>0</v>
      </c>
      <c r="E48" s="51">
        <f>'Temporary Relocation Numbers'!E48*Assumptions!F$45</f>
        <v>0</v>
      </c>
      <c r="F48" s="51">
        <f>'Temporary Relocation Numbers'!F48*Assumptions!G$45</f>
        <v>0</v>
      </c>
      <c r="G48" s="51">
        <f>'Temporary Relocation Numbers'!G48*Assumptions!H$45</f>
        <v>0</v>
      </c>
      <c r="H48" s="52">
        <f>'Temporary Relocation Numbers'!H48*Assumptions!C$45</f>
        <v>51682.570764131466</v>
      </c>
      <c r="I48" s="52">
        <f>'Temporary Relocation Numbers'!I48*Assumptions!D$45</f>
        <v>53426.703397330784</v>
      </c>
      <c r="J48" s="52">
        <f>'Temporary Relocation Numbers'!J48*Assumptions!E$45</f>
        <v>37166.981973171387</v>
      </c>
      <c r="K48" s="52">
        <f>'Temporary Relocation Numbers'!K48*Assumptions!F$45</f>
        <v>26953.535909301081</v>
      </c>
      <c r="L48" s="52">
        <f>'Temporary Relocation Numbers'!L48*Assumptions!G$45</f>
        <v>28046.457659070296</v>
      </c>
      <c r="M48" s="52">
        <f>'Temporary Relocation Numbers'!M48*Assumptions!H$45</f>
        <v>12212.794892199363</v>
      </c>
      <c r="N48" s="53">
        <f>'Temporary Relocation Numbers'!N48*Assumptions!C$45</f>
        <v>4039050.792107855</v>
      </c>
      <c r="O48" s="53">
        <f>'Temporary Relocation Numbers'!O48*Assumptions!D$45</f>
        <v>6999989.8481431734</v>
      </c>
      <c r="P48" s="53">
        <f>'Temporary Relocation Numbers'!P48*Assumptions!E$45</f>
        <v>5647251.6897451393</v>
      </c>
      <c r="Q48" s="53">
        <f>'Temporary Relocation Numbers'!Q48*Assumptions!F$45</f>
        <v>1855178.067133324</v>
      </c>
      <c r="R48" s="53">
        <f>'Temporary Relocation Numbers'!R48*Assumptions!G$45</f>
        <v>1505713.9501949332</v>
      </c>
      <c r="S48" s="53">
        <f>'Temporary Relocation Numbers'!S48*Assumptions!H$45</f>
        <v>874215.00728486048</v>
      </c>
      <c r="U48">
        <v>2067</v>
      </c>
      <c r="V48" s="51">
        <f>'Temporary Relocation Numbers'!V48*Assumptions!C$45</f>
        <v>0</v>
      </c>
      <c r="W48" s="51">
        <f>'Temporary Relocation Numbers'!W48*Assumptions!D$45</f>
        <v>0</v>
      </c>
      <c r="X48" s="51">
        <f>'Temporary Relocation Numbers'!X48*Assumptions!E$45</f>
        <v>0</v>
      </c>
      <c r="Y48" s="51">
        <f>'Temporary Relocation Numbers'!Y48*Assumptions!F$45</f>
        <v>0</v>
      </c>
      <c r="Z48" s="51">
        <f>'Temporary Relocation Numbers'!Z48*Assumptions!G$45</f>
        <v>0</v>
      </c>
      <c r="AA48" s="51">
        <f>'Temporary Relocation Numbers'!AA48*Assumptions!H$45</f>
        <v>0</v>
      </c>
      <c r="AB48" s="52">
        <f>'Temporary Relocation Numbers'!AB48*Assumptions!C$45</f>
        <v>48115.216013841702</v>
      </c>
      <c r="AC48" s="52">
        <f>'Temporary Relocation Numbers'!AC48*Assumptions!D$45</f>
        <v>48788.836797034077</v>
      </c>
      <c r="AD48" s="52">
        <f>'Temporary Relocation Numbers'!AD48*Assumptions!E$45</f>
        <v>33584.149582988888</v>
      </c>
      <c r="AE48" s="52">
        <f>'Temporary Relocation Numbers'!AE48*Assumptions!F$45</f>
        <v>26884.179538686349</v>
      </c>
      <c r="AF48" s="52">
        <f>'Temporary Relocation Numbers'!AF48*Assumptions!G$45</f>
        <v>27473.55317774268</v>
      </c>
      <c r="AG48" s="52">
        <f>'Temporary Relocation Numbers'!AG48*Assumptions!H$45</f>
        <v>11170.237549129995</v>
      </c>
      <c r="AH48" s="53">
        <f>'Temporary Relocation Numbers'!AH48*Assumptions!C$45</f>
        <v>3760258.0227689226</v>
      </c>
      <c r="AI48" s="53">
        <f>'Temporary Relocation Numbers'!AI48*Assumptions!D$45</f>
        <v>6392334.5549150081</v>
      </c>
      <c r="AJ48" s="53">
        <f>'Temporary Relocation Numbers'!AJ48*Assumptions!E$45</f>
        <v>5102866.4532969166</v>
      </c>
      <c r="AK48" s="53">
        <f>'Temporary Relocation Numbers'!AK48*Assumptions!F$45</f>
        <v>1850404.355141941</v>
      </c>
      <c r="AL48" s="53">
        <f>'Temporary Relocation Numbers'!AL48*Assumptions!G$45</f>
        <v>1474956.7586754113</v>
      </c>
      <c r="AM48" s="53">
        <f>'Temporary Relocation Numbers'!AM48*Assumptions!H$45</f>
        <v>799586.77653905272</v>
      </c>
    </row>
    <row r="49" spans="1:39" x14ac:dyDescent="0.35">
      <c r="A49">
        <v>2068</v>
      </c>
      <c r="B49" s="51">
        <f>'Temporary Relocation Numbers'!B49*Assumptions!C$45</f>
        <v>0</v>
      </c>
      <c r="C49" s="51">
        <f>'Temporary Relocation Numbers'!C49*Assumptions!D$45</f>
        <v>0</v>
      </c>
      <c r="D49" s="51">
        <f>'Temporary Relocation Numbers'!D49*Assumptions!E$45</f>
        <v>0</v>
      </c>
      <c r="E49" s="51">
        <f>'Temporary Relocation Numbers'!E49*Assumptions!F$45</f>
        <v>0</v>
      </c>
      <c r="F49" s="51">
        <f>'Temporary Relocation Numbers'!F49*Assumptions!G$45</f>
        <v>0</v>
      </c>
      <c r="G49" s="51">
        <f>'Temporary Relocation Numbers'!G49*Assumptions!H$45</f>
        <v>0</v>
      </c>
      <c r="H49" s="52">
        <f>'Temporary Relocation Numbers'!H49*Assumptions!C$45</f>
        <v>52424.897437942695</v>
      </c>
      <c r="I49" s="52">
        <f>'Temporary Relocation Numbers'!I49*Assumptions!D$45</f>
        <v>54194.081382583106</v>
      </c>
      <c r="J49" s="52">
        <f>'Temporary Relocation Numbers'!J49*Assumptions!E$45</f>
        <v>37700.818461872033</v>
      </c>
      <c r="K49" s="52">
        <f>'Temporary Relocation Numbers'!K49*Assumptions!F$45</f>
        <v>27340.674713798962</v>
      </c>
      <c r="L49" s="52">
        <f>'Temporary Relocation Numbers'!L49*Assumptions!G$45</f>
        <v>28449.294308223489</v>
      </c>
      <c r="M49" s="52">
        <f>'Temporary Relocation Numbers'!M49*Assumptions!H$45</f>
        <v>12388.209606990547</v>
      </c>
      <c r="N49" s="53">
        <f>'Temporary Relocation Numbers'!N49*Assumptions!C$45</f>
        <v>4095160.6885361266</v>
      </c>
      <c r="O49" s="53">
        <f>'Temporary Relocation Numbers'!O49*Assumptions!D$45</f>
        <v>7097232.6721615596</v>
      </c>
      <c r="P49" s="53">
        <f>'Temporary Relocation Numbers'!P49*Assumptions!E$45</f>
        <v>5725702.4752700776</v>
      </c>
      <c r="Q49" s="53">
        <f>'Temporary Relocation Numbers'!Q49*Assumptions!F$45</f>
        <v>1880949.9265529301</v>
      </c>
      <c r="R49" s="53">
        <f>'Temporary Relocation Numbers'!R49*Assumptions!G$45</f>
        <v>1526631.1057704764</v>
      </c>
      <c r="S49" s="53">
        <f>'Temporary Relocation Numbers'!S49*Assumptions!H$45</f>
        <v>886359.47291293333</v>
      </c>
      <c r="U49">
        <v>2068</v>
      </c>
      <c r="V49" s="51">
        <f>'Temporary Relocation Numbers'!V49*Assumptions!C$45</f>
        <v>0</v>
      </c>
      <c r="W49" s="51">
        <f>'Temporary Relocation Numbers'!W49*Assumptions!D$45</f>
        <v>0</v>
      </c>
      <c r="X49" s="51">
        <f>'Temporary Relocation Numbers'!X49*Assumptions!E$45</f>
        <v>0</v>
      </c>
      <c r="Y49" s="51">
        <f>'Temporary Relocation Numbers'!Y49*Assumptions!F$45</f>
        <v>0</v>
      </c>
      <c r="Z49" s="51">
        <f>'Temporary Relocation Numbers'!Z49*Assumptions!G$45</f>
        <v>0</v>
      </c>
      <c r="AA49" s="51">
        <f>'Temporary Relocation Numbers'!AA49*Assumptions!H$45</f>
        <v>0</v>
      </c>
      <c r="AB49" s="52">
        <f>'Temporary Relocation Numbers'!AB49*Assumptions!C$45</f>
        <v>48806.304087348537</v>
      </c>
      <c r="AC49" s="52">
        <f>'Temporary Relocation Numbers'!AC49*Assumptions!D$45</f>
        <v>49489.600215013983</v>
      </c>
      <c r="AD49" s="52">
        <f>'Temporary Relocation Numbers'!AD49*Assumptions!E$45</f>
        <v>34066.525163075574</v>
      </c>
      <c r="AE49" s="52">
        <f>'Temporary Relocation Numbers'!AE49*Assumptions!F$45</f>
        <v>27270.322164334288</v>
      </c>
      <c r="AF49" s="52">
        <f>'Temporary Relocation Numbers'!AF49*Assumptions!G$45</f>
        <v>27868.161089978425</v>
      </c>
      <c r="AG49" s="52">
        <f>'Temporary Relocation Numbers'!AG49*Assumptions!H$45</f>
        <v>11330.677812896474</v>
      </c>
      <c r="AH49" s="53">
        <f>'Temporary Relocation Numbers'!AH49*Assumptions!C$45</f>
        <v>3812494.9712651889</v>
      </c>
      <c r="AI49" s="53">
        <f>'Temporary Relocation Numbers'!AI49*Assumptions!D$45</f>
        <v>6481135.9214420086</v>
      </c>
      <c r="AJ49" s="53">
        <f>'Temporary Relocation Numbers'!AJ49*Assumptions!E$45</f>
        <v>5173754.7196047464</v>
      </c>
      <c r="AK49" s="53">
        <f>'Temporary Relocation Numbers'!AK49*Assumptions!F$45</f>
        <v>1876109.8988603579</v>
      </c>
      <c r="AL49" s="53">
        <f>'Temporary Relocation Numbers'!AL49*Assumptions!G$45</f>
        <v>1495446.6398938317</v>
      </c>
      <c r="AM49" s="53">
        <f>'Temporary Relocation Numbers'!AM49*Assumptions!H$45</f>
        <v>810694.51781942649</v>
      </c>
    </row>
    <row r="50" spans="1:39" x14ac:dyDescent="0.35">
      <c r="A50">
        <v>2069</v>
      </c>
      <c r="B50" s="51">
        <f>'Temporary Relocation Numbers'!B50*Assumptions!C$45</f>
        <v>0</v>
      </c>
      <c r="C50" s="51">
        <f>'Temporary Relocation Numbers'!C50*Assumptions!D$45</f>
        <v>0</v>
      </c>
      <c r="D50" s="51">
        <f>'Temporary Relocation Numbers'!D50*Assumptions!E$45</f>
        <v>0</v>
      </c>
      <c r="E50" s="51">
        <f>'Temporary Relocation Numbers'!E50*Assumptions!F$45</f>
        <v>0</v>
      </c>
      <c r="F50" s="51">
        <f>'Temporary Relocation Numbers'!F50*Assumptions!G$45</f>
        <v>0</v>
      </c>
      <c r="G50" s="51">
        <f>'Temporary Relocation Numbers'!G50*Assumptions!H$45</f>
        <v>0</v>
      </c>
      <c r="H50" s="52">
        <f>'Temporary Relocation Numbers'!H50*Assumptions!C$45</f>
        <v>53177.886292108051</v>
      </c>
      <c r="I50" s="52">
        <f>'Temporary Relocation Numbers'!I50*Assumptions!D$45</f>
        <v>54972.48136497927</v>
      </c>
      <c r="J50" s="52">
        <f>'Temporary Relocation Numbers'!J50*Assumptions!E$45</f>
        <v>38242.32254642091</v>
      </c>
      <c r="K50" s="52">
        <f>'Temporary Relocation Numbers'!K50*Assumptions!F$45</f>
        <v>27733.374067178167</v>
      </c>
      <c r="L50" s="52">
        <f>'Temporary Relocation Numbers'!L50*Assumptions!G$45</f>
        <v>28857.916977410783</v>
      </c>
      <c r="M50" s="52">
        <f>'Temporary Relocation Numbers'!M50*Assumptions!H$45</f>
        <v>12566.143836965346</v>
      </c>
      <c r="N50" s="53">
        <f>'Temporary Relocation Numbers'!N50*Assumptions!C$45</f>
        <v>4152050.0553497034</v>
      </c>
      <c r="O50" s="53">
        <f>'Temporary Relocation Numbers'!O50*Assumptions!D$45</f>
        <v>7195826.3791138083</v>
      </c>
      <c r="P50" s="53">
        <f>'Temporary Relocation Numbers'!P50*Assumptions!E$45</f>
        <v>5805243.0875085406</v>
      </c>
      <c r="Q50" s="53">
        <f>'Temporary Relocation Numbers'!Q50*Assumptions!F$45</f>
        <v>1907079.8048332105</v>
      </c>
      <c r="R50" s="53">
        <f>'Temporary Relocation Numbers'!R50*Assumptions!G$45</f>
        <v>1547838.8393786636</v>
      </c>
      <c r="S50" s="53">
        <f>'Temporary Relocation Numbers'!S50*Assumptions!H$45</f>
        <v>898672.64766194602</v>
      </c>
      <c r="U50">
        <v>2069</v>
      </c>
      <c r="V50" s="51">
        <f>'Temporary Relocation Numbers'!V50*Assumptions!C$45</f>
        <v>0</v>
      </c>
      <c r="W50" s="51">
        <f>'Temporary Relocation Numbers'!W50*Assumptions!D$45</f>
        <v>0</v>
      </c>
      <c r="X50" s="51">
        <f>'Temporary Relocation Numbers'!X50*Assumptions!E$45</f>
        <v>0</v>
      </c>
      <c r="Y50" s="51">
        <f>'Temporary Relocation Numbers'!Y50*Assumptions!F$45</f>
        <v>0</v>
      </c>
      <c r="Z50" s="51">
        <f>'Temporary Relocation Numbers'!Z50*Assumptions!G$45</f>
        <v>0</v>
      </c>
      <c r="AA50" s="51">
        <f>'Temporary Relocation Numbers'!AA50*Assumptions!H$45</f>
        <v>0</v>
      </c>
      <c r="AB50" s="52">
        <f>'Temporary Relocation Numbers'!AB50*Assumptions!C$45</f>
        <v>49507.318391368513</v>
      </c>
      <c r="AC50" s="52">
        <f>'Temporary Relocation Numbers'!AC50*Assumptions!D$45</f>
        <v>50200.428832334932</v>
      </c>
      <c r="AD50" s="52">
        <f>'Temporary Relocation Numbers'!AD50*Assumptions!E$45</f>
        <v>34555.829196112638</v>
      </c>
      <c r="AE50" s="52">
        <f>'Temporary Relocation Numbers'!AE50*Assumptions!F$45</f>
        <v>27662.011030555714</v>
      </c>
      <c r="AF50" s="52">
        <f>'Temporary Relocation Numbers'!AF50*Assumptions!G$45</f>
        <v>28268.436831322102</v>
      </c>
      <c r="AG50" s="52">
        <f>'Temporary Relocation Numbers'!AG50*Assumptions!H$45</f>
        <v>11493.422510935212</v>
      </c>
      <c r="AH50" s="53">
        <f>'Temporary Relocation Numbers'!AH50*Assumptions!C$45</f>
        <v>3865457.5877267057</v>
      </c>
      <c r="AI50" s="53">
        <f>'Temporary Relocation Numbers'!AI50*Assumptions!D$45</f>
        <v>6571170.903423477</v>
      </c>
      <c r="AJ50" s="53">
        <f>'Temporary Relocation Numbers'!AJ50*Assumptions!E$45</f>
        <v>5245627.7552272594</v>
      </c>
      <c r="AK50" s="53">
        <f>'Temporary Relocation Numbers'!AK50*Assumptions!F$45</f>
        <v>1902172.5401915342</v>
      </c>
      <c r="AL50" s="53">
        <f>'Temporary Relocation Numbers'!AL50*Assumptions!G$45</f>
        <v>1516221.1635126993</v>
      </c>
      <c r="AM50" s="53">
        <f>'Temporary Relocation Numbers'!AM50*Assumptions!H$45</f>
        <v>821956.56619938172</v>
      </c>
    </row>
    <row r="51" spans="1:39" x14ac:dyDescent="0.35">
      <c r="A51">
        <v>2070</v>
      </c>
      <c r="B51" s="51">
        <f>'Temporary Relocation Numbers'!B51*Assumptions!C$45</f>
        <v>0</v>
      </c>
      <c r="C51" s="51">
        <f>'Temporary Relocation Numbers'!C51*Assumptions!D$45</f>
        <v>0</v>
      </c>
      <c r="D51" s="51">
        <f>'Temporary Relocation Numbers'!D51*Assumptions!E$45</f>
        <v>0</v>
      </c>
      <c r="E51" s="51">
        <f>'Temporary Relocation Numbers'!E51*Assumptions!F$45</f>
        <v>0</v>
      </c>
      <c r="F51" s="51">
        <f>'Temporary Relocation Numbers'!F51*Assumptions!G$45</f>
        <v>0</v>
      </c>
      <c r="G51" s="51">
        <f>'Temporary Relocation Numbers'!G51*Assumptions!H$45</f>
        <v>0</v>
      </c>
      <c r="H51" s="52">
        <f>'Temporary Relocation Numbers'!H51*Assumptions!C$45</f>
        <v>60182.707537780778</v>
      </c>
      <c r="I51" s="52">
        <f>'Temporary Relocation Numbers'!I51*Assumptions!D$45</f>
        <v>62213.694437600076</v>
      </c>
      <c r="J51" s="52">
        <f>'Temporary Relocation Numbers'!J51*Assumptions!E$45</f>
        <v>43279.766719842162</v>
      </c>
      <c r="K51" s="52">
        <f>'Temporary Relocation Numbers'!K51*Assumptions!F$45</f>
        <v>31386.534082091905</v>
      </c>
      <c r="L51" s="52">
        <f>'Temporary Relocation Numbers'!L51*Assumptions!G$45</f>
        <v>32659.206649565858</v>
      </c>
      <c r="M51" s="52">
        <f>'Temporary Relocation Numbers'!M51*Assumptions!H$45</f>
        <v>14221.410668028124</v>
      </c>
      <c r="N51" s="53">
        <f>'Temporary Relocation Numbers'!N51*Assumptions!C$45</f>
        <v>4696792.5995034119</v>
      </c>
      <c r="O51" s="53">
        <f>'Temporary Relocation Numbers'!O51*Assumptions!D$45</f>
        <v>8139907.6683064252</v>
      </c>
      <c r="P51" s="53">
        <f>'Temporary Relocation Numbers'!P51*Assumptions!E$45</f>
        <v>6566882.0000369642</v>
      </c>
      <c r="Q51" s="53">
        <f>'Temporary Relocation Numbers'!Q51*Assumptions!F$45</f>
        <v>2157285.7250268925</v>
      </c>
      <c r="R51" s="53">
        <f>'Temporary Relocation Numbers'!R51*Assumptions!G$45</f>
        <v>1750912.9006406823</v>
      </c>
      <c r="S51" s="53">
        <f>'Temporary Relocation Numbers'!S51*Assumptions!H$45</f>
        <v>1016577.1088131223</v>
      </c>
      <c r="U51">
        <v>2070</v>
      </c>
      <c r="V51" s="51">
        <f>'Temporary Relocation Numbers'!V51*Assumptions!C$45</f>
        <v>0</v>
      </c>
      <c r="W51" s="51">
        <f>'Temporary Relocation Numbers'!W51*Assumptions!D$45</f>
        <v>0</v>
      </c>
      <c r="X51" s="51">
        <f>'Temporary Relocation Numbers'!X51*Assumptions!E$45</f>
        <v>0</v>
      </c>
      <c r="Y51" s="51">
        <f>'Temporary Relocation Numbers'!Y51*Assumptions!F$45</f>
        <v>0</v>
      </c>
      <c r="Z51" s="51">
        <f>'Temporary Relocation Numbers'!Z51*Assumptions!G$45</f>
        <v>0</v>
      </c>
      <c r="AA51" s="51">
        <f>'Temporary Relocation Numbers'!AA51*Assumptions!H$45</f>
        <v>0</v>
      </c>
      <c r="AB51" s="52">
        <f>'Temporary Relocation Numbers'!AB51*Assumptions!C$45</f>
        <v>56028.636553192635</v>
      </c>
      <c r="AC51" s="52">
        <f>'Temporary Relocation Numbers'!AC51*Assumptions!D$45</f>
        <v>56813.046500044089</v>
      </c>
      <c r="AD51" s="52">
        <f>'Temporary Relocation Numbers'!AD51*Assumptions!E$45</f>
        <v>39107.672516569903</v>
      </c>
      <c r="AE51" s="52">
        <f>'Temporary Relocation Numbers'!AE51*Assumptions!F$45</f>
        <v>31305.770797547928</v>
      </c>
      <c r="AF51" s="52">
        <f>'Temporary Relocation Numbers'!AF51*Assumptions!G$45</f>
        <v>31992.077628368777</v>
      </c>
      <c r="AG51" s="52">
        <f>'Temporary Relocation Numbers'!AG51*Assumptions!H$45</f>
        <v>13007.385848023327</v>
      </c>
      <c r="AH51" s="53">
        <f>'Temporary Relocation Numbers'!AH51*Assumptions!C$45</f>
        <v>4372599.6434790064</v>
      </c>
      <c r="AI51" s="53">
        <f>'Temporary Relocation Numbers'!AI51*Assumptions!D$45</f>
        <v>7433298.3605305031</v>
      </c>
      <c r="AJ51" s="53">
        <f>'Temporary Relocation Numbers'!AJ51*Assumptions!E$45</f>
        <v>5933846.0018700343</v>
      </c>
      <c r="AK51" s="53">
        <f>'Temporary Relocation Numbers'!AK51*Assumptions!F$45</f>
        <v>2151734.6348556327</v>
      </c>
      <c r="AL51" s="53">
        <f>'Temporary Relocation Numbers'!AL51*Assumptions!G$45</f>
        <v>1715147.0346127853</v>
      </c>
      <c r="AM51" s="53">
        <f>'Temporary Relocation Numbers'!AM51*Assumptions!H$45</f>
        <v>929795.99614035478</v>
      </c>
    </row>
    <row r="52" spans="1:39" x14ac:dyDescent="0.35">
      <c r="A52">
        <v>2071</v>
      </c>
      <c r="B52" s="51">
        <f>'Temporary Relocation Numbers'!B52*Assumptions!C$45</f>
        <v>0</v>
      </c>
      <c r="C52" s="51">
        <f>'Temporary Relocation Numbers'!C52*Assumptions!D$45</f>
        <v>0</v>
      </c>
      <c r="D52" s="51">
        <f>'Temporary Relocation Numbers'!D52*Assumptions!E$45</f>
        <v>0</v>
      </c>
      <c r="E52" s="51">
        <f>'Temporary Relocation Numbers'!E52*Assumptions!F$45</f>
        <v>0</v>
      </c>
      <c r="F52" s="51">
        <f>'Temporary Relocation Numbers'!F52*Assumptions!G$45</f>
        <v>0</v>
      </c>
      <c r="G52" s="51">
        <f>'Temporary Relocation Numbers'!G52*Assumptions!H$45</f>
        <v>0</v>
      </c>
      <c r="H52" s="52">
        <f>'Temporary Relocation Numbers'!H52*Assumptions!C$45</f>
        <v>61047.123305939138</v>
      </c>
      <c r="I52" s="52">
        <f>'Temporary Relocation Numbers'!I52*Assumptions!D$45</f>
        <v>63107.281660034147</v>
      </c>
      <c r="J52" s="52">
        <f>'Temporary Relocation Numbers'!J52*Assumptions!E$45</f>
        <v>43901.402307961231</v>
      </c>
      <c r="K52" s="52">
        <f>'Temporary Relocation Numbers'!K52*Assumptions!F$45</f>
        <v>31837.34488935523</v>
      </c>
      <c r="L52" s="52">
        <f>'Temporary Relocation Numbers'!L52*Assumptions!G$45</f>
        <v>33128.297096945687</v>
      </c>
      <c r="M52" s="52">
        <f>'Temporary Relocation Numbers'!M52*Assumptions!H$45</f>
        <v>14425.67551635157</v>
      </c>
      <c r="N52" s="53">
        <f>'Temporary Relocation Numbers'!N52*Assumptions!C$45</f>
        <v>4762039.7478725668</v>
      </c>
      <c r="O52" s="53">
        <f>'Temporary Relocation Numbers'!O52*Assumptions!D$45</f>
        <v>8252986.0621450944</v>
      </c>
      <c r="P52" s="53">
        <f>'Temporary Relocation Numbers'!P52*Assumptions!E$45</f>
        <v>6658108.1538646715</v>
      </c>
      <c r="Q52" s="53">
        <f>'Temporary Relocation Numbers'!Q52*Assumptions!F$45</f>
        <v>2187254.4193631867</v>
      </c>
      <c r="R52" s="53">
        <f>'Temporary Relocation Numbers'!R52*Assumptions!G$45</f>
        <v>1775236.3237830298</v>
      </c>
      <c r="S52" s="53">
        <f>'Temporary Relocation Numbers'!S52*Assumptions!H$45</f>
        <v>1030699.2477073174</v>
      </c>
      <c r="U52">
        <v>2071</v>
      </c>
      <c r="V52" s="51">
        <f>'Temporary Relocation Numbers'!V52*Assumptions!C$45</f>
        <v>0</v>
      </c>
      <c r="W52" s="51">
        <f>'Temporary Relocation Numbers'!W52*Assumptions!D$45</f>
        <v>0</v>
      </c>
      <c r="X52" s="51">
        <f>'Temporary Relocation Numbers'!X52*Assumptions!E$45</f>
        <v>0</v>
      </c>
      <c r="Y52" s="51">
        <f>'Temporary Relocation Numbers'!Y52*Assumptions!F$45</f>
        <v>0</v>
      </c>
      <c r="Z52" s="51">
        <f>'Temporary Relocation Numbers'!Z52*Assumptions!G$45</f>
        <v>0</v>
      </c>
      <c r="AA52" s="51">
        <f>'Temporary Relocation Numbers'!AA52*Assumptions!H$45</f>
        <v>0</v>
      </c>
      <c r="AB52" s="52">
        <f>'Temporary Relocation Numbers'!AB52*Assumptions!C$45</f>
        <v>56833.386603272877</v>
      </c>
      <c r="AC52" s="52">
        <f>'Temporary Relocation Numbers'!AC52*Assumptions!D$45</f>
        <v>57629.063180598394</v>
      </c>
      <c r="AD52" s="52">
        <f>'Temporary Relocation Numbers'!AD52*Assumptions!E$45</f>
        <v>39669.383515665024</v>
      </c>
      <c r="AE52" s="52">
        <f>'Temporary Relocation Numbers'!AE52*Assumptions!F$45</f>
        <v>31755.42158626932</v>
      </c>
      <c r="AF52" s="52">
        <f>'Temporary Relocation Numbers'!AF52*Assumptions!G$45</f>
        <v>32451.585973697827</v>
      </c>
      <c r="AG52" s="52">
        <f>'Temporary Relocation Numbers'!AG52*Assumptions!H$45</f>
        <v>13194.213425072645</v>
      </c>
      <c r="AH52" s="53">
        <f>'Temporary Relocation Numbers'!AH52*Assumptions!C$45</f>
        <v>4433343.1512351613</v>
      </c>
      <c r="AI52" s="53">
        <f>'Temporary Relocation Numbers'!AI52*Assumptions!D$45</f>
        <v>7536560.6423380906</v>
      </c>
      <c r="AJ52" s="53">
        <f>'Temporary Relocation Numbers'!AJ52*Assumptions!E$45</f>
        <v>6016278.1132058976</v>
      </c>
      <c r="AK52" s="53">
        <f>'Temporary Relocation Numbers'!AK52*Assumptions!F$45</f>
        <v>2181626.2142679999</v>
      </c>
      <c r="AL52" s="53">
        <f>'Temporary Relocation Numbers'!AL52*Assumptions!G$45</f>
        <v>1738973.6036322745</v>
      </c>
      <c r="AM52" s="53">
        <f>'Temporary Relocation Numbers'!AM52*Assumptions!H$45</f>
        <v>942712.58464793116</v>
      </c>
    </row>
    <row r="53" spans="1:39" x14ac:dyDescent="0.35">
      <c r="A53">
        <v>2072</v>
      </c>
      <c r="B53" s="51">
        <f>'Temporary Relocation Numbers'!B53*Assumptions!C$45</f>
        <v>0</v>
      </c>
      <c r="C53" s="51">
        <f>'Temporary Relocation Numbers'!C53*Assumptions!D$45</f>
        <v>0</v>
      </c>
      <c r="D53" s="51">
        <f>'Temporary Relocation Numbers'!D53*Assumptions!E$45</f>
        <v>0</v>
      </c>
      <c r="E53" s="51">
        <f>'Temporary Relocation Numbers'!E53*Assumptions!F$45</f>
        <v>0</v>
      </c>
      <c r="F53" s="51">
        <f>'Temporary Relocation Numbers'!F53*Assumptions!G$45</f>
        <v>0</v>
      </c>
      <c r="G53" s="51">
        <f>'Temporary Relocation Numbers'!G53*Assumptions!H$45</f>
        <v>0</v>
      </c>
      <c r="H53" s="52">
        <f>'Temporary Relocation Numbers'!H53*Assumptions!C$45</f>
        <v>61923.95484352381</v>
      </c>
      <c r="I53" s="52">
        <f>'Temporary Relocation Numbers'!I53*Assumptions!D$45</f>
        <v>64013.703647085793</v>
      </c>
      <c r="J53" s="52">
        <f>'Temporary Relocation Numbers'!J53*Assumptions!E$45</f>
        <v>44531.966567228606</v>
      </c>
      <c r="K53" s="52">
        <f>'Temporary Relocation Numbers'!K53*Assumptions!F$45</f>
        <v>32294.630778684448</v>
      </c>
      <c r="L53" s="52">
        <f>'Temporary Relocation Numbers'!L53*Assumptions!G$45</f>
        <v>33604.125180367439</v>
      </c>
      <c r="M53" s="52">
        <f>'Temporary Relocation Numbers'!M53*Assumptions!H$45</f>
        <v>14632.874259858447</v>
      </c>
      <c r="N53" s="53">
        <f>'Temporary Relocation Numbers'!N53*Assumptions!C$45</f>
        <v>4828193.2999800397</v>
      </c>
      <c r="O53" s="53">
        <f>'Temporary Relocation Numbers'!O53*Assumptions!D$45</f>
        <v>8367635.3243122753</v>
      </c>
      <c r="P53" s="53">
        <f>'Temporary Relocation Numbers'!P53*Assumptions!E$45</f>
        <v>6750601.6079335213</v>
      </c>
      <c r="Q53" s="53">
        <f>'Temporary Relocation Numbers'!Q53*Assumptions!F$45</f>
        <v>2217639.4343703147</v>
      </c>
      <c r="R53" s="53">
        <f>'Temporary Relocation Numbers'!R53*Assumptions!G$45</f>
        <v>1799897.644323441</v>
      </c>
      <c r="S53" s="53">
        <f>'Temporary Relocation Numbers'!S53*Assumptions!H$45</f>
        <v>1045017.5692670656</v>
      </c>
      <c r="U53">
        <v>2072</v>
      </c>
      <c r="V53" s="51">
        <f>'Temporary Relocation Numbers'!V53*Assumptions!C$45</f>
        <v>0</v>
      </c>
      <c r="W53" s="51">
        <f>'Temporary Relocation Numbers'!W53*Assumptions!D$45</f>
        <v>0</v>
      </c>
      <c r="X53" s="51">
        <f>'Temporary Relocation Numbers'!X53*Assumptions!E$45</f>
        <v>0</v>
      </c>
      <c r="Y53" s="51">
        <f>'Temporary Relocation Numbers'!Y53*Assumptions!F$45</f>
        <v>0</v>
      </c>
      <c r="Z53" s="51">
        <f>'Temporary Relocation Numbers'!Z53*Assumptions!G$45</f>
        <v>0</v>
      </c>
      <c r="AA53" s="51">
        <f>'Temporary Relocation Numbers'!AA53*Assumptions!H$45</f>
        <v>0</v>
      </c>
      <c r="AB53" s="52">
        <f>'Temporary Relocation Numbers'!AB53*Assumptions!C$45</f>
        <v>57649.695432630018</v>
      </c>
      <c r="AC53" s="52">
        <f>'Temporary Relocation Numbers'!AC53*Assumptions!D$45</f>
        <v>58456.800465203451</v>
      </c>
      <c r="AD53" s="52">
        <f>'Temporary Relocation Numbers'!AD53*Assumptions!E$45</f>
        <v>40239.162477545979</v>
      </c>
      <c r="AE53" s="52">
        <f>'Temporary Relocation Numbers'!AE53*Assumptions!F$45</f>
        <v>32211.530795487848</v>
      </c>
      <c r="AF53" s="52">
        <f>'Temporary Relocation Numbers'!AF53*Assumptions!G$45</f>
        <v>32917.694325499724</v>
      </c>
      <c r="AG53" s="52">
        <f>'Temporary Relocation Numbers'!AG53*Assumptions!H$45</f>
        <v>13383.724442434561</v>
      </c>
      <c r="AH53" s="53">
        <f>'Temporary Relocation Numbers'!AH53*Assumptions!C$45</f>
        <v>4494930.4988201056</v>
      </c>
      <c r="AI53" s="53">
        <f>'Temporary Relocation Numbers'!AI53*Assumptions!D$45</f>
        <v>7641257.4284971701</v>
      </c>
      <c r="AJ53" s="53">
        <f>'Temporary Relocation Numbers'!AJ53*Assumptions!E$45</f>
        <v>6099855.3592448086</v>
      </c>
      <c r="AK53" s="53">
        <f>'Temporary Relocation Numbers'!AK53*Assumptions!F$45</f>
        <v>2211933.0430820775</v>
      </c>
      <c r="AL53" s="53">
        <f>'Temporary Relocation Numbers'!AL53*Assumptions!G$45</f>
        <v>1763131.1678258127</v>
      </c>
      <c r="AM53" s="53">
        <f>'Temporary Relocation Numbers'!AM53*Assumptions!H$45</f>
        <v>955808.60849333054</v>
      </c>
    </row>
    <row r="54" spans="1:39" x14ac:dyDescent="0.35">
      <c r="A54">
        <v>2073</v>
      </c>
      <c r="B54" s="51">
        <f>'Temporary Relocation Numbers'!B54*Assumptions!C$45</f>
        <v>0</v>
      </c>
      <c r="C54" s="51">
        <f>'Temporary Relocation Numbers'!C54*Assumptions!D$45</f>
        <v>0</v>
      </c>
      <c r="D54" s="51">
        <f>'Temporary Relocation Numbers'!D54*Assumptions!E$45</f>
        <v>0</v>
      </c>
      <c r="E54" s="51">
        <f>'Temporary Relocation Numbers'!E54*Assumptions!F$45</f>
        <v>0</v>
      </c>
      <c r="F54" s="51">
        <f>'Temporary Relocation Numbers'!F54*Assumptions!G$45</f>
        <v>0</v>
      </c>
      <c r="G54" s="51">
        <f>'Temporary Relocation Numbers'!G54*Assumptions!H$45</f>
        <v>0</v>
      </c>
      <c r="H54" s="52">
        <f>'Temporary Relocation Numbers'!H54*Assumptions!C$45</f>
        <v>62813.380480611748</v>
      </c>
      <c r="I54" s="52">
        <f>'Temporary Relocation Numbers'!I54*Assumptions!D$45</f>
        <v>64933.14474694027</v>
      </c>
      <c r="J54" s="52">
        <f>'Temporary Relocation Numbers'!J54*Assumptions!E$45</f>
        <v>45171.587741859999</v>
      </c>
      <c r="K54" s="52">
        <f>'Temporary Relocation Numbers'!K54*Assumptions!F$45</f>
        <v>32758.484752924844</v>
      </c>
      <c r="L54" s="52">
        <f>'Temporary Relocation Numbers'!L54*Assumptions!G$45</f>
        <v>34086.78767378952</v>
      </c>
      <c r="M54" s="52">
        <f>'Temporary Relocation Numbers'!M54*Assumptions!H$45</f>
        <v>14843.049038647841</v>
      </c>
      <c r="N54" s="53">
        <f>'Temporary Relocation Numbers'!N54*Assumptions!C$45</f>
        <v>4895265.8474525558</v>
      </c>
      <c r="O54" s="53">
        <f>'Temporary Relocation Numbers'!O54*Assumptions!D$45</f>
        <v>8483877.2770785298</v>
      </c>
      <c r="P54" s="53">
        <f>'Temporary Relocation Numbers'!P54*Assumptions!E$45</f>
        <v>6844379.9673910905</v>
      </c>
      <c r="Q54" s="53">
        <f>'Temporary Relocation Numbers'!Q54*Assumptions!F$45</f>
        <v>2248446.5535134808</v>
      </c>
      <c r="R54" s="53">
        <f>'Temporary Relocation Numbers'!R54*Assumptions!G$45</f>
        <v>1824901.5562826102</v>
      </c>
      <c r="S54" s="53">
        <f>'Temporary Relocation Numbers'!S54*Assumptions!H$45</f>
        <v>1059534.7988329504</v>
      </c>
      <c r="U54">
        <v>2073</v>
      </c>
      <c r="V54" s="51">
        <f>'Temporary Relocation Numbers'!V54*Assumptions!C$45</f>
        <v>0</v>
      </c>
      <c r="W54" s="51">
        <f>'Temporary Relocation Numbers'!W54*Assumptions!D$45</f>
        <v>0</v>
      </c>
      <c r="X54" s="51">
        <f>'Temporary Relocation Numbers'!X54*Assumptions!E$45</f>
        <v>0</v>
      </c>
      <c r="Y54" s="51">
        <f>'Temporary Relocation Numbers'!Y54*Assumptions!F$45</f>
        <v>0</v>
      </c>
      <c r="Z54" s="51">
        <f>'Temporary Relocation Numbers'!Z54*Assumptions!G$45</f>
        <v>0</v>
      </c>
      <c r="AA54" s="51">
        <f>'Temporary Relocation Numbers'!AA54*Assumptions!H$45</f>
        <v>0</v>
      </c>
      <c r="AB54" s="52">
        <f>'Temporary Relocation Numbers'!AB54*Assumptions!C$45</f>
        <v>58477.729062227154</v>
      </c>
      <c r="AC54" s="52">
        <f>'Temporary Relocation Numbers'!AC54*Assumptions!D$45</f>
        <v>59296.426699142612</v>
      </c>
      <c r="AD54" s="52">
        <f>'Temporary Relocation Numbers'!AD54*Assumptions!E$45</f>
        <v>40817.125283909256</v>
      </c>
      <c r="AE54" s="52">
        <f>'Temporary Relocation Numbers'!AE54*Assumptions!F$45</f>
        <v>32674.191188735498</v>
      </c>
      <c r="AF54" s="52">
        <f>'Temporary Relocation Numbers'!AF54*Assumptions!G$45</f>
        <v>33390.497480932965</v>
      </c>
      <c r="AG54" s="52">
        <f>'Temporary Relocation Numbers'!AG54*Assumptions!H$45</f>
        <v>13575.957442876821</v>
      </c>
      <c r="AH54" s="53">
        <f>'Temporary Relocation Numbers'!AH54*Assumptions!C$45</f>
        <v>4557373.4087319784</v>
      </c>
      <c r="AI54" s="53">
        <f>'Temporary Relocation Numbers'!AI54*Assumptions!D$45</f>
        <v>7747408.6469300976</v>
      </c>
      <c r="AJ54" s="53">
        <f>'Temporary Relocation Numbers'!AJ54*Assumptions!E$45</f>
        <v>6184593.6480287546</v>
      </c>
      <c r="AK54" s="53">
        <f>'Temporary Relocation Numbers'!AK54*Assumptions!F$45</f>
        <v>2242660.889881161</v>
      </c>
      <c r="AL54" s="53">
        <f>'Temporary Relocation Numbers'!AL54*Assumptions!G$45</f>
        <v>1787624.325329419</v>
      </c>
      <c r="AM54" s="53">
        <f>'Temporary Relocation Numbers'!AM54*Assumptions!H$45</f>
        <v>969086.56036573648</v>
      </c>
    </row>
    <row r="55" spans="1:39" x14ac:dyDescent="0.35">
      <c r="A55">
        <v>2074</v>
      </c>
      <c r="B55" s="51">
        <f>'Temporary Relocation Numbers'!B55*Assumptions!C$45</f>
        <v>0</v>
      </c>
      <c r="C55" s="51">
        <f>'Temporary Relocation Numbers'!C55*Assumptions!D$45</f>
        <v>0</v>
      </c>
      <c r="D55" s="51">
        <f>'Temporary Relocation Numbers'!D55*Assumptions!E$45</f>
        <v>0</v>
      </c>
      <c r="E55" s="51">
        <f>'Temporary Relocation Numbers'!E55*Assumptions!F$45</f>
        <v>0</v>
      </c>
      <c r="F55" s="51">
        <f>'Temporary Relocation Numbers'!F55*Assumptions!G$45</f>
        <v>0</v>
      </c>
      <c r="G55" s="51">
        <f>'Temporary Relocation Numbers'!G55*Assumptions!H$45</f>
        <v>0</v>
      </c>
      <c r="H55" s="52">
        <f>'Temporary Relocation Numbers'!H55*Assumptions!C$45</f>
        <v>63715.581108668994</v>
      </c>
      <c r="I55" s="52">
        <f>'Temporary Relocation Numbers'!I55*Assumptions!D$45</f>
        <v>65865.791955611086</v>
      </c>
      <c r="J55" s="52">
        <f>'Temporary Relocation Numbers'!J55*Assumptions!E$45</f>
        <v>45820.395918067421</v>
      </c>
      <c r="K55" s="52">
        <f>'Temporary Relocation Numbers'!K55*Assumptions!F$45</f>
        <v>33229.001150739394</v>
      </c>
      <c r="L55" s="52">
        <f>'Temporary Relocation Numbers'!L55*Assumptions!G$45</f>
        <v>34576.382741153204</v>
      </c>
      <c r="M55" s="52">
        <f>'Temporary Relocation Numbers'!M55*Assumptions!H$45</f>
        <v>15056.242598085171</v>
      </c>
      <c r="N55" s="53">
        <f>'Temporary Relocation Numbers'!N55*Assumptions!C$45</f>
        <v>4963270.1568378489</v>
      </c>
      <c r="O55" s="53">
        <f>'Temporary Relocation Numbers'!O55*Assumptions!D$45</f>
        <v>8601734.0458661858</v>
      </c>
      <c r="P55" s="53">
        <f>'Temporary Relocation Numbers'!P55*Assumptions!E$45</f>
        <v>6939461.0819530673</v>
      </c>
      <c r="Q55" s="53">
        <f>'Temporary Relocation Numbers'!Q55*Assumptions!F$45</f>
        <v>2279681.6406009365</v>
      </c>
      <c r="R55" s="53">
        <f>'Temporary Relocation Numbers'!R55*Assumptions!G$45</f>
        <v>1850252.8188898752</v>
      </c>
      <c r="S55" s="53">
        <f>'Temporary Relocation Numbers'!S55*Assumptions!H$45</f>
        <v>1074253.6996055851</v>
      </c>
      <c r="U55">
        <v>2074</v>
      </c>
      <c r="V55" s="51">
        <f>'Temporary Relocation Numbers'!V55*Assumptions!C$45</f>
        <v>0</v>
      </c>
      <c r="W55" s="51">
        <f>'Temporary Relocation Numbers'!W55*Assumptions!D$45</f>
        <v>0</v>
      </c>
      <c r="X55" s="51">
        <f>'Temporary Relocation Numbers'!X55*Assumptions!E$45</f>
        <v>0</v>
      </c>
      <c r="Y55" s="51">
        <f>'Temporary Relocation Numbers'!Y55*Assumptions!F$45</f>
        <v>0</v>
      </c>
      <c r="Z55" s="51">
        <f>'Temporary Relocation Numbers'!Z55*Assumptions!G$45</f>
        <v>0</v>
      </c>
      <c r="AA55" s="51">
        <f>'Temporary Relocation Numbers'!AA55*Assumptions!H$45</f>
        <v>0</v>
      </c>
      <c r="AB55" s="52">
        <f>'Temporary Relocation Numbers'!AB55*Assumptions!C$45</f>
        <v>59317.655897618337</v>
      </c>
      <c r="AC55" s="52">
        <f>'Temporary Relocation Numbers'!AC55*Assumptions!D$45</f>
        <v>60148.112645674795</v>
      </c>
      <c r="AD55" s="52">
        <f>'Temporary Relocation Numbers'!AD55*Assumptions!E$45</f>
        <v>41403.389480882397</v>
      </c>
      <c r="AE55" s="52">
        <f>'Temporary Relocation Numbers'!AE55*Assumptions!F$45</f>
        <v>33143.49686192465</v>
      </c>
      <c r="AF55" s="52">
        <f>'Temporary Relocation Numbers'!AF55*Assumptions!G$45</f>
        <v>33870.091598745807</v>
      </c>
      <c r="AG55" s="52">
        <f>'Temporary Relocation Numbers'!AG55*Assumptions!H$45</f>
        <v>13770.95152276435</v>
      </c>
      <c r="AH55" s="53">
        <f>'Temporary Relocation Numbers'!AH55*Assumptions!C$45</f>
        <v>4620683.7663161336</v>
      </c>
      <c r="AI55" s="53">
        <f>'Temporary Relocation Numbers'!AI55*Assumptions!D$45</f>
        <v>7855034.5023949882</v>
      </c>
      <c r="AJ55" s="53">
        <f>'Temporary Relocation Numbers'!AJ55*Assumptions!E$45</f>
        <v>6270509.1085918881</v>
      </c>
      <c r="AK55" s="53">
        <f>'Temporary Relocation Numbers'!AK55*Assumptions!F$45</f>
        <v>2273815.6033848501</v>
      </c>
      <c r="AL55" s="53">
        <f>'Temporary Relocation Numbers'!AL55*Assumptions!G$45</f>
        <v>1812457.7381557398</v>
      </c>
      <c r="AM55" s="53">
        <f>'Temporary Relocation Numbers'!AM55*Assumptions!H$45</f>
        <v>982548.96758240205</v>
      </c>
    </row>
    <row r="56" spans="1:39" x14ac:dyDescent="0.35">
      <c r="A56">
        <v>2075</v>
      </c>
      <c r="B56" s="51">
        <f>'Temporary Relocation Numbers'!B56*Assumptions!C$45</f>
        <v>0</v>
      </c>
      <c r="C56" s="51">
        <f>'Temporary Relocation Numbers'!C56*Assumptions!D$45</f>
        <v>0</v>
      </c>
      <c r="D56" s="51">
        <f>'Temporary Relocation Numbers'!D56*Assumptions!E$45</f>
        <v>0</v>
      </c>
      <c r="E56" s="51">
        <f>'Temporary Relocation Numbers'!E56*Assumptions!F$45</f>
        <v>0</v>
      </c>
      <c r="F56" s="51">
        <f>'Temporary Relocation Numbers'!F56*Assumptions!G$45</f>
        <v>0</v>
      </c>
      <c r="G56" s="51">
        <f>'Temporary Relocation Numbers'!G56*Assumptions!H$45</f>
        <v>0</v>
      </c>
      <c r="H56" s="52">
        <f>'Temporary Relocation Numbers'!H56*Assumptions!C$45</f>
        <v>64630.740217340375</v>
      </c>
      <c r="I56" s="52">
        <f>'Temporary Relocation Numbers'!I56*Assumptions!D$45</f>
        <v>66811.834954971433</v>
      </c>
      <c r="J56" s="52">
        <f>'Temporary Relocation Numbers'!J56*Assumptions!E$45</f>
        <v>46478.523050516094</v>
      </c>
      <c r="K56" s="52">
        <f>'Temporary Relocation Numbers'!K56*Assumptions!F$45</f>
        <v>33706.275665795401</v>
      </c>
      <c r="L56" s="52">
        <f>'Temporary Relocation Numbers'!L56*Assumptions!G$45</f>
        <v>35073.009956347349</v>
      </c>
      <c r="M56" s="52">
        <f>'Temporary Relocation Numbers'!M56*Assumptions!H$45</f>
        <v>15272.498297495702</v>
      </c>
      <c r="N56" s="53">
        <f>'Temporary Relocation Numbers'!N56*Assumptions!C$45</f>
        <v>5032219.172034652</v>
      </c>
      <c r="O56" s="53">
        <f>'Temporary Relocation Numbers'!O56*Assumptions!D$45</f>
        <v>8721228.0634606555</v>
      </c>
      <c r="P56" s="53">
        <f>'Temporary Relocation Numbers'!P56*Assumptions!E$45</f>
        <v>7035863.0493007489</v>
      </c>
      <c r="Q56" s="53">
        <f>'Temporary Relocation Numbers'!Q56*Assumptions!F$45</f>
        <v>2311350.640900088</v>
      </c>
      <c r="R56" s="53">
        <f>'Temporary Relocation Numbers'!R56*Assumptions!G$45</f>
        <v>1875956.2574890838</v>
      </c>
      <c r="S56" s="53">
        <f>'Temporary Relocation Numbers'!S56*Assumptions!H$45</f>
        <v>1089177.073171556</v>
      </c>
      <c r="U56">
        <v>2075</v>
      </c>
      <c r="V56" s="51">
        <f>'Temporary Relocation Numbers'!V56*Assumptions!C$45</f>
        <v>0</v>
      </c>
      <c r="W56" s="51">
        <f>'Temporary Relocation Numbers'!W56*Assumptions!D$45</f>
        <v>0</v>
      </c>
      <c r="X56" s="51">
        <f>'Temporary Relocation Numbers'!X56*Assumptions!E$45</f>
        <v>0</v>
      </c>
      <c r="Y56" s="51">
        <f>'Temporary Relocation Numbers'!Y56*Assumptions!F$45</f>
        <v>0</v>
      </c>
      <c r="Z56" s="51">
        <f>'Temporary Relocation Numbers'!Z56*Assumptions!G$45</f>
        <v>0</v>
      </c>
      <c r="AA56" s="51">
        <f>'Temporary Relocation Numbers'!AA56*Assumptions!H$45</f>
        <v>0</v>
      </c>
      <c r="AB56" s="52">
        <f>'Temporary Relocation Numbers'!AB56*Assumptions!C$45</f>
        <v>60169.646763198849</v>
      </c>
      <c r="AC56" s="52">
        <f>'Temporary Relocation Numbers'!AC56*Assumptions!D$45</f>
        <v>61012.031520764409</v>
      </c>
      <c r="AD56" s="52">
        <f>'Temporary Relocation Numbers'!AD56*Assumptions!E$45</f>
        <v>41998.074302930479</v>
      </c>
      <c r="AE56" s="52">
        <f>'Temporary Relocation Numbers'!AE56*Assumptions!F$45</f>
        <v>33619.543262485306</v>
      </c>
      <c r="AF56" s="52">
        <f>'Temporary Relocation Numbers'!AF56*Assumptions!G$45</f>
        <v>34356.574218833048</v>
      </c>
      <c r="AG56" s="52">
        <f>'Temporary Relocation Numbers'!AG56*Assumptions!H$45</f>
        <v>13968.746340010634</v>
      </c>
      <c r="AH56" s="53">
        <f>'Temporary Relocation Numbers'!AH56*Assumptions!C$45</f>
        <v>4684873.6220273785</v>
      </c>
      <c r="AI56" s="53">
        <f>'Temporary Relocation Numbers'!AI56*Assumptions!D$45</f>
        <v>7964155.4803314563</v>
      </c>
      <c r="AJ56" s="53">
        <f>'Temporary Relocation Numbers'!AJ56*Assumptions!E$45</f>
        <v>6357618.0940305246</v>
      </c>
      <c r="AK56" s="53">
        <f>'Temporary Relocation Numbers'!AK56*Assumptions!F$45</f>
        <v>2305403.1135622924</v>
      </c>
      <c r="AL56" s="53">
        <f>'Temporary Relocation Numbers'!AL56*Assumptions!G$45</f>
        <v>1837636.1330814117</v>
      </c>
      <c r="AM56" s="53">
        <f>'Temporary Relocation Numbers'!AM56*Assumptions!H$45</f>
        <v>996198.39256969769</v>
      </c>
    </row>
    <row r="57" spans="1:39" x14ac:dyDescent="0.35">
      <c r="A57">
        <v>2076</v>
      </c>
      <c r="B57" s="51">
        <f>'Temporary Relocation Numbers'!B57*Assumptions!C$45</f>
        <v>0</v>
      </c>
      <c r="C57" s="51">
        <f>'Temporary Relocation Numbers'!C57*Assumptions!D$45</f>
        <v>0</v>
      </c>
      <c r="D57" s="51">
        <f>'Temporary Relocation Numbers'!D57*Assumptions!E$45</f>
        <v>0</v>
      </c>
      <c r="E57" s="51">
        <f>'Temporary Relocation Numbers'!E57*Assumptions!F$45</f>
        <v>0</v>
      </c>
      <c r="F57" s="51">
        <f>'Temporary Relocation Numbers'!F57*Assumptions!G$45</f>
        <v>0</v>
      </c>
      <c r="G57" s="51">
        <f>'Temporary Relocation Numbers'!G57*Assumptions!H$45</f>
        <v>0</v>
      </c>
      <c r="H57" s="52">
        <f>'Temporary Relocation Numbers'!H57*Assumptions!C$45</f>
        <v>65559.043931767694</v>
      </c>
      <c r="I57" s="52">
        <f>'Temporary Relocation Numbers'!I57*Assumptions!D$45</f>
        <v>67771.466151331522</v>
      </c>
      <c r="J57" s="52">
        <f>'Temporary Relocation Numbers'!J57*Assumptions!E$45</f>
        <v>47146.102989161358</v>
      </c>
      <c r="K57" s="52">
        <f>'Temporary Relocation Numbers'!K57*Assumptions!F$45</f>
        <v>34190.405366226623</v>
      </c>
      <c r="L57" s="52">
        <f>'Temporary Relocation Numbers'!L57*Assumptions!G$45</f>
        <v>35576.770323459583</v>
      </c>
      <c r="M57" s="52">
        <f>'Temporary Relocation Numbers'!M57*Assumptions!H$45</f>
        <v>15491.860118983033</v>
      </c>
      <c r="N57" s="53">
        <f>'Temporary Relocation Numbers'!N57*Assumptions!C$45</f>
        <v>5102126.0167564228</v>
      </c>
      <c r="O57" s="53">
        <f>'Temporary Relocation Numbers'!O57*Assumptions!D$45</f>
        <v>8842382.0742802937</v>
      </c>
      <c r="P57" s="53">
        <f>'Temporary Relocation Numbers'!P57*Assumptions!E$45</f>
        <v>7133604.2185257459</v>
      </c>
      <c r="Q57" s="53">
        <f>'Temporary Relocation Numbers'!Q57*Assumptions!F$45</f>
        <v>2343459.5822691182</v>
      </c>
      <c r="R57" s="53">
        <f>'Temporary Relocation Numbers'!R57*Assumptions!G$45</f>
        <v>1902016.7644570456</v>
      </c>
      <c r="S57" s="53">
        <f>'Temporary Relocation Numbers'!S57*Assumptions!H$45</f>
        <v>1104307.7600366774</v>
      </c>
      <c r="U57">
        <v>2076</v>
      </c>
      <c r="V57" s="51">
        <f>'Temporary Relocation Numbers'!V57*Assumptions!C$45</f>
        <v>0</v>
      </c>
      <c r="W57" s="51">
        <f>'Temporary Relocation Numbers'!W57*Assumptions!D$45</f>
        <v>0</v>
      </c>
      <c r="X57" s="51">
        <f>'Temporary Relocation Numbers'!X57*Assumptions!E$45</f>
        <v>0</v>
      </c>
      <c r="Y57" s="51">
        <f>'Temporary Relocation Numbers'!Y57*Assumptions!F$45</f>
        <v>0</v>
      </c>
      <c r="Z57" s="51">
        <f>'Temporary Relocation Numbers'!Z57*Assumptions!G$45</f>
        <v>0</v>
      </c>
      <c r="AA57" s="51">
        <f>'Temporary Relocation Numbers'!AA57*Assumptions!H$45</f>
        <v>0</v>
      </c>
      <c r="AB57" s="52">
        <f>'Temporary Relocation Numbers'!AB57*Assumptions!C$45</f>
        <v>61033.874936947519</v>
      </c>
      <c r="AC57" s="52">
        <f>'Temporary Relocation Numbers'!AC57*Assumptions!D$45</f>
        <v>61888.359028309911</v>
      </c>
      <c r="AD57" s="52">
        <f>'Temporary Relocation Numbers'!AD57*Assumptions!E$45</f>
        <v>42601.300697106068</v>
      </c>
      <c r="AE57" s="52">
        <f>'Temporary Relocation Numbers'!AE57*Assumptions!F$45</f>
        <v>34102.427208777197</v>
      </c>
      <c r="AF57" s="52">
        <f>'Temporary Relocation Numbers'!AF57*Assumptions!G$45</f>
        <v>34850.044282073686</v>
      </c>
      <c r="AG57" s="52">
        <f>'Temporary Relocation Numbers'!AG57*Assumptions!H$45</f>
        <v>14169.382122143388</v>
      </c>
      <c r="AH57" s="53">
        <f>'Temporary Relocation Numbers'!AH57*Assumptions!C$45</f>
        <v>4749955.1937236628</v>
      </c>
      <c r="AI57" s="53">
        <f>'Temporary Relocation Numbers'!AI57*Assumptions!D$45</f>
        <v>8074792.3507598313</v>
      </c>
      <c r="AJ57" s="53">
        <f>'Temporary Relocation Numbers'!AJ57*Assumptions!E$45</f>
        <v>6445937.1846157638</v>
      </c>
      <c r="AK57" s="53">
        <f>'Temporary Relocation Numbers'!AK57*Assumptions!F$45</f>
        <v>2337429.4327608906</v>
      </c>
      <c r="AL57" s="53">
        <f>'Temporary Relocation Numbers'!AL57*Assumptions!G$45</f>
        <v>1863164.3025467519</v>
      </c>
      <c r="AM57" s="53">
        <f>'Temporary Relocation Numbers'!AM57*Assumptions!H$45</f>
        <v>1010037.4333508429</v>
      </c>
    </row>
    <row r="58" spans="1:39" x14ac:dyDescent="0.35">
      <c r="A58">
        <v>2077</v>
      </c>
      <c r="B58" s="51">
        <f>'Temporary Relocation Numbers'!B58*Assumptions!C$45</f>
        <v>0</v>
      </c>
      <c r="C58" s="51">
        <f>'Temporary Relocation Numbers'!C58*Assumptions!D$45</f>
        <v>0</v>
      </c>
      <c r="D58" s="51">
        <f>'Temporary Relocation Numbers'!D58*Assumptions!E$45</f>
        <v>0</v>
      </c>
      <c r="E58" s="51">
        <f>'Temporary Relocation Numbers'!E58*Assumptions!F$45</f>
        <v>0</v>
      </c>
      <c r="F58" s="51">
        <f>'Temporary Relocation Numbers'!F58*Assumptions!G$45</f>
        <v>0</v>
      </c>
      <c r="G58" s="51">
        <f>'Temporary Relocation Numbers'!G58*Assumptions!H$45</f>
        <v>0</v>
      </c>
      <c r="H58" s="52">
        <f>'Temporary Relocation Numbers'!H58*Assumptions!C$45</f>
        <v>66500.681050443876</v>
      </c>
      <c r="I58" s="52">
        <f>'Temporary Relocation Numbers'!I58*Assumptions!D$45</f>
        <v>68744.880714570405</v>
      </c>
      <c r="J58" s="52">
        <f>'Temporary Relocation Numbers'!J58*Assumptions!E$45</f>
        <v>47823.271506471167</v>
      </c>
      <c r="K58" s="52">
        <f>'Temporary Relocation Numbers'!K58*Assumptions!F$45</f>
        <v>34681.488714375068</v>
      </c>
      <c r="L58" s="52">
        <f>'Temporary Relocation Numbers'!L58*Assumptions!G$45</f>
        <v>36087.766297318711</v>
      </c>
      <c r="M58" s="52">
        <f>'Temporary Relocation Numbers'!M58*Assumptions!H$45</f>
        <v>15714.372676374136</v>
      </c>
      <c r="N58" s="53">
        <f>'Temporary Relocation Numbers'!N58*Assumptions!C$45</f>
        <v>5173003.9970293045</v>
      </c>
      <c r="O58" s="53">
        <f>'Temporary Relocation Numbers'!O58*Assumptions!D$45</f>
        <v>8965219.1387055609</v>
      </c>
      <c r="P58" s="53">
        <f>'Temporary Relocation Numbers'!P58*Assumptions!E$45</f>
        <v>7232703.1936225342</v>
      </c>
      <c r="Q58" s="53">
        <f>'Temporary Relocation Numbers'!Q58*Assumptions!F$45</f>
        <v>2376014.5763043226</v>
      </c>
      <c r="R58" s="53">
        <f>'Temporary Relocation Numbers'!R58*Assumptions!G$45</f>
        <v>1928439.3001347482</v>
      </c>
      <c r="S58" s="53">
        <f>'Temporary Relocation Numbers'!S58*Assumptions!H$45</f>
        <v>1119648.6401666496</v>
      </c>
      <c r="U58">
        <v>2077</v>
      </c>
      <c r="V58" s="51">
        <f>'Temporary Relocation Numbers'!V58*Assumptions!C$45</f>
        <v>0</v>
      </c>
      <c r="W58" s="51">
        <f>'Temporary Relocation Numbers'!W58*Assumptions!D$45</f>
        <v>0</v>
      </c>
      <c r="X58" s="51">
        <f>'Temporary Relocation Numbers'!X58*Assumptions!E$45</f>
        <v>0</v>
      </c>
      <c r="Y58" s="51">
        <f>'Temporary Relocation Numbers'!Y58*Assumptions!F$45</f>
        <v>0</v>
      </c>
      <c r="Z58" s="51">
        <f>'Temporary Relocation Numbers'!Z58*Assumptions!G$45</f>
        <v>0</v>
      </c>
      <c r="AA58" s="51">
        <f>'Temporary Relocation Numbers'!AA58*Assumptions!H$45</f>
        <v>0</v>
      </c>
      <c r="AB58" s="52">
        <f>'Temporary Relocation Numbers'!AB58*Assumptions!C$45</f>
        <v>61910.51618566805</v>
      </c>
      <c r="AC58" s="52">
        <f>'Temporary Relocation Numbers'!AC58*Assumptions!D$45</f>
        <v>62777.273395878605</v>
      </c>
      <c r="AD58" s="52">
        <f>'Temporary Relocation Numbers'!AD58*Assumptions!E$45</f>
        <v>43213.191347647436</v>
      </c>
      <c r="AE58" s="52">
        <f>'Temporary Relocation Numbers'!AE58*Assumptions!F$45</f>
        <v>34592.246909780741</v>
      </c>
      <c r="AF58" s="52">
        <f>'Temporary Relocation Numbers'!AF58*Assumptions!G$45</f>
        <v>35350.602150453575</v>
      </c>
      <c r="AG58" s="52">
        <f>'Temporary Relocation Numbers'!AG58*Assumptions!H$45</f>
        <v>14372.899674486021</v>
      </c>
      <c r="AH58" s="53">
        <f>'Temporary Relocation Numbers'!AH58*Assumptions!C$45</f>
        <v>4815940.8689916069</v>
      </c>
      <c r="AI58" s="53">
        <f>'Temporary Relocation Numbers'!AI58*Assumptions!D$45</f>
        <v>8186966.1722344784</v>
      </c>
      <c r="AJ58" s="53">
        <f>'Temporary Relocation Numbers'!AJ58*Assumptions!E$45</f>
        <v>6535483.1909493916</v>
      </c>
      <c r="AK58" s="53">
        <f>'Temporary Relocation Numbers'!AK58*Assumptions!F$45</f>
        <v>2369900.6568506877</v>
      </c>
      <c r="AL58" s="53">
        <f>'Temporary Relocation Numbers'!AL58*Assumptions!G$45</f>
        <v>1889047.1055679529</v>
      </c>
      <c r="AM58" s="53">
        <f>'Temporary Relocation Numbers'!AM58*Assumptions!H$45</f>
        <v>1024068.7240404102</v>
      </c>
    </row>
    <row r="59" spans="1:39" x14ac:dyDescent="0.35">
      <c r="A59">
        <v>2078</v>
      </c>
      <c r="B59" s="51">
        <f>'Temporary Relocation Numbers'!B59*Assumptions!C$45</f>
        <v>0</v>
      </c>
      <c r="C59" s="51">
        <f>'Temporary Relocation Numbers'!C59*Assumptions!D$45</f>
        <v>0</v>
      </c>
      <c r="D59" s="51">
        <f>'Temporary Relocation Numbers'!D59*Assumptions!E$45</f>
        <v>0</v>
      </c>
      <c r="E59" s="51">
        <f>'Temporary Relocation Numbers'!E59*Assumptions!F$45</f>
        <v>0</v>
      </c>
      <c r="F59" s="51">
        <f>'Temporary Relocation Numbers'!F59*Assumptions!G$45</f>
        <v>0</v>
      </c>
      <c r="G59" s="51">
        <f>'Temporary Relocation Numbers'!G59*Assumptions!H$45</f>
        <v>0</v>
      </c>
      <c r="H59" s="52">
        <f>'Temporary Relocation Numbers'!H59*Assumptions!C$45</f>
        <v>67455.843083610729</v>
      </c>
      <c r="I59" s="52">
        <f>'Temporary Relocation Numbers'!I59*Assumptions!D$45</f>
        <v>69732.276617829411</v>
      </c>
      <c r="J59" s="52">
        <f>'Temporary Relocation Numbers'!J59*Assumptions!E$45</f>
        <v>48510.166325039441</v>
      </c>
      <c r="K59" s="52">
        <f>'Temporary Relocation Numbers'!K59*Assumptions!F$45</f>
        <v>35179.625586816233</v>
      </c>
      <c r="L59" s="52">
        <f>'Temporary Relocation Numbers'!L59*Assumptions!G$45</f>
        <v>36606.101804331796</v>
      </c>
      <c r="M59" s="52">
        <f>'Temporary Relocation Numbers'!M59*Assumptions!H$45</f>
        <v>15940.081224292942</v>
      </c>
      <c r="N59" s="53">
        <f>'Temporary Relocation Numbers'!N59*Assumptions!C$45</f>
        <v>5244866.6037247926</v>
      </c>
      <c r="O59" s="53">
        <f>'Temporary Relocation Numbers'!O59*Assumptions!D$45</f>
        <v>9089762.6374683026</v>
      </c>
      <c r="P59" s="53">
        <f>'Temporary Relocation Numbers'!P59*Assumptions!E$45</f>
        <v>7333178.8370295353</v>
      </c>
      <c r="Q59" s="53">
        <f>'Temporary Relocation Numbers'!Q59*Assumptions!F$45</f>
        <v>2409021.8195033921</v>
      </c>
      <c r="R59" s="53">
        <f>'Temporary Relocation Numbers'!R59*Assumptions!G$45</f>
        <v>1955228.8937714999</v>
      </c>
      <c r="S59" s="53">
        <f>'Temporary Relocation Numbers'!S59*Assumptions!H$45</f>
        <v>1135202.6335352301</v>
      </c>
      <c r="U59">
        <v>2078</v>
      </c>
      <c r="V59" s="51">
        <f>'Temporary Relocation Numbers'!V59*Assumptions!C$45</f>
        <v>0</v>
      </c>
      <c r="W59" s="51">
        <f>'Temporary Relocation Numbers'!W59*Assumptions!D$45</f>
        <v>0</v>
      </c>
      <c r="X59" s="51">
        <f>'Temporary Relocation Numbers'!X59*Assumptions!E$45</f>
        <v>0</v>
      </c>
      <c r="Y59" s="51">
        <f>'Temporary Relocation Numbers'!Y59*Assumptions!F$45</f>
        <v>0</v>
      </c>
      <c r="Z59" s="51">
        <f>'Temporary Relocation Numbers'!Z59*Assumptions!G$45</f>
        <v>0</v>
      </c>
      <c r="AA59" s="51">
        <f>'Temporary Relocation Numbers'!AA59*Assumptions!H$45</f>
        <v>0</v>
      </c>
      <c r="AB59" s="52">
        <f>'Temporary Relocation Numbers'!AB59*Assumptions!C$45</f>
        <v>62799.748800736386</v>
      </c>
      <c r="AC59" s="52">
        <f>'Temporary Relocation Numbers'!AC59*Assumptions!D$45</f>
        <v>63678.955410954411</v>
      </c>
      <c r="AD59" s="52">
        <f>'Temporary Relocation Numbers'!AD59*Assumptions!E$45</f>
        <v>43833.870700930122</v>
      </c>
      <c r="AE59" s="52">
        <f>'Temporary Relocation Numbers'!AE59*Assumptions!F$45</f>
        <v>35089.10198507076</v>
      </c>
      <c r="AF59" s="52">
        <f>'Temporary Relocation Numbers'!AF59*Assumptions!G$45</f>
        <v>35858.349627476964</v>
      </c>
      <c r="AG59" s="52">
        <f>'Temporary Relocation Numbers'!AG59*Assumptions!H$45</f>
        <v>14579.340388456629</v>
      </c>
      <c r="AH59" s="53">
        <f>'Temporary Relocation Numbers'!AH59*Assumptions!C$45</f>
        <v>4882843.2075043581</v>
      </c>
      <c r="AI59" s="53">
        <f>'Temporary Relocation Numbers'!AI59*Assumptions!D$45</f>
        <v>8300698.295852093</v>
      </c>
      <c r="AJ59" s="53">
        <f>'Temporary Relocation Numbers'!AJ59*Assumptions!E$45</f>
        <v>6626273.1571635855</v>
      </c>
      <c r="AK59" s="53">
        <f>'Temporary Relocation Numbers'!AK59*Assumptions!F$45</f>
        <v>2402822.9663846535</v>
      </c>
      <c r="AL59" s="53">
        <f>'Temporary Relocation Numbers'!AL59*Assumptions!G$45</f>
        <v>1915289.4686619386</v>
      </c>
      <c r="AM59" s="53">
        <f>'Temporary Relocation Numbers'!AM59*Assumptions!H$45</f>
        <v>1038294.935345704</v>
      </c>
    </row>
    <row r="60" spans="1:39" x14ac:dyDescent="0.35">
      <c r="A60">
        <v>2079</v>
      </c>
      <c r="B60" s="51">
        <f>'Temporary Relocation Numbers'!B60*Assumptions!C$45</f>
        <v>0</v>
      </c>
      <c r="C60" s="51">
        <f>'Temporary Relocation Numbers'!C60*Assumptions!D$45</f>
        <v>0</v>
      </c>
      <c r="D60" s="51">
        <f>'Temporary Relocation Numbers'!D60*Assumptions!E$45</f>
        <v>0</v>
      </c>
      <c r="E60" s="51">
        <f>'Temporary Relocation Numbers'!E60*Assumptions!F$45</f>
        <v>0</v>
      </c>
      <c r="F60" s="51">
        <f>'Temporary Relocation Numbers'!F60*Assumptions!G$45</f>
        <v>0</v>
      </c>
      <c r="G60" s="51">
        <f>'Temporary Relocation Numbers'!G60*Assumptions!H$45</f>
        <v>0</v>
      </c>
      <c r="H60" s="52">
        <f>'Temporary Relocation Numbers'!H60*Assumptions!C$45</f>
        <v>68424.724292208455</v>
      </c>
      <c r="I60" s="52">
        <f>'Temporary Relocation Numbers'!I60*Assumptions!D$45</f>
        <v>70733.854677776137</v>
      </c>
      <c r="J60" s="52">
        <f>'Temporary Relocation Numbers'!J60*Assumptions!E$45</f>
        <v>49206.927145596157</v>
      </c>
      <c r="K60" s="52">
        <f>'Temporary Relocation Numbers'!K60*Assumptions!F$45</f>
        <v>35684.917294672028</v>
      </c>
      <c r="L60" s="52">
        <f>'Temporary Relocation Numbers'!L60*Assumptions!G$45</f>
        <v>37131.882263620872</v>
      </c>
      <c r="M60" s="52">
        <f>'Temporary Relocation Numbers'!M60*Assumptions!H$45</f>
        <v>16169.031667364214</v>
      </c>
      <c r="N60" s="53">
        <f>'Temporary Relocation Numbers'!N60*Assumptions!C$45</f>
        <v>5317727.5151275732</v>
      </c>
      <c r="O60" s="53">
        <f>'Temporary Relocation Numbers'!O60*Assumptions!D$45</f>
        <v>9216036.2761020344</v>
      </c>
      <c r="P60" s="53">
        <f>'Temporary Relocation Numbers'!P60*Assumptions!E$45</f>
        <v>7435050.2732193703</v>
      </c>
      <c r="Q60" s="53">
        <f>'Temporary Relocation Numbers'!Q60*Assumptions!F$45</f>
        <v>2442487.5944448449</v>
      </c>
      <c r="R60" s="53">
        <f>'Temporary Relocation Numbers'!R60*Assumptions!G$45</f>
        <v>1982390.6444821982</v>
      </c>
      <c r="S60" s="53">
        <f>'Temporary Relocation Numbers'!S60*Assumptions!H$45</f>
        <v>1150972.7006800212</v>
      </c>
      <c r="U60">
        <v>2079</v>
      </c>
      <c r="V60" s="51">
        <f>'Temporary Relocation Numbers'!V60*Assumptions!C$45</f>
        <v>0</v>
      </c>
      <c r="W60" s="51">
        <f>'Temporary Relocation Numbers'!W60*Assumptions!D$45</f>
        <v>0</v>
      </c>
      <c r="X60" s="51">
        <f>'Temporary Relocation Numbers'!X60*Assumptions!E$45</f>
        <v>0</v>
      </c>
      <c r="Y60" s="51">
        <f>'Temporary Relocation Numbers'!Y60*Assumptions!F$45</f>
        <v>0</v>
      </c>
      <c r="Z60" s="51">
        <f>'Temporary Relocation Numbers'!Z60*Assumptions!G$45</f>
        <v>0</v>
      </c>
      <c r="AA60" s="51">
        <f>'Temporary Relocation Numbers'!AA60*Assumptions!H$45</f>
        <v>0</v>
      </c>
      <c r="AB60" s="52">
        <f>'Temporary Relocation Numbers'!AB60*Assumptions!C$45</f>
        <v>63701.753634361768</v>
      </c>
      <c r="AC60" s="52">
        <f>'Temporary Relocation Numbers'!AC60*Assumptions!D$45</f>
        <v>64593.588457706697</v>
      </c>
      <c r="AD60" s="52">
        <f>'Temporary Relocation Numbers'!AD60*Assumptions!E$45</f>
        <v>44463.464990776789</v>
      </c>
      <c r="AE60" s="52">
        <f>'Temporary Relocation Numbers'!AE60*Assumptions!F$45</f>
        <v>35593.093485077145</v>
      </c>
      <c r="AF60" s="52">
        <f>'Temporary Relocation Numbers'!AF60*Assumptions!G$45</f>
        <v>36373.38997887139</v>
      </c>
      <c r="AG60" s="52">
        <f>'Temporary Relocation Numbers'!AG60*Assumptions!H$45</f>
        <v>14788.746249986178</v>
      </c>
      <c r="AH60" s="53">
        <f>'Temporary Relocation Numbers'!AH60*Assumptions!C$45</f>
        <v>4950674.9434121866</v>
      </c>
      <c r="AI60" s="53">
        <f>'Temporary Relocation Numbers'!AI60*Assumptions!D$45</f>
        <v>8416010.369315654</v>
      </c>
      <c r="AJ60" s="53">
        <f>'Temporary Relocation Numbers'!AJ60*Assumptions!E$45</f>
        <v>6718324.3641650835</v>
      </c>
      <c r="AK60" s="53">
        <f>'Temporary Relocation Numbers'!AK60*Assumptions!F$45</f>
        <v>2436202.6277750842</v>
      </c>
      <c r="AL60" s="53">
        <f>'Temporary Relocation Numbers'!AL60*Assumptions!G$45</f>
        <v>1941896.3867840788</v>
      </c>
      <c r="AM60" s="53">
        <f>'Temporary Relocation Numbers'!AM60*Assumptions!H$45</f>
        <v>1052718.7750750983</v>
      </c>
    </row>
    <row r="61" spans="1:39" x14ac:dyDescent="0.35">
      <c r="A61">
        <v>2080</v>
      </c>
      <c r="B61" s="51">
        <f>'Temporary Relocation Numbers'!B61*Assumptions!C$45</f>
        <v>0</v>
      </c>
      <c r="C61" s="51">
        <f>'Temporary Relocation Numbers'!C61*Assumptions!D$45</f>
        <v>0</v>
      </c>
      <c r="D61" s="51">
        <f>'Temporary Relocation Numbers'!D61*Assumptions!E$45</f>
        <v>0</v>
      </c>
      <c r="E61" s="51">
        <f>'Temporary Relocation Numbers'!E61*Assumptions!F$45</f>
        <v>0</v>
      </c>
      <c r="F61" s="51">
        <f>'Temporary Relocation Numbers'!F61*Assumptions!G$45</f>
        <v>0</v>
      </c>
      <c r="G61" s="51">
        <f>'Temporary Relocation Numbers'!G61*Assumptions!H$45</f>
        <v>0</v>
      </c>
      <c r="H61" s="52">
        <f>'Temporary Relocation Numbers'!H61*Assumptions!C$45</f>
        <v>75954.818582606487</v>
      </c>
      <c r="I61" s="52">
        <f>'Temporary Relocation Numbers'!I61*Assumptions!D$45</f>
        <v>78518.067193888783</v>
      </c>
      <c r="J61" s="52">
        <f>'Temporary Relocation Numbers'!J61*Assumptions!E$45</f>
        <v>54622.11595314942</v>
      </c>
      <c r="K61" s="52">
        <f>'Temporary Relocation Numbers'!K61*Assumptions!F$45</f>
        <v>39612.018130714925</v>
      </c>
      <c r="L61" s="52">
        <f>'Temporary Relocation Numbers'!L61*Assumptions!G$45</f>
        <v>41218.220608675219</v>
      </c>
      <c r="M61" s="52">
        <f>'Temporary Relocation Numbers'!M61*Assumptions!H$45</f>
        <v>17948.422586350331</v>
      </c>
      <c r="N61" s="53">
        <f>'Temporary Relocation Numbers'!N61*Assumptions!C$45</f>
        <v>5900196.9126105076</v>
      </c>
      <c r="O61" s="53">
        <f>'Temporary Relocation Numbers'!O61*Assumptions!D$45</f>
        <v>10225501.14274879</v>
      </c>
      <c r="P61" s="53">
        <f>'Temporary Relocation Numbers'!P61*Assumptions!E$45</f>
        <v>8249437.4791410174</v>
      </c>
      <c r="Q61" s="53">
        <f>'Temporary Relocation Numbers'!Q61*Assumptions!F$45</f>
        <v>2710021.8510325868</v>
      </c>
      <c r="R61" s="53">
        <f>'Temporary Relocation Numbers'!R61*Assumptions!G$45</f>
        <v>2199528.8639533124</v>
      </c>
      <c r="S61" s="53">
        <f>'Temporary Relocation Numbers'!S61*Assumptions!H$45</f>
        <v>1277042.7886221479</v>
      </c>
      <c r="U61">
        <v>2080</v>
      </c>
      <c r="V61" s="51">
        <f>'Temporary Relocation Numbers'!V61*Assumptions!C$45</f>
        <v>0</v>
      </c>
      <c r="W61" s="51">
        <f>'Temporary Relocation Numbers'!W61*Assumptions!D$45</f>
        <v>0</v>
      </c>
      <c r="X61" s="51">
        <f>'Temporary Relocation Numbers'!X61*Assumptions!E$45</f>
        <v>0</v>
      </c>
      <c r="Y61" s="51">
        <f>'Temporary Relocation Numbers'!Y61*Assumptions!F$45</f>
        <v>0</v>
      </c>
      <c r="Z61" s="51">
        <f>'Temporary Relocation Numbers'!Z61*Assumptions!G$45</f>
        <v>0</v>
      </c>
      <c r="AA61" s="51">
        <f>'Temporary Relocation Numbers'!AA61*Assumptions!H$45</f>
        <v>0</v>
      </c>
      <c r="AB61" s="52">
        <f>'Temporary Relocation Numbers'!AB61*Assumptions!C$45</f>
        <v>70712.088221637139</v>
      </c>
      <c r="AC61" s="52">
        <f>'Temporary Relocation Numbers'!AC61*Assumptions!D$45</f>
        <v>71702.06885968156</v>
      </c>
      <c r="AD61" s="52">
        <f>'Temporary Relocation Numbers'!AD61*Assumptions!E$45</f>
        <v>49356.639019926457</v>
      </c>
      <c r="AE61" s="52">
        <f>'Temporary Relocation Numbers'!AE61*Assumptions!F$45</f>
        <v>39510.089173433938</v>
      </c>
      <c r="AF61" s="52">
        <f>'Temporary Relocation Numbers'!AF61*Assumptions!G$45</f>
        <v>40376.256764752012</v>
      </c>
      <c r="AG61" s="52">
        <f>'Temporary Relocation Numbers'!AG61*Assumptions!H$45</f>
        <v>16416.237699182228</v>
      </c>
      <c r="AH61" s="53">
        <f>'Temporary Relocation Numbers'!AH61*Assumptions!C$45</f>
        <v>5492939.781770302</v>
      </c>
      <c r="AI61" s="53">
        <f>'Temporary Relocation Numbers'!AI61*Assumptions!D$45</f>
        <v>9337845.5846553463</v>
      </c>
      <c r="AJ61" s="53">
        <f>'Temporary Relocation Numbers'!AJ61*Assumptions!E$45</f>
        <v>7454206.0605021091</v>
      </c>
      <c r="AK61" s="53">
        <f>'Temporary Relocation Numbers'!AK61*Assumptions!F$45</f>
        <v>2703048.4698589011</v>
      </c>
      <c r="AL61" s="53">
        <f>'Temporary Relocation Numbers'!AL61*Assumptions!G$45</f>
        <v>2154599.1277889037</v>
      </c>
      <c r="AM61" s="53">
        <f>'Temporary Relocation Numbers'!AM61*Assumptions!H$45</f>
        <v>1168026.7649810566</v>
      </c>
    </row>
    <row r="62" spans="1:39" x14ac:dyDescent="0.35">
      <c r="A62">
        <v>2081</v>
      </c>
      <c r="B62" s="51">
        <f>'Temporary Relocation Numbers'!B62*Assumptions!C$45</f>
        <v>0</v>
      </c>
      <c r="C62" s="51">
        <f>'Temporary Relocation Numbers'!C62*Assumptions!D$45</f>
        <v>0</v>
      </c>
      <c r="D62" s="51">
        <f>'Temporary Relocation Numbers'!D62*Assumptions!E$45</f>
        <v>0</v>
      </c>
      <c r="E62" s="51">
        <f>'Temporary Relocation Numbers'!E62*Assumptions!F$45</f>
        <v>0</v>
      </c>
      <c r="F62" s="51">
        <f>'Temporary Relocation Numbers'!F62*Assumptions!G$45</f>
        <v>0</v>
      </c>
      <c r="G62" s="51">
        <f>'Temporary Relocation Numbers'!G62*Assumptions!H$45</f>
        <v>0</v>
      </c>
      <c r="H62" s="52">
        <f>'Temporary Relocation Numbers'!H62*Assumptions!C$45</f>
        <v>77045.772205940841</v>
      </c>
      <c r="I62" s="52">
        <f>'Temporary Relocation Numbers'!I62*Assumptions!D$45</f>
        <v>79645.837248519631</v>
      </c>
      <c r="J62" s="52">
        <f>'Temporary Relocation Numbers'!J62*Assumptions!E$45</f>
        <v>55406.663878156534</v>
      </c>
      <c r="K62" s="52">
        <f>'Temporary Relocation Numbers'!K62*Assumptions!F$45</f>
        <v>40180.973142572249</v>
      </c>
      <c r="L62" s="52">
        <f>'Temporary Relocation Numbers'!L62*Assumptions!G$45</f>
        <v>41810.245814706403</v>
      </c>
      <c r="M62" s="52">
        <f>'Temporary Relocation Numbers'!M62*Assumptions!H$45</f>
        <v>18206.219221496245</v>
      </c>
      <c r="N62" s="53">
        <f>'Temporary Relocation Numbers'!N62*Assumptions!C$45</f>
        <v>5982161.5757734124</v>
      </c>
      <c r="O62" s="53">
        <f>'Temporary Relocation Numbers'!O62*Assumptions!D$45</f>
        <v>10367552.292778369</v>
      </c>
      <c r="P62" s="53">
        <f>'Temporary Relocation Numbers'!P62*Assumptions!E$45</f>
        <v>8364037.4449177664</v>
      </c>
      <c r="Q62" s="53">
        <f>'Temporary Relocation Numbers'!Q62*Assumptions!F$45</f>
        <v>2747669.0739090377</v>
      </c>
      <c r="R62" s="53">
        <f>'Temporary Relocation Numbers'!R62*Assumptions!G$45</f>
        <v>2230084.3937299028</v>
      </c>
      <c r="S62" s="53">
        <f>'Temporary Relocation Numbers'!S62*Assumptions!H$45</f>
        <v>1294783.2782302683</v>
      </c>
      <c r="U62">
        <v>2081</v>
      </c>
      <c r="V62" s="51">
        <f>'Temporary Relocation Numbers'!V62*Assumptions!C$45</f>
        <v>0</v>
      </c>
      <c r="W62" s="51">
        <f>'Temporary Relocation Numbers'!W62*Assumptions!D$45</f>
        <v>0</v>
      </c>
      <c r="X62" s="51">
        <f>'Temporary Relocation Numbers'!X62*Assumptions!E$45</f>
        <v>0</v>
      </c>
      <c r="Y62" s="51">
        <f>'Temporary Relocation Numbers'!Y62*Assumptions!F$45</f>
        <v>0</v>
      </c>
      <c r="Z62" s="51">
        <f>'Temporary Relocation Numbers'!Z62*Assumptions!G$45</f>
        <v>0</v>
      </c>
      <c r="AA62" s="51">
        <f>'Temporary Relocation Numbers'!AA62*Assumptions!H$45</f>
        <v>0</v>
      </c>
      <c r="AB62" s="52">
        <f>'Temporary Relocation Numbers'!AB62*Assumptions!C$45</f>
        <v>71727.739503524324</v>
      </c>
      <c r="AC62" s="52">
        <f>'Temporary Relocation Numbers'!AC62*Assumptions!D$45</f>
        <v>72731.939423297779</v>
      </c>
      <c r="AD62" s="52">
        <f>'Temporary Relocation Numbers'!AD62*Assumptions!E$45</f>
        <v>50065.557890107571</v>
      </c>
      <c r="AE62" s="52">
        <f>'Temporary Relocation Numbers'!AE62*Assumptions!F$45</f>
        <v>40077.580160133373</v>
      </c>
      <c r="AF62" s="52">
        <f>'Temporary Relocation Numbers'!AF62*Assumptions!G$45</f>
        <v>40956.188682649728</v>
      </c>
      <c r="AG62" s="52">
        <f>'Temporary Relocation Numbers'!AG62*Assumptions!H$45</f>
        <v>16652.027269003433</v>
      </c>
      <c r="AH62" s="53">
        <f>'Temporary Relocation Numbers'!AH62*Assumptions!C$45</f>
        <v>5569246.8890847461</v>
      </c>
      <c r="AI62" s="53">
        <f>'Temporary Relocation Numbers'!AI62*Assumptions!D$45</f>
        <v>9467565.5549122095</v>
      </c>
      <c r="AJ62" s="53">
        <f>'Temporary Relocation Numbers'!AJ62*Assumptions!E$45</f>
        <v>7557758.7889864892</v>
      </c>
      <c r="AK62" s="53">
        <f>'Temporary Relocation Numbers'!AK62*Assumptions!F$45</f>
        <v>2740598.8195551052</v>
      </c>
      <c r="AL62" s="53">
        <f>'Temporary Relocation Numbers'!AL62*Assumptions!G$45</f>
        <v>2184530.5003135824</v>
      </c>
      <c r="AM62" s="53">
        <f>'Temporary Relocation Numbers'!AM62*Assumptions!H$45</f>
        <v>1184252.8201068286</v>
      </c>
    </row>
    <row r="63" spans="1:39" x14ac:dyDescent="0.35">
      <c r="A63">
        <v>2082</v>
      </c>
      <c r="B63" s="51">
        <f>'Temporary Relocation Numbers'!B63*Assumptions!C$45</f>
        <v>0</v>
      </c>
      <c r="C63" s="51">
        <f>'Temporary Relocation Numbers'!C63*Assumptions!D$45</f>
        <v>0</v>
      </c>
      <c r="D63" s="51">
        <f>'Temporary Relocation Numbers'!D63*Assumptions!E$45</f>
        <v>0</v>
      </c>
      <c r="E63" s="51">
        <f>'Temporary Relocation Numbers'!E63*Assumptions!F$45</f>
        <v>0</v>
      </c>
      <c r="F63" s="51">
        <f>'Temporary Relocation Numbers'!F63*Assumptions!G$45</f>
        <v>0</v>
      </c>
      <c r="G63" s="51">
        <f>'Temporary Relocation Numbers'!G63*Assumptions!H$45</f>
        <v>0</v>
      </c>
      <c r="H63" s="52">
        <f>'Temporary Relocation Numbers'!H63*Assumptions!C$45</f>
        <v>78152.395405353105</v>
      </c>
      <c r="I63" s="52">
        <f>'Temporary Relocation Numbers'!I63*Assumptions!D$45</f>
        <v>80789.805680690537</v>
      </c>
      <c r="J63" s="52">
        <f>'Temporary Relocation Numbers'!J63*Assumptions!E$45</f>
        <v>56202.480415444465</v>
      </c>
      <c r="K63" s="52">
        <f>'Temporary Relocation Numbers'!K63*Assumptions!F$45</f>
        <v>40758.100164359748</v>
      </c>
      <c r="L63" s="52">
        <f>'Temporary Relocation Numbers'!L63*Assumptions!G$45</f>
        <v>42410.774392290259</v>
      </c>
      <c r="M63" s="52">
        <f>'Temporary Relocation Numbers'!M63*Assumptions!H$45</f>
        <v>18467.718639144237</v>
      </c>
      <c r="N63" s="53">
        <f>'Temporary Relocation Numbers'!N63*Assumptions!C$45</f>
        <v>6065264.8799184617</v>
      </c>
      <c r="O63" s="53">
        <f>'Temporary Relocation Numbers'!O63*Assumptions!D$45</f>
        <v>10511576.796381827</v>
      </c>
      <c r="P63" s="53">
        <f>'Temporary Relocation Numbers'!P63*Assumptions!E$45</f>
        <v>8480229.4164754208</v>
      </c>
      <c r="Q63" s="53">
        <f>'Temporary Relocation Numbers'!Q63*Assumptions!F$45</f>
        <v>2785839.2864395282</v>
      </c>
      <c r="R63" s="53">
        <f>'Temporary Relocation Numbers'!R63*Assumptions!G$45</f>
        <v>2261064.3964085001</v>
      </c>
      <c r="S63" s="53">
        <f>'Temporary Relocation Numbers'!S63*Assumptions!H$45</f>
        <v>1312770.2160970839</v>
      </c>
      <c r="U63">
        <v>2082</v>
      </c>
      <c r="V63" s="51">
        <f>'Temporary Relocation Numbers'!V63*Assumptions!C$45</f>
        <v>0</v>
      </c>
      <c r="W63" s="51">
        <f>'Temporary Relocation Numbers'!W63*Assumptions!D$45</f>
        <v>0</v>
      </c>
      <c r="X63" s="51">
        <f>'Temporary Relocation Numbers'!X63*Assumptions!E$45</f>
        <v>0</v>
      </c>
      <c r="Y63" s="51">
        <f>'Temporary Relocation Numbers'!Y63*Assumptions!F$45</f>
        <v>0</v>
      </c>
      <c r="Z63" s="51">
        <f>'Temporary Relocation Numbers'!Z63*Assumptions!G$45</f>
        <v>0</v>
      </c>
      <c r="AA63" s="51">
        <f>'Temporary Relocation Numbers'!AA63*Assumptions!H$45</f>
        <v>0</v>
      </c>
      <c r="AB63" s="52">
        <f>'Temporary Relocation Numbers'!AB63*Assumptions!C$45</f>
        <v>72757.978779520316</v>
      </c>
      <c r="AC63" s="52">
        <f>'Temporary Relocation Numbers'!AC63*Assumptions!D$45</f>
        <v>73776.602215292791</v>
      </c>
      <c r="AD63" s="52">
        <f>'Temporary Relocation Numbers'!AD63*Assumptions!E$45</f>
        <v>50784.659097953459</v>
      </c>
      <c r="AE63" s="52">
        <f>'Temporary Relocation Numbers'!AE63*Assumptions!F$45</f>
        <v>40653.222128688911</v>
      </c>
      <c r="AF63" s="52">
        <f>'Temporary Relocation Numbers'!AF63*Assumptions!G$45</f>
        <v>41544.450273883813</v>
      </c>
      <c r="AG63" s="52">
        <f>'Temporary Relocation Numbers'!AG63*Assumptions!H$45</f>
        <v>16891.203529627684</v>
      </c>
      <c r="AH63" s="53">
        <f>'Temporary Relocation Numbers'!AH63*Assumptions!C$45</f>
        <v>5646614.0434519593</v>
      </c>
      <c r="AI63" s="53">
        <f>'Temporary Relocation Numbers'!AI63*Assumptions!D$45</f>
        <v>9599087.5758167244</v>
      </c>
      <c r="AJ63" s="53">
        <f>'Temporary Relocation Numbers'!AJ63*Assumptions!E$45</f>
        <v>7662750.0566646522</v>
      </c>
      <c r="AK63" s="53">
        <f>'Temporary Relocation Numbers'!AK63*Assumptions!F$45</f>
        <v>2778670.8131574513</v>
      </c>
      <c r="AL63" s="53">
        <f>'Temporary Relocation Numbers'!AL63*Assumptions!G$45</f>
        <v>2214877.6750400052</v>
      </c>
      <c r="AM63" s="53">
        <f>'Temporary Relocation Numbers'!AM63*Assumptions!H$45</f>
        <v>1200704.2851913781</v>
      </c>
    </row>
    <row r="64" spans="1:39" x14ac:dyDescent="0.35">
      <c r="A64">
        <v>2083</v>
      </c>
      <c r="B64" s="51">
        <f>'Temporary Relocation Numbers'!B64*Assumptions!C$45</f>
        <v>0</v>
      </c>
      <c r="C64" s="51">
        <f>'Temporary Relocation Numbers'!C64*Assumptions!D$45</f>
        <v>0</v>
      </c>
      <c r="D64" s="51">
        <f>'Temporary Relocation Numbers'!D64*Assumptions!E$45</f>
        <v>0</v>
      </c>
      <c r="E64" s="51">
        <f>'Temporary Relocation Numbers'!E64*Assumptions!F$45</f>
        <v>0</v>
      </c>
      <c r="F64" s="51">
        <f>'Temporary Relocation Numbers'!F64*Assumptions!G$45</f>
        <v>0</v>
      </c>
      <c r="G64" s="51">
        <f>'Temporary Relocation Numbers'!G64*Assumptions!H$45</f>
        <v>0</v>
      </c>
      <c r="H64" s="52">
        <f>'Temporary Relocation Numbers'!H64*Assumptions!C$45</f>
        <v>79274.913245969074</v>
      </c>
      <c r="I64" s="52">
        <f>'Temporary Relocation Numbers'!I64*Assumptions!D$45</f>
        <v>81950.20515080406</v>
      </c>
      <c r="J64" s="52">
        <f>'Temporary Relocation Numbers'!J64*Assumptions!E$45</f>
        <v>57009.727418252085</v>
      </c>
      <c r="K64" s="52">
        <f>'Temporary Relocation Numbers'!K64*Assumptions!F$45</f>
        <v>41343.516572222958</v>
      </c>
      <c r="L64" s="52">
        <f>'Temporary Relocation Numbers'!L64*Assumptions!G$45</f>
        <v>43019.92847698291</v>
      </c>
      <c r="M64" s="52">
        <f>'Temporary Relocation Numbers'!M64*Assumptions!H$45</f>
        <v>18732.974023069371</v>
      </c>
      <c r="N64" s="53">
        <f>'Temporary Relocation Numbers'!N64*Assumptions!C$45</f>
        <v>6149522.6428778246</v>
      </c>
      <c r="O64" s="53">
        <f>'Temporary Relocation Numbers'!O64*Assumptions!D$45</f>
        <v>10657602.067095248</v>
      </c>
      <c r="P64" s="53">
        <f>'Temporary Relocation Numbers'!P64*Assumptions!E$45</f>
        <v>8598035.5097229145</v>
      </c>
      <c r="Q64" s="53">
        <f>'Temporary Relocation Numbers'!Q64*Assumptions!F$45</f>
        <v>2824539.7539190073</v>
      </c>
      <c r="R64" s="53">
        <f>'Temporary Relocation Numbers'!R64*Assumptions!G$45</f>
        <v>2292474.7687038989</v>
      </c>
      <c r="S64" s="53">
        <f>'Temporary Relocation Numbers'!S64*Assumptions!H$45</f>
        <v>1331007.0258453679</v>
      </c>
      <c r="U64">
        <v>2083</v>
      </c>
      <c r="V64" s="51">
        <f>'Temporary Relocation Numbers'!V64*Assumptions!C$45</f>
        <v>0</v>
      </c>
      <c r="W64" s="51">
        <f>'Temporary Relocation Numbers'!W64*Assumptions!D$45</f>
        <v>0</v>
      </c>
      <c r="X64" s="51">
        <f>'Temporary Relocation Numbers'!X64*Assumptions!E$45</f>
        <v>0</v>
      </c>
      <c r="Y64" s="51">
        <f>'Temporary Relocation Numbers'!Y64*Assumptions!F$45</f>
        <v>0</v>
      </c>
      <c r="Z64" s="51">
        <f>'Temporary Relocation Numbers'!Z64*Assumptions!G$45</f>
        <v>0</v>
      </c>
      <c r="AA64" s="51">
        <f>'Temporary Relocation Numbers'!AA64*Assumptions!H$45</f>
        <v>0</v>
      </c>
      <c r="AB64" s="52">
        <f>'Temporary Relocation Numbers'!AB64*Assumptions!C$45</f>
        <v>73803.015579781655</v>
      </c>
      <c r="AC64" s="52">
        <f>'Temporary Relocation Numbers'!AC64*Assumptions!D$45</f>
        <v>74836.269699279117</v>
      </c>
      <c r="AD64" s="52">
        <f>'Temporary Relocation Numbers'!AD64*Assumptions!E$45</f>
        <v>51514.08889433241</v>
      </c>
      <c r="AE64" s="52">
        <f>'Temporary Relocation Numbers'!AE64*Assumptions!F$45</f>
        <v>41237.13215321584</v>
      </c>
      <c r="AF64" s="52">
        <f>'Temporary Relocation Numbers'!AF64*Assumptions!G$45</f>
        <v>42141.161179149611</v>
      </c>
      <c r="AG64" s="52">
        <f>'Temporary Relocation Numbers'!AG64*Assumptions!H$45</f>
        <v>17133.815124744371</v>
      </c>
      <c r="AH64" s="53">
        <f>'Temporary Relocation Numbers'!AH64*Assumptions!C$45</f>
        <v>5725055.970888868</v>
      </c>
      <c r="AI64" s="53">
        <f>'Temporary Relocation Numbers'!AI64*Assumptions!D$45</f>
        <v>9732436.6811900418</v>
      </c>
      <c r="AJ64" s="53">
        <f>'Temporary Relocation Numbers'!AJ64*Assumptions!E$45</f>
        <v>7769199.8475103881</v>
      </c>
      <c r="AK64" s="53">
        <f>'Temporary Relocation Numbers'!AK64*Assumptions!F$45</f>
        <v>2817271.6972659579</v>
      </c>
      <c r="AL64" s="53">
        <f>'Temporary Relocation Numbers'!AL64*Assumptions!G$45</f>
        <v>2245646.4282308831</v>
      </c>
      <c r="AM64" s="53">
        <f>'Temporary Relocation Numbers'!AM64*Assumptions!H$45</f>
        <v>1217384.2915965237</v>
      </c>
    </row>
    <row r="65" spans="1:39" x14ac:dyDescent="0.35">
      <c r="A65">
        <v>2084</v>
      </c>
      <c r="B65" s="51">
        <f>'Temporary Relocation Numbers'!B65*Assumptions!C$45</f>
        <v>0</v>
      </c>
      <c r="C65" s="51">
        <f>'Temporary Relocation Numbers'!C65*Assumptions!D$45</f>
        <v>0</v>
      </c>
      <c r="D65" s="51">
        <f>'Temporary Relocation Numbers'!D65*Assumptions!E$45</f>
        <v>0</v>
      </c>
      <c r="E65" s="51">
        <f>'Temporary Relocation Numbers'!E65*Assumptions!F$45</f>
        <v>0</v>
      </c>
      <c r="F65" s="51">
        <f>'Temporary Relocation Numbers'!F65*Assumptions!G$45</f>
        <v>0</v>
      </c>
      <c r="G65" s="51">
        <f>'Temporary Relocation Numbers'!G65*Assumptions!H$45</f>
        <v>0</v>
      </c>
      <c r="H65" s="52">
        <f>'Temporary Relocation Numbers'!H65*Assumptions!C$45</f>
        <v>80413.554025568155</v>
      </c>
      <c r="I65" s="52">
        <f>'Temporary Relocation Numbers'!I65*Assumptions!D$45</f>
        <v>83127.271661008781</v>
      </c>
      <c r="J65" s="52">
        <f>'Temporary Relocation Numbers'!J65*Assumptions!E$45</f>
        <v>57828.56906454741</v>
      </c>
      <c r="K65" s="52">
        <f>'Temporary Relocation Numbers'!K65*Assumptions!F$45</f>
        <v>41937.341428203574</v>
      </c>
      <c r="L65" s="52">
        <f>'Temporary Relocation Numbers'!L65*Assumptions!G$45</f>
        <v>43637.831958596857</v>
      </c>
      <c r="M65" s="52">
        <f>'Temporary Relocation Numbers'!M65*Assumptions!H$45</f>
        <v>19002.039320935477</v>
      </c>
      <c r="N65" s="53">
        <f>'Temporary Relocation Numbers'!N65*Assumptions!C$45</f>
        <v>6234950.9022226678</v>
      </c>
      <c r="O65" s="53">
        <f>'Temporary Relocation Numbers'!O65*Assumptions!D$45</f>
        <v>10805655.899279509</v>
      </c>
      <c r="P65" s="53">
        <f>'Temporary Relocation Numbers'!P65*Assumptions!E$45</f>
        <v>8717478.1478001103</v>
      </c>
      <c r="Q65" s="53">
        <f>'Temporary Relocation Numbers'!Q65*Assumptions!F$45</f>
        <v>2863777.8425708259</v>
      </c>
      <c r="R65" s="53">
        <f>'Temporary Relocation Numbers'!R65*Assumptions!G$45</f>
        <v>2324321.4892471856</v>
      </c>
      <c r="S65" s="53">
        <f>'Temporary Relocation Numbers'!S65*Assumptions!H$45</f>
        <v>1349497.1786583539</v>
      </c>
      <c r="U65">
        <v>2084</v>
      </c>
      <c r="V65" s="51">
        <f>'Temporary Relocation Numbers'!V65*Assumptions!C$45</f>
        <v>0</v>
      </c>
      <c r="W65" s="51">
        <f>'Temporary Relocation Numbers'!W65*Assumptions!D$45</f>
        <v>0</v>
      </c>
      <c r="X65" s="51">
        <f>'Temporary Relocation Numbers'!X65*Assumptions!E$45</f>
        <v>0</v>
      </c>
      <c r="Y65" s="51">
        <f>'Temporary Relocation Numbers'!Y65*Assumptions!F$45</f>
        <v>0</v>
      </c>
      <c r="Z65" s="51">
        <f>'Temporary Relocation Numbers'!Z65*Assumptions!G$45</f>
        <v>0</v>
      </c>
      <c r="AA65" s="51">
        <f>'Temporary Relocation Numbers'!AA65*Assumptions!H$45</f>
        <v>0</v>
      </c>
      <c r="AB65" s="52">
        <f>'Temporary Relocation Numbers'!AB65*Assumptions!C$45</f>
        <v>74863.062443986812</v>
      </c>
      <c r="AC65" s="52">
        <f>'Temporary Relocation Numbers'!AC65*Assumptions!D$45</f>
        <v>75911.157390524953</v>
      </c>
      <c r="AD65" s="52">
        <f>'Temporary Relocation Numbers'!AD65*Assumptions!E$45</f>
        <v>52253.995630741992</v>
      </c>
      <c r="AE65" s="52">
        <f>'Temporary Relocation Numbers'!AE65*Assumptions!F$45</f>
        <v>41829.428989387452</v>
      </c>
      <c r="AF65" s="52">
        <f>'Temporary Relocation Numbers'!AF65*Assumptions!G$45</f>
        <v>42746.442757564662</v>
      </c>
      <c r="AG65" s="52">
        <f>'Temporary Relocation Numbers'!AG65*Assumptions!H$45</f>
        <v>17379.911396721527</v>
      </c>
      <c r="AH65" s="53">
        <f>'Temporary Relocation Numbers'!AH65*Assumptions!C$45</f>
        <v>5804587.6019840501</v>
      </c>
      <c r="AI65" s="53">
        <f>'Temporary Relocation Numbers'!AI65*Assumptions!D$45</f>
        <v>9867638.2526194789</v>
      </c>
      <c r="AJ65" s="53">
        <f>'Temporary Relocation Numbers'!AJ65*Assumptions!E$45</f>
        <v>7877128.423111897</v>
      </c>
      <c r="AK65" s="53">
        <f>'Temporary Relocation Numbers'!AK65*Assumptions!F$45</f>
        <v>2856408.8191493377</v>
      </c>
      <c r="AL65" s="53">
        <f>'Temporary Relocation Numbers'!AL65*Assumptions!G$45</f>
        <v>2276842.616391913</v>
      </c>
      <c r="AM65" s="53">
        <f>'Temporary Relocation Numbers'!AM65*Assumptions!H$45</f>
        <v>1234296.0141845034</v>
      </c>
    </row>
    <row r="66" spans="1:39" x14ac:dyDescent="0.35">
      <c r="A66">
        <v>2085</v>
      </c>
      <c r="B66" s="51">
        <f>'Temporary Relocation Numbers'!B66*Assumptions!C$45</f>
        <v>0</v>
      </c>
      <c r="C66" s="51">
        <f>'Temporary Relocation Numbers'!C66*Assumptions!D$45</f>
        <v>0</v>
      </c>
      <c r="D66" s="51">
        <f>'Temporary Relocation Numbers'!D66*Assumptions!E$45</f>
        <v>0</v>
      </c>
      <c r="E66" s="51">
        <f>'Temporary Relocation Numbers'!E66*Assumptions!F$45</f>
        <v>0</v>
      </c>
      <c r="F66" s="51">
        <f>'Temporary Relocation Numbers'!F66*Assumptions!G$45</f>
        <v>0</v>
      </c>
      <c r="G66" s="51">
        <f>'Temporary Relocation Numbers'!G66*Assumptions!H$45</f>
        <v>0</v>
      </c>
      <c r="H66" s="52">
        <f>'Temporary Relocation Numbers'!H66*Assumptions!C$45</f>
        <v>81568.549321014405</v>
      </c>
      <c r="I66" s="52">
        <f>'Temporary Relocation Numbers'!I66*Assumptions!D$45</f>
        <v>84321.244603197323</v>
      </c>
      <c r="J66" s="52">
        <f>'Temporary Relocation Numbers'!J66*Assumptions!E$45</f>
        <v>58659.171890418074</v>
      </c>
      <c r="K66" s="52">
        <f>'Temporary Relocation Numbers'!K66*Assumptions!F$45</f>
        <v>42539.695504454161</v>
      </c>
      <c r="L66" s="52">
        <f>'Temporary Relocation Numbers'!L66*Assumptions!G$45</f>
        <v>44264.610506397737</v>
      </c>
      <c r="M66" s="52">
        <f>'Temporary Relocation Numbers'!M66*Assumptions!H$45</f>
        <v>19274.969255267039</v>
      </c>
      <c r="N66" s="53">
        <f>'Temporary Relocation Numbers'!N66*Assumptions!C$45</f>
        <v>6321565.9183157189</v>
      </c>
      <c r="O66" s="53">
        <f>'Temporary Relocation Numbers'!O66*Assumptions!D$45</f>
        <v>10955766.47341064</v>
      </c>
      <c r="P66" s="53">
        <f>'Temporary Relocation Numbers'!P66*Assumptions!E$45</f>
        <v>8838580.0653458238</v>
      </c>
      <c r="Q66" s="53">
        <f>'Temporary Relocation Numbers'!Q66*Assumptions!F$45</f>
        <v>2903561.0209488268</v>
      </c>
      <c r="R66" s="53">
        <f>'Temporary Relocation Numbers'!R66*Assumptions!G$45</f>
        <v>2356610.619723707</v>
      </c>
      <c r="S66" s="53">
        <f>'Temporary Relocation Numbers'!S66*Assumptions!H$45</f>
        <v>1368244.1939404395</v>
      </c>
      <c r="U66">
        <v>2085</v>
      </c>
      <c r="V66" s="51">
        <f>'Temporary Relocation Numbers'!V66*Assumptions!C$45</f>
        <v>0</v>
      </c>
      <c r="W66" s="51">
        <f>'Temporary Relocation Numbers'!W66*Assumptions!D$45</f>
        <v>0</v>
      </c>
      <c r="X66" s="51">
        <f>'Temporary Relocation Numbers'!X66*Assumptions!E$45</f>
        <v>0</v>
      </c>
      <c r="Y66" s="51">
        <f>'Temporary Relocation Numbers'!Y66*Assumptions!F$45</f>
        <v>0</v>
      </c>
      <c r="Z66" s="51">
        <f>'Temporary Relocation Numbers'!Z66*Assumptions!G$45</f>
        <v>0</v>
      </c>
      <c r="AA66" s="51">
        <f>'Temporary Relocation Numbers'!AA66*Assumptions!H$45</f>
        <v>0</v>
      </c>
      <c r="AB66" s="52">
        <f>'Temporary Relocation Numbers'!AB66*Assumptions!C$45</f>
        <v>75938.334964562266</v>
      </c>
      <c r="AC66" s="52">
        <f>'Temporary Relocation Numbers'!AC66*Assumptions!D$45</f>
        <v>77001.483899785555</v>
      </c>
      <c r="AD66" s="52">
        <f>'Temporary Relocation Numbers'!AD66*Assumptions!E$45</f>
        <v>53004.529789480774</v>
      </c>
      <c r="AE66" s="52">
        <f>'Temporary Relocation Numbers'!AE66*Assumptions!F$45</f>
        <v>42430.23309858756</v>
      </c>
      <c r="AF66" s="52">
        <f>'Temporary Relocation Numbers'!AF66*Assumptions!G$45</f>
        <v>43360.418111350817</v>
      </c>
      <c r="AG66" s="52">
        <f>'Temporary Relocation Numbers'!AG66*Assumptions!H$45</f>
        <v>17629.542396641064</v>
      </c>
      <c r="AH66" s="53">
        <f>'Temporary Relocation Numbers'!AH66*Assumptions!C$45</f>
        <v>5885224.0747396173</v>
      </c>
      <c r="AI66" s="53">
        <f>'Temporary Relocation Numbers'!AI66*Assumptions!D$45</f>
        <v>10004718.024289593</v>
      </c>
      <c r="AJ66" s="53">
        <f>'Temporary Relocation Numbers'!AJ66*Assumptions!E$45</f>
        <v>7986556.3265283704</v>
      </c>
      <c r="AK66" s="53">
        <f>'Temporary Relocation Numbers'!AK66*Assumptions!F$45</f>
        <v>2896089.628143481</v>
      </c>
      <c r="AL66" s="53">
        <f>'Temporary Relocation Numbers'!AL66*Assumptions!G$45</f>
        <v>2308472.1773865037</v>
      </c>
      <c r="AM66" s="53">
        <f>'Temporary Relocation Numbers'!AM66*Assumptions!H$45</f>
        <v>1251442.6719222683</v>
      </c>
    </row>
    <row r="67" spans="1:39" x14ac:dyDescent="0.35">
      <c r="A67">
        <v>2086</v>
      </c>
      <c r="B67" s="51">
        <f>'Temporary Relocation Numbers'!B67*Assumptions!C$45</f>
        <v>0</v>
      </c>
      <c r="C67" s="51">
        <f>'Temporary Relocation Numbers'!C67*Assumptions!D$45</f>
        <v>0</v>
      </c>
      <c r="D67" s="51">
        <f>'Temporary Relocation Numbers'!D67*Assumptions!E$45</f>
        <v>0</v>
      </c>
      <c r="E67" s="51">
        <f>'Temporary Relocation Numbers'!E67*Assumptions!F$45</f>
        <v>0</v>
      </c>
      <c r="F67" s="51">
        <f>'Temporary Relocation Numbers'!F67*Assumptions!G$45</f>
        <v>0</v>
      </c>
      <c r="G67" s="51">
        <f>'Temporary Relocation Numbers'!G67*Assumptions!H$45</f>
        <v>0</v>
      </c>
      <c r="H67" s="52">
        <f>'Temporary Relocation Numbers'!H67*Assumptions!C$45</f>
        <v>82740.134035354858</v>
      </c>
      <c r="I67" s="52">
        <f>'Temporary Relocation Numbers'!I67*Assumptions!D$45</f>
        <v>85532.36680769411</v>
      </c>
      <c r="J67" s="52">
        <f>'Temporary Relocation Numbers'!J67*Assumptions!E$45</f>
        <v>59501.704823941502</v>
      </c>
      <c r="K67" s="52">
        <f>'Temporary Relocation Numbers'!K67*Assumptions!F$45</f>
        <v>43150.701307800926</v>
      </c>
      <c r="L67" s="52">
        <f>'Temporary Relocation Numbers'!L67*Assumptions!G$45</f>
        <v>44900.391594662964</v>
      </c>
      <c r="M67" s="52">
        <f>'Temporary Relocation Numbers'!M67*Assumptions!H$45</f>
        <v>19551.819334578613</v>
      </c>
      <c r="N67" s="53">
        <f>'Temporary Relocation Numbers'!N67*Assumptions!C$45</f>
        <v>6409384.1774062626</v>
      </c>
      <c r="O67" s="53">
        <f>'Temporary Relocation Numbers'!O67*Assumptions!D$45</f>
        <v>11107962.36144368</v>
      </c>
      <c r="P67" s="53">
        <f>'Temporary Relocation Numbers'!P67*Assumptions!E$45</f>
        <v>8961364.3128251005</v>
      </c>
      <c r="Q67" s="53">
        <f>'Temporary Relocation Numbers'!Q67*Assumptions!F$45</f>
        <v>2943896.8613588908</v>
      </c>
      <c r="R67" s="53">
        <f>'Temporary Relocation Numbers'!R67*Assumptions!G$45</f>
        <v>2389348.3060268438</v>
      </c>
      <c r="S67" s="53">
        <f>'Temporary Relocation Numbers'!S67*Assumptions!H$45</f>
        <v>1387251.6399870678</v>
      </c>
      <c r="U67">
        <v>2086</v>
      </c>
      <c r="V67" s="51">
        <f>'Temporary Relocation Numbers'!V67*Assumptions!C$45</f>
        <v>0</v>
      </c>
      <c r="W67" s="51">
        <f>'Temporary Relocation Numbers'!W67*Assumptions!D$45</f>
        <v>0</v>
      </c>
      <c r="X67" s="51">
        <f>'Temporary Relocation Numbers'!X67*Assumptions!E$45</f>
        <v>0</v>
      </c>
      <c r="Y67" s="51">
        <f>'Temporary Relocation Numbers'!Y67*Assumptions!F$45</f>
        <v>0</v>
      </c>
      <c r="Z67" s="51">
        <f>'Temporary Relocation Numbers'!Z67*Assumptions!G$45</f>
        <v>0</v>
      </c>
      <c r="AA67" s="51">
        <f>'Temporary Relocation Numbers'!AA67*Assumptions!H$45</f>
        <v>0</v>
      </c>
      <c r="AB67" s="52">
        <f>'Temporary Relocation Numbers'!AB67*Assumptions!C$45</f>
        <v>77029.051830529963</v>
      </c>
      <c r="AC67" s="52">
        <f>'Temporary Relocation Numbers'!AC67*Assumptions!D$45</f>
        <v>78107.470977764402</v>
      </c>
      <c r="AD67" s="52">
        <f>'Temporary Relocation Numbers'!AD67*Assumptions!E$45</f>
        <v>53765.84401425346</v>
      </c>
      <c r="AE67" s="52">
        <f>'Temporary Relocation Numbers'!AE67*Assumptions!F$45</f>
        <v>43039.666672409869</v>
      </c>
      <c r="AF67" s="52">
        <f>'Temporary Relocation Numbers'!AF67*Assumptions!G$45</f>
        <v>43983.212110870714</v>
      </c>
      <c r="AG67" s="52">
        <f>'Temporary Relocation Numbers'!AG67*Assumptions!H$45</f>
        <v>17882.758894478182</v>
      </c>
      <c r="AH67" s="53">
        <f>'Temporary Relocation Numbers'!AH67*Assumptions!C$45</f>
        <v>5966980.737452562</v>
      </c>
      <c r="AI67" s="53">
        <f>'Temporary Relocation Numbers'!AI67*Assumptions!D$45</f>
        <v>10143702.087880431</v>
      </c>
      <c r="AJ67" s="53">
        <f>'Temporary Relocation Numbers'!AJ67*Assumptions!E$45</f>
        <v>8097504.3862001337</v>
      </c>
      <c r="AK67" s="53">
        <f>'Temporary Relocation Numbers'!AK67*Assumptions!F$45</f>
        <v>2936321.6770693422</v>
      </c>
      <c r="AL67" s="53">
        <f>'Temporary Relocation Numbers'!AL67*Assumptions!G$45</f>
        <v>2340541.1315659853</v>
      </c>
      <c r="AM67" s="53">
        <f>'Temporary Relocation Numbers'!AM67*Assumptions!H$45</f>
        <v>1268827.5284941839</v>
      </c>
    </row>
    <row r="68" spans="1:39" x14ac:dyDescent="0.35">
      <c r="A68">
        <v>2087</v>
      </c>
      <c r="B68" s="51">
        <f>'Temporary Relocation Numbers'!B68*Assumptions!C$45</f>
        <v>0</v>
      </c>
      <c r="C68" s="51">
        <f>'Temporary Relocation Numbers'!C68*Assumptions!D$45</f>
        <v>0</v>
      </c>
      <c r="D68" s="51">
        <f>'Temporary Relocation Numbers'!D68*Assumptions!E$45</f>
        <v>0</v>
      </c>
      <c r="E68" s="51">
        <f>'Temporary Relocation Numbers'!E68*Assumptions!F$45</f>
        <v>0</v>
      </c>
      <c r="F68" s="51">
        <f>'Temporary Relocation Numbers'!F68*Assumptions!G$45</f>
        <v>0</v>
      </c>
      <c r="G68" s="51">
        <f>'Temporary Relocation Numbers'!G68*Assumptions!H$45</f>
        <v>0</v>
      </c>
      <c r="H68" s="52">
        <f>'Temporary Relocation Numbers'!H68*Assumptions!C$45</f>
        <v>83928.546445594111</v>
      </c>
      <c r="I68" s="52">
        <f>'Temporary Relocation Numbers'!I68*Assumptions!D$45</f>
        <v>86760.884592641887</v>
      </c>
      <c r="J68" s="52">
        <f>'Temporary Relocation Numbers'!J68*Assumptions!E$45</f>
        <v>60356.339219541442</v>
      </c>
      <c r="K68" s="52">
        <f>'Temporary Relocation Numbers'!K68*Assumptions!F$45</f>
        <v>43770.483104659077</v>
      </c>
      <c r="L68" s="52">
        <f>'Temporary Relocation Numbers'!L68*Assumptions!G$45</f>
        <v>45545.304528607419</v>
      </c>
      <c r="M68" s="52">
        <f>'Temporary Relocation Numbers'!M68*Assumptions!H$45</f>
        <v>19832.645864664246</v>
      </c>
      <c r="N68" s="53">
        <f>'Temporary Relocation Numbers'!N68*Assumptions!C$45</f>
        <v>6498422.394768117</v>
      </c>
      <c r="O68" s="53">
        <f>'Temporary Relocation Numbers'!O68*Assumptions!D$45</f>
        <v>11262272.532251034</v>
      </c>
      <c r="P68" s="53">
        <f>'Temporary Relocation Numbers'!P68*Assumptions!E$45</f>
        <v>9085854.2609166466</v>
      </c>
      <c r="Q68" s="53">
        <f>'Temporary Relocation Numbers'!Q68*Assumptions!F$45</f>
        <v>2984793.0413002572</v>
      </c>
      <c r="R68" s="53">
        <f>'Temporary Relocation Numbers'!R68*Assumptions!G$45</f>
        <v>2422540.7794278199</v>
      </c>
      <c r="S68" s="53">
        <f>'Temporary Relocation Numbers'!S68*Assumptions!H$45</f>
        <v>1406523.1346639155</v>
      </c>
      <c r="U68">
        <v>2087</v>
      </c>
      <c r="V68" s="51">
        <f>'Temporary Relocation Numbers'!V68*Assumptions!C$45</f>
        <v>0</v>
      </c>
      <c r="W68" s="51">
        <f>'Temporary Relocation Numbers'!W68*Assumptions!D$45</f>
        <v>0</v>
      </c>
      <c r="X68" s="51">
        <f>'Temporary Relocation Numbers'!X68*Assumptions!E$45</f>
        <v>0</v>
      </c>
      <c r="Y68" s="51">
        <f>'Temporary Relocation Numbers'!Y68*Assumptions!F$45</f>
        <v>0</v>
      </c>
      <c r="Z68" s="51">
        <f>'Temporary Relocation Numbers'!Z68*Assumptions!G$45</f>
        <v>0</v>
      </c>
      <c r="AA68" s="51">
        <f>'Temporary Relocation Numbers'!AA68*Assumptions!H$45</f>
        <v>0</v>
      </c>
      <c r="AB68" s="52">
        <f>'Temporary Relocation Numbers'!AB68*Assumptions!C$45</f>
        <v>78135.434871984166</v>
      </c>
      <c r="AC68" s="52">
        <f>'Temporary Relocation Numbers'!AC68*Assumptions!D$45</f>
        <v>79229.343560212859</v>
      </c>
      <c r="AD68" s="52">
        <f>'Temporary Relocation Numbers'!AD68*Assumptions!E$45</f>
        <v>54538.093141215504</v>
      </c>
      <c r="AE68" s="52">
        <f>'Temporary Relocation Numbers'!AE68*Assumptions!F$45</f>
        <v>43657.853657509462</v>
      </c>
      <c r="AF68" s="52">
        <f>'Temporary Relocation Numbers'!AF68*Assumptions!G$45</f>
        <v>44614.951420023972</v>
      </c>
      <c r="AG68" s="52">
        <f>'Temporary Relocation Numbers'!AG68*Assumptions!H$45</f>
        <v>18139.612389426995</v>
      </c>
      <c r="AH68" s="53">
        <f>'Temporary Relocation Numbers'!AH68*Assumptions!C$45</f>
        <v>6049873.1516361507</v>
      </c>
      <c r="AI68" s="53">
        <f>'Temporary Relocation Numbers'!AI68*Assumptions!D$45</f>
        <v>10284616.897533812</v>
      </c>
      <c r="AJ68" s="53">
        <f>'Temporary Relocation Numbers'!AJ68*Assumptions!E$45</f>
        <v>8209993.7199131306</v>
      </c>
      <c r="AK68" s="53">
        <f>'Temporary Relocation Numbers'!AK68*Assumptions!F$45</f>
        <v>2977112.6236705533</v>
      </c>
      <c r="AL68" s="53">
        <f>'Temporary Relocation Numbers'!AL68*Assumptions!G$45</f>
        <v>2373055.5829155166</v>
      </c>
      <c r="AM68" s="53">
        <f>'Temporary Relocation Numbers'!AM68*Assumptions!H$45</f>
        <v>1286453.8929232373</v>
      </c>
    </row>
    <row r="69" spans="1:39" x14ac:dyDescent="0.35">
      <c r="A69">
        <v>2088</v>
      </c>
      <c r="B69" s="51">
        <f>'Temporary Relocation Numbers'!B69*Assumptions!C$45</f>
        <v>0</v>
      </c>
      <c r="C69" s="51">
        <f>'Temporary Relocation Numbers'!C69*Assumptions!D$45</f>
        <v>0</v>
      </c>
      <c r="D69" s="51">
        <f>'Temporary Relocation Numbers'!D69*Assumptions!E$45</f>
        <v>0</v>
      </c>
      <c r="E69" s="51">
        <f>'Temporary Relocation Numbers'!E69*Assumptions!F$45</f>
        <v>0</v>
      </c>
      <c r="F69" s="51">
        <f>'Temporary Relocation Numbers'!F69*Assumptions!G$45</f>
        <v>0</v>
      </c>
      <c r="G69" s="51">
        <f>'Temporary Relocation Numbers'!G69*Assumptions!H$45</f>
        <v>0</v>
      </c>
      <c r="H69" s="52">
        <f>'Temporary Relocation Numbers'!H69*Assumptions!C$45</f>
        <v>85134.02825115493</v>
      </c>
      <c r="I69" s="52">
        <f>'Temporary Relocation Numbers'!I69*Assumptions!D$45</f>
        <v>88007.04781409826</v>
      </c>
      <c r="J69" s="52">
        <f>'Temporary Relocation Numbers'!J69*Assumptions!E$45</f>
        <v>61223.248892838106</v>
      </c>
      <c r="K69" s="52">
        <f>'Temporary Relocation Numbers'!K69*Assumptions!F$45</f>
        <v>44399.166946306192</v>
      </c>
      <c r="L69" s="52">
        <f>'Temporary Relocation Numbers'!L69*Assumptions!G$45</f>
        <v>46199.480470681607</v>
      </c>
      <c r="M69" s="52">
        <f>'Temporary Relocation Numbers'!M69*Assumptions!H$45</f>
        <v>20117.505960048857</v>
      </c>
      <c r="N69" s="53">
        <f>'Temporary Relocation Numbers'!N69*Assumptions!C$45</f>
        <v>6588697.5178812165</v>
      </c>
      <c r="O69" s="53">
        <f>'Temporary Relocation Numbers'!O69*Assumptions!D$45</f>
        <v>11418726.357136413</v>
      </c>
      <c r="P69" s="53">
        <f>'Temporary Relocation Numbers'!P69*Assumptions!E$45</f>
        <v>9212073.6049611792</v>
      </c>
      <c r="Q69" s="53">
        <f>'Temporary Relocation Numbers'!Q69*Assumptions!F$45</f>
        <v>3026257.3449268481</v>
      </c>
      <c r="R69" s="53">
        <f>'Temporary Relocation Numbers'!R69*Assumptions!G$45</f>
        <v>2456194.3577617588</v>
      </c>
      <c r="S69" s="53">
        <f>'Temporary Relocation Numbers'!S69*Assumptions!H$45</f>
        <v>1426062.3460955143</v>
      </c>
      <c r="U69">
        <v>2088</v>
      </c>
      <c r="V69" s="51">
        <f>'Temporary Relocation Numbers'!V69*Assumptions!C$45</f>
        <v>0</v>
      </c>
      <c r="W69" s="51">
        <f>'Temporary Relocation Numbers'!W69*Assumptions!D$45</f>
        <v>0</v>
      </c>
      <c r="X69" s="51">
        <f>'Temporary Relocation Numbers'!X69*Assumptions!E$45</f>
        <v>0</v>
      </c>
      <c r="Y69" s="51">
        <f>'Temporary Relocation Numbers'!Y69*Assumptions!F$45</f>
        <v>0</v>
      </c>
      <c r="Z69" s="51">
        <f>'Temporary Relocation Numbers'!Z69*Assumptions!G$45</f>
        <v>0</v>
      </c>
      <c r="AA69" s="51">
        <f>'Temporary Relocation Numbers'!AA69*Assumptions!H$45</f>
        <v>0</v>
      </c>
      <c r="AB69" s="52">
        <f>'Temporary Relocation Numbers'!AB69*Assumptions!C$45</f>
        <v>79257.709105207279</v>
      </c>
      <c r="AC69" s="52">
        <f>'Temporary Relocation Numbers'!AC69*Assumptions!D$45</f>
        <v>80367.329813677599</v>
      </c>
      <c r="AD69" s="52">
        <f>'Temporary Relocation Numbers'!AD69*Assumptions!E$45</f>
        <v>55321.434230463783</v>
      </c>
      <c r="AE69" s="52">
        <f>'Temporary Relocation Numbers'!AE69*Assumptions!F$45</f>
        <v>44284.919780810902</v>
      </c>
      <c r="AF69" s="52">
        <f>'Temporary Relocation Numbers'!AF69*Assumptions!G$45</f>
        <v>45255.764522008089</v>
      </c>
      <c r="AG69" s="52">
        <f>'Temporary Relocation Numbers'!AG69*Assumptions!H$45</f>
        <v>18400.155120374391</v>
      </c>
      <c r="AH69" s="53">
        <f>'Temporary Relocation Numbers'!AH69*Assumptions!C$45</f>
        <v>6133917.094981893</v>
      </c>
      <c r="AI69" s="53">
        <f>'Temporary Relocation Numbers'!AI69*Assumptions!D$45</f>
        <v>10427489.274888571</v>
      </c>
      <c r="AJ69" s="53">
        <f>'Temporary Relocation Numbers'!AJ69*Assumptions!E$45</f>
        <v>8324045.7388184629</v>
      </c>
      <c r="AK69" s="53">
        <f>'Temporary Relocation Numbers'!AK69*Assumptions!F$45</f>
        <v>3018470.2320709853</v>
      </c>
      <c r="AL69" s="53">
        <f>'Temporary Relocation Numbers'!AL69*Assumptions!G$45</f>
        <v>2406021.7202159176</v>
      </c>
      <c r="AM69" s="53">
        <f>'Temporary Relocation Numbers'!AM69*Assumptions!H$45</f>
        <v>1304325.1202008722</v>
      </c>
    </row>
    <row r="70" spans="1:39" x14ac:dyDescent="0.35">
      <c r="A70">
        <v>2089</v>
      </c>
      <c r="B70" s="51">
        <f>'Temporary Relocation Numbers'!B70*Assumptions!C$45</f>
        <v>0</v>
      </c>
      <c r="C70" s="51">
        <f>'Temporary Relocation Numbers'!C70*Assumptions!D$45</f>
        <v>0</v>
      </c>
      <c r="D70" s="51">
        <f>'Temporary Relocation Numbers'!D70*Assumptions!E$45</f>
        <v>0</v>
      </c>
      <c r="E70" s="51">
        <f>'Temporary Relocation Numbers'!E70*Assumptions!F$45</f>
        <v>0</v>
      </c>
      <c r="F70" s="51">
        <f>'Temporary Relocation Numbers'!F70*Assumptions!G$45</f>
        <v>0</v>
      </c>
      <c r="G70" s="51">
        <f>'Temporary Relocation Numbers'!G70*Assumptions!H$45</f>
        <v>0</v>
      </c>
      <c r="H70" s="52">
        <f>'Temporary Relocation Numbers'!H70*Assumptions!C$45</f>
        <v>86356.824623035325</v>
      </c>
      <c r="I70" s="52">
        <f>'Temporary Relocation Numbers'!I70*Assumptions!D$45</f>
        <v>89271.10991685123</v>
      </c>
      <c r="J70" s="52">
        <f>'Temporary Relocation Numbers'!J70*Assumptions!E$45</f>
        <v>62102.61015599878</v>
      </c>
      <c r="K70" s="52">
        <f>'Temporary Relocation Numbers'!K70*Assumptions!F$45</f>
        <v>45036.880694518477</v>
      </c>
      <c r="L70" s="52">
        <f>'Temporary Relocation Numbers'!L70*Assumptions!G$45</f>
        <v>46863.052467247413</v>
      </c>
      <c r="M70" s="52">
        <f>'Temporary Relocation Numbers'!M70*Assumptions!H$45</f>
        <v>20406.457555604262</v>
      </c>
      <c r="N70" s="53">
        <f>'Temporary Relocation Numbers'!N70*Assumptions!C$45</f>
        <v>6680226.7296573808</v>
      </c>
      <c r="O70" s="53">
        <f>'Temporary Relocation Numbers'!O70*Assumptions!D$45</f>
        <v>11577353.615425315</v>
      </c>
      <c r="P70" s="53">
        <f>'Temporary Relocation Numbers'!P70*Assumptions!E$45</f>
        <v>9340046.3694715835</v>
      </c>
      <c r="Q70" s="53">
        <f>'Temporary Relocation Numbers'!Q70*Assumptions!F$45</f>
        <v>3068297.6645289017</v>
      </c>
      <c r="R70" s="53">
        <f>'Temporary Relocation Numbers'!R70*Assumptions!G$45</f>
        <v>2490315.4466302143</v>
      </c>
      <c r="S70" s="53">
        <f>'Temporary Relocation Numbers'!S70*Assumptions!H$45</f>
        <v>1445872.9933634377</v>
      </c>
      <c r="U70">
        <v>2089</v>
      </c>
      <c r="V70" s="51">
        <f>'Temporary Relocation Numbers'!V70*Assumptions!C$45</f>
        <v>0</v>
      </c>
      <c r="W70" s="51">
        <f>'Temporary Relocation Numbers'!W70*Assumptions!D$45</f>
        <v>0</v>
      </c>
      <c r="X70" s="51">
        <f>'Temporary Relocation Numbers'!X70*Assumptions!E$45</f>
        <v>0</v>
      </c>
      <c r="Y70" s="51">
        <f>'Temporary Relocation Numbers'!Y70*Assumptions!F$45</f>
        <v>0</v>
      </c>
      <c r="Z70" s="51">
        <f>'Temporary Relocation Numbers'!Z70*Assumptions!G$45</f>
        <v>0</v>
      </c>
      <c r="AA70" s="51">
        <f>'Temporary Relocation Numbers'!AA70*Assumptions!H$45</f>
        <v>0</v>
      </c>
      <c r="AB70" s="52">
        <f>'Temporary Relocation Numbers'!AB70*Assumptions!C$45</f>
        <v>80396.102778433749</v>
      </c>
      <c r="AC70" s="52">
        <f>'Temporary Relocation Numbers'!AC70*Assumptions!D$45</f>
        <v>81521.66118190519</v>
      </c>
      <c r="AD70" s="52">
        <f>'Temporary Relocation Numbers'!AD70*Assumptions!E$45</f>
        <v>56116.026597979435</v>
      </c>
      <c r="AE70" s="52">
        <f>'Temporary Relocation Numbers'!AE70*Assumptions!F$45</f>
        <v>44920.992575078737</v>
      </c>
      <c r="AF70" s="52">
        <f>'Temporary Relocation Numbers'!AF70*Assumptions!G$45</f>
        <v>45905.781745449327</v>
      </c>
      <c r="AG70" s="52">
        <f>'Temporary Relocation Numbers'!AG70*Assumptions!H$45</f>
        <v>18664.440076524399</v>
      </c>
      <c r="AH70" s="53">
        <f>'Temporary Relocation Numbers'!AH70*Assumptions!C$45</f>
        <v>6219128.5643626554</v>
      </c>
      <c r="AI70" s="53">
        <f>'Temporary Relocation Numbers'!AI70*Assumptions!D$45</f>
        <v>10572346.414185792</v>
      </c>
      <c r="AJ70" s="53">
        <f>'Temporary Relocation Numbers'!AJ70*Assumptions!E$45</f>
        <v>8439682.1515077781</v>
      </c>
      <c r="AK70" s="53">
        <f>'Temporary Relocation Numbers'!AK70*Assumptions!F$45</f>
        <v>3060402.3742525741</v>
      </c>
      <c r="AL70" s="53">
        <f>'Temporary Relocation Numbers'!AL70*Assumptions!G$45</f>
        <v>2439445.8182216357</v>
      </c>
      <c r="AM70" s="53">
        <f>'Temporary Relocation Numbers'!AM70*Assumptions!H$45</f>
        <v>1322444.6119255777</v>
      </c>
    </row>
    <row r="71" spans="1:39" x14ac:dyDescent="0.35">
      <c r="A71">
        <v>2090</v>
      </c>
      <c r="B71" s="51">
        <f>'Temporary Relocation Numbers'!B71*Assumptions!C$45</f>
        <v>0</v>
      </c>
      <c r="C71" s="51">
        <f>'Temporary Relocation Numbers'!C71*Assumptions!D$45</f>
        <v>0</v>
      </c>
      <c r="D71" s="51">
        <f>'Temporary Relocation Numbers'!D71*Assumptions!E$45</f>
        <v>0</v>
      </c>
      <c r="E71" s="51">
        <f>'Temporary Relocation Numbers'!E71*Assumptions!F$45</f>
        <v>0</v>
      </c>
      <c r="F71" s="51">
        <f>'Temporary Relocation Numbers'!F71*Assumptions!G$45</f>
        <v>0</v>
      </c>
      <c r="G71" s="51">
        <f>'Temporary Relocation Numbers'!G71*Assumptions!H$45</f>
        <v>0</v>
      </c>
      <c r="H71" s="52">
        <f>'Temporary Relocation Numbers'!H71*Assumptions!C$45</f>
        <v>94500.004610063741</v>
      </c>
      <c r="I71" s="52">
        <f>'Temporary Relocation Numbers'!I71*Assumptions!D$45</f>
        <v>97689.097943483721</v>
      </c>
      <c r="J71" s="52">
        <f>'Temporary Relocation Numbers'!J71*Assumptions!E$45</f>
        <v>67958.693150852909</v>
      </c>
      <c r="K71" s="52">
        <f>'Temporary Relocation Numbers'!K71*Assumptions!F$45</f>
        <v>49283.718476601083</v>
      </c>
      <c r="L71" s="52">
        <f>'Temporary Relocation Numbers'!L71*Assumptions!G$45</f>
        <v>51282.092567994201</v>
      </c>
      <c r="M71" s="52">
        <f>'Temporary Relocation Numbers'!M71*Assumptions!H$45</f>
        <v>22330.723037786138</v>
      </c>
      <c r="N71" s="53">
        <f>'Temporary Relocation Numbers'!N71*Assumptions!C$45</f>
        <v>7306754.5591106443</v>
      </c>
      <c r="O71" s="53">
        <f>'Temporary Relocation Numbers'!O71*Assumptions!D$45</f>
        <v>12663175.178828647</v>
      </c>
      <c r="P71" s="53">
        <f>'Temporary Relocation Numbers'!P71*Assumptions!E$45</f>
        <v>10216034.448271118</v>
      </c>
      <c r="Q71" s="53">
        <f>'Temporary Relocation Numbers'!Q71*Assumptions!F$45</f>
        <v>3356068.4174794392</v>
      </c>
      <c r="R71" s="53">
        <f>'Temporary Relocation Numbers'!R71*Assumptions!G$45</f>
        <v>2723878.1675636675</v>
      </c>
      <c r="S71" s="53">
        <f>'Temporary Relocation Numbers'!S71*Assumptions!H$45</f>
        <v>1581479.119451249</v>
      </c>
      <c r="U71">
        <v>2090</v>
      </c>
      <c r="V71" s="51">
        <f>'Temporary Relocation Numbers'!V71*Assumptions!C$45</f>
        <v>0</v>
      </c>
      <c r="W71" s="51">
        <f>'Temporary Relocation Numbers'!W71*Assumptions!D$45</f>
        <v>0</v>
      </c>
      <c r="X71" s="51">
        <f>'Temporary Relocation Numbers'!X71*Assumptions!E$45</f>
        <v>0</v>
      </c>
      <c r="Y71" s="51">
        <f>'Temporary Relocation Numbers'!Y71*Assumptions!F$45</f>
        <v>0</v>
      </c>
      <c r="Z71" s="51">
        <f>'Temporary Relocation Numbers'!Z71*Assumptions!G$45</f>
        <v>0</v>
      </c>
      <c r="AA71" s="51">
        <f>'Temporary Relocation Numbers'!AA71*Assumptions!H$45</f>
        <v>0</v>
      </c>
      <c r="AB71" s="52">
        <f>'Temporary Relocation Numbers'!AB71*Assumptions!C$45</f>
        <v>87977.205233720044</v>
      </c>
      <c r="AC71" s="52">
        <f>'Temporary Relocation Numbers'!AC71*Assumptions!D$45</f>
        <v>89208.900294084422</v>
      </c>
      <c r="AD71" s="52">
        <f>'Temporary Relocation Numbers'!AD71*Assumptions!E$45</f>
        <v>61407.593381947634</v>
      </c>
      <c r="AE71" s="52">
        <f>'Temporary Relocation Numbers'!AE71*Assumptions!F$45</f>
        <v>49156.902467917207</v>
      </c>
      <c r="AF71" s="52">
        <f>'Temporary Relocation Numbers'!AF71*Assumptions!G$45</f>
        <v>50234.554194300159</v>
      </c>
      <c r="AG71" s="52">
        <f>'Temporary Relocation Numbers'!AG71*Assumptions!H$45</f>
        <v>20424.43872820829</v>
      </c>
      <c r="AH71" s="53">
        <f>'Temporary Relocation Numbers'!AH71*Assumptions!C$45</f>
        <v>6802410.7310026418</v>
      </c>
      <c r="AI71" s="53">
        <f>'Temporary Relocation Numbers'!AI71*Assumptions!D$45</f>
        <v>11563909.952246653</v>
      </c>
      <c r="AJ71" s="53">
        <f>'Temporary Relocation Numbers'!AJ71*Assumptions!E$45</f>
        <v>9231226.5037652384</v>
      </c>
      <c r="AK71" s="53">
        <f>'Temporary Relocation Numbers'!AK71*Assumptions!F$45</f>
        <v>3347432.6404981054</v>
      </c>
      <c r="AL71" s="53">
        <f>'Temporary Relocation Numbers'!AL71*Assumptions!G$45</f>
        <v>2668237.5576956687</v>
      </c>
      <c r="AM71" s="53">
        <f>'Temporary Relocation Numbers'!AM71*Assumptions!H$45</f>
        <v>1446474.5866274075</v>
      </c>
    </row>
    <row r="72" spans="1:39" x14ac:dyDescent="0.35">
      <c r="A72">
        <v>2091</v>
      </c>
      <c r="B72" s="51">
        <f>'Temporary Relocation Numbers'!B72*Assumptions!C$45</f>
        <v>0</v>
      </c>
      <c r="C72" s="51">
        <f>'Temporary Relocation Numbers'!C72*Assumptions!D$45</f>
        <v>0</v>
      </c>
      <c r="D72" s="51">
        <f>'Temporary Relocation Numbers'!D72*Assumptions!E$45</f>
        <v>0</v>
      </c>
      <c r="E72" s="51">
        <f>'Temporary Relocation Numbers'!E72*Assumptions!F$45</f>
        <v>0</v>
      </c>
      <c r="F72" s="51">
        <f>'Temporary Relocation Numbers'!F72*Assumptions!G$45</f>
        <v>0</v>
      </c>
      <c r="G72" s="51">
        <f>'Temporary Relocation Numbers'!G72*Assumptions!H$45</f>
        <v>0</v>
      </c>
      <c r="H72" s="52">
        <f>'Temporary Relocation Numbers'!H72*Assumptions!C$45</f>
        <v>95857.326296275598</v>
      </c>
      <c r="I72" s="52">
        <f>'Temporary Relocation Numbers'!I72*Assumptions!D$45</f>
        <v>99092.225188739409</v>
      </c>
      <c r="J72" s="52">
        <f>'Temporary Relocation Numbers'!J72*Assumptions!E$45</f>
        <v>68934.796891385922</v>
      </c>
      <c r="K72" s="52">
        <f>'Temporary Relocation Numbers'!K72*Assumptions!F$45</f>
        <v>49991.589975036208</v>
      </c>
      <c r="L72" s="52">
        <f>'Temporary Relocation Numbers'!L72*Assumptions!G$45</f>
        <v>52018.667096684243</v>
      </c>
      <c r="M72" s="52">
        <f>'Temporary Relocation Numbers'!M72*Assumptions!H$45</f>
        <v>22651.463494604595</v>
      </c>
      <c r="N72" s="53">
        <f>'Temporary Relocation Numbers'!N72*Assumptions!C$45</f>
        <v>7408258.9131384734</v>
      </c>
      <c r="O72" s="53">
        <f>'Temporary Relocation Numbers'!O72*Assumptions!D$45</f>
        <v>12839090.136156118</v>
      </c>
      <c r="P72" s="53">
        <f>'Temporary Relocation Numbers'!P72*Assumptions!E$45</f>
        <v>10357954.08838067</v>
      </c>
      <c r="Q72" s="53">
        <f>'Temporary Relocation Numbers'!Q72*Assumptions!F$45</f>
        <v>3402690.4237386594</v>
      </c>
      <c r="R72" s="53">
        <f>'Temporary Relocation Numbers'!R72*Assumptions!G$45</f>
        <v>2761717.8803407052</v>
      </c>
      <c r="S72" s="53">
        <f>'Temporary Relocation Numbers'!S72*Assumptions!H$45</f>
        <v>1603448.7935561831</v>
      </c>
      <c r="U72">
        <v>2091</v>
      </c>
      <c r="V72" s="51">
        <f>'Temporary Relocation Numbers'!V72*Assumptions!C$45</f>
        <v>0</v>
      </c>
      <c r="W72" s="51">
        <f>'Temporary Relocation Numbers'!W72*Assumptions!D$45</f>
        <v>0</v>
      </c>
      <c r="X72" s="51">
        <f>'Temporary Relocation Numbers'!X72*Assumptions!E$45</f>
        <v>0</v>
      </c>
      <c r="Y72" s="51">
        <f>'Temporary Relocation Numbers'!Y72*Assumptions!F$45</f>
        <v>0</v>
      </c>
      <c r="Z72" s="51">
        <f>'Temporary Relocation Numbers'!Z72*Assumptions!G$45</f>
        <v>0</v>
      </c>
      <c r="AA72" s="51">
        <f>'Temporary Relocation Numbers'!AA72*Assumptions!H$45</f>
        <v>0</v>
      </c>
      <c r="AB72" s="52">
        <f>'Temporary Relocation Numbers'!AB72*Assumptions!C$45</f>
        <v>89240.838701768793</v>
      </c>
      <c r="AC72" s="52">
        <f>'Temporary Relocation Numbers'!AC72*Assumptions!D$45</f>
        <v>90490.224834457811</v>
      </c>
      <c r="AD72" s="52">
        <f>'Temporary Relocation Numbers'!AD72*Assumptions!E$45</f>
        <v>62289.602420352712</v>
      </c>
      <c r="AE72" s="52">
        <f>'Temporary Relocation Numbers'!AE72*Assumptions!F$45</f>
        <v>49862.952483703142</v>
      </c>
      <c r="AF72" s="52">
        <f>'Temporary Relocation Numbers'!AF72*Assumptions!G$45</f>
        <v>50956.082728467525</v>
      </c>
      <c r="AG72" s="52">
        <f>'Temporary Relocation Numbers'!AG72*Assumptions!H$45</f>
        <v>20717.798857965896</v>
      </c>
      <c r="AH72" s="53">
        <f>'Temporary Relocation Numbers'!AH72*Assumptions!C$45</f>
        <v>6896908.8151378836</v>
      </c>
      <c r="AI72" s="53">
        <f>'Temporary Relocation Numbers'!AI72*Assumptions!D$45</f>
        <v>11724554.079573359</v>
      </c>
      <c r="AJ72" s="53">
        <f>'Temporary Relocation Numbers'!AJ72*Assumptions!E$45</f>
        <v>9359465.3375140633</v>
      </c>
      <c r="AK72" s="53">
        <f>'Temporary Relocation Numbers'!AK72*Assumptions!F$45</f>
        <v>3393934.6798203057</v>
      </c>
      <c r="AL72" s="53">
        <f>'Temporary Relocation Numbers'!AL72*Assumptions!G$45</f>
        <v>2705304.3193469122</v>
      </c>
      <c r="AM72" s="53">
        <f>'Temporary Relocation Numbers'!AM72*Assumptions!H$45</f>
        <v>1466568.7977228404</v>
      </c>
    </row>
    <row r="73" spans="1:39" x14ac:dyDescent="0.35">
      <c r="A73">
        <v>2092</v>
      </c>
      <c r="B73" s="51">
        <f>'Temporary Relocation Numbers'!B73*Assumptions!C$45</f>
        <v>0</v>
      </c>
      <c r="C73" s="51">
        <f>'Temporary Relocation Numbers'!C73*Assumptions!D$45</f>
        <v>0</v>
      </c>
      <c r="D73" s="51">
        <f>'Temporary Relocation Numbers'!D73*Assumptions!E$45</f>
        <v>0</v>
      </c>
      <c r="E73" s="51">
        <f>'Temporary Relocation Numbers'!E73*Assumptions!F$45</f>
        <v>0</v>
      </c>
      <c r="F73" s="51">
        <f>'Temporary Relocation Numbers'!F73*Assumptions!G$45</f>
        <v>0</v>
      </c>
      <c r="G73" s="51">
        <f>'Temporary Relocation Numbers'!G73*Assumptions!H$45</f>
        <v>0</v>
      </c>
      <c r="H73" s="52">
        <f>'Temporary Relocation Numbers'!H73*Assumptions!C$45</f>
        <v>97234.143454127523</v>
      </c>
      <c r="I73" s="52">
        <f>'Temporary Relocation Numbers'!I73*Assumptions!D$45</f>
        <v>100515.50581966268</v>
      </c>
      <c r="J73" s="52">
        <f>'Temporary Relocation Numbers'!J73*Assumptions!E$45</f>
        <v>69924.920597108197</v>
      </c>
      <c r="K73" s="52">
        <f>'Temporary Relocation Numbers'!K73*Assumptions!F$45</f>
        <v>50709.628767534872</v>
      </c>
      <c r="L73" s="52">
        <f>'Temporary Relocation Numbers'!L73*Assumptions!G$45</f>
        <v>52765.821186565052</v>
      </c>
      <c r="M73" s="52">
        <f>'Temporary Relocation Numbers'!M73*Assumptions!H$45</f>
        <v>22976.810808105034</v>
      </c>
      <c r="N73" s="53">
        <f>'Temporary Relocation Numbers'!N73*Assumptions!C$45</f>
        <v>7511173.3506449861</v>
      </c>
      <c r="O73" s="53">
        <f>'Temporary Relocation Numbers'!O73*Assumptions!D$45</f>
        <v>13017448.878061663</v>
      </c>
      <c r="P73" s="53">
        <f>'Temporary Relocation Numbers'!P73*Assumptions!E$45</f>
        <v>10501845.255147733</v>
      </c>
      <c r="Q73" s="53">
        <f>'Temporary Relocation Numbers'!Q73*Assumptions!F$45</f>
        <v>3449960.0960157472</v>
      </c>
      <c r="R73" s="53">
        <f>'Temporary Relocation Numbers'!R73*Assumptions!G$45</f>
        <v>2800083.2568130214</v>
      </c>
      <c r="S73" s="53">
        <f>'Temporary Relocation Numbers'!S73*Assumptions!H$45</f>
        <v>1625723.667125555</v>
      </c>
      <c r="U73">
        <v>2092</v>
      </c>
      <c r="V73" s="51">
        <f>'Temporary Relocation Numbers'!V73*Assumptions!C$45</f>
        <v>0</v>
      </c>
      <c r="W73" s="51">
        <f>'Temporary Relocation Numbers'!W73*Assumptions!D$45</f>
        <v>0</v>
      </c>
      <c r="X73" s="51">
        <f>'Temporary Relocation Numbers'!X73*Assumptions!E$45</f>
        <v>0</v>
      </c>
      <c r="Y73" s="51">
        <f>'Temporary Relocation Numbers'!Y73*Assumptions!F$45</f>
        <v>0</v>
      </c>
      <c r="Z73" s="51">
        <f>'Temporary Relocation Numbers'!Z73*Assumptions!G$45</f>
        <v>0</v>
      </c>
      <c r="AA73" s="51">
        <f>'Temporary Relocation Numbers'!AA73*Assumptions!H$45</f>
        <v>0</v>
      </c>
      <c r="AB73" s="52">
        <f>'Temporary Relocation Numbers'!AB73*Assumptions!C$45</f>
        <v>90522.62197961584</v>
      </c>
      <c r="AC73" s="52">
        <f>'Temporary Relocation Numbers'!AC73*Assumptions!D$45</f>
        <v>91789.953284893418</v>
      </c>
      <c r="AD73" s="52">
        <f>'Temporary Relocation Numbers'!AD73*Assumptions!E$45</f>
        <v>63184.279923698115</v>
      </c>
      <c r="AE73" s="52">
        <f>'Temporary Relocation Numbers'!AE73*Assumptions!F$45</f>
        <v>50579.143631248066</v>
      </c>
      <c r="AF73" s="52">
        <f>'Temporary Relocation Numbers'!AF73*Assumptions!G$45</f>
        <v>51687.974715321354</v>
      </c>
      <c r="AG73" s="52">
        <f>'Temporary Relocation Numbers'!AG73*Assumptions!H$45</f>
        <v>21015.372575517838</v>
      </c>
      <c r="AH73" s="53">
        <f>'Temporary Relocation Numbers'!AH73*Assumptions!C$45</f>
        <v>6992719.6526863426</v>
      </c>
      <c r="AI73" s="53">
        <f>'Temporary Relocation Numbers'!AI73*Assumptions!D$45</f>
        <v>11887429.851365574</v>
      </c>
      <c r="AJ73" s="53">
        <f>'Temporary Relocation Numbers'!AJ73*Assumptions!E$45</f>
        <v>9489485.6461811531</v>
      </c>
      <c r="AK73" s="53">
        <f>'Temporary Relocation Numbers'!AK73*Assumptions!F$45</f>
        <v>3441082.71859742</v>
      </c>
      <c r="AL73" s="53">
        <f>'Temporary Relocation Numbers'!AL73*Assumptions!G$45</f>
        <v>2742886.0069706757</v>
      </c>
      <c r="AM73" s="53">
        <f>'Temporary Relocation Numbers'!AM73*Assumptions!H$45</f>
        <v>1486942.1546278719</v>
      </c>
    </row>
    <row r="74" spans="1:39" x14ac:dyDescent="0.35">
      <c r="A74">
        <v>2093</v>
      </c>
      <c r="B74" s="51">
        <f>'Temporary Relocation Numbers'!B74*Assumptions!C$45</f>
        <v>0</v>
      </c>
      <c r="C74" s="51">
        <f>'Temporary Relocation Numbers'!C74*Assumptions!D$45</f>
        <v>0</v>
      </c>
      <c r="D74" s="51">
        <f>'Temporary Relocation Numbers'!D74*Assumptions!E$45</f>
        <v>0</v>
      </c>
      <c r="E74" s="51">
        <f>'Temporary Relocation Numbers'!E74*Assumptions!F$45</f>
        <v>0</v>
      </c>
      <c r="F74" s="51">
        <f>'Temporary Relocation Numbers'!F74*Assumptions!G$45</f>
        <v>0</v>
      </c>
      <c r="G74" s="51">
        <f>'Temporary Relocation Numbers'!G74*Assumptions!H$45</f>
        <v>0</v>
      </c>
      <c r="H74" s="52">
        <f>'Temporary Relocation Numbers'!H74*Assumptions!C$45</f>
        <v>98630.736100816852</v>
      </c>
      <c r="I74" s="52">
        <f>'Temporary Relocation Numbers'!I74*Assumptions!D$45</f>
        <v>101959.22930319628</v>
      </c>
      <c r="J74" s="52">
        <f>'Temporary Relocation Numbers'!J74*Assumptions!E$45</f>
        <v>70929.265639468038</v>
      </c>
      <c r="K74" s="52">
        <f>'Temporary Relocation Numbers'!K74*Assumptions!F$45</f>
        <v>51437.980888891259</v>
      </c>
      <c r="L74" s="52">
        <f>'Temporary Relocation Numbers'!L74*Assumptions!G$45</f>
        <v>53523.706793902631</v>
      </c>
      <c r="M74" s="52">
        <f>'Temporary Relocation Numbers'!M74*Assumptions!H$45</f>
        <v>23306.831147453322</v>
      </c>
      <c r="N74" s="53">
        <f>'Temporary Relocation Numbers'!N74*Assumptions!C$45</f>
        <v>7615517.4603013918</v>
      </c>
      <c r="O74" s="53">
        <f>'Temporary Relocation Numbers'!O74*Assumptions!D$45</f>
        <v>13198285.353239333</v>
      </c>
      <c r="P74" s="53">
        <f>'Temporary Relocation Numbers'!P74*Assumptions!E$45</f>
        <v>10647735.336729147</v>
      </c>
      <c r="Q74" s="53">
        <f>'Temporary Relocation Numbers'!Q74*Assumptions!F$45</f>
        <v>3497886.4315912635</v>
      </c>
      <c r="R74" s="53">
        <f>'Temporary Relocation Numbers'!R74*Assumptions!G$45</f>
        <v>2838981.5994229508</v>
      </c>
      <c r="S74" s="53">
        <f>'Temporary Relocation Numbers'!S74*Assumptions!H$45</f>
        <v>1648307.9799452014</v>
      </c>
      <c r="U74">
        <v>2093</v>
      </c>
      <c r="V74" s="51">
        <f>'Temporary Relocation Numbers'!V74*Assumptions!C$45</f>
        <v>0</v>
      </c>
      <c r="W74" s="51">
        <f>'Temporary Relocation Numbers'!W74*Assumptions!D$45</f>
        <v>0</v>
      </c>
      <c r="X74" s="51">
        <f>'Temporary Relocation Numbers'!X74*Assumptions!E$45</f>
        <v>0</v>
      </c>
      <c r="Y74" s="51">
        <f>'Temporary Relocation Numbers'!Y74*Assumptions!F$45</f>
        <v>0</v>
      </c>
      <c r="Z74" s="51">
        <f>'Temporary Relocation Numbers'!Z74*Assumptions!G$45</f>
        <v>0</v>
      </c>
      <c r="AA74" s="51">
        <f>'Temporary Relocation Numbers'!AA74*Assumptions!H$45</f>
        <v>0</v>
      </c>
      <c r="AB74" s="52">
        <f>'Temporary Relocation Numbers'!AB74*Assumptions!C$45</f>
        <v>91822.815756459357</v>
      </c>
      <c r="AC74" s="52">
        <f>'Temporary Relocation Numbers'!AC74*Assumptions!D$45</f>
        <v>93108.349984280372</v>
      </c>
      <c r="AD74" s="52">
        <f>'Temporary Relocation Numbers'!AD74*Assumptions!E$45</f>
        <v>64091.807851574886</v>
      </c>
      <c r="AE74" s="52">
        <f>'Temporary Relocation Numbers'!AE74*Assumptions!F$45</f>
        <v>51305.621569571966</v>
      </c>
      <c r="AF74" s="52">
        <f>'Temporary Relocation Numbers'!AF74*Assumptions!G$45</f>
        <v>52430.379007119722</v>
      </c>
      <c r="AG74" s="52">
        <f>'Temporary Relocation Numbers'!AG74*Assumptions!H$45</f>
        <v>21317.220401433548</v>
      </c>
      <c r="AH74" s="53">
        <f>'Temporary Relocation Numbers'!AH74*Assumptions!C$45</f>
        <v>7089861.4802243439</v>
      </c>
      <c r="AI74" s="53">
        <f>'Temporary Relocation Numbers'!AI74*Assumptions!D$45</f>
        <v>12052568.269298267</v>
      </c>
      <c r="AJ74" s="53">
        <f>'Temporary Relocation Numbers'!AJ74*Assumptions!E$45</f>
        <v>9621312.1777526811</v>
      </c>
      <c r="AK74" s="53">
        <f>'Temporary Relocation Numbers'!AK74*Assumptions!F$45</f>
        <v>3488885.7309583668</v>
      </c>
      <c r="AL74" s="53">
        <f>'Temporary Relocation Numbers'!AL74*Assumptions!G$45</f>
        <v>2780989.7738424377</v>
      </c>
      <c r="AM74" s="53">
        <f>'Temporary Relocation Numbers'!AM74*Assumptions!H$45</f>
        <v>1507598.535194817</v>
      </c>
    </row>
    <row r="75" spans="1:39" x14ac:dyDescent="0.35">
      <c r="A75">
        <v>2094</v>
      </c>
      <c r="B75" s="51">
        <f>'Temporary Relocation Numbers'!B75*Assumptions!C$45</f>
        <v>0</v>
      </c>
      <c r="C75" s="51">
        <f>'Temporary Relocation Numbers'!C75*Assumptions!D$45</f>
        <v>0</v>
      </c>
      <c r="D75" s="51">
        <f>'Temporary Relocation Numbers'!D75*Assumptions!E$45</f>
        <v>0</v>
      </c>
      <c r="E75" s="51">
        <f>'Temporary Relocation Numbers'!E75*Assumptions!F$45</f>
        <v>0</v>
      </c>
      <c r="F75" s="51">
        <f>'Temporary Relocation Numbers'!F75*Assumptions!G$45</f>
        <v>0</v>
      </c>
      <c r="G75" s="51">
        <f>'Temporary Relocation Numbers'!G75*Assumptions!H$45</f>
        <v>0</v>
      </c>
      <c r="H75" s="52">
        <f>'Temporary Relocation Numbers'!H75*Assumptions!C$45</f>
        <v>100047.38827548161</v>
      </c>
      <c r="I75" s="52">
        <f>'Temporary Relocation Numbers'!I75*Assumptions!D$45</f>
        <v>103423.68926395207</v>
      </c>
      <c r="J75" s="52">
        <f>'Temporary Relocation Numbers'!J75*Assumptions!E$45</f>
        <v>71948.036282250396</v>
      </c>
      <c r="K75" s="52">
        <f>'Temporary Relocation Numbers'!K75*Assumptions!F$45</f>
        <v>52176.794471425295</v>
      </c>
      <c r="L75" s="52">
        <f>'Temporary Relocation Numbers'!L75*Assumptions!G$45</f>
        <v>54292.478057539949</v>
      </c>
      <c r="M75" s="52">
        <f>'Temporary Relocation Numbers'!M75*Assumptions!H$45</f>
        <v>23641.59163221575</v>
      </c>
      <c r="N75" s="53">
        <f>'Temporary Relocation Numbers'!N75*Assumptions!C$45</f>
        <v>7721311.1029018126</v>
      </c>
      <c r="O75" s="53">
        <f>'Temporary Relocation Numbers'!O75*Assumptions!D$45</f>
        <v>13381633.981993411</v>
      </c>
      <c r="P75" s="53">
        <f>'Temporary Relocation Numbers'!P75*Assumptions!E$45</f>
        <v>10795652.101753963</v>
      </c>
      <c r="Q75" s="53">
        <f>'Temporary Relocation Numbers'!Q75*Assumptions!F$45</f>
        <v>3546478.5527346618</v>
      </c>
      <c r="R75" s="53">
        <f>'Temporary Relocation Numbers'!R75*Assumptions!G$45</f>
        <v>2878420.3120572772</v>
      </c>
      <c r="S75" s="53">
        <f>'Temporary Relocation Numbers'!S75*Assumptions!H$45</f>
        <v>1671206.030699437</v>
      </c>
      <c r="U75">
        <v>2094</v>
      </c>
      <c r="V75" s="51">
        <f>'Temporary Relocation Numbers'!V75*Assumptions!C$45</f>
        <v>0</v>
      </c>
      <c r="W75" s="51">
        <f>'Temporary Relocation Numbers'!W75*Assumptions!D$45</f>
        <v>0</v>
      </c>
      <c r="X75" s="51">
        <f>'Temporary Relocation Numbers'!X75*Assumptions!E$45</f>
        <v>0</v>
      </c>
      <c r="Y75" s="51">
        <f>'Temporary Relocation Numbers'!Y75*Assumptions!F$45</f>
        <v>0</v>
      </c>
      <c r="Z75" s="51">
        <f>'Temporary Relocation Numbers'!Z75*Assumptions!G$45</f>
        <v>0</v>
      </c>
      <c r="AA75" s="51">
        <f>'Temporary Relocation Numbers'!AA75*Assumptions!H$45</f>
        <v>0</v>
      </c>
      <c r="AB75" s="52">
        <f>'Temporary Relocation Numbers'!AB75*Assumptions!C$45</f>
        <v>93141.684465826678</v>
      </c>
      <c r="AC75" s="52">
        <f>'Temporary Relocation Numbers'!AC75*Assumptions!D$45</f>
        <v>94445.683068257917</v>
      </c>
      <c r="AD75" s="52">
        <f>'Temporary Relocation Numbers'!AD75*Assumptions!E$45</f>
        <v>65012.370777094613</v>
      </c>
      <c r="AE75" s="52">
        <f>'Temporary Relocation Numbers'!AE75*Assumptions!F$45</f>
        <v>52042.534049823247</v>
      </c>
      <c r="AF75" s="52">
        <f>'Temporary Relocation Numbers'!AF75*Assumptions!G$45</f>
        <v>53183.446594114233</v>
      </c>
      <c r="AG75" s="52">
        <f>'Temporary Relocation Numbers'!AG75*Assumptions!H$45</f>
        <v>21623.403725551001</v>
      </c>
      <c r="AH75" s="53">
        <f>'Temporary Relocation Numbers'!AH75*Assumptions!C$45</f>
        <v>7188352.7876680363</v>
      </c>
      <c r="AI75" s="53">
        <f>'Temporary Relocation Numbers'!AI75*Assumptions!D$45</f>
        <v>12220000.76571708</v>
      </c>
      <c r="AJ75" s="53">
        <f>'Temporary Relocation Numbers'!AJ75*Assumptions!E$45</f>
        <v>9754970.0240101777</v>
      </c>
      <c r="AK75" s="53">
        <f>'Temporary Relocation Numbers'!AK75*Assumptions!F$45</f>
        <v>3537352.8156993296</v>
      </c>
      <c r="AL75" s="53">
        <f>'Temporary Relocation Numbers'!AL75*Assumptions!G$45</f>
        <v>2819622.8726099199</v>
      </c>
      <c r="AM75" s="53">
        <f>'Temporary Relocation Numbers'!AM75*Assumptions!H$45</f>
        <v>1528541.8711465423</v>
      </c>
    </row>
    <row r="76" spans="1:39" x14ac:dyDescent="0.35">
      <c r="A76">
        <v>2095</v>
      </c>
      <c r="B76" s="51">
        <f>'Temporary Relocation Numbers'!B76*Assumptions!C$45</f>
        <v>0</v>
      </c>
      <c r="C76" s="51">
        <f>'Temporary Relocation Numbers'!C76*Assumptions!D$45</f>
        <v>0</v>
      </c>
      <c r="D76" s="51">
        <f>'Temporary Relocation Numbers'!D76*Assumptions!E$45</f>
        <v>0</v>
      </c>
      <c r="E76" s="51">
        <f>'Temporary Relocation Numbers'!E76*Assumptions!F$45</f>
        <v>0</v>
      </c>
      <c r="F76" s="51">
        <f>'Temporary Relocation Numbers'!F76*Assumptions!G$45</f>
        <v>0</v>
      </c>
      <c r="G76" s="51">
        <f>'Temporary Relocation Numbers'!G76*Assumptions!H$45</f>
        <v>0</v>
      </c>
      <c r="H76" s="52">
        <f>'Temporary Relocation Numbers'!H76*Assumptions!C$45</f>
        <v>101484.3880969685</v>
      </c>
      <c r="I76" s="52">
        <f>'Temporary Relocation Numbers'!I76*Assumptions!D$45</f>
        <v>104909.18354392855</v>
      </c>
      <c r="J76" s="52">
        <f>'Temporary Relocation Numbers'!J76*Assumptions!E$45</f>
        <v>72981.439723120246</v>
      </c>
      <c r="K76" s="52">
        <f>'Temporary Relocation Numbers'!K76*Assumptions!F$45</f>
        <v>52926.219775109807</v>
      </c>
      <c r="L76" s="52">
        <f>'Temporary Relocation Numbers'!L76*Assumptions!G$45</f>
        <v>55072.291330245665</v>
      </c>
      <c r="M76" s="52">
        <f>'Temporary Relocation Numbers'!M76*Assumptions!H$45</f>
        <v>23981.160346009805</v>
      </c>
      <c r="N76" s="53">
        <f>'Temporary Relocation Numbers'!N76*Assumptions!C$45</f>
        <v>7828574.4151435969</v>
      </c>
      <c r="O76" s="53">
        <f>'Temporary Relocation Numbers'!O76*Assumptions!D$45</f>
        <v>13567529.66278995</v>
      </c>
      <c r="P76" s="53">
        <f>'Temporary Relocation Numbers'!P76*Assumptions!E$45</f>
        <v>10945623.704608938</v>
      </c>
      <c r="Q76" s="53">
        <f>'Temporary Relocation Numbers'!Q76*Assumptions!F$45</f>
        <v>3595745.7084406139</v>
      </c>
      <c r="R76" s="53">
        <f>'Temporary Relocation Numbers'!R76*Assumptions!G$45</f>
        <v>2918406.9014564869</v>
      </c>
      <c r="S76" s="53">
        <f>'Temporary Relocation Numbers'!S76*Assumptions!H$45</f>
        <v>1694422.1777892613</v>
      </c>
      <c r="U76">
        <v>2095</v>
      </c>
      <c r="V76" s="51">
        <f>'Temporary Relocation Numbers'!V76*Assumptions!C$45</f>
        <v>0</v>
      </c>
      <c r="W76" s="51">
        <f>'Temporary Relocation Numbers'!W76*Assumptions!D$45</f>
        <v>0</v>
      </c>
      <c r="X76" s="51">
        <f>'Temporary Relocation Numbers'!X76*Assumptions!E$45</f>
        <v>0</v>
      </c>
      <c r="Y76" s="51">
        <f>'Temporary Relocation Numbers'!Y76*Assumptions!F$45</f>
        <v>0</v>
      </c>
      <c r="Z76" s="51">
        <f>'Temporary Relocation Numbers'!Z76*Assumptions!G$45</f>
        <v>0</v>
      </c>
      <c r="AA76" s="51">
        <f>'Temporary Relocation Numbers'!AA76*Assumptions!H$45</f>
        <v>0</v>
      </c>
      <c r="AB76" s="52">
        <f>'Temporary Relocation Numbers'!AB76*Assumptions!C$45</f>
        <v>94479.496339354402</v>
      </c>
      <c r="AC76" s="52">
        <f>'Temporary Relocation Numbers'!AC76*Assumptions!D$45</f>
        <v>95802.224523748868</v>
      </c>
      <c r="AD76" s="52">
        <f>'Temporary Relocation Numbers'!AD76*Assumptions!E$45</f>
        <v>65946.155924427803</v>
      </c>
      <c r="AE76" s="52">
        <f>'Temporary Relocation Numbers'!AE76*Assumptions!F$45</f>
        <v>52790.030945328384</v>
      </c>
      <c r="AF76" s="52">
        <f>'Temporary Relocation Numbers'!AF76*Assumptions!G$45</f>
        <v>53947.330635258426</v>
      </c>
      <c r="AG76" s="52">
        <f>'Temporary Relocation Numbers'!AG76*Assumptions!H$45</f>
        <v>21933.984819462181</v>
      </c>
      <c r="AH76" s="53">
        <f>'Temporary Relocation Numbers'!AH76*Assumptions!C$45</f>
        <v>7288212.321792746</v>
      </c>
      <c r="AI76" s="53">
        <f>'Temporary Relocation Numbers'!AI76*Assumptions!D$45</f>
        <v>12389759.209621163</v>
      </c>
      <c r="AJ76" s="53">
        <f>'Temporary Relocation Numbers'!AJ76*Assumptions!E$45</f>
        <v>9890484.6253065038</v>
      </c>
      <c r="AK76" s="53">
        <f>'Temporary Relocation Numbers'!AK76*Assumptions!F$45</f>
        <v>3586493.1980156321</v>
      </c>
      <c r="AL76" s="53">
        <f>'Temporary Relocation Numbers'!AL76*Assumptions!G$45</f>
        <v>2858792.6566735581</v>
      </c>
      <c r="AM76" s="53">
        <f>'Temporary Relocation Numbers'!AM76*Assumptions!H$45</f>
        <v>1549776.1488248257</v>
      </c>
    </row>
    <row r="77" spans="1:39" x14ac:dyDescent="0.35">
      <c r="A77">
        <v>2096</v>
      </c>
      <c r="B77" s="51">
        <f>'Temporary Relocation Numbers'!B77*Assumptions!C$45</f>
        <v>0</v>
      </c>
      <c r="C77" s="51">
        <f>'Temporary Relocation Numbers'!C77*Assumptions!D$45</f>
        <v>0</v>
      </c>
      <c r="D77" s="51">
        <f>'Temporary Relocation Numbers'!D77*Assumptions!E$45</f>
        <v>0</v>
      </c>
      <c r="E77" s="51">
        <f>'Temporary Relocation Numbers'!E77*Assumptions!F$45</f>
        <v>0</v>
      </c>
      <c r="F77" s="51">
        <f>'Temporary Relocation Numbers'!F77*Assumptions!G$45</f>
        <v>0</v>
      </c>
      <c r="G77" s="51">
        <f>'Temporary Relocation Numbers'!G77*Assumptions!H$45</f>
        <v>0</v>
      </c>
      <c r="H77" s="52">
        <f>'Temporary Relocation Numbers'!H77*Assumptions!C$45</f>
        <v>102942.02782243032</v>
      </c>
      <c r="I77" s="52">
        <f>'Temporary Relocation Numbers'!I77*Assumptions!D$45</f>
        <v>106416.0142630859</v>
      </c>
      <c r="J77" s="52">
        <f>'Temporary Relocation Numbers'!J77*Assumptions!E$45</f>
        <v>74029.686135762298</v>
      </c>
      <c r="K77" s="52">
        <f>'Temporary Relocation Numbers'!K77*Assumptions!F$45</f>
        <v>53686.409218130437</v>
      </c>
      <c r="L77" s="52">
        <f>'Temporary Relocation Numbers'!L77*Assumptions!G$45</f>
        <v>55863.305210513354</v>
      </c>
      <c r="M77" s="52">
        <f>'Temporary Relocation Numbers'!M77*Assumptions!H$45</f>
        <v>24325.606350351023</v>
      </c>
      <c r="N77" s="53">
        <f>'Temporary Relocation Numbers'!N77*Assumptions!C$45</f>
        <v>7937327.8134601051</v>
      </c>
      <c r="O77" s="53">
        <f>'Temporary Relocation Numbers'!O77*Assumptions!D$45</f>
        <v>13756007.778899346</v>
      </c>
      <c r="P77" s="53">
        <f>'Temporary Relocation Numbers'!P77*Assumptions!E$45</f>
        <v>11097678.690797398</v>
      </c>
      <c r="Q77" s="53">
        <f>'Temporary Relocation Numbers'!Q77*Assumptions!F$45</f>
        <v>3645697.27618946</v>
      </c>
      <c r="R77" s="53">
        <f>'Temporary Relocation Numbers'!R77*Assumptions!G$45</f>
        <v>2958948.9786435915</v>
      </c>
      <c r="S77" s="53">
        <f>'Temporary Relocation Numbers'!S77*Assumptions!H$45</f>
        <v>1717960.8401619392</v>
      </c>
      <c r="U77">
        <v>2096</v>
      </c>
      <c r="V77" s="51">
        <f>'Temporary Relocation Numbers'!V77*Assumptions!C$45</f>
        <v>0</v>
      </c>
      <c r="W77" s="51">
        <f>'Temporary Relocation Numbers'!W77*Assumptions!D$45</f>
        <v>0</v>
      </c>
      <c r="X77" s="51">
        <f>'Temporary Relocation Numbers'!X77*Assumptions!E$45</f>
        <v>0</v>
      </c>
      <c r="Y77" s="51">
        <f>'Temporary Relocation Numbers'!Y77*Assumptions!F$45</f>
        <v>0</v>
      </c>
      <c r="Z77" s="51">
        <f>'Temporary Relocation Numbers'!Z77*Assumptions!G$45</f>
        <v>0</v>
      </c>
      <c r="AA77" s="51">
        <f>'Temporary Relocation Numbers'!AA77*Assumptions!H$45</f>
        <v>0</v>
      </c>
      <c r="AB77" s="52">
        <f>'Temporary Relocation Numbers'!AB77*Assumptions!C$45</f>
        <v>95836.523461341698</v>
      </c>
      <c r="AC77" s="52">
        <f>'Temporary Relocation Numbers'!AC77*Assumptions!D$45</f>
        <v>97178.250244276467</v>
      </c>
      <c r="AD77" s="52">
        <f>'Temporary Relocation Numbers'!AD77*Assumptions!E$45</f>
        <v>66893.353206881729</v>
      </c>
      <c r="AE77" s="52">
        <f>'Temporary Relocation Numbers'!AE77*Assumptions!F$45</f>
        <v>53548.264282073207</v>
      </c>
      <c r="AF77" s="52">
        <f>'Temporary Relocation Numbers'!AF77*Assumptions!G$45</f>
        <v>54722.186489357315</v>
      </c>
      <c r="AG77" s="52">
        <f>'Temporary Relocation Numbers'!AG77*Assumptions!H$45</f>
        <v>22249.026849177881</v>
      </c>
      <c r="AH77" s="53">
        <f>'Temporary Relocation Numbers'!AH77*Assumptions!C$45</f>
        <v>7389459.0898012342</v>
      </c>
      <c r="AI77" s="53">
        <f>'Temporary Relocation Numbers'!AI77*Assumptions!D$45</f>
        <v>12561875.912729092</v>
      </c>
      <c r="AJ77" s="53">
        <f>'Temporary Relocation Numbers'!AJ77*Assumptions!E$45</f>
        <v>10027881.775408138</v>
      </c>
      <c r="AK77" s="53">
        <f>'Temporary Relocation Numbers'!AK77*Assumptions!F$45</f>
        <v>3636316.2312576422</v>
      </c>
      <c r="AL77" s="53">
        <f>'Temporary Relocation Numbers'!AL77*Assumptions!G$45</f>
        <v>2898506.5815861346</v>
      </c>
      <c r="AM77" s="53">
        <f>'Temporary Relocation Numbers'!AM77*Assumptions!H$45</f>
        <v>1571305.4099491173</v>
      </c>
    </row>
    <row r="78" spans="1:39" x14ac:dyDescent="0.35">
      <c r="A78">
        <v>2097</v>
      </c>
      <c r="B78" s="51">
        <f>'Temporary Relocation Numbers'!B78*Assumptions!C$45</f>
        <v>0</v>
      </c>
      <c r="C78" s="51">
        <f>'Temporary Relocation Numbers'!C78*Assumptions!D$45</f>
        <v>0</v>
      </c>
      <c r="D78" s="51">
        <f>'Temporary Relocation Numbers'!D78*Assumptions!E$45</f>
        <v>0</v>
      </c>
      <c r="E78" s="51">
        <f>'Temporary Relocation Numbers'!E78*Assumptions!F$45</f>
        <v>0</v>
      </c>
      <c r="F78" s="51">
        <f>'Temporary Relocation Numbers'!F78*Assumptions!G$45</f>
        <v>0</v>
      </c>
      <c r="G78" s="51">
        <f>'Temporary Relocation Numbers'!G78*Assumptions!H$45</f>
        <v>0</v>
      </c>
      <c r="H78" s="52">
        <f>'Temporary Relocation Numbers'!H78*Assumptions!C$45</f>
        <v>104420.60390676555</v>
      </c>
      <c r="I78" s="52">
        <f>'Temporary Relocation Numbers'!I78*Assumptions!D$45</f>
        <v>107944.48788079128</v>
      </c>
      <c r="J78" s="52">
        <f>'Temporary Relocation Numbers'!J78*Assumptions!E$45</f>
        <v>75092.988712626175</v>
      </c>
      <c r="K78" s="52">
        <f>'Temporary Relocation Numbers'!K78*Assumptions!F$45</f>
        <v>54457.517407884472</v>
      </c>
      <c r="L78" s="52">
        <f>'Temporary Relocation Numbers'!L78*Assumptions!G$45</f>
        <v>56665.680574817059</v>
      </c>
      <c r="M78" s="52">
        <f>'Temporary Relocation Numbers'!M78*Assumptions!H$45</f>
        <v>24674.999698698739</v>
      </c>
      <c r="N78" s="53">
        <f>'Temporary Relocation Numbers'!N78*Assumptions!C$45</f>
        <v>8047591.9979067855</v>
      </c>
      <c r="O78" s="53">
        <f>'Temporary Relocation Numbers'!O78*Assumptions!D$45</f>
        <v>13947104.205131149</v>
      </c>
      <c r="P78" s="53">
        <f>'Temporary Relocation Numbers'!P78*Assumptions!E$45</f>
        <v>11251846.00237258</v>
      </c>
      <c r="Q78" s="53">
        <f>'Temporary Relocation Numbers'!Q78*Assumptions!F$45</f>
        <v>3696342.7637321092</v>
      </c>
      <c r="R78" s="53">
        <f>'Temporary Relocation Numbers'!R78*Assumptions!G$45</f>
        <v>3000054.2603728143</v>
      </c>
      <c r="S78" s="53">
        <f>'Temporary Relocation Numbers'!S78*Assumptions!H$45</f>
        <v>1741826.4981520944</v>
      </c>
      <c r="U78">
        <v>2097</v>
      </c>
      <c r="V78" s="51">
        <f>'Temporary Relocation Numbers'!V78*Assumptions!C$45</f>
        <v>0</v>
      </c>
      <c r="W78" s="51">
        <f>'Temporary Relocation Numbers'!W78*Assumptions!D$45</f>
        <v>0</v>
      </c>
      <c r="X78" s="51">
        <f>'Temporary Relocation Numbers'!X78*Assumptions!E$45</f>
        <v>0</v>
      </c>
      <c r="Y78" s="51">
        <f>'Temporary Relocation Numbers'!Y78*Assumptions!F$45</f>
        <v>0</v>
      </c>
      <c r="Z78" s="51">
        <f>'Temporary Relocation Numbers'!Z78*Assumptions!G$45</f>
        <v>0</v>
      </c>
      <c r="AA78" s="51">
        <f>'Temporary Relocation Numbers'!AA78*Assumptions!H$45</f>
        <v>0</v>
      </c>
      <c r="AB78" s="52">
        <f>'Temporary Relocation Numbers'!AB78*Assumptions!C$45</f>
        <v>97213.041824086613</v>
      </c>
      <c r="AC78" s="52">
        <f>'Temporary Relocation Numbers'!AC78*Assumptions!D$45</f>
        <v>98574.040086075373</v>
      </c>
      <c r="AD78" s="52">
        <f>'Temporary Relocation Numbers'!AD78*Assumptions!E$45</f>
        <v>67854.155265524823</v>
      </c>
      <c r="AE78" s="52">
        <f>'Temporary Relocation Numbers'!AE78*Assumptions!F$45</f>
        <v>54317.388269621901</v>
      </c>
      <c r="AF78" s="52">
        <f>'Temporary Relocation Numbers'!AF78*Assumptions!G$45</f>
        <v>55508.171746664098</v>
      </c>
      <c r="AG78" s="52">
        <f>'Temporary Relocation Numbers'!AG78*Assumptions!H$45</f>
        <v>22568.593887974439</v>
      </c>
      <c r="AH78" s="53">
        <f>'Temporary Relocation Numbers'!AH78*Assumptions!C$45</f>
        <v>7492112.362941511</v>
      </c>
      <c r="AI78" s="53">
        <f>'Temporary Relocation Numbers'!AI78*Assumptions!D$45</f>
        <v>12736383.635629054</v>
      </c>
      <c r="AJ78" s="53">
        <f>'Temporary Relocation Numbers'!AJ78*Assumptions!E$45</f>
        <v>10167187.626404744</v>
      </c>
      <c r="AK78" s="53">
        <f>'Temporary Relocation Numbers'!AK78*Assumptions!F$45</f>
        <v>3686831.3987110909</v>
      </c>
      <c r="AL78" s="53">
        <f>'Temporary Relocation Numbers'!AL78*Assumptions!G$45</f>
        <v>2938772.2064718739</v>
      </c>
      <c r="AM78" s="53">
        <f>'Temporary Relocation Numbers'!AM78*Assumptions!H$45</f>
        <v>1593133.7523858356</v>
      </c>
    </row>
    <row r="79" spans="1:39" x14ac:dyDescent="0.35">
      <c r="A79">
        <v>2098</v>
      </c>
      <c r="B79" s="51">
        <f>'Temporary Relocation Numbers'!B79*Assumptions!C$45</f>
        <v>0</v>
      </c>
      <c r="C79" s="51">
        <f>'Temporary Relocation Numbers'!C79*Assumptions!D$45</f>
        <v>0</v>
      </c>
      <c r="D79" s="51">
        <f>'Temporary Relocation Numbers'!D79*Assumptions!E$45</f>
        <v>0</v>
      </c>
      <c r="E79" s="51">
        <f>'Temporary Relocation Numbers'!E79*Assumptions!F$45</f>
        <v>0</v>
      </c>
      <c r="F79" s="51">
        <f>'Temporary Relocation Numbers'!F79*Assumptions!G$45</f>
        <v>0</v>
      </c>
      <c r="G79" s="51">
        <f>'Temporary Relocation Numbers'!G79*Assumptions!H$45</f>
        <v>0</v>
      </c>
      <c r="H79" s="52">
        <f>'Temporary Relocation Numbers'!H79*Assumptions!C$45</f>
        <v>105920.41706291116</v>
      </c>
      <c r="I79" s="52">
        <f>'Temporary Relocation Numbers'!I79*Assumptions!D$45</f>
        <v>109494.91525814643</v>
      </c>
      <c r="J79" s="52">
        <f>'Temporary Relocation Numbers'!J79*Assumptions!E$45</f>
        <v>76171.563708285539</v>
      </c>
      <c r="K79" s="52">
        <f>'Temporary Relocation Numbers'!K79*Assumptions!F$45</f>
        <v>55239.70117242483</v>
      </c>
      <c r="L79" s="52">
        <f>'Temporary Relocation Numbers'!L79*Assumptions!G$45</f>
        <v>57479.580610330529</v>
      </c>
      <c r="M79" s="52">
        <f>'Temporary Relocation Numbers'!M79*Assumptions!H$45</f>
        <v>25029.411450703548</v>
      </c>
      <c r="N79" s="53">
        <f>'Temporary Relocation Numbers'!N79*Assumptions!C$45</f>
        <v>8159387.9561011856</v>
      </c>
      <c r="O79" s="53">
        <f>'Temporary Relocation Numbers'!O79*Assumptions!D$45</f>
        <v>14140855.314662462</v>
      </c>
      <c r="P79" s="53">
        <f>'Temporary Relocation Numbers'!P79*Assumptions!E$45</f>
        <v>11408154.983446451</v>
      </c>
      <c r="Q79" s="53">
        <f>'Temporary Relocation Numbers'!Q79*Assumptions!F$45</f>
        <v>3747691.8108997396</v>
      </c>
      <c r="R79" s="53">
        <f>'Temporary Relocation Numbers'!R79*Assumptions!G$45</f>
        <v>3041730.5705983834</v>
      </c>
      <c r="S79" s="53">
        <f>'Temporary Relocation Numbers'!S79*Assumptions!H$45</f>
        <v>1766023.6943344998</v>
      </c>
      <c r="U79">
        <v>2098</v>
      </c>
      <c r="V79" s="51">
        <f>'Temporary Relocation Numbers'!V79*Assumptions!C$45</f>
        <v>0</v>
      </c>
      <c r="W79" s="51">
        <f>'Temporary Relocation Numbers'!W79*Assumptions!D$45</f>
        <v>0</v>
      </c>
      <c r="X79" s="51">
        <f>'Temporary Relocation Numbers'!X79*Assumptions!E$45</f>
        <v>0</v>
      </c>
      <c r="Y79" s="51">
        <f>'Temporary Relocation Numbers'!Y79*Assumptions!F$45</f>
        <v>0</v>
      </c>
      <c r="Z79" s="51">
        <f>'Temporary Relocation Numbers'!Z79*Assumptions!G$45</f>
        <v>0</v>
      </c>
      <c r="AA79" s="51">
        <f>'Temporary Relocation Numbers'!AA79*Assumptions!H$45</f>
        <v>0</v>
      </c>
      <c r="AB79" s="52">
        <f>'Temporary Relocation Numbers'!AB79*Assumptions!C$45</f>
        <v>98609.331384017525</v>
      </c>
      <c r="AC79" s="52">
        <f>'Temporary Relocation Numbers'!AC79*Assumptions!D$45</f>
        <v>99989.87792500919</v>
      </c>
      <c r="AD79" s="52">
        <f>'Temporary Relocation Numbers'!AD79*Assumptions!E$45</f>
        <v>68828.75750836615</v>
      </c>
      <c r="AE79" s="52">
        <f>'Temporary Relocation Numbers'!AE79*Assumptions!F$45</f>
        <v>55097.559332480196</v>
      </c>
      <c r="AF79" s="52">
        <f>'Temporary Relocation Numbers'!AF79*Assumptions!G$45</f>
        <v>56305.446260931123</v>
      </c>
      <c r="AG79" s="52">
        <f>'Temporary Relocation Numbers'!AG79*Assumptions!H$45</f>
        <v>22892.750929424936</v>
      </c>
      <c r="AH79" s="53">
        <f>'Temporary Relocation Numbers'!AH79*Assumptions!C$45</f>
        <v>7596191.6801749179</v>
      </c>
      <c r="AI79" s="53">
        <f>'Temporary Relocation Numbers'!AI79*Assumptions!D$45</f>
        <v>12913315.594014486</v>
      </c>
      <c r="AJ79" s="53">
        <f>'Temporary Relocation Numbers'!AJ79*Assumptions!E$45</f>
        <v>10308428.693686958</v>
      </c>
      <c r="AK79" s="53">
        <f>'Temporary Relocation Numbers'!AK79*Assumptions!F$45</f>
        <v>3738048.3154021092</v>
      </c>
      <c r="AL79" s="53">
        <f>'Temporary Relocation Numbers'!AL79*Assumptions!G$45</f>
        <v>2979597.1954652336</v>
      </c>
      <c r="AM79" s="53">
        <f>'Temporary Relocation Numbers'!AM79*Assumptions!H$45</f>
        <v>1615265.3309283534</v>
      </c>
    </row>
    <row r="80" spans="1:39" x14ac:dyDescent="0.35">
      <c r="A80">
        <v>2099</v>
      </c>
      <c r="B80" s="51">
        <f>'Temporary Relocation Numbers'!B80*Assumptions!C$45</f>
        <v>0</v>
      </c>
      <c r="C80" s="51">
        <f>'Temporary Relocation Numbers'!C80*Assumptions!D$45</f>
        <v>0</v>
      </c>
      <c r="D80" s="51">
        <f>'Temporary Relocation Numbers'!D80*Assumptions!E$45</f>
        <v>0</v>
      </c>
      <c r="E80" s="51">
        <f>'Temporary Relocation Numbers'!E80*Assumptions!F$45</f>
        <v>0</v>
      </c>
      <c r="F80" s="51">
        <f>'Temporary Relocation Numbers'!F80*Assumptions!G$45</f>
        <v>0</v>
      </c>
      <c r="G80" s="51">
        <f>'Temporary Relocation Numbers'!G80*Assumptions!H$45</f>
        <v>0</v>
      </c>
      <c r="H80" s="52">
        <f>'Temporary Relocation Numbers'!H80*Assumptions!C$45</f>
        <v>107441.77232300166</v>
      </c>
      <c r="I80" s="52">
        <f>'Temporary Relocation Numbers'!I80*Assumptions!D$45</f>
        <v>111067.61172121079</v>
      </c>
      <c r="J80" s="52">
        <f>'Temporary Relocation Numbers'!J80*Assumptions!E$45</f>
        <v>77265.630483420013</v>
      </c>
      <c r="K80" s="52">
        <f>'Temporary Relocation Numbers'!K80*Assumptions!F$45</f>
        <v>56033.119592355899</v>
      </c>
      <c r="L80" s="52">
        <f>'Temporary Relocation Numbers'!L80*Assumptions!G$45</f>
        <v>58305.170848116148</v>
      </c>
      <c r="M80" s="52">
        <f>'Temporary Relocation Numbers'!M80*Assumptions!H$45</f>
        <v>25388.913686659427</v>
      </c>
      <c r="N80" s="53">
        <f>'Temporary Relocation Numbers'!N80*Assumptions!C$45</f>
        <v>8272736.9672177285</v>
      </c>
      <c r="O80" s="53">
        <f>'Temporary Relocation Numbers'!O80*Assumptions!D$45</f>
        <v>14337297.985961182</v>
      </c>
      <c r="P80" s="53">
        <f>'Temporary Relocation Numbers'!P80*Assumptions!E$45</f>
        <v>11566635.385775039</v>
      </c>
      <c r="Q80" s="53">
        <f>'Temporary Relocation Numbers'!Q80*Assumptions!F$45</f>
        <v>3799754.19143864</v>
      </c>
      <c r="R80" s="53">
        <f>'Temporary Relocation Numbers'!R80*Assumptions!G$45</f>
        <v>3083985.841963741</v>
      </c>
      <c r="S80" s="53">
        <f>'Temporary Relocation Numbers'!S80*Assumptions!H$45</f>
        <v>1790557.0343887031</v>
      </c>
      <c r="U80">
        <v>2099</v>
      </c>
      <c r="V80" s="51">
        <f>'Temporary Relocation Numbers'!V80*Assumptions!C$45</f>
        <v>0</v>
      </c>
      <c r="W80" s="51">
        <f>'Temporary Relocation Numbers'!W80*Assumptions!D$45</f>
        <v>0</v>
      </c>
      <c r="X80" s="51">
        <f>'Temporary Relocation Numbers'!X80*Assumptions!E$45</f>
        <v>0</v>
      </c>
      <c r="Y80" s="51">
        <f>'Temporary Relocation Numbers'!Y80*Assumptions!F$45</f>
        <v>0</v>
      </c>
      <c r="Z80" s="51">
        <f>'Temporary Relocation Numbers'!Z80*Assumptions!G$45</f>
        <v>0</v>
      </c>
      <c r="AA80" s="51">
        <f>'Temporary Relocation Numbers'!AA80*Assumptions!H$45</f>
        <v>0</v>
      </c>
      <c r="AB80" s="52">
        <f>'Temporary Relocation Numbers'!AB80*Assumptions!C$45</f>
        <v>100025.67611863064</v>
      </c>
      <c r="AC80" s="52">
        <f>'Temporary Relocation Numbers'!AC80*Assumptions!D$45</f>
        <v>101426.05171430485</v>
      </c>
      <c r="AD80" s="52">
        <f>'Temporary Relocation Numbers'!AD80*Assumptions!E$45</f>
        <v>69817.358150097498</v>
      </c>
      <c r="AE80" s="52">
        <f>'Temporary Relocation Numbers'!AE80*Assumptions!F$45</f>
        <v>55888.93614190902</v>
      </c>
      <c r="AF80" s="52">
        <f>'Temporary Relocation Numbers'!AF80*Assumptions!G$45</f>
        <v>57114.17218192076</v>
      </c>
      <c r="AG80" s="52">
        <f>'Temporary Relocation Numbers'!AG80*Assumptions!H$45</f>
        <v>23221.563900617595</v>
      </c>
      <c r="AH80" s="53">
        <f>'Temporary Relocation Numbers'!AH80*Assumptions!C$45</f>
        <v>7701716.8518951461</v>
      </c>
      <c r="AI80" s="53">
        <f>'Temporary Relocation Numbers'!AI80*Assumptions!D$45</f>
        <v>13092705.465006331</v>
      </c>
      <c r="AJ80" s="53">
        <f>'Temporary Relocation Numbers'!AJ80*Assumptions!E$45</f>
        <v>10451631.860993288</v>
      </c>
      <c r="AK80" s="53">
        <f>'Temporary Relocation Numbers'!AK80*Assumptions!F$45</f>
        <v>3789976.7299273526</v>
      </c>
      <c r="AL80" s="53">
        <f>'Temporary Relocation Numbers'!AL80*Assumptions!G$45</f>
        <v>3020989.3191696922</v>
      </c>
      <c r="AM80" s="53">
        <f>'Temporary Relocation Numbers'!AM80*Assumptions!H$45</f>
        <v>1637704.3580878181</v>
      </c>
    </row>
    <row r="81" spans="1:39" x14ac:dyDescent="0.35">
      <c r="A81">
        <v>2100</v>
      </c>
      <c r="B81" s="51">
        <f>'Temporary Relocation Numbers'!B81*Assumptions!C$45</f>
        <v>0</v>
      </c>
      <c r="C81" s="51">
        <f>'Temporary Relocation Numbers'!C81*Assumptions!D$45</f>
        <v>0</v>
      </c>
      <c r="D81" s="51">
        <f>'Temporary Relocation Numbers'!D81*Assumptions!E$45</f>
        <v>0</v>
      </c>
      <c r="E81" s="51">
        <f>'Temporary Relocation Numbers'!E81*Assumptions!F$45</f>
        <v>0</v>
      </c>
      <c r="F81" s="51">
        <f>'Temporary Relocation Numbers'!F81*Assumptions!G$45</f>
        <v>0</v>
      </c>
      <c r="G81" s="51">
        <f>'Temporary Relocation Numbers'!G81*Assumptions!H$45</f>
        <v>0</v>
      </c>
      <c r="H81" s="52">
        <f>'Temporary Relocation Numbers'!H81*Assumptions!C$45</f>
        <v>116791.04620510692</v>
      </c>
      <c r="I81" s="52">
        <f>'Temporary Relocation Numbers'!I81*Assumptions!D$45</f>
        <v>120732.3957150115</v>
      </c>
      <c r="J81" s="52">
        <f>'Temporary Relocation Numbers'!J81*Assumptions!E$45</f>
        <v>83989.063329365206</v>
      </c>
      <c r="K81" s="52">
        <f>'Temporary Relocation Numbers'!K81*Assumptions!F$45</f>
        <v>60908.960433502776</v>
      </c>
      <c r="L81" s="52">
        <f>'Temporary Relocation Numbers'!L81*Assumptions!G$45</f>
        <v>63378.719052097862</v>
      </c>
      <c r="M81" s="52">
        <f>'Temporary Relocation Numbers'!M81*Assumptions!H$45</f>
        <v>27598.183903387726</v>
      </c>
      <c r="N81" s="53">
        <f>'Temporary Relocation Numbers'!N81*Assumptions!C$45</f>
        <v>8988428.1804563329</v>
      </c>
      <c r="O81" s="53">
        <f>'Temporary Relocation Numbers'!O81*Assumptions!D$45</f>
        <v>15577646.643339919</v>
      </c>
      <c r="P81" s="53">
        <f>'Temporary Relocation Numbers'!P81*Assumptions!E$45</f>
        <v>12567288.415738104</v>
      </c>
      <c r="Q81" s="53">
        <f>'Temporary Relocation Numbers'!Q81*Assumptions!F$45</f>
        <v>4128478.6145715779</v>
      </c>
      <c r="R81" s="53">
        <f>'Temporary Relocation Numbers'!R81*Assumptions!G$45</f>
        <v>3350787.6969715902</v>
      </c>
      <c r="S81" s="53">
        <f>'Temporary Relocation Numbers'!S81*Assumptions!H$45</f>
        <v>1945461.7462624996</v>
      </c>
      <c r="U81">
        <v>2100</v>
      </c>
      <c r="V81" s="51">
        <f>'Temporary Relocation Numbers'!V81*Assumptions!C$45</f>
        <v>0</v>
      </c>
      <c r="W81" s="51">
        <f>'Temporary Relocation Numbers'!W81*Assumptions!D$45</f>
        <v>0</v>
      </c>
      <c r="X81" s="51">
        <f>'Temporary Relocation Numbers'!X81*Assumptions!E$45</f>
        <v>0</v>
      </c>
      <c r="Y81" s="51">
        <f>'Temporary Relocation Numbers'!Y81*Assumptions!F$45</f>
        <v>0</v>
      </c>
      <c r="Z81" s="51">
        <f>'Temporary Relocation Numbers'!Z81*Assumptions!G$45</f>
        <v>0</v>
      </c>
      <c r="AA81" s="51">
        <f>'Temporary Relocation Numbers'!AA81*Assumptions!H$45</f>
        <v>0</v>
      </c>
      <c r="AB81" s="52">
        <f>'Temporary Relocation Numbers'!AB81*Assumptions!C$45</f>
        <v>108729.62264758817</v>
      </c>
      <c r="AC81" s="52">
        <f>'Temporary Relocation Numbers'!AC81*Assumptions!D$45</f>
        <v>110251.85489825516</v>
      </c>
      <c r="AD81" s="52">
        <f>'Temporary Relocation Numbers'!AD81*Assumptions!E$45</f>
        <v>75892.663768734943</v>
      </c>
      <c r="AE81" s="52">
        <f>'Temporary Relocation Numbers'!AE81*Assumptions!F$45</f>
        <v>60752.230554061389</v>
      </c>
      <c r="AF81" s="52">
        <f>'Temporary Relocation Numbers'!AF81*Assumptions!G$45</f>
        <v>62084.083108866434</v>
      </c>
      <c r="AG81" s="52">
        <f>'Temporary Relocation Numbers'!AG81*Assumptions!H$45</f>
        <v>25242.237575145246</v>
      </c>
      <c r="AH81" s="53">
        <f>'Temporary Relocation Numbers'!AH81*Assumptions!C$45</f>
        <v>8368007.9596138569</v>
      </c>
      <c r="AI81" s="53">
        <f>'Temporary Relocation Numbers'!AI81*Assumptions!D$45</f>
        <v>14225381.905216845</v>
      </c>
      <c r="AJ81" s="53">
        <f>'Temporary Relocation Numbers'!AJ81*Assumptions!E$45</f>
        <v>11355823.680044107</v>
      </c>
      <c r="AK81" s="53">
        <f>'Temporary Relocation Numbers'!AK81*Assumptions!F$45</f>
        <v>4117855.2850822406</v>
      </c>
      <c r="AL81" s="53">
        <f>'Temporary Relocation Numbers'!AL81*Assumptions!G$45</f>
        <v>3282341.2175299479</v>
      </c>
      <c r="AM81" s="53">
        <f>'Temporary Relocation Numbers'!AM81*Assumptions!H$45</f>
        <v>1779385.4756684506</v>
      </c>
    </row>
    <row r="82" spans="1:39" x14ac:dyDescent="0.35">
      <c r="A82">
        <v>2101</v>
      </c>
      <c r="B82" s="51">
        <f>'Temporary Relocation Numbers'!B82*Assumptions!C$45</f>
        <v>0</v>
      </c>
      <c r="C82" s="51">
        <f>'Temporary Relocation Numbers'!C82*Assumptions!D$45</f>
        <v>0</v>
      </c>
      <c r="D82" s="51">
        <f>'Temporary Relocation Numbers'!D82*Assumptions!E$45</f>
        <v>0</v>
      </c>
      <c r="E82" s="51">
        <f>'Temporary Relocation Numbers'!E82*Assumptions!F$45</f>
        <v>0</v>
      </c>
      <c r="F82" s="51">
        <f>'Temporary Relocation Numbers'!F82*Assumptions!G$45</f>
        <v>0</v>
      </c>
      <c r="G82" s="51">
        <f>'Temporary Relocation Numbers'!G82*Assumptions!H$45</f>
        <v>0</v>
      </c>
      <c r="H82" s="52">
        <f>'Temporary Relocation Numbers'!H82*Assumptions!C$45</f>
        <v>118468.53839596636</v>
      </c>
      <c r="I82" s="52">
        <f>'Temporary Relocation Numbers'!I82*Assumptions!D$45</f>
        <v>122466.49826461973</v>
      </c>
      <c r="J82" s="52">
        <f>'Temporary Relocation Numbers'!J82*Assumptions!E$45</f>
        <v>85195.414350531501</v>
      </c>
      <c r="K82" s="52">
        <f>'Temporary Relocation Numbers'!K82*Assumptions!F$45</f>
        <v>61783.807511258477</v>
      </c>
      <c r="L82" s="52">
        <f>'Temporary Relocation Numbers'!L82*Assumptions!G$45</f>
        <v>64289.039746458759</v>
      </c>
      <c r="M82" s="52">
        <f>'Temporary Relocation Numbers'!M82*Assumptions!H$45</f>
        <v>27994.581910633347</v>
      </c>
      <c r="N82" s="53">
        <f>'Temporary Relocation Numbers'!N82*Assumptions!C$45</f>
        <v>9113294.0957956072</v>
      </c>
      <c r="O82" s="53">
        <f>'Temporary Relocation Numbers'!O82*Assumptions!D$45</f>
        <v>15794049.007346304</v>
      </c>
      <c r="P82" s="53">
        <f>'Temporary Relocation Numbers'!P82*Assumptions!E$45</f>
        <v>12741871.328329626</v>
      </c>
      <c r="Q82" s="53">
        <f>'Temporary Relocation Numbers'!Q82*Assumptions!F$45</f>
        <v>4185830.829087568</v>
      </c>
      <c r="R82" s="53">
        <f>'Temporary Relocation Numbers'!R82*Assumptions!G$45</f>
        <v>3397336.3442422743</v>
      </c>
      <c r="S82" s="53">
        <f>'Temporary Relocation Numbers'!S82*Assumptions!H$45</f>
        <v>1972487.8132040806</v>
      </c>
      <c r="U82">
        <v>2101</v>
      </c>
      <c r="V82" s="51">
        <f>'Temporary Relocation Numbers'!V82*Assumptions!C$45</f>
        <v>0</v>
      </c>
      <c r="W82" s="51">
        <f>'Temporary Relocation Numbers'!W82*Assumptions!D$45</f>
        <v>0</v>
      </c>
      <c r="X82" s="51">
        <f>'Temporary Relocation Numbers'!X82*Assumptions!E$45</f>
        <v>0</v>
      </c>
      <c r="Y82" s="51">
        <f>'Temporary Relocation Numbers'!Y82*Assumptions!F$45</f>
        <v>0</v>
      </c>
      <c r="Z82" s="51">
        <f>'Temporary Relocation Numbers'!Z82*Assumptions!G$45</f>
        <v>0</v>
      </c>
      <c r="AA82" s="51">
        <f>'Temporary Relocation Numbers'!AA82*Assumptions!H$45</f>
        <v>0</v>
      </c>
      <c r="AB82" s="52">
        <f>'Temporary Relocation Numbers'!AB82*Assumptions!C$45</f>
        <v>110291.32706614531</v>
      </c>
      <c r="AC82" s="52">
        <f>'Temporary Relocation Numbers'!AC82*Assumptions!D$45</f>
        <v>111835.42343051055</v>
      </c>
      <c r="AD82" s="52">
        <f>'Temporary Relocation Numbers'!AD82*Assumptions!E$45</f>
        <v>76982.724650559714</v>
      </c>
      <c r="AE82" s="52">
        <f>'Temporary Relocation Numbers'!AE82*Assumptions!F$45</f>
        <v>61624.826490506341</v>
      </c>
      <c r="AF82" s="52">
        <f>'Temporary Relocation Numbers'!AF82*Assumptions!G$45</f>
        <v>62975.808698933433</v>
      </c>
      <c r="AG82" s="52">
        <f>'Temporary Relocation Numbers'!AG82*Assumptions!H$45</f>
        <v>25604.796673535049</v>
      </c>
      <c r="AH82" s="53">
        <f>'Temporary Relocation Numbers'!AH82*Assumptions!C$45</f>
        <v>8484255.0889746286</v>
      </c>
      <c r="AI82" s="53">
        <f>'Temporary Relocation Numbers'!AI82*Assumptions!D$45</f>
        <v>14422998.807414247</v>
      </c>
      <c r="AJ82" s="53">
        <f>'Temporary Relocation Numbers'!AJ82*Assumptions!E$45</f>
        <v>11513577.103643037</v>
      </c>
      <c r="AK82" s="53">
        <f>'Temporary Relocation Numbers'!AK82*Assumptions!F$45</f>
        <v>4175059.9218756277</v>
      </c>
      <c r="AL82" s="53">
        <f>'Temporary Relocation Numbers'!AL82*Assumptions!G$45</f>
        <v>3327939.0164280739</v>
      </c>
      <c r="AM82" s="53">
        <f>'Temporary Relocation Numbers'!AM82*Assumptions!H$45</f>
        <v>1804104.4356133998</v>
      </c>
    </row>
    <row r="83" spans="1:39" x14ac:dyDescent="0.35">
      <c r="A83">
        <v>2102</v>
      </c>
      <c r="B83" s="51">
        <f>'Temporary Relocation Numbers'!B83*Assumptions!C$45</f>
        <v>0</v>
      </c>
      <c r="C83" s="51">
        <f>'Temporary Relocation Numbers'!C83*Assumptions!D$45</f>
        <v>0</v>
      </c>
      <c r="D83" s="51">
        <f>'Temporary Relocation Numbers'!D83*Assumptions!E$45</f>
        <v>0</v>
      </c>
      <c r="E83" s="51">
        <f>'Temporary Relocation Numbers'!E83*Assumptions!F$45</f>
        <v>0</v>
      </c>
      <c r="F83" s="51">
        <f>'Temporary Relocation Numbers'!F83*Assumptions!G$45</f>
        <v>0</v>
      </c>
      <c r="G83" s="51">
        <f>'Temporary Relocation Numbers'!G83*Assumptions!H$45</f>
        <v>0</v>
      </c>
      <c r="H83" s="52">
        <f>'Temporary Relocation Numbers'!H83*Assumptions!C$45</f>
        <v>120170.12472881553</v>
      </c>
      <c r="I83" s="52">
        <f>'Temporary Relocation Numbers'!I83*Assumptions!D$45</f>
        <v>124225.50806165516</v>
      </c>
      <c r="J83" s="52">
        <f>'Temporary Relocation Numbers'!J83*Assumptions!E$45</f>
        <v>86419.092422727772</v>
      </c>
      <c r="K83" s="52">
        <f>'Temporary Relocation Numbers'!K83*Assumptions!F$45</f>
        <v>62671.220185340389</v>
      </c>
      <c r="L83" s="52">
        <f>'Temporary Relocation Numbers'!L83*Assumptions!G$45</f>
        <v>65212.435551503106</v>
      </c>
      <c r="M83" s="52">
        <f>'Temporary Relocation Numbers'!M83*Assumptions!H$45</f>
        <v>28396.673458464767</v>
      </c>
      <c r="N83" s="53">
        <f>'Temporary Relocation Numbers'!N83*Assumptions!C$45</f>
        <v>9239894.6299692821</v>
      </c>
      <c r="O83" s="53">
        <f>'Temporary Relocation Numbers'!O83*Assumptions!D$45</f>
        <v>16013457.600998275</v>
      </c>
      <c r="P83" s="53">
        <f>'Temporary Relocation Numbers'!P83*Assumptions!E$45</f>
        <v>12918879.520930698</v>
      </c>
      <c r="Q83" s="53">
        <f>'Temporary Relocation Numbers'!Q83*Assumptions!F$45</f>
        <v>4243979.7720880592</v>
      </c>
      <c r="R83" s="53">
        <f>'Temporary Relocation Numbers'!R83*Assumptions!G$45</f>
        <v>3444531.6384386015</v>
      </c>
      <c r="S83" s="53">
        <f>'Temporary Relocation Numbers'!S83*Assumptions!H$45</f>
        <v>1999889.3222717964</v>
      </c>
      <c r="U83">
        <v>2102</v>
      </c>
      <c r="V83" s="51">
        <f>'Temporary Relocation Numbers'!V83*Assumptions!C$45</f>
        <v>0</v>
      </c>
      <c r="W83" s="51">
        <f>'Temporary Relocation Numbers'!W83*Assumptions!D$45</f>
        <v>0</v>
      </c>
      <c r="X83" s="51">
        <f>'Temporary Relocation Numbers'!X83*Assumptions!E$45</f>
        <v>0</v>
      </c>
      <c r="Y83" s="51">
        <f>'Temporary Relocation Numbers'!Y83*Assumptions!F$45</f>
        <v>0</v>
      </c>
      <c r="Z83" s="51">
        <f>'Temporary Relocation Numbers'!Z83*Assumptions!G$45</f>
        <v>0</v>
      </c>
      <c r="AA83" s="51">
        <f>'Temporary Relocation Numbers'!AA83*Assumptions!H$45</f>
        <v>0</v>
      </c>
      <c r="AB83" s="52">
        <f>'Temporary Relocation Numbers'!AB83*Assumptions!C$45</f>
        <v>111875.46254471671</v>
      </c>
      <c r="AC83" s="52">
        <f>'Temporary Relocation Numbers'!AC83*Assumptions!D$45</f>
        <v>113441.73706123763</v>
      </c>
      <c r="AD83" s="52">
        <f>'Temporary Relocation Numbers'!AD83*Assumptions!E$45</f>
        <v>78088.442285844911</v>
      </c>
      <c r="AE83" s="52">
        <f>'Temporary Relocation Numbers'!AE83*Assumptions!F$45</f>
        <v>62509.955689703209</v>
      </c>
      <c r="AF83" s="52">
        <f>'Temporary Relocation Numbers'!AF83*Assumptions!G$45</f>
        <v>63880.342314635396</v>
      </c>
      <c r="AG83" s="52">
        <f>'Temporary Relocation Numbers'!AG83*Assumptions!H$45</f>
        <v>25972.563277774276</v>
      </c>
      <c r="AH83" s="53">
        <f>'Temporary Relocation Numbers'!AH83*Assumptions!C$45</f>
        <v>8602117.1062692832</v>
      </c>
      <c r="AI83" s="53">
        <f>'Temporary Relocation Numbers'!AI83*Assumptions!D$45</f>
        <v>14623360.974399218</v>
      </c>
      <c r="AJ83" s="53">
        <f>'Temporary Relocation Numbers'!AJ83*Assumptions!E$45</f>
        <v>11673522.014478685</v>
      </c>
      <c r="AK83" s="53">
        <f>'Temporary Relocation Numbers'!AK83*Assumptions!F$45</f>
        <v>4233059.2370256139</v>
      </c>
      <c r="AL83" s="53">
        <f>'Temporary Relocation Numbers'!AL83*Assumptions!G$45</f>
        <v>3374170.2532068361</v>
      </c>
      <c r="AM83" s="53">
        <f>'Temporary Relocation Numbers'!AM83*Assumptions!H$45</f>
        <v>1829166.7876951927</v>
      </c>
    </row>
    <row r="84" spans="1:39" x14ac:dyDescent="0.35">
      <c r="A84">
        <v>2103</v>
      </c>
      <c r="B84" s="51">
        <f>'Temporary Relocation Numbers'!B84*Assumptions!C$45</f>
        <v>0</v>
      </c>
      <c r="C84" s="51">
        <f>'Temporary Relocation Numbers'!C84*Assumptions!D$45</f>
        <v>0</v>
      </c>
      <c r="D84" s="51">
        <f>'Temporary Relocation Numbers'!D84*Assumptions!E$45</f>
        <v>0</v>
      </c>
      <c r="E84" s="51">
        <f>'Temporary Relocation Numbers'!E84*Assumptions!F$45</f>
        <v>0</v>
      </c>
      <c r="F84" s="51">
        <f>'Temporary Relocation Numbers'!F84*Assumptions!G$45</f>
        <v>0</v>
      </c>
      <c r="G84" s="51">
        <f>'Temporary Relocation Numbers'!G84*Assumptions!H$45</f>
        <v>0</v>
      </c>
      <c r="H84" s="52">
        <f>'Temporary Relocation Numbers'!H84*Assumptions!C$45</f>
        <v>121896.1512724358</v>
      </c>
      <c r="I84" s="52">
        <f>'Temporary Relocation Numbers'!I84*Assumptions!D$45</f>
        <v>126009.78285368851</v>
      </c>
      <c r="J84" s="52">
        <f>'Temporary Relocation Numbers'!J84*Assumptions!E$45</f>
        <v>87660.346417710374</v>
      </c>
      <c r="K84" s="52">
        <f>'Temporary Relocation Numbers'!K84*Assumptions!F$45</f>
        <v>63571.378937817972</v>
      </c>
      <c r="L84" s="52">
        <f>'Temporary Relocation Numbers'!L84*Assumptions!G$45</f>
        <v>66149.094267552762</v>
      </c>
      <c r="M84" s="52">
        <f>'Temporary Relocation Numbers'!M84*Assumptions!H$45</f>
        <v>28804.540324297137</v>
      </c>
      <c r="N84" s="53">
        <f>'Temporary Relocation Numbers'!N84*Assumptions!C$45</f>
        <v>9368253.8800457474</v>
      </c>
      <c r="O84" s="53">
        <f>'Temporary Relocation Numbers'!O84*Assumptions!D$45</f>
        <v>16235914.186393581</v>
      </c>
      <c r="P84" s="53">
        <f>'Temporary Relocation Numbers'!P84*Assumptions!E$45</f>
        <v>13098346.685172634</v>
      </c>
      <c r="Q84" s="53">
        <f>'Temporary Relocation Numbers'!Q84*Assumptions!F$45</f>
        <v>4302936.511607362</v>
      </c>
      <c r="R84" s="53">
        <f>'Temporary Relocation Numbers'!R84*Assumptions!G$45</f>
        <v>3492382.562684054</v>
      </c>
      <c r="S84" s="53">
        <f>'Temporary Relocation Numbers'!S84*Assumptions!H$45</f>
        <v>2027671.4890521541</v>
      </c>
      <c r="U84">
        <v>2103</v>
      </c>
      <c r="V84" s="51">
        <f>'Temporary Relocation Numbers'!V84*Assumptions!C$45</f>
        <v>0</v>
      </c>
      <c r="W84" s="51">
        <f>'Temporary Relocation Numbers'!W84*Assumptions!D$45</f>
        <v>0</v>
      </c>
      <c r="X84" s="51">
        <f>'Temporary Relocation Numbers'!X84*Assumptions!E$45</f>
        <v>0</v>
      </c>
      <c r="Y84" s="51">
        <f>'Temporary Relocation Numbers'!Y84*Assumptions!F$45</f>
        <v>0</v>
      </c>
      <c r="Z84" s="51">
        <f>'Temporary Relocation Numbers'!Z84*Assumptions!G$45</f>
        <v>0</v>
      </c>
      <c r="AA84" s="51">
        <f>'Temporary Relocation Numbers'!AA84*Assumptions!H$45</f>
        <v>0</v>
      </c>
      <c r="AB84" s="52">
        <f>'Temporary Relocation Numbers'!AB84*Assumptions!C$45</f>
        <v>113482.3512649185</v>
      </c>
      <c r="AC84" s="52">
        <f>'Temporary Relocation Numbers'!AC84*Assumptions!D$45</f>
        <v>115071.12248264707</v>
      </c>
      <c r="AD84" s="52">
        <f>'Temporary Relocation Numbers'!AD84*Assumptions!E$45</f>
        <v>79210.041555542644</v>
      </c>
      <c r="AE84" s="52">
        <f>'Temporary Relocation Numbers'!AE84*Assumptions!F$45</f>
        <v>63407.798169308124</v>
      </c>
      <c r="AF84" s="52">
        <f>'Temporary Relocation Numbers'!AF84*Assumptions!G$45</f>
        <v>64797.867920100376</v>
      </c>
      <c r="AG84" s="52">
        <f>'Temporary Relocation Numbers'!AG84*Assumptions!H$45</f>
        <v>26345.612184267964</v>
      </c>
      <c r="AH84" s="53">
        <f>'Temporary Relocation Numbers'!AH84*Assumptions!C$45</f>
        <v>8721616.4452822376</v>
      </c>
      <c r="AI84" s="53">
        <f>'Temporary Relocation Numbers'!AI84*Assumptions!D$45</f>
        <v>14826506.542984297</v>
      </c>
      <c r="AJ84" s="53">
        <f>'Temporary Relocation Numbers'!AJ84*Assumptions!E$45</f>
        <v>11835688.85636772</v>
      </c>
      <c r="AK84" s="53">
        <f>'Temporary Relocation Numbers'!AK84*Assumptions!F$45</f>
        <v>4291864.2700864365</v>
      </c>
      <c r="AL84" s="53">
        <f>'Temporary Relocation Numbers'!AL84*Assumptions!G$45</f>
        <v>3421043.7274916163</v>
      </c>
      <c r="AM84" s="53">
        <f>'Temporary Relocation Numbers'!AM84*Assumptions!H$45</f>
        <v>1854577.302266625</v>
      </c>
    </row>
    <row r="85" spans="1:39" x14ac:dyDescent="0.35">
      <c r="A85">
        <v>2104</v>
      </c>
      <c r="B85" s="51">
        <f>'Temporary Relocation Numbers'!B85*Assumptions!C$45</f>
        <v>0</v>
      </c>
      <c r="C85" s="51">
        <f>'Temporary Relocation Numbers'!C85*Assumptions!D$45</f>
        <v>0</v>
      </c>
      <c r="D85" s="51">
        <f>'Temporary Relocation Numbers'!D85*Assumptions!E$45</f>
        <v>0</v>
      </c>
      <c r="E85" s="51">
        <f>'Temporary Relocation Numbers'!E85*Assumptions!F$45</f>
        <v>0</v>
      </c>
      <c r="F85" s="51">
        <f>'Temporary Relocation Numbers'!F85*Assumptions!G$45</f>
        <v>0</v>
      </c>
      <c r="G85" s="51">
        <f>'Temporary Relocation Numbers'!G85*Assumptions!H$45</f>
        <v>0</v>
      </c>
      <c r="H85" s="52">
        <f>'Temporary Relocation Numbers'!H85*Assumptions!C$45</f>
        <v>123646.96906626073</v>
      </c>
      <c r="I85" s="52">
        <f>'Temporary Relocation Numbers'!I85*Assumptions!D$45</f>
        <v>127819.68552668736</v>
      </c>
      <c r="J85" s="52">
        <f>'Temporary Relocation Numbers'!J85*Assumptions!E$45</f>
        <v>88919.428781828392</v>
      </c>
      <c r="K85" s="52">
        <f>'Temporary Relocation Numbers'!K85*Assumptions!F$45</f>
        <v>64484.466843059214</v>
      </c>
      <c r="L85" s="52">
        <f>'Temporary Relocation Numbers'!L85*Assumptions!G$45</f>
        <v>67099.206392341584</v>
      </c>
      <c r="M85" s="52">
        <f>'Temporary Relocation Numbers'!M85*Assumptions!H$45</f>
        <v>29218.265460130293</v>
      </c>
      <c r="N85" s="53">
        <f>'Temporary Relocation Numbers'!N85*Assumptions!C$45</f>
        <v>9498396.2778462972</v>
      </c>
      <c r="O85" s="53">
        <f>'Temporary Relocation Numbers'!O85*Assumptions!D$45</f>
        <v>16461461.105782885</v>
      </c>
      <c r="P85" s="53">
        <f>'Temporary Relocation Numbers'!P85*Assumptions!E$45</f>
        <v>13280306.980725909</v>
      </c>
      <c r="Q85" s="53">
        <f>'Temporary Relocation Numbers'!Q85*Assumptions!F$45</f>
        <v>4362712.2694352837</v>
      </c>
      <c r="R85" s="53">
        <f>'Temporary Relocation Numbers'!R85*Assumptions!G$45</f>
        <v>3540898.2248943429</v>
      </c>
      <c r="S85" s="53">
        <f>'Temporary Relocation Numbers'!S85*Assumptions!H$45</f>
        <v>2055839.6015858171</v>
      </c>
      <c r="U85">
        <v>2104</v>
      </c>
      <c r="V85" s="51">
        <f>'Temporary Relocation Numbers'!V85*Assumptions!C$45</f>
        <v>0</v>
      </c>
      <c r="W85" s="51">
        <f>'Temporary Relocation Numbers'!W85*Assumptions!D$45</f>
        <v>0</v>
      </c>
      <c r="X85" s="51">
        <f>'Temporary Relocation Numbers'!X85*Assumptions!E$45</f>
        <v>0</v>
      </c>
      <c r="Y85" s="51">
        <f>'Temporary Relocation Numbers'!Y85*Assumptions!F$45</f>
        <v>0</v>
      </c>
      <c r="Z85" s="51">
        <f>'Temporary Relocation Numbers'!Z85*Assumptions!G$45</f>
        <v>0</v>
      </c>
      <c r="AA85" s="51">
        <f>'Temporary Relocation Numbers'!AA85*Assumptions!H$45</f>
        <v>0</v>
      </c>
      <c r="AB85" s="52">
        <f>'Temporary Relocation Numbers'!AB85*Assumptions!C$45</f>
        <v>115112.320035923</v>
      </c>
      <c r="AC85" s="52">
        <f>'Temporary Relocation Numbers'!AC85*Assumptions!D$45</f>
        <v>116723.91107929232</v>
      </c>
      <c r="AD85" s="52">
        <f>'Temporary Relocation Numbers'!AD85*Assumptions!E$45</f>
        <v>80347.750570613236</v>
      </c>
      <c r="AE85" s="52">
        <f>'Temporary Relocation Numbers'!AE85*Assumptions!F$45</f>
        <v>64318.5365326053</v>
      </c>
      <c r="AF85" s="52">
        <f>'Temporary Relocation Numbers'!AF85*Assumptions!G$45</f>
        <v>65728.572121768491</v>
      </c>
      <c r="AG85" s="52">
        <f>'Temporary Relocation Numbers'!AG85*Assumptions!H$45</f>
        <v>26724.019263736263</v>
      </c>
      <c r="AH85" s="53">
        <f>'Temporary Relocation Numbers'!AH85*Assumptions!C$45</f>
        <v>8842775.8514447156</v>
      </c>
      <c r="AI85" s="53">
        <f>'Temporary Relocation Numbers'!AI85*Assumptions!D$45</f>
        <v>15032474.179772988</v>
      </c>
      <c r="AJ85" s="53">
        <f>'Temporary Relocation Numbers'!AJ85*Assumptions!E$45</f>
        <v>12000108.496047832</v>
      </c>
      <c r="AK85" s="53">
        <f>'Temporary Relocation Numbers'!AK85*Assumptions!F$45</f>
        <v>4351486.2139721867</v>
      </c>
      <c r="AL85" s="53">
        <f>'Temporary Relocation Numbers'!AL85*Assumptions!G$45</f>
        <v>3468568.3611508938</v>
      </c>
      <c r="AM85" s="53">
        <f>'Temporary Relocation Numbers'!AM85*Assumptions!H$45</f>
        <v>1880340.8159495264</v>
      </c>
    </row>
    <row r="86" spans="1:39" x14ac:dyDescent="0.35">
      <c r="A86">
        <v>2105</v>
      </c>
      <c r="B86" s="51">
        <f>'Temporary Relocation Numbers'!B86*Assumptions!C$45</f>
        <v>0</v>
      </c>
      <c r="C86" s="51">
        <f>'Temporary Relocation Numbers'!C86*Assumptions!D$45</f>
        <v>0</v>
      </c>
      <c r="D86" s="51">
        <f>'Temporary Relocation Numbers'!D86*Assumptions!E$45</f>
        <v>0</v>
      </c>
      <c r="E86" s="51">
        <f>'Temporary Relocation Numbers'!E86*Assumptions!F$45</f>
        <v>0</v>
      </c>
      <c r="F86" s="51">
        <f>'Temporary Relocation Numbers'!F86*Assumptions!G$45</f>
        <v>0</v>
      </c>
      <c r="G86" s="51">
        <f>'Temporary Relocation Numbers'!G86*Assumptions!H$45</f>
        <v>0</v>
      </c>
      <c r="H86" s="52">
        <f>'Temporary Relocation Numbers'!H86*Assumptions!C$45</f>
        <v>125422.93419177071</v>
      </c>
      <c r="I86" s="52">
        <f>'Temporary Relocation Numbers'!I86*Assumptions!D$45</f>
        <v>129655.58417882011</v>
      </c>
      <c r="J86" s="52">
        <f>'Temporary Relocation Numbers'!J86*Assumptions!E$45</f>
        <v>90196.595587366246</v>
      </c>
      <c r="K86" s="52">
        <f>'Temporary Relocation Numbers'!K86*Assumptions!F$45</f>
        <v>65410.669604964416</v>
      </c>
      <c r="L86" s="52">
        <f>'Temporary Relocation Numbers'!L86*Assumptions!G$45</f>
        <v>68062.965159758984</v>
      </c>
      <c r="M86" s="52">
        <f>'Temporary Relocation Numbers'!M86*Assumptions!H$45</f>
        <v>29637.933009419557</v>
      </c>
      <c r="N86" s="53">
        <f>'Temporary Relocation Numbers'!N86*Assumptions!C$45</f>
        <v>9630346.5945954714</v>
      </c>
      <c r="O86" s="53">
        <f>'Temporary Relocation Numbers'!O86*Assumptions!D$45</f>
        <v>16690141.28962912</v>
      </c>
      <c r="P86" s="53">
        <f>'Temporary Relocation Numbers'!P86*Assumptions!E$45</f>
        <v>13464795.041802092</v>
      </c>
      <c r="Q86" s="53">
        <f>'Temporary Relocation Numbers'!Q86*Assumptions!F$45</f>
        <v>4423318.4232530762</v>
      </c>
      <c r="R86" s="53">
        <f>'Temporary Relocation Numbers'!R86*Assumptions!G$45</f>
        <v>3590087.8595109927</v>
      </c>
      <c r="S86" s="53">
        <f>'Temporary Relocation Numbers'!S86*Assumptions!H$45</f>
        <v>2084399.0213741285</v>
      </c>
      <c r="U86">
        <v>2105</v>
      </c>
      <c r="V86" s="51">
        <f>'Temporary Relocation Numbers'!V86*Assumptions!C$45</f>
        <v>0</v>
      </c>
      <c r="W86" s="51">
        <f>'Temporary Relocation Numbers'!W86*Assumptions!D$45</f>
        <v>0</v>
      </c>
      <c r="X86" s="51">
        <f>'Temporary Relocation Numbers'!X86*Assumptions!E$45</f>
        <v>0</v>
      </c>
      <c r="Y86" s="51">
        <f>'Temporary Relocation Numbers'!Y86*Assumptions!F$45</f>
        <v>0</v>
      </c>
      <c r="Z86" s="51">
        <f>'Temporary Relocation Numbers'!Z86*Assumptions!G$45</f>
        <v>0</v>
      </c>
      <c r="AA86" s="51">
        <f>'Temporary Relocation Numbers'!AA86*Assumptions!H$45</f>
        <v>0</v>
      </c>
      <c r="AB86" s="52">
        <f>'Temporary Relocation Numbers'!AB86*Assumptions!C$45</f>
        <v>116765.70036092543</v>
      </c>
      <c r="AC86" s="52">
        <f>'Temporary Relocation Numbers'!AC86*Assumptions!D$45</f>
        <v>118400.43899546681</v>
      </c>
      <c r="AD86" s="52">
        <f>'Temporary Relocation Numbers'!AD86*Assumptions!E$45</f>
        <v>81501.800718418424</v>
      </c>
      <c r="AE86" s="52">
        <f>'Temporary Relocation Numbers'!AE86*Assumptions!F$45</f>
        <v>65242.356005644971</v>
      </c>
      <c r="AF86" s="52">
        <f>'Temporary Relocation Numbers'!AF86*Assumptions!G$45</f>
        <v>66672.644206344004</v>
      </c>
      <c r="AG86" s="52">
        <f>'Temporary Relocation Numbers'!AG86*Assumptions!H$45</f>
        <v>27107.861476645001</v>
      </c>
      <c r="AH86" s="53">
        <f>'Temporary Relocation Numbers'!AH86*Assumptions!C$45</f>
        <v>8965618.3861641325</v>
      </c>
      <c r="AI86" s="53">
        <f>'Temporary Relocation Numbers'!AI86*Assumptions!D$45</f>
        <v>15241303.088519527</v>
      </c>
      <c r="AJ86" s="53">
        <f>'Temporary Relocation Numbers'!AJ86*Assumptions!E$45</f>
        <v>12166812.229052855</v>
      </c>
      <c r="AK86" s="53">
        <f>'Temporary Relocation Numbers'!AK86*Assumptions!F$45</f>
        <v>4411936.4170872625</v>
      </c>
      <c r="AL86" s="53">
        <f>'Temporary Relocation Numbers'!AL86*Assumptions!G$45</f>
        <v>3516753.1999944267</v>
      </c>
      <c r="AM86" s="53">
        <f>'Temporary Relocation Numbers'!AM86*Assumptions!H$45</f>
        <v>1906462.2325553617</v>
      </c>
    </row>
    <row r="87" spans="1:39" x14ac:dyDescent="0.35">
      <c r="A87">
        <v>2106</v>
      </c>
      <c r="B87" s="51">
        <f>'Temporary Relocation Numbers'!B87*Assumptions!C$45</f>
        <v>0</v>
      </c>
      <c r="C87" s="51">
        <f>'Temporary Relocation Numbers'!C87*Assumptions!D$45</f>
        <v>0</v>
      </c>
      <c r="D87" s="51">
        <f>'Temporary Relocation Numbers'!D87*Assumptions!E$45</f>
        <v>0</v>
      </c>
      <c r="E87" s="51">
        <f>'Temporary Relocation Numbers'!E87*Assumptions!F$45</f>
        <v>0</v>
      </c>
      <c r="F87" s="51">
        <f>'Temporary Relocation Numbers'!F87*Assumptions!G$45</f>
        <v>0</v>
      </c>
      <c r="G87" s="51">
        <f>'Temporary Relocation Numbers'!G87*Assumptions!H$45</f>
        <v>0</v>
      </c>
      <c r="H87" s="52">
        <f>'Temporary Relocation Numbers'!H87*Assumptions!C$45</f>
        <v>127224.40784491257</v>
      </c>
      <c r="I87" s="52">
        <f>'Temporary Relocation Numbers'!I87*Assumptions!D$45</f>
        <v>131517.85219531966</v>
      </c>
      <c r="J87" s="52">
        <f>'Temporary Relocation Numbers'!J87*Assumptions!E$45</f>
        <v>91492.106584623689</v>
      </c>
      <c r="K87" s="52">
        <f>'Temporary Relocation Numbers'!K87*Assumptions!F$45</f>
        <v>66350.175594734523</v>
      </c>
      <c r="L87" s="52">
        <f>'Temporary Relocation Numbers'!L87*Assumptions!G$45</f>
        <v>69040.566579149658</v>
      </c>
      <c r="M87" s="52">
        <f>'Temporary Relocation Numbers'!M87*Assumptions!H$45</f>
        <v>30063.628324188841</v>
      </c>
      <c r="N87" s="53">
        <f>'Temporary Relocation Numbers'!N87*Assumptions!C$45</f>
        <v>9764129.9456360042</v>
      </c>
      <c r="O87" s="53">
        <f>'Temporary Relocation Numbers'!O87*Assumptions!D$45</f>
        <v>16921998.264778864</v>
      </c>
      <c r="P87" s="53">
        <f>'Temporary Relocation Numbers'!P87*Assumptions!E$45</f>
        <v>13651845.983746085</v>
      </c>
      <c r="Q87" s="53">
        <f>'Temporary Relocation Numbers'!Q87*Assumptions!F$45</f>
        <v>4484766.5087990537</v>
      </c>
      <c r="R87" s="53">
        <f>'Temporary Relocation Numbers'!R87*Assumptions!G$45</f>
        <v>3639960.8292590235</v>
      </c>
      <c r="S87" s="53">
        <f>'Temporary Relocation Numbers'!S87*Assumptions!H$45</f>
        <v>2113355.1843996141</v>
      </c>
      <c r="U87">
        <v>2106</v>
      </c>
      <c r="V87" s="51">
        <f>'Temporary Relocation Numbers'!V87*Assumptions!C$45</f>
        <v>0</v>
      </c>
      <c r="W87" s="51">
        <f>'Temporary Relocation Numbers'!W87*Assumptions!D$45</f>
        <v>0</v>
      </c>
      <c r="X87" s="51">
        <f>'Temporary Relocation Numbers'!X87*Assumptions!E$45</f>
        <v>0</v>
      </c>
      <c r="Y87" s="51">
        <f>'Temporary Relocation Numbers'!Y87*Assumptions!F$45</f>
        <v>0</v>
      </c>
      <c r="Z87" s="51">
        <f>'Temporary Relocation Numbers'!Z87*Assumptions!G$45</f>
        <v>0</v>
      </c>
      <c r="AA87" s="51">
        <f>'Temporary Relocation Numbers'!AA87*Assumptions!H$45</f>
        <v>0</v>
      </c>
      <c r="AB87" s="52">
        <f>'Temporary Relocation Numbers'!AB87*Assumptions!C$45</f>
        <v>118442.82850456495</v>
      </c>
      <c r="AC87" s="52">
        <f>'Temporary Relocation Numbers'!AC87*Assumptions!D$45</f>
        <v>120101.04720356881</v>
      </c>
      <c r="AD87" s="52">
        <f>'Temporary Relocation Numbers'!AD87*Assumptions!E$45</f>
        <v>82672.426709781037</v>
      </c>
      <c r="AE87" s="52">
        <f>'Temporary Relocation Numbers'!AE87*Assumptions!F$45</f>
        <v>66179.444474914606</v>
      </c>
      <c r="AF87" s="52">
        <f>'Temporary Relocation Numbers'!AF87*Assumptions!G$45</f>
        <v>67630.276179292312</v>
      </c>
      <c r="AG87" s="52">
        <f>'Temporary Relocation Numbers'!AG87*Assumptions!H$45</f>
        <v>27497.216888857958</v>
      </c>
      <c r="AH87" s="53">
        <f>'Temporary Relocation Numbers'!AH87*Assumptions!C$45</f>
        <v>9090167.4312135372</v>
      </c>
      <c r="AI87" s="53">
        <f>'Temporary Relocation Numbers'!AI87*Assumptions!D$45</f>
        <v>15453033.017590912</v>
      </c>
      <c r="AJ87" s="53">
        <f>'Temporary Relocation Numbers'!AJ87*Assumptions!E$45</f>
        <v>12335831.785669547</v>
      </c>
      <c r="AK87" s="53">
        <f>'Temporary Relocation Numbers'!AK87*Assumptions!F$45</f>
        <v>4473226.3854864212</v>
      </c>
      <c r="AL87" s="53">
        <f>'Temporary Relocation Numbers'!AL87*Assumptions!G$45</f>
        <v>3565607.4154950199</v>
      </c>
      <c r="AM87" s="53">
        <f>'Temporary Relocation Numbers'!AM87*Assumptions!H$45</f>
        <v>1932946.5240186213</v>
      </c>
    </row>
    <row r="88" spans="1:39" x14ac:dyDescent="0.35">
      <c r="A88">
        <v>2107</v>
      </c>
      <c r="B88" s="51">
        <f>'Temporary Relocation Numbers'!B88*Assumptions!C$45</f>
        <v>0</v>
      </c>
      <c r="C88" s="51">
        <f>'Temporary Relocation Numbers'!C88*Assumptions!D$45</f>
        <v>0</v>
      </c>
      <c r="D88" s="51">
        <f>'Temporary Relocation Numbers'!D88*Assumptions!E$45</f>
        <v>0</v>
      </c>
      <c r="E88" s="51">
        <f>'Temporary Relocation Numbers'!E88*Assumptions!F$45</f>
        <v>0</v>
      </c>
      <c r="F88" s="51">
        <f>'Temporary Relocation Numbers'!F88*Assumptions!G$45</f>
        <v>0</v>
      </c>
      <c r="G88" s="51">
        <f>'Temporary Relocation Numbers'!G88*Assumptions!H$45</f>
        <v>0</v>
      </c>
      <c r="H88" s="52">
        <f>'Temporary Relocation Numbers'!H88*Assumptions!C$45</f>
        <v>129051.75640955991</v>
      </c>
      <c r="I88" s="52">
        <f>'Temporary Relocation Numbers'!I88*Assumptions!D$45</f>
        <v>133406.8683244226</v>
      </c>
      <c r="J88" s="52">
        <f>'Temporary Relocation Numbers'!J88*Assumptions!E$45</f>
        <v>92806.225254743753</v>
      </c>
      <c r="K88" s="52">
        <f>'Temporary Relocation Numbers'!K88*Assumptions!F$45</f>
        <v>67303.175889182225</v>
      </c>
      <c r="L88" s="52">
        <f>'Temporary Relocation Numbers'!L88*Assumptions!G$45</f>
        <v>70032.209475178199</v>
      </c>
      <c r="M88" s="52">
        <f>'Temporary Relocation Numbers'!M88*Assumptions!H$45</f>
        <v>30495.437982389521</v>
      </c>
      <c r="N88" s="53">
        <f>'Temporary Relocation Numbers'!N88*Assumptions!C$45</f>
        <v>9899771.7952092569</v>
      </c>
      <c r="O88" s="53">
        <f>'Temporary Relocation Numbers'!O88*Assumptions!D$45</f>
        <v>17157076.162747219</v>
      </c>
      <c r="P88" s="53">
        <f>'Temporary Relocation Numbers'!P88*Assumptions!E$45</f>
        <v>13841495.409719992</v>
      </c>
      <c r="Q88" s="53">
        <f>'Temporary Relocation Numbers'!Q88*Assumptions!F$45</f>
        <v>4547068.2220643079</v>
      </c>
      <c r="R88" s="53">
        <f>'Temporary Relocation Numbers'!R88*Assumptions!G$45</f>
        <v>3690526.6269290498</v>
      </c>
      <c r="S88" s="53">
        <f>'Temporary Relocation Numbers'!S88*Assumptions!H$45</f>
        <v>2142713.6021606666</v>
      </c>
      <c r="U88">
        <v>2107</v>
      </c>
      <c r="V88" s="51">
        <f>'Temporary Relocation Numbers'!V88*Assumptions!C$45</f>
        <v>0</v>
      </c>
      <c r="W88" s="51">
        <f>'Temporary Relocation Numbers'!W88*Assumptions!D$45</f>
        <v>0</v>
      </c>
      <c r="X88" s="51">
        <f>'Temporary Relocation Numbers'!X88*Assumptions!E$45</f>
        <v>0</v>
      </c>
      <c r="Y88" s="51">
        <f>'Temporary Relocation Numbers'!Y88*Assumptions!F$45</f>
        <v>0</v>
      </c>
      <c r="Z88" s="51">
        <f>'Temporary Relocation Numbers'!Z88*Assumptions!G$45</f>
        <v>0</v>
      </c>
      <c r="AA88" s="51">
        <f>'Temporary Relocation Numbers'!AA88*Assumptions!H$45</f>
        <v>0</v>
      </c>
      <c r="AB88" s="52">
        <f>'Temporary Relocation Numbers'!AB88*Assumptions!C$45</f>
        <v>120144.04556131414</v>
      </c>
      <c r="AC88" s="52">
        <f>'Temporary Relocation Numbers'!AC88*Assumptions!D$45</f>
        <v>121826.08157344862</v>
      </c>
      <c r="AD88" s="52">
        <f>'Temporary Relocation Numbers'!AD88*Assumptions!E$45</f>
        <v>83859.866626720453</v>
      </c>
      <c r="AE88" s="52">
        <f>'Temporary Relocation Numbers'!AE88*Assumptions!F$45</f>
        <v>67129.992525551323</v>
      </c>
      <c r="AF88" s="52">
        <f>'Temporary Relocation Numbers'!AF88*Assumptions!G$45</f>
        <v>68601.662803890154</v>
      </c>
      <c r="AG88" s="52">
        <f>'Temporary Relocation Numbers'!AG88*Assumptions!H$45</f>
        <v>27892.164687513865</v>
      </c>
      <c r="AH88" s="53">
        <f>'Temporary Relocation Numbers'!AH88*Assumptions!C$45</f>
        <v>9216446.6931821276</v>
      </c>
      <c r="AI88" s="53">
        <f>'Temporary Relocation Numbers'!AI88*Assumptions!D$45</f>
        <v>15667704.267532583</v>
      </c>
      <c r="AJ88" s="53">
        <f>'Temporary Relocation Numbers'!AJ88*Assumptions!E$45</f>
        <v>12507199.336977135</v>
      </c>
      <c r="AK88" s="53">
        <f>'Temporary Relocation Numbers'!AK88*Assumptions!F$45</f>
        <v>4535367.7850648277</v>
      </c>
      <c r="AL88" s="53">
        <f>'Temporary Relocation Numbers'!AL88*Assumptions!G$45</f>
        <v>3615140.306534227</v>
      </c>
      <c r="AM88" s="53">
        <f>'Temporary Relocation Numbers'!AM88*Assumptions!H$45</f>
        <v>1959798.7313431727</v>
      </c>
    </row>
    <row r="89" spans="1:39" x14ac:dyDescent="0.35">
      <c r="A89">
        <v>2108</v>
      </c>
      <c r="B89" s="51">
        <f>'Temporary Relocation Numbers'!B89*Assumptions!C$45</f>
        <v>0</v>
      </c>
      <c r="C89" s="51">
        <f>'Temporary Relocation Numbers'!C89*Assumptions!D$45</f>
        <v>0</v>
      </c>
      <c r="D89" s="51">
        <f>'Temporary Relocation Numbers'!D89*Assumptions!E$45</f>
        <v>0</v>
      </c>
      <c r="E89" s="51">
        <f>'Temporary Relocation Numbers'!E89*Assumptions!F$45</f>
        <v>0</v>
      </c>
      <c r="F89" s="51">
        <f>'Temporary Relocation Numbers'!F89*Assumptions!G$45</f>
        <v>0</v>
      </c>
      <c r="G89" s="51">
        <f>'Temporary Relocation Numbers'!G89*Assumptions!H$45</f>
        <v>0</v>
      </c>
      <c r="H89" s="52">
        <f>'Temporary Relocation Numbers'!H89*Assumptions!C$45</f>
        <v>130905.35153202797</v>
      </c>
      <c r="I89" s="52">
        <f>'Temporary Relocation Numbers'!I89*Assumptions!D$45</f>
        <v>135323.0167543992</v>
      </c>
      <c r="J89" s="52">
        <f>'Temporary Relocation Numbers'!J89*Assumptions!E$45</f>
        <v>94139.218863299728</v>
      </c>
      <c r="K89" s="52">
        <f>'Temporary Relocation Numbers'!K89*Assumptions!F$45</f>
        <v>68269.86430959306</v>
      </c>
      <c r="L89" s="52">
        <f>'Temporary Relocation Numbers'!L89*Assumptions!G$45</f>
        <v>71038.095528265956</v>
      </c>
      <c r="M89" s="52">
        <f>'Temporary Relocation Numbers'!M89*Assumptions!H$45</f>
        <v>30933.449805508724</v>
      </c>
      <c r="N89" s="53">
        <f>'Temporary Relocation Numbers'!N89*Assumptions!C$45</f>
        <v>10037297.961302068</v>
      </c>
      <c r="O89" s="53">
        <f>'Temporary Relocation Numbers'!O89*Assumptions!D$45</f>
        <v>17395419.728117768</v>
      </c>
      <c r="P89" s="53">
        <f>'Temporary Relocation Numbers'!P89*Assumptions!E$45</f>
        <v>14033779.417479768</v>
      </c>
      <c r="Q89" s="53">
        <f>'Temporary Relocation Numbers'!Q89*Assumptions!F$45</f>
        <v>4610235.4215189023</v>
      </c>
      <c r="R89" s="53">
        <f>'Temporary Relocation Numbers'!R89*Assumptions!G$45</f>
        <v>3741794.8771841321</v>
      </c>
      <c r="S89" s="53">
        <f>'Temporary Relocation Numbers'!S89*Assumptions!H$45</f>
        <v>2172479.8627205994</v>
      </c>
      <c r="U89">
        <v>2108</v>
      </c>
      <c r="V89" s="51">
        <f>'Temporary Relocation Numbers'!V89*Assumptions!C$45</f>
        <v>0</v>
      </c>
      <c r="W89" s="51">
        <f>'Temporary Relocation Numbers'!W89*Assumptions!D$45</f>
        <v>0</v>
      </c>
      <c r="X89" s="51">
        <f>'Temporary Relocation Numbers'!X89*Assumptions!E$45</f>
        <v>0</v>
      </c>
      <c r="Y89" s="51">
        <f>'Temporary Relocation Numbers'!Y89*Assumptions!F$45</f>
        <v>0</v>
      </c>
      <c r="Z89" s="51">
        <f>'Temporary Relocation Numbers'!Z89*Assumptions!G$45</f>
        <v>0</v>
      </c>
      <c r="AA89" s="51">
        <f>'Temporary Relocation Numbers'!AA89*Assumptions!H$45</f>
        <v>0</v>
      </c>
      <c r="AB89" s="52">
        <f>'Temporary Relocation Numbers'!AB89*Assumptions!C$45</f>
        <v>121869.697524851</v>
      </c>
      <c r="AC89" s="52">
        <f>'Temporary Relocation Numbers'!AC89*Assumptions!D$45</f>
        <v>123575.89294275147</v>
      </c>
      <c r="AD89" s="52">
        <f>'Temporary Relocation Numbers'!AD89*Assumptions!E$45</f>
        <v>85064.361970873724</v>
      </c>
      <c r="AE89" s="52">
        <f>'Temporary Relocation Numbers'!AE89*Assumptions!F$45</f>
        <v>68094.193480103102</v>
      </c>
      <c r="AF89" s="52">
        <f>'Temporary Relocation Numbers'!AF89*Assumptions!G$45</f>
        <v>69587.001640836606</v>
      </c>
      <c r="AG89" s="52">
        <f>'Temporary Relocation Numbers'!AG89*Assumptions!H$45</f>
        <v>28292.785197131529</v>
      </c>
      <c r="AH89" s="53">
        <f>'Temporary Relocation Numbers'!AH89*Assumptions!C$45</f>
        <v>9344480.2079875376</v>
      </c>
      <c r="AI89" s="53">
        <f>'Temporary Relocation Numbers'!AI89*Assumptions!D$45</f>
        <v>15885357.698739192</v>
      </c>
      <c r="AJ89" s="53">
        <f>'Temporary Relocation Numbers'!AJ89*Assumptions!E$45</f>
        <v>12680947.500970716</v>
      </c>
      <c r="AK89" s="53">
        <f>'Temporary Relocation Numbers'!AK89*Assumptions!F$45</f>
        <v>4598372.4437785409</v>
      </c>
      <c r="AL89" s="53">
        <f>'Temporary Relocation Numbers'!AL89*Assumptions!G$45</f>
        <v>3665361.3011722881</v>
      </c>
      <c r="AM89" s="53">
        <f>'Temporary Relocation Numbers'!AM89*Assumptions!H$45</f>
        <v>1987023.9655617636</v>
      </c>
    </row>
    <row r="90" spans="1:39" x14ac:dyDescent="0.35">
      <c r="A90">
        <v>2109</v>
      </c>
      <c r="B90" s="51">
        <f>'Temporary Relocation Numbers'!B90*Assumptions!C$45</f>
        <v>0</v>
      </c>
      <c r="C90" s="51">
        <f>'Temporary Relocation Numbers'!C90*Assumptions!D$45</f>
        <v>0</v>
      </c>
      <c r="D90" s="51">
        <f>'Temporary Relocation Numbers'!D90*Assumptions!E$45</f>
        <v>0</v>
      </c>
      <c r="E90" s="51">
        <f>'Temporary Relocation Numbers'!E90*Assumptions!F$45</f>
        <v>0</v>
      </c>
      <c r="F90" s="51">
        <f>'Temporary Relocation Numbers'!F90*Assumptions!G$45</f>
        <v>0</v>
      </c>
      <c r="G90" s="51">
        <f>'Temporary Relocation Numbers'!G90*Assumptions!H$45</f>
        <v>0</v>
      </c>
      <c r="H90" s="52">
        <f>'Temporary Relocation Numbers'!H90*Assumptions!C$45</f>
        <v>132785.57019665954</v>
      </c>
      <c r="I90" s="52">
        <f>'Temporary Relocation Numbers'!I90*Assumptions!D$45</f>
        <v>137266.68719168927</v>
      </c>
      <c r="J90" s="52">
        <f>'Temporary Relocation Numbers'!J90*Assumptions!E$45</f>
        <v>95491.358514651627</v>
      </c>
      <c r="K90" s="52">
        <f>'Temporary Relocation Numbers'!K90*Assumptions!F$45</f>
        <v>69250.437461144858</v>
      </c>
      <c r="L90" s="52">
        <f>'Temporary Relocation Numbers'!L90*Assumptions!G$45</f>
        <v>72058.429315608824</v>
      </c>
      <c r="M90" s="52">
        <f>'Temporary Relocation Numbers'!M90*Assumptions!H$45</f>
        <v>31377.75287643039</v>
      </c>
      <c r="N90" s="53">
        <f>'Temporary Relocation Numbers'!N90*Assumptions!C$45</f>
        <v>10176734.620560925</v>
      </c>
      <c r="O90" s="53">
        <f>'Temporary Relocation Numbers'!O90*Assumptions!D$45</f>
        <v>17637074.327059228</v>
      </c>
      <c r="P90" s="53">
        <f>'Temporary Relocation Numbers'!P90*Assumptions!E$45</f>
        <v>14228734.606246052</v>
      </c>
      <c r="Q90" s="53">
        <f>'Temporary Relocation Numbers'!Q90*Assumptions!F$45</f>
        <v>4674280.1303690188</v>
      </c>
      <c r="R90" s="53">
        <f>'Temporary Relocation Numbers'!R90*Assumptions!G$45</f>
        <v>3793775.3383917199</v>
      </c>
      <c r="S90" s="53">
        <f>'Temporary Relocation Numbers'!S90*Assumptions!H$45</f>
        <v>2202659.6317712734</v>
      </c>
      <c r="U90">
        <v>2109</v>
      </c>
      <c r="V90" s="51">
        <f>'Temporary Relocation Numbers'!V90*Assumptions!C$45</f>
        <v>0</v>
      </c>
      <c r="W90" s="51">
        <f>'Temporary Relocation Numbers'!W90*Assumptions!D$45</f>
        <v>0</v>
      </c>
      <c r="X90" s="51">
        <f>'Temporary Relocation Numbers'!X90*Assumptions!E$45</f>
        <v>0</v>
      </c>
      <c r="Y90" s="51">
        <f>'Temporary Relocation Numbers'!Y90*Assumptions!F$45</f>
        <v>0</v>
      </c>
      <c r="Z90" s="51">
        <f>'Temporary Relocation Numbers'!Z90*Assumptions!G$45</f>
        <v>0</v>
      </c>
      <c r="AA90" s="51">
        <f>'Temporary Relocation Numbers'!AA90*Assumptions!H$45</f>
        <v>0</v>
      </c>
      <c r="AB90" s="52">
        <f>'Temporary Relocation Numbers'!AB90*Assumptions!C$45</f>
        <v>123620.13535842701</v>
      </c>
      <c r="AC90" s="52">
        <f>'Temporary Relocation Numbers'!AC90*Assumptions!D$45</f>
        <v>125350.8371882709</v>
      </c>
      <c r="AD90" s="52">
        <f>'Temporary Relocation Numbers'!AD90*Assumptions!E$45</f>
        <v>86286.157712612185</v>
      </c>
      <c r="AE90" s="52">
        <f>'Temporary Relocation Numbers'!AE90*Assumptions!F$45</f>
        <v>69072.243437846788</v>
      </c>
      <c r="AF90" s="52">
        <f>'Temporary Relocation Numbers'!AF90*Assumptions!G$45</f>
        <v>70586.493088432893</v>
      </c>
      <c r="AG90" s="52">
        <f>'Temporary Relocation Numbers'!AG90*Assumptions!H$45</f>
        <v>28699.159895946221</v>
      </c>
      <c r="AH90" s="53">
        <f>'Temporary Relocation Numbers'!AH90*Assumptions!C$45</f>
        <v>9474292.3454508055</v>
      </c>
      <c r="AI90" s="53">
        <f>'Temporary Relocation Numbers'!AI90*Assumptions!D$45</f>
        <v>16106034.739231955</v>
      </c>
      <c r="AJ90" s="53">
        <f>'Temporary Relocation Numbers'!AJ90*Assumptions!E$45</f>
        <v>12857109.348769736</v>
      </c>
      <c r="AK90" s="53">
        <f>'Temporary Relocation Numbers'!AK90*Assumptions!F$45</f>
        <v>4662252.3538958356</v>
      </c>
      <c r="AL90" s="53">
        <f>'Temporary Relocation Numbers'!AL90*Assumptions!G$45</f>
        <v>3716279.9584426628</v>
      </c>
      <c r="AM90" s="53">
        <f>'Temporary Relocation Numbers'!AM90*Assumptions!H$45</f>
        <v>2014627.4087088555</v>
      </c>
    </row>
    <row r="91" spans="1:39" x14ac:dyDescent="0.35">
      <c r="A91">
        <v>2110</v>
      </c>
      <c r="B91" s="51">
        <f>'Temporary Relocation Numbers'!B91*Assumptions!C$45</f>
        <v>0</v>
      </c>
      <c r="C91" s="51">
        <f>'Temporary Relocation Numbers'!C91*Assumptions!D$45</f>
        <v>0</v>
      </c>
      <c r="D91" s="51">
        <f>'Temporary Relocation Numbers'!D91*Assumptions!E$45</f>
        <v>0</v>
      </c>
      <c r="E91" s="51">
        <f>'Temporary Relocation Numbers'!E91*Assumptions!F$45</f>
        <v>0</v>
      </c>
      <c r="F91" s="51">
        <f>'Temporary Relocation Numbers'!F91*Assumptions!G$45</f>
        <v>0</v>
      </c>
      <c r="G91" s="51">
        <f>'Temporary Relocation Numbers'!G91*Assumptions!H$45</f>
        <v>0</v>
      </c>
      <c r="H91" s="52">
        <f>'Temporary Relocation Numbers'!H91*Assumptions!C$45</f>
        <v>144006.72882456309</v>
      </c>
      <c r="I91" s="52">
        <f>'Temporary Relocation Numbers'!I91*Assumptions!D$45</f>
        <v>148866.52645903992</v>
      </c>
      <c r="J91" s="52">
        <f>'Temporary Relocation Numbers'!J91*Assumptions!E$45</f>
        <v>103560.937761101</v>
      </c>
      <c r="K91" s="52">
        <f>'Temporary Relocation Numbers'!K91*Assumptions!F$45</f>
        <v>75102.505141784815</v>
      </c>
      <c r="L91" s="52">
        <f>'Temporary Relocation Numbers'!L91*Assumptions!G$45</f>
        <v>78147.788759036994</v>
      </c>
      <c r="M91" s="52">
        <f>'Temporary Relocation Numbers'!M91*Assumptions!H$45</f>
        <v>34029.356826258059</v>
      </c>
      <c r="N91" s="53">
        <f>'Temporary Relocation Numbers'!N91*Assumptions!C$45</f>
        <v>11031599.931020584</v>
      </c>
      <c r="O91" s="53">
        <f>'Temporary Relocation Numbers'!O91*Assumptions!D$45</f>
        <v>19118622.542902406</v>
      </c>
      <c r="P91" s="53">
        <f>'Temporary Relocation Numbers'!P91*Assumptions!E$45</f>
        <v>15423975.720428333</v>
      </c>
      <c r="Q91" s="53">
        <f>'Temporary Relocation Numbers'!Q91*Assumptions!F$45</f>
        <v>5066928.6648753714</v>
      </c>
      <c r="R91" s="53">
        <f>'Temporary Relocation Numbers'!R91*Assumptions!G$45</f>
        <v>4112459.774351757</v>
      </c>
      <c r="S91" s="53">
        <f>'Temporary Relocation Numbers'!S91*Assumptions!H$45</f>
        <v>2387687.2835827661</v>
      </c>
      <c r="U91">
        <v>2110</v>
      </c>
      <c r="V91" s="51">
        <f>'Temporary Relocation Numbers'!V91*Assumptions!C$45</f>
        <v>0</v>
      </c>
      <c r="W91" s="51">
        <f>'Temporary Relocation Numbers'!W91*Assumptions!D$45</f>
        <v>0</v>
      </c>
      <c r="X91" s="51">
        <f>'Temporary Relocation Numbers'!X91*Assumptions!E$45</f>
        <v>0</v>
      </c>
      <c r="Y91" s="51">
        <f>'Temporary Relocation Numbers'!Y91*Assumptions!F$45</f>
        <v>0</v>
      </c>
      <c r="Z91" s="51">
        <f>'Temporary Relocation Numbers'!Z91*Assumptions!G$45</f>
        <v>0</v>
      </c>
      <c r="AA91" s="51">
        <f>'Temporary Relocation Numbers'!AA91*Assumptions!H$45</f>
        <v>0</v>
      </c>
      <c r="AB91" s="52">
        <f>'Temporary Relocation Numbers'!AB91*Assumptions!C$45</f>
        <v>134066.76104527977</v>
      </c>
      <c r="AC91" s="52">
        <f>'Temporary Relocation Numbers'!AC91*Assumptions!D$45</f>
        <v>135943.71731934915</v>
      </c>
      <c r="AD91" s="52">
        <f>'Temporary Relocation Numbers'!AD91*Assumptions!E$45</f>
        <v>93577.843561093629</v>
      </c>
      <c r="AE91" s="52">
        <f>'Temporary Relocation Numbers'!AE91*Assumptions!F$45</f>
        <v>74909.252679538797</v>
      </c>
      <c r="AF91" s="52">
        <f>'Temporary Relocation Numbers'!AF91*Assumptions!G$45</f>
        <v>76551.465297082177</v>
      </c>
      <c r="AG91" s="52">
        <f>'Temporary Relocation Numbers'!AG91*Assumptions!H$45</f>
        <v>31124.407045941734</v>
      </c>
      <c r="AH91" s="53">
        <f>'Temporary Relocation Numbers'!AH91*Assumptions!C$45</f>
        <v>10270151.151763368</v>
      </c>
      <c r="AI91" s="53">
        <f>'Temporary Relocation Numbers'!AI91*Assumptions!D$45</f>
        <v>17458972.680623282</v>
      </c>
      <c r="AJ91" s="53">
        <f>'Temporary Relocation Numbers'!AJ91*Assumptions!E$45</f>
        <v>13937131.299312061</v>
      </c>
      <c r="AK91" s="53">
        <f>'Temporary Relocation Numbers'!AK91*Assumptions!F$45</f>
        <v>5053890.5320106503</v>
      </c>
      <c r="AL91" s="53">
        <f>'Temporary Relocation Numbers'!AL91*Assumptions!G$45</f>
        <v>4028454.63321609</v>
      </c>
      <c r="AM91" s="53">
        <f>'Temporary Relocation Numbers'!AM91*Assumptions!H$45</f>
        <v>2183859.9915971677</v>
      </c>
    </row>
    <row r="92" spans="1:39" x14ac:dyDescent="0.35">
      <c r="A92">
        <v>2111</v>
      </c>
      <c r="B92" s="51">
        <f>'Temporary Relocation Numbers'!B92*Assumptions!C$45</f>
        <v>0</v>
      </c>
      <c r="C92" s="51">
        <f>'Temporary Relocation Numbers'!C92*Assumptions!D$45</f>
        <v>0</v>
      </c>
      <c r="D92" s="51">
        <f>'Temporary Relocation Numbers'!D92*Assumptions!E$45</f>
        <v>0</v>
      </c>
      <c r="E92" s="51">
        <f>'Temporary Relocation Numbers'!E92*Assumptions!F$45</f>
        <v>0</v>
      </c>
      <c r="F92" s="51">
        <f>'Temporary Relocation Numbers'!F92*Assumptions!G$45</f>
        <v>0</v>
      </c>
      <c r="G92" s="51">
        <f>'Temporary Relocation Numbers'!G92*Assumptions!H$45</f>
        <v>0</v>
      </c>
      <c r="H92" s="52">
        <f>'Temporary Relocation Numbers'!H92*Assumptions!C$45</f>
        <v>146075.12508338393</v>
      </c>
      <c r="I92" s="52">
        <f>'Temporary Relocation Numbers'!I92*Assumptions!D$45</f>
        <v>151004.72492313152</v>
      </c>
      <c r="J92" s="52">
        <f>'Temporary Relocation Numbers'!J92*Assumptions!E$45</f>
        <v>105048.40336755886</v>
      </c>
      <c r="K92" s="52">
        <f>'Temporary Relocation Numbers'!K92*Assumptions!F$45</f>
        <v>76181.216823740935</v>
      </c>
      <c r="L92" s="52">
        <f>'Temporary Relocation Numbers'!L92*Assumptions!G$45</f>
        <v>79270.240433508632</v>
      </c>
      <c r="M92" s="52">
        <f>'Temporary Relocation Numbers'!M92*Assumptions!H$45</f>
        <v>34518.127003346526</v>
      </c>
      <c r="N92" s="53">
        <f>'Temporary Relocation Numbers'!N92*Assumptions!C$45</f>
        <v>11184849.286234725</v>
      </c>
      <c r="O92" s="53">
        <f>'Temporary Relocation Numbers'!O92*Assumptions!D$45</f>
        <v>19384215.620570451</v>
      </c>
      <c r="P92" s="53">
        <f>'Temporary Relocation Numbers'!P92*Assumptions!E$45</f>
        <v>15638243.310693955</v>
      </c>
      <c r="Q92" s="53">
        <f>'Temporary Relocation Numbers'!Q92*Assumptions!F$45</f>
        <v>5137317.6887398697</v>
      </c>
      <c r="R92" s="53">
        <f>'Temporary Relocation Numbers'!R92*Assumptions!G$45</f>
        <v>4169589.4575078054</v>
      </c>
      <c r="S92" s="53">
        <f>'Temporary Relocation Numbers'!S92*Assumptions!H$45</f>
        <v>2420856.682305532</v>
      </c>
      <c r="U92">
        <v>2111</v>
      </c>
      <c r="V92" s="51">
        <f>'Temporary Relocation Numbers'!V92*Assumptions!C$45</f>
        <v>0</v>
      </c>
      <c r="W92" s="51">
        <f>'Temporary Relocation Numbers'!W92*Assumptions!D$45</f>
        <v>0</v>
      </c>
      <c r="X92" s="51">
        <f>'Temporary Relocation Numbers'!X92*Assumptions!E$45</f>
        <v>0</v>
      </c>
      <c r="Y92" s="51">
        <f>'Temporary Relocation Numbers'!Y92*Assumptions!F$45</f>
        <v>0</v>
      </c>
      <c r="Z92" s="51">
        <f>'Temporary Relocation Numbers'!Z92*Assumptions!G$45</f>
        <v>0</v>
      </c>
      <c r="AA92" s="51">
        <f>'Temporary Relocation Numbers'!AA92*Assumptions!H$45</f>
        <v>0</v>
      </c>
      <c r="AB92" s="52">
        <f>'Temporary Relocation Numbers'!AB92*Assumptions!C$45</f>
        <v>135992.38764093778</v>
      </c>
      <c r="AC92" s="52">
        <f>'Temporary Relocation Numbers'!AC92*Assumptions!D$45</f>
        <v>137896.30299787049</v>
      </c>
      <c r="AD92" s="52">
        <f>'Temporary Relocation Numbers'!AD92*Assumptions!E$45</f>
        <v>94921.920071338449</v>
      </c>
      <c r="AE92" s="52">
        <f>'Temporary Relocation Numbers'!AE92*Assumptions!F$45</f>
        <v>75985.188639324275</v>
      </c>
      <c r="AF92" s="52">
        <f>'Temporary Relocation Numbers'!AF92*Assumptions!G$45</f>
        <v>77650.98867158113</v>
      </c>
      <c r="AG92" s="52">
        <f>'Temporary Relocation Numbers'!AG92*Assumptions!H$45</f>
        <v>31571.452872323036</v>
      </c>
      <c r="AH92" s="53">
        <f>'Temporary Relocation Numbers'!AH92*Assumptions!C$45</f>
        <v>10412822.573116656</v>
      </c>
      <c r="AI92" s="53">
        <f>'Temporary Relocation Numbers'!AI92*Assumptions!D$45</f>
        <v>17701510.147784613</v>
      </c>
      <c r="AJ92" s="53">
        <f>'Temporary Relocation Numbers'!AJ92*Assumptions!E$45</f>
        <v>14130743.866710227</v>
      </c>
      <c r="AK92" s="53">
        <f>'Temporary Relocation Numbers'!AK92*Assumptions!F$45</f>
        <v>5124098.4320610855</v>
      </c>
      <c r="AL92" s="53">
        <f>'Temporary Relocation Numbers'!AL92*Assumptions!G$45</f>
        <v>4084417.3293716852</v>
      </c>
      <c r="AM92" s="53">
        <f>'Temporary Relocation Numbers'!AM92*Assumptions!H$45</f>
        <v>2214197.8517156374</v>
      </c>
    </row>
    <row r="93" spans="1:39" x14ac:dyDescent="0.35">
      <c r="A93">
        <v>2112</v>
      </c>
      <c r="B93" s="51">
        <f>'Temporary Relocation Numbers'!B93*Assumptions!C$45</f>
        <v>0</v>
      </c>
      <c r="C93" s="51">
        <f>'Temporary Relocation Numbers'!C93*Assumptions!D$45</f>
        <v>0</v>
      </c>
      <c r="D93" s="51">
        <f>'Temporary Relocation Numbers'!D93*Assumptions!E$45</f>
        <v>0</v>
      </c>
      <c r="E93" s="51">
        <f>'Temporary Relocation Numbers'!E93*Assumptions!F$45</f>
        <v>0</v>
      </c>
      <c r="F93" s="51">
        <f>'Temporary Relocation Numbers'!F93*Assumptions!G$45</f>
        <v>0</v>
      </c>
      <c r="G93" s="51">
        <f>'Temporary Relocation Numbers'!G93*Assumptions!H$45</f>
        <v>0</v>
      </c>
      <c r="H93" s="52">
        <f>'Temporary Relocation Numbers'!H93*Assumptions!C$45</f>
        <v>148173.23011427699</v>
      </c>
      <c r="I93" s="52">
        <f>'Temporary Relocation Numbers'!I93*Assumptions!D$45</f>
        <v>153173.63474175386</v>
      </c>
      <c r="J93" s="52">
        <f>'Temporary Relocation Numbers'!J93*Assumptions!E$45</f>
        <v>106557.23372773785</v>
      </c>
      <c r="K93" s="52">
        <f>'Temporary Relocation Numbers'!K93*Assumptions!F$45</f>
        <v>77275.422248423638</v>
      </c>
      <c r="L93" s="52">
        <f>'Temporary Relocation Numbers'!L93*Assumptions!G$45</f>
        <v>80408.814096606351</v>
      </c>
      <c r="M93" s="52">
        <f>'Temporary Relocation Numbers'!M93*Assumptions!H$45</f>
        <v>35013.917480208234</v>
      </c>
      <c r="N93" s="53">
        <f>'Temporary Relocation Numbers'!N93*Assumptions!C$45</f>
        <v>11340227.558833506</v>
      </c>
      <c r="O93" s="53">
        <f>'Temporary Relocation Numbers'!O93*Assumptions!D$45</f>
        <v>19653498.278005384</v>
      </c>
      <c r="P93" s="53">
        <f>'Temporary Relocation Numbers'!P93*Assumptions!E$45</f>
        <v>15855487.474643977</v>
      </c>
      <c r="Q93" s="53">
        <f>'Temporary Relocation Numbers'!Q93*Assumptions!F$45</f>
        <v>5208684.5465168394</v>
      </c>
      <c r="R93" s="53">
        <f>'Temporary Relocation Numbers'!R93*Assumptions!G$45</f>
        <v>4227512.7777756061</v>
      </c>
      <c r="S93" s="53">
        <f>'Temporary Relocation Numbers'!S93*Assumptions!H$45</f>
        <v>2454486.8654112429</v>
      </c>
      <c r="U93">
        <v>2112</v>
      </c>
      <c r="V93" s="51">
        <f>'Temporary Relocation Numbers'!V93*Assumptions!C$45</f>
        <v>0</v>
      </c>
      <c r="W93" s="51">
        <f>'Temporary Relocation Numbers'!W93*Assumptions!D$45</f>
        <v>0</v>
      </c>
      <c r="X93" s="51">
        <f>'Temporary Relocation Numbers'!X93*Assumptions!E$45</f>
        <v>0</v>
      </c>
      <c r="Y93" s="51">
        <f>'Temporary Relocation Numbers'!Y93*Assumptions!F$45</f>
        <v>0</v>
      </c>
      <c r="Z93" s="51">
        <f>'Temporary Relocation Numbers'!Z93*Assumptions!G$45</f>
        <v>0</v>
      </c>
      <c r="AA93" s="51">
        <f>'Temporary Relocation Numbers'!AA93*Assumptions!H$45</f>
        <v>0</v>
      </c>
      <c r="AB93" s="52">
        <f>'Temporary Relocation Numbers'!AB93*Assumptions!C$45</f>
        <v>137945.67238062041</v>
      </c>
      <c r="AC93" s="52">
        <f>'Temporary Relocation Numbers'!AC93*Assumptions!D$45</f>
        <v>139876.93403889288</v>
      </c>
      <c r="AD93" s="52">
        <f>'Temporary Relocation Numbers'!AD93*Assumptions!E$45</f>
        <v>96285.301810221208</v>
      </c>
      <c r="AE93" s="52">
        <f>'Temporary Relocation Numbers'!AE93*Assumptions!F$45</f>
        <v>77076.578473606598</v>
      </c>
      <c r="AF93" s="52">
        <f>'Temporary Relocation Numbers'!AF93*Assumptions!G$45</f>
        <v>78766.304711137243</v>
      </c>
      <c r="AG93" s="52">
        <f>'Temporary Relocation Numbers'!AG93*Assumptions!H$45</f>
        <v>32024.919703627897</v>
      </c>
      <c r="AH93" s="53">
        <f>'Temporary Relocation Numbers'!AH93*Assumptions!C$45</f>
        <v>10557475.964761335</v>
      </c>
      <c r="AI93" s="53">
        <f>'Temporary Relocation Numbers'!AI93*Assumptions!D$45</f>
        <v>17947416.909580458</v>
      </c>
      <c r="AJ93" s="53">
        <f>'Temporary Relocation Numbers'!AJ93*Assumptions!E$45</f>
        <v>14327046.071268983</v>
      </c>
      <c r="AK93" s="53">
        <f>'Temporary Relocation Numbers'!AK93*Assumptions!F$45</f>
        <v>5195281.6498787468</v>
      </c>
      <c r="AL93" s="53">
        <f>'Temporary Relocation Numbers'!AL93*Assumptions!G$45</f>
        <v>4141157.4510281617</v>
      </c>
      <c r="AM93" s="53">
        <f>'Temporary Relocation Numbers'!AM93*Assumptions!H$45</f>
        <v>2244957.1609014054</v>
      </c>
    </row>
    <row r="94" spans="1:39" x14ac:dyDescent="0.35">
      <c r="A94">
        <v>2113</v>
      </c>
      <c r="B94" s="51">
        <f>'Temporary Relocation Numbers'!B94*Assumptions!C$45</f>
        <v>0</v>
      </c>
      <c r="C94" s="51">
        <f>'Temporary Relocation Numbers'!C94*Assumptions!D$45</f>
        <v>0</v>
      </c>
      <c r="D94" s="51">
        <f>'Temporary Relocation Numbers'!D94*Assumptions!E$45</f>
        <v>0</v>
      </c>
      <c r="E94" s="51">
        <f>'Temporary Relocation Numbers'!E94*Assumptions!F$45</f>
        <v>0</v>
      </c>
      <c r="F94" s="51">
        <f>'Temporary Relocation Numbers'!F94*Assumptions!G$45</f>
        <v>0</v>
      </c>
      <c r="G94" s="51">
        <f>'Temporary Relocation Numbers'!G94*Assumptions!H$45</f>
        <v>0</v>
      </c>
      <c r="H94" s="52">
        <f>'Temporary Relocation Numbers'!H94*Assumptions!C$45</f>
        <v>150301.47063003192</v>
      </c>
      <c r="I94" s="52">
        <f>'Temporary Relocation Numbers'!I94*Assumptions!D$45</f>
        <v>155373.69702798082</v>
      </c>
      <c r="J94" s="52">
        <f>'Temporary Relocation Numbers'!J94*Assumptions!E$45</f>
        <v>108087.73570769228</v>
      </c>
      <c r="K94" s="52">
        <f>'Temporary Relocation Numbers'!K94*Assumptions!F$45</f>
        <v>78385.343955430581</v>
      </c>
      <c r="L94" s="52">
        <f>'Temporary Relocation Numbers'!L94*Assumptions!G$45</f>
        <v>81563.741311544058</v>
      </c>
      <c r="M94" s="52">
        <f>'Temporary Relocation Numbers'!M94*Assumptions!H$45</f>
        <v>35516.829090754945</v>
      </c>
      <c r="N94" s="53">
        <f>'Temporary Relocation Numbers'!N94*Assumptions!C$45</f>
        <v>11497764.323422473</v>
      </c>
      <c r="O94" s="53">
        <f>'Temporary Relocation Numbers'!O94*Assumptions!D$45</f>
        <v>19926521.770303834</v>
      </c>
      <c r="P94" s="53">
        <f>'Temporary Relocation Numbers'!P94*Assumptions!E$45</f>
        <v>16075749.562399937</v>
      </c>
      <c r="Q94" s="53">
        <f>'Temporary Relocation Numbers'!Q94*Assumptions!F$45</f>
        <v>5281042.822130423</v>
      </c>
      <c r="R94" s="53">
        <f>'Temporary Relocation Numbers'!R94*Assumptions!G$45</f>
        <v>4286240.7602445753</v>
      </c>
      <c r="S94" s="53">
        <f>'Temporary Relocation Numbers'!S94*Assumptions!H$45</f>
        <v>2488584.2340484182</v>
      </c>
      <c r="U94">
        <v>2113</v>
      </c>
      <c r="V94" s="51">
        <f>'Temporary Relocation Numbers'!V94*Assumptions!C$45</f>
        <v>0</v>
      </c>
      <c r="W94" s="51">
        <f>'Temporary Relocation Numbers'!W94*Assumptions!D$45</f>
        <v>0</v>
      </c>
      <c r="X94" s="51">
        <f>'Temporary Relocation Numbers'!X94*Assumptions!E$45</f>
        <v>0</v>
      </c>
      <c r="Y94" s="51">
        <f>'Temporary Relocation Numbers'!Y94*Assumptions!F$45</f>
        <v>0</v>
      </c>
      <c r="Z94" s="51">
        <f>'Temporary Relocation Numbers'!Z94*Assumptions!G$45</f>
        <v>0</v>
      </c>
      <c r="AA94" s="51">
        <f>'Temporary Relocation Numbers'!AA94*Assumptions!H$45</f>
        <v>0</v>
      </c>
      <c r="AB94" s="52">
        <f>'Temporary Relocation Numbers'!AB94*Assumptions!C$45</f>
        <v>139927.01252355363</v>
      </c>
      <c r="AC94" s="52">
        <f>'Temporary Relocation Numbers'!AC94*Assumptions!D$45</f>
        <v>141886.01326333554</v>
      </c>
      <c r="AD94" s="52">
        <f>'Temporary Relocation Numbers'!AD94*Assumptions!E$45</f>
        <v>97668.266062442519</v>
      </c>
      <c r="AE94" s="52">
        <f>'Temporary Relocation Numbers'!AE94*Assumptions!F$45</f>
        <v>78183.644149348343</v>
      </c>
      <c r="AF94" s="52">
        <f>'Temporary Relocation Numbers'!AF94*Assumptions!G$45</f>
        <v>79897.640248826836</v>
      </c>
      <c r="AG94" s="52">
        <f>'Temporary Relocation Numbers'!AG94*Assumptions!H$45</f>
        <v>32484.89976598123</v>
      </c>
      <c r="AH94" s="53">
        <f>'Temporary Relocation Numbers'!AH94*Assumptions!C$45</f>
        <v>10704138.859935669</v>
      </c>
      <c r="AI94" s="53">
        <f>'Temporary Relocation Numbers'!AI94*Assumptions!D$45</f>
        <v>18196739.771753736</v>
      </c>
      <c r="AJ94" s="53">
        <f>'Temporary Relocation Numbers'!AJ94*Assumptions!E$45</f>
        <v>14526075.277030088</v>
      </c>
      <c r="AK94" s="53">
        <f>'Temporary Relocation Numbers'!AK94*Assumptions!F$45</f>
        <v>5267453.7344338587</v>
      </c>
      <c r="AL94" s="53">
        <f>'Temporary Relocation Numbers'!AL94*Assumptions!G$45</f>
        <v>4198685.7980656317</v>
      </c>
      <c r="AM94" s="53">
        <f>'Temporary Relocation Numbers'!AM94*Assumptions!H$45</f>
        <v>2276143.7738626022</v>
      </c>
    </row>
    <row r="95" spans="1:39" x14ac:dyDescent="0.35">
      <c r="A95">
        <v>2114</v>
      </c>
      <c r="B95" s="51">
        <f>'Temporary Relocation Numbers'!B95*Assumptions!C$45</f>
        <v>0</v>
      </c>
      <c r="C95" s="51">
        <f>'Temporary Relocation Numbers'!C95*Assumptions!D$45</f>
        <v>0</v>
      </c>
      <c r="D95" s="51">
        <f>'Temporary Relocation Numbers'!D95*Assumptions!E$45</f>
        <v>0</v>
      </c>
      <c r="E95" s="51">
        <f>'Temporary Relocation Numbers'!E95*Assumptions!F$45</f>
        <v>0</v>
      </c>
      <c r="F95" s="51">
        <f>'Temporary Relocation Numbers'!F95*Assumptions!G$45</f>
        <v>0</v>
      </c>
      <c r="G95" s="51">
        <f>'Temporary Relocation Numbers'!G95*Assumptions!H$45</f>
        <v>0</v>
      </c>
      <c r="H95" s="52">
        <f>'Temporary Relocation Numbers'!H95*Assumptions!C$45</f>
        <v>152460.27947239627</v>
      </c>
      <c r="I95" s="52">
        <f>'Temporary Relocation Numbers'!I95*Assumptions!D$45</f>
        <v>157605.35923067803</v>
      </c>
      <c r="J95" s="52">
        <f>'Temporary Relocation Numbers'!J95*Assumptions!E$45</f>
        <v>109640.22058105243</v>
      </c>
      <c r="K95" s="52">
        <f>'Temporary Relocation Numbers'!K95*Assumptions!F$45</f>
        <v>79511.207680738284</v>
      </c>
      <c r="L95" s="52">
        <f>'Temporary Relocation Numbers'!L95*Assumptions!G$45</f>
        <v>82735.256967522582</v>
      </c>
      <c r="M95" s="52">
        <f>'Temporary Relocation Numbers'!M95*Assumptions!H$45</f>
        <v>36026.964117195232</v>
      </c>
      <c r="N95" s="53">
        <f>'Temporary Relocation Numbers'!N95*Assumptions!C$45</f>
        <v>11657489.565453222</v>
      </c>
      <c r="O95" s="53">
        <f>'Temporary Relocation Numbers'!O95*Assumptions!D$45</f>
        <v>20203338.064590629</v>
      </c>
      <c r="P95" s="53">
        <f>'Temporary Relocation Numbers'!P95*Assumptions!E$45</f>
        <v>16299071.498513136</v>
      </c>
      <c r="Q95" s="53">
        <f>'Temporary Relocation Numbers'!Q95*Assumptions!F$45</f>
        <v>5354406.288210622</v>
      </c>
      <c r="R95" s="53">
        <f>'Temporary Relocation Numbers'!R95*Assumptions!G$45</f>
        <v>4345784.5831630407</v>
      </c>
      <c r="S95" s="53">
        <f>'Temporary Relocation Numbers'!S95*Assumptions!H$45</f>
        <v>2523155.2782893884</v>
      </c>
      <c r="U95">
        <v>2114</v>
      </c>
      <c r="V95" s="51">
        <f>'Temporary Relocation Numbers'!V95*Assumptions!C$45</f>
        <v>0</v>
      </c>
      <c r="W95" s="51">
        <f>'Temporary Relocation Numbers'!W95*Assumptions!D$45</f>
        <v>0</v>
      </c>
      <c r="X95" s="51">
        <f>'Temporary Relocation Numbers'!X95*Assumptions!E$45</f>
        <v>0</v>
      </c>
      <c r="Y95" s="51">
        <f>'Temporary Relocation Numbers'!Y95*Assumptions!F$45</f>
        <v>0</v>
      </c>
      <c r="Z95" s="51">
        <f>'Temporary Relocation Numbers'!Z95*Assumptions!G$45</f>
        <v>0</v>
      </c>
      <c r="AA95" s="51">
        <f>'Temporary Relocation Numbers'!AA95*Assumptions!H$45</f>
        <v>0</v>
      </c>
      <c r="AB95" s="52">
        <f>'Temporary Relocation Numbers'!AB95*Assumptions!C$45</f>
        <v>141936.81103487383</v>
      </c>
      <c r="AC95" s="52">
        <f>'Temporary Relocation Numbers'!AC95*Assumptions!D$45</f>
        <v>143923.94927791177</v>
      </c>
      <c r="AD95" s="52">
        <f>'Temporary Relocation Numbers'!AD95*Assumptions!E$45</f>
        <v>99071.094095396373</v>
      </c>
      <c r="AE95" s="52">
        <f>'Temporary Relocation Numbers'!AE95*Assumptions!F$45</f>
        <v>79306.610821666152</v>
      </c>
      <c r="AF95" s="52">
        <f>'Temporary Relocation Numbers'!AF95*Assumptions!G$45</f>
        <v>81045.225375773371</v>
      </c>
      <c r="AG95" s="52">
        <f>'Temporary Relocation Numbers'!AG95*Assumptions!H$45</f>
        <v>32951.486610169479</v>
      </c>
      <c r="AH95" s="53">
        <f>'Temporary Relocation Numbers'!AH95*Assumptions!C$45</f>
        <v>10852839.174365586</v>
      </c>
      <c r="AI95" s="53">
        <f>'Temporary Relocation Numbers'!AI95*Assumptions!D$45</f>
        <v>18449526.190265812</v>
      </c>
      <c r="AJ95" s="53">
        <f>'Temporary Relocation Numbers'!AJ95*Assumptions!E$45</f>
        <v>14727869.367091054</v>
      </c>
      <c r="AK95" s="53">
        <f>'Temporary Relocation Numbers'!AK95*Assumptions!F$45</f>
        <v>5340628.4229169292</v>
      </c>
      <c r="AL95" s="53">
        <f>'Temporary Relocation Numbers'!AL95*Assumptions!G$45</f>
        <v>4257013.3203945542</v>
      </c>
      <c r="AM95" s="53">
        <f>'Temporary Relocation Numbers'!AM95*Assumptions!H$45</f>
        <v>2307763.6266401</v>
      </c>
    </row>
    <row r="96" spans="1:39" x14ac:dyDescent="0.35">
      <c r="A96">
        <v>2115</v>
      </c>
      <c r="B96" s="51">
        <f>'Temporary Relocation Numbers'!B96*Assumptions!C$45</f>
        <v>0</v>
      </c>
      <c r="C96" s="51">
        <f>'Temporary Relocation Numbers'!C96*Assumptions!D$45</f>
        <v>0</v>
      </c>
      <c r="D96" s="51">
        <f>'Temporary Relocation Numbers'!D96*Assumptions!E$45</f>
        <v>0</v>
      </c>
      <c r="E96" s="51">
        <f>'Temporary Relocation Numbers'!E96*Assumptions!F$45</f>
        <v>0</v>
      </c>
      <c r="F96" s="51">
        <f>'Temporary Relocation Numbers'!F96*Assumptions!G$45</f>
        <v>0</v>
      </c>
      <c r="G96" s="51">
        <f>'Temporary Relocation Numbers'!G96*Assumptions!H$45</f>
        <v>0</v>
      </c>
      <c r="H96" s="52">
        <f>'Temporary Relocation Numbers'!H96*Assumptions!C$45</f>
        <v>154650.0957001065</v>
      </c>
      <c r="I96" s="52">
        <f>'Temporary Relocation Numbers'!I96*Assumptions!D$45</f>
        <v>159869.07522550487</v>
      </c>
      <c r="J96" s="52">
        <f>'Temporary Relocation Numbers'!J96*Assumptions!E$45</f>
        <v>111215.00409233141</v>
      </c>
      <c r="K96" s="52">
        <f>'Temporary Relocation Numbers'!K96*Assumptions!F$45</f>
        <v>80653.242402612465</v>
      </c>
      <c r="L96" s="52">
        <f>'Temporary Relocation Numbers'!L96*Assumptions!G$45</f>
        <v>83923.599327501375</v>
      </c>
      <c r="M96" s="52">
        <f>'Temporary Relocation Numbers'!M96*Assumptions!H$45</f>
        <v>36544.426310836643</v>
      </c>
      <c r="N96" s="53">
        <f>'Temporary Relocation Numbers'!N96*Assumptions!C$45</f>
        <v>11819433.686930804</v>
      </c>
      <c r="O96" s="53">
        <f>'Temporary Relocation Numbers'!O96*Assumptions!D$45</f>
        <v>20483999.849910233</v>
      </c>
      <c r="P96" s="53">
        <f>'Temporary Relocation Numbers'!P96*Assumptions!E$45</f>
        <v>16525495.789944569</v>
      </c>
      <c r="Q96" s="53">
        <f>'Temporary Relocation Numbers'!Q96*Assumptions!F$45</f>
        <v>5428788.9087147843</v>
      </c>
      <c r="R96" s="53">
        <f>'Temporary Relocation Numbers'!R96*Assumptions!G$45</f>
        <v>4406155.580065907</v>
      </c>
      <c r="S96" s="53">
        <f>'Temporary Relocation Numbers'!S96*Assumptions!H$45</f>
        <v>2558206.5783656086</v>
      </c>
      <c r="U96">
        <v>2115</v>
      </c>
      <c r="V96" s="51">
        <f>'Temporary Relocation Numbers'!V96*Assumptions!C$45</f>
        <v>0</v>
      </c>
      <c r="W96" s="51">
        <f>'Temporary Relocation Numbers'!W96*Assumptions!D$45</f>
        <v>0</v>
      </c>
      <c r="X96" s="51">
        <f>'Temporary Relocation Numbers'!X96*Assumptions!E$45</f>
        <v>0</v>
      </c>
      <c r="Y96" s="51">
        <f>'Temporary Relocation Numbers'!Y96*Assumptions!F$45</f>
        <v>0</v>
      </c>
      <c r="Z96" s="51">
        <f>'Temporary Relocation Numbers'!Z96*Assumptions!G$45</f>
        <v>0</v>
      </c>
      <c r="AA96" s="51">
        <f>'Temporary Relocation Numbers'!AA96*Assumptions!H$45</f>
        <v>0</v>
      </c>
      <c r="AB96" s="52">
        <f>'Temporary Relocation Numbers'!AB96*Assumptions!C$45</f>
        <v>143975.47666758299</v>
      </c>
      <c r="AC96" s="52">
        <f>'Temporary Relocation Numbers'!AC96*Assumptions!D$45</f>
        <v>145991.15655823145</v>
      </c>
      <c r="AD96" s="52">
        <f>'Temporary Relocation Numbers'!AD96*Assumptions!E$45</f>
        <v>100494.07121637418</v>
      </c>
      <c r="AE96" s="52">
        <f>'Temporary Relocation Numbers'!AE96*Assumptions!F$45</f>
        <v>80445.706879622841</v>
      </c>
      <c r="AF96" s="52">
        <f>'Temporary Relocation Numbers'!AF96*Assumptions!G$45</f>
        <v>82209.293487943083</v>
      </c>
      <c r="AG96" s="52">
        <f>'Temporary Relocation Numbers'!AG96*Assumptions!H$45</f>
        <v>33424.775130666982</v>
      </c>
      <c r="AH96" s="53">
        <f>'Temporary Relocation Numbers'!AH96*Assumptions!C$45</f>
        <v>11003605.211578144</v>
      </c>
      <c r="AI96" s="53">
        <f>'Temporary Relocation Numbers'!AI96*Assumptions!D$45</f>
        <v>18705824.280329261</v>
      </c>
      <c r="AJ96" s="53">
        <f>'Temporary Relocation Numbers'!AJ96*Assumptions!E$45</f>
        <v>14932466.750815792</v>
      </c>
      <c r="AK96" s="53">
        <f>'Temporary Relocation Numbers'!AK96*Assumptions!F$45</f>
        <v>5414819.6433534948</v>
      </c>
      <c r="AL96" s="53">
        <f>'Temporary Relocation Numbers'!AL96*Assumptions!G$45</f>
        <v>4316151.1200399157</v>
      </c>
      <c r="AM96" s="53">
        <f>'Temporary Relocation Numbers'!AM96*Assumptions!H$45</f>
        <v>2339822.7377373721</v>
      </c>
    </row>
    <row r="97" spans="1:39" x14ac:dyDescent="0.35">
      <c r="A97">
        <v>2116</v>
      </c>
      <c r="B97" s="51">
        <f>'Temporary Relocation Numbers'!B97*Assumptions!C$45</f>
        <v>0</v>
      </c>
      <c r="C97" s="51">
        <f>'Temporary Relocation Numbers'!C97*Assumptions!D$45</f>
        <v>0</v>
      </c>
      <c r="D97" s="51">
        <f>'Temporary Relocation Numbers'!D97*Assumptions!E$45</f>
        <v>0</v>
      </c>
      <c r="E97" s="51">
        <f>'Temporary Relocation Numbers'!E97*Assumptions!F$45</f>
        <v>0</v>
      </c>
      <c r="F97" s="51">
        <f>'Temporary Relocation Numbers'!F97*Assumptions!G$45</f>
        <v>0</v>
      </c>
      <c r="G97" s="51">
        <f>'Temporary Relocation Numbers'!G97*Assumptions!H$45</f>
        <v>0</v>
      </c>
      <c r="H97" s="52">
        <f>'Temporary Relocation Numbers'!H97*Assumptions!C$45</f>
        <v>156871.36467818377</v>
      </c>
      <c r="I97" s="52">
        <f>'Temporary Relocation Numbers'!I97*Assumptions!D$45</f>
        <v>162165.3054072239</v>
      </c>
      <c r="J97" s="52">
        <f>'Temporary Relocation Numbers'!J97*Assumptions!E$45</f>
        <v>112812.4065211413</v>
      </c>
      <c r="K97" s="52">
        <f>'Temporary Relocation Numbers'!K97*Assumptions!F$45</f>
        <v>81811.680388177483</v>
      </c>
      <c r="L97" s="52">
        <f>'Temporary Relocation Numbers'!L97*Assumptions!G$45</f>
        <v>85129.010076656457</v>
      </c>
      <c r="M97" s="52">
        <f>'Temporary Relocation Numbers'!M97*Assumptions!H$45</f>
        <v>37069.320913186624</v>
      </c>
      <c r="N97" s="53">
        <f>'Temporary Relocation Numbers'!N97*Assumptions!C$45</f>
        <v>11983627.512200434</v>
      </c>
      <c r="O97" s="53">
        <f>'Temporary Relocation Numbers'!O97*Assumptions!D$45</f>
        <v>20768560.547255505</v>
      </c>
      <c r="P97" s="53">
        <f>'Temporary Relocation Numbers'!P97*Assumptions!E$45</f>
        <v>16755065.534155615</v>
      </c>
      <c r="Q97" s="53">
        <f>'Temporary Relocation Numbers'!Q97*Assumptions!F$45</f>
        <v>5504204.8415854778</v>
      </c>
      <c r="R97" s="53">
        <f>'Temporary Relocation Numbers'!R97*Assumptions!G$45</f>
        <v>4467365.2419318631</v>
      </c>
      <c r="S97" s="53">
        <f>'Temporary Relocation Numbers'!S97*Assumptions!H$45</f>
        <v>2593744.8059201343</v>
      </c>
      <c r="U97">
        <v>2116</v>
      </c>
      <c r="V97" s="51">
        <f>'Temporary Relocation Numbers'!V97*Assumptions!C$45</f>
        <v>0</v>
      </c>
      <c r="W97" s="51">
        <f>'Temporary Relocation Numbers'!W97*Assumptions!D$45</f>
        <v>0</v>
      </c>
      <c r="X97" s="51">
        <f>'Temporary Relocation Numbers'!X97*Assumptions!E$45</f>
        <v>0</v>
      </c>
      <c r="Y97" s="51">
        <f>'Temporary Relocation Numbers'!Y97*Assumptions!F$45</f>
        <v>0</v>
      </c>
      <c r="Z97" s="51">
        <f>'Temporary Relocation Numbers'!Z97*Assumptions!G$45</f>
        <v>0</v>
      </c>
      <c r="AA97" s="51">
        <f>'Temporary Relocation Numbers'!AA97*Assumptions!H$45</f>
        <v>0</v>
      </c>
      <c r="AB97" s="52">
        <f>'Temporary Relocation Numbers'!AB97*Assumptions!C$45</f>
        <v>146043.42404568061</v>
      </c>
      <c r="AC97" s="52">
        <f>'Temporary Relocation Numbers'!AC97*Assumptions!D$45</f>
        <v>148088.0555330971</v>
      </c>
      <c r="AD97" s="52">
        <f>'Temporary Relocation Numbers'!AD97*Assumptions!E$45</f>
        <v>101937.48683059076</v>
      </c>
      <c r="AE97" s="52">
        <f>'Temporary Relocation Numbers'!AE97*Assumptions!F$45</f>
        <v>81601.163992677073</v>
      </c>
      <c r="AF97" s="52">
        <f>'Temporary Relocation Numbers'!AF97*Assumptions!G$45</f>
        <v>83390.081333613285</v>
      </c>
      <c r="AG97" s="52">
        <f>'Temporary Relocation Numbers'!AG97*Assumptions!H$45</f>
        <v>33904.861584935563</v>
      </c>
      <c r="AH97" s="53">
        <f>'Temporary Relocation Numbers'!AH97*Assumptions!C$45</f>
        <v>11156465.668288821</v>
      </c>
      <c r="AI97" s="53">
        <f>'Temporary Relocation Numbers'!AI97*Assumptions!D$45</f>
        <v>18965682.825566068</v>
      </c>
      <c r="AJ97" s="53">
        <f>'Temporary Relocation Numbers'!AJ97*Assumptions!E$45</f>
        <v>15139906.371145407</v>
      </c>
      <c r="AK97" s="53">
        <f>'Temporary Relocation Numbers'!AK97*Assumptions!F$45</f>
        <v>5490041.5172551544</v>
      </c>
      <c r="AL97" s="53">
        <f>'Temporary Relocation Numbers'!AL97*Assumptions!G$45</f>
        <v>4376110.4532543952</v>
      </c>
      <c r="AM97" s="53">
        <f>'Temporary Relocation Numbers'!AM97*Assumptions!H$45</f>
        <v>2372327.2092660512</v>
      </c>
    </row>
    <row r="98" spans="1:39" x14ac:dyDescent="0.35">
      <c r="A98">
        <v>2117</v>
      </c>
      <c r="B98" s="51">
        <f>'Temporary Relocation Numbers'!B98*Assumptions!C$45</f>
        <v>0</v>
      </c>
      <c r="C98" s="51">
        <f>'Temporary Relocation Numbers'!C98*Assumptions!D$45</f>
        <v>0</v>
      </c>
      <c r="D98" s="51">
        <f>'Temporary Relocation Numbers'!D98*Assumptions!E$45</f>
        <v>0</v>
      </c>
      <c r="E98" s="51">
        <f>'Temporary Relocation Numbers'!E98*Assumptions!F$45</f>
        <v>0</v>
      </c>
      <c r="F98" s="51">
        <f>'Temporary Relocation Numbers'!F98*Assumptions!G$45</f>
        <v>0</v>
      </c>
      <c r="G98" s="51">
        <f>'Temporary Relocation Numbers'!G98*Assumptions!H$45</f>
        <v>0</v>
      </c>
      <c r="H98" s="52">
        <f>'Temporary Relocation Numbers'!H98*Assumptions!C$45</f>
        <v>159124.53816851263</v>
      </c>
      <c r="I98" s="52">
        <f>'Temporary Relocation Numbers'!I98*Assumptions!D$45</f>
        <v>164494.51678333586</v>
      </c>
      <c r="J98" s="52">
        <f>'Temporary Relocation Numbers'!J98*Assumptions!E$45</f>
        <v>114432.75274733175</v>
      </c>
      <c r="K98" s="52">
        <f>'Temporary Relocation Numbers'!K98*Assumptions!F$45</f>
        <v>82986.757240655032</v>
      </c>
      <c r="L98" s="52">
        <f>'Temporary Relocation Numbers'!L98*Assumptions!G$45</f>
        <v>86351.734371534301</v>
      </c>
      <c r="M98" s="52">
        <f>'Temporary Relocation Numbers'!M98*Assumptions!H$45</f>
        <v>37601.754677356592</v>
      </c>
      <c r="N98" s="53">
        <f>'Temporary Relocation Numbers'!N98*Assumptions!C$45</f>
        <v>12150102.293814568</v>
      </c>
      <c r="O98" s="53">
        <f>'Temporary Relocation Numbers'!O98*Assumptions!D$45</f>
        <v>21057074.319735851</v>
      </c>
      <c r="P98" s="53">
        <f>'Temporary Relocation Numbers'!P98*Assumptions!E$45</f>
        <v>16987824.427311242</v>
      </c>
      <c r="Q98" s="53">
        <f>'Temporary Relocation Numbers'!Q98*Assumptions!F$45</f>
        <v>5580668.4414453292</v>
      </c>
      <c r="R98" s="53">
        <f>'Temporary Relocation Numbers'!R98*Assumptions!G$45</f>
        <v>4529425.219370584</v>
      </c>
      <c r="S98" s="53">
        <f>'Temporary Relocation Numbers'!S98*Assumptions!H$45</f>
        <v>2629776.7252775035</v>
      </c>
      <c r="U98">
        <v>2117</v>
      </c>
      <c r="V98" s="51">
        <f>'Temporary Relocation Numbers'!V98*Assumptions!C$45</f>
        <v>0</v>
      </c>
      <c r="W98" s="51">
        <f>'Temporary Relocation Numbers'!W98*Assumptions!D$45</f>
        <v>0</v>
      </c>
      <c r="X98" s="51">
        <f>'Temporary Relocation Numbers'!X98*Assumptions!E$45</f>
        <v>0</v>
      </c>
      <c r="Y98" s="51">
        <f>'Temporary Relocation Numbers'!Y98*Assumptions!F$45</f>
        <v>0</v>
      </c>
      <c r="Z98" s="51">
        <f>'Temporary Relocation Numbers'!Z98*Assumptions!G$45</f>
        <v>0</v>
      </c>
      <c r="AA98" s="51">
        <f>'Temporary Relocation Numbers'!AA98*Assumptions!H$45</f>
        <v>0</v>
      </c>
      <c r="AB98" s="52">
        <f>'Temporary Relocation Numbers'!AB98*Assumptions!C$45</f>
        <v>148141.0737484906</v>
      </c>
      <c r="AC98" s="52">
        <f>'Temporary Relocation Numbers'!AC98*Assumptions!D$45</f>
        <v>150215.07267001068</v>
      </c>
      <c r="AD98" s="52">
        <f>'Temporary Relocation Numbers'!AD98*Assumptions!E$45</f>
        <v>103401.63450004348</v>
      </c>
      <c r="AE98" s="52">
        <f>'Temporary Relocation Numbers'!AE98*Assumptions!F$45</f>
        <v>82773.217157800362</v>
      </c>
      <c r="AF98" s="52">
        <f>'Temporary Relocation Numbers'!AF98*Assumptions!G$45</f>
        <v>84587.829061522207</v>
      </c>
      <c r="AG98" s="52">
        <f>'Temporary Relocation Numbers'!AG98*Assumptions!H$45</f>
        <v>34391.843613001452</v>
      </c>
      <c r="AH98" s="53">
        <f>'Temporary Relocation Numbers'!AH98*Assumptions!C$45</f>
        <v>11311449.639863631</v>
      </c>
      <c r="AI98" s="53">
        <f>'Temporary Relocation Numbers'!AI98*Assumptions!D$45</f>
        <v>19229151.287293088</v>
      </c>
      <c r="AJ98" s="53">
        <f>'Temporary Relocation Numbers'!AJ98*Assumptions!E$45</f>
        <v>15350227.712010587</v>
      </c>
      <c r="AK98" s="53">
        <f>'Temporary Relocation Numbers'!AK98*Assumptions!F$45</f>
        <v>5566308.3623074638</v>
      </c>
      <c r="AL98" s="53">
        <f>'Temporary Relocation Numbers'!AL98*Assumptions!G$45</f>
        <v>4436902.7326608757</v>
      </c>
      <c r="AM98" s="53">
        <f>'Temporary Relocation Numbers'!AM98*Assumptions!H$45</f>
        <v>2405283.2281074044</v>
      </c>
    </row>
    <row r="99" spans="1:39" x14ac:dyDescent="0.35">
      <c r="A99">
        <v>2118</v>
      </c>
      <c r="B99" s="51">
        <f>'Temporary Relocation Numbers'!B99*Assumptions!C$45</f>
        <v>0</v>
      </c>
      <c r="C99" s="51">
        <f>'Temporary Relocation Numbers'!C99*Assumptions!D$45</f>
        <v>0</v>
      </c>
      <c r="D99" s="51">
        <f>'Temporary Relocation Numbers'!D99*Assumptions!E$45</f>
        <v>0</v>
      </c>
      <c r="E99" s="51">
        <f>'Temporary Relocation Numbers'!E99*Assumptions!F$45</f>
        <v>0</v>
      </c>
      <c r="F99" s="51">
        <f>'Temporary Relocation Numbers'!F99*Assumptions!G$45</f>
        <v>0</v>
      </c>
      <c r="G99" s="51">
        <f>'Temporary Relocation Numbers'!G99*Assumptions!H$45</f>
        <v>0</v>
      </c>
      <c r="H99" s="52">
        <f>'Temporary Relocation Numbers'!H99*Assumptions!C$45</f>
        <v>161410.07442172006</v>
      </c>
      <c r="I99" s="52">
        <f>'Temporary Relocation Numbers'!I99*Assumptions!D$45</f>
        <v>166857.18306905992</v>
      </c>
      <c r="J99" s="52">
        <f>'Temporary Relocation Numbers'!J99*Assumptions!E$45</f>
        <v>116076.37231706383</v>
      </c>
      <c r="K99" s="52">
        <f>'Temporary Relocation Numbers'!K99*Assumptions!F$45</f>
        <v>84178.711947281001</v>
      </c>
      <c r="L99" s="52">
        <f>'Temporary Relocation Numbers'!L99*Assumptions!G$45</f>
        <v>87592.02088991199</v>
      </c>
      <c r="M99" s="52">
        <f>'Temporary Relocation Numbers'!M99*Assumptions!H$45</f>
        <v>38141.835889773378</v>
      </c>
      <c r="N99" s="53">
        <f>'Temporary Relocation Numbers'!N99*Assumptions!C$45</f>
        <v>12318889.718481507</v>
      </c>
      <c r="O99" s="53">
        <f>'Temporary Relocation Numbers'!O99*Assumptions!D$45</f>
        <v>21349596.082886603</v>
      </c>
      <c r="P99" s="53">
        <f>'Temporary Relocation Numbers'!P99*Assumptions!E$45</f>
        <v>17223816.772597063</v>
      </c>
      <c r="Q99" s="53">
        <f>'Temporary Relocation Numbers'!Q99*Assumptions!F$45</f>
        <v>5658194.2623292534</v>
      </c>
      <c r="R99" s="53">
        <f>'Temporary Relocation Numbers'!R99*Assumptions!G$45</f>
        <v>4592347.324840284</v>
      </c>
      <c r="S99" s="53">
        <f>'Temporary Relocation Numbers'!S99*Assumptions!H$45</f>
        <v>2666309.1947312471</v>
      </c>
      <c r="U99">
        <v>2118</v>
      </c>
      <c r="V99" s="51">
        <f>'Temporary Relocation Numbers'!V99*Assumptions!C$45</f>
        <v>0</v>
      </c>
      <c r="W99" s="51">
        <f>'Temporary Relocation Numbers'!W99*Assumptions!D$45</f>
        <v>0</v>
      </c>
      <c r="X99" s="51">
        <f>'Temporary Relocation Numbers'!X99*Assumptions!E$45</f>
        <v>0</v>
      </c>
      <c r="Y99" s="51">
        <f>'Temporary Relocation Numbers'!Y99*Assumptions!F$45</f>
        <v>0</v>
      </c>
      <c r="Z99" s="51">
        <f>'Temporary Relocation Numbers'!Z99*Assumptions!G$45</f>
        <v>0</v>
      </c>
      <c r="AA99" s="51">
        <f>'Temporary Relocation Numbers'!AA99*Assumptions!H$45</f>
        <v>0</v>
      </c>
      <c r="AB99" s="52">
        <f>'Temporary Relocation Numbers'!AB99*Assumptions!C$45</f>
        <v>150268.85239619791</v>
      </c>
      <c r="AC99" s="52">
        <f>'Temporary Relocation Numbers'!AC99*Assumptions!D$45</f>
        <v>152372.6405619088</v>
      </c>
      <c r="AD99" s="52">
        <f>'Temporary Relocation Numbers'!AD99*Assumptions!E$45</f>
        <v>104886.812003217</v>
      </c>
      <c r="AE99" s="52">
        <f>'Temporary Relocation Numbers'!AE99*Assumptions!F$45</f>
        <v>83962.104747270831</v>
      </c>
      <c r="AF99" s="52">
        <f>'Temporary Relocation Numbers'!AF99*Assumptions!G$45</f>
        <v>85802.780269710391</v>
      </c>
      <c r="AG99" s="52">
        <f>'Temporary Relocation Numbers'!AG99*Assumptions!H$45</f>
        <v>34885.820257313302</v>
      </c>
      <c r="AH99" s="53">
        <f>'Temporary Relocation Numbers'!AH99*Assumptions!C$45</f>
        <v>11468586.625857102</v>
      </c>
      <c r="AI99" s="53">
        <f>'Temporary Relocation Numbers'!AI99*Assumptions!D$45</f>
        <v>19496279.813936479</v>
      </c>
      <c r="AJ99" s="53">
        <f>'Temporary Relocation Numbers'!AJ99*Assumptions!E$45</f>
        <v>15563470.805846952</v>
      </c>
      <c r="AK99" s="53">
        <f>'Temporary Relocation Numbers'!AK99*Assumptions!F$45</f>
        <v>5643634.6950951479</v>
      </c>
      <c r="AL99" s="53">
        <f>'Temporary Relocation Numbers'!AL99*Assumptions!G$45</f>
        <v>4498539.5294247009</v>
      </c>
      <c r="AM99" s="53">
        <f>'Temporary Relocation Numbers'!AM99*Assumptions!H$45</f>
        <v>2438697.0670899381</v>
      </c>
    </row>
    <row r="100" spans="1:39" x14ac:dyDescent="0.35">
      <c r="A100">
        <v>2119</v>
      </c>
      <c r="B100" s="51">
        <f>'Temporary Relocation Numbers'!B100*Assumptions!C$45</f>
        <v>0</v>
      </c>
      <c r="C100" s="51">
        <f>'Temporary Relocation Numbers'!C100*Assumptions!D$45</f>
        <v>0</v>
      </c>
      <c r="D100" s="51">
        <f>'Temporary Relocation Numbers'!D100*Assumptions!E$45</f>
        <v>0</v>
      </c>
      <c r="E100" s="51">
        <f>'Temporary Relocation Numbers'!E100*Assumptions!F$45</f>
        <v>0</v>
      </c>
      <c r="F100" s="51">
        <f>'Temporary Relocation Numbers'!F100*Assumptions!G$45</f>
        <v>0</v>
      </c>
      <c r="G100" s="51">
        <f>'Temporary Relocation Numbers'!G100*Assumptions!H$45</f>
        <v>0</v>
      </c>
      <c r="H100" s="52">
        <f>'Temporary Relocation Numbers'!H100*Assumptions!C$45</f>
        <v>163728.43827037475</v>
      </c>
      <c r="I100" s="52">
        <f>'Temporary Relocation Numbers'!I100*Assumptions!D$45</f>
        <v>169253.78478367761</v>
      </c>
      <c r="J100" s="52">
        <f>'Temporary Relocation Numbers'!J100*Assumptions!E$45</f>
        <v>117743.59950983345</v>
      </c>
      <c r="K100" s="52">
        <f>'Temporary Relocation Numbers'!K100*Assumptions!F$45</f>
        <v>85387.786927910754</v>
      </c>
      <c r="L100" s="52">
        <f>'Temporary Relocation Numbers'!L100*Assumptions!G$45</f>
        <v>88850.121881373096</v>
      </c>
      <c r="M100" s="52">
        <f>'Temporary Relocation Numbers'!M100*Assumptions!H$45</f>
        <v>38689.674392202505</v>
      </c>
      <c r="N100" s="53">
        <f>'Temporary Relocation Numbers'!N100*Assumptions!C$45</f>
        <v>12490021.913096612</v>
      </c>
      <c r="O100" s="53">
        <f>'Temporary Relocation Numbers'!O100*Assumptions!D$45</f>
        <v>21646181.515121549</v>
      </c>
      <c r="P100" s="53">
        <f>'Temporary Relocation Numbers'!P100*Assumptions!E$45</f>
        <v>17463087.48865201</v>
      </c>
      <c r="Q100" s="53">
        <f>'Temporary Relocation Numbers'!Q100*Assumptions!F$45</f>
        <v>5736797.0604546629</v>
      </c>
      <c r="R100" s="53">
        <f>'Temporary Relocation Numbers'!R100*Assumptions!G$45</f>
        <v>4656143.5348961037</v>
      </c>
      <c r="S100" s="53">
        <f>'Temporary Relocation Numbers'!S100*Assumptions!H$45</f>
        <v>2703349.1678492986</v>
      </c>
      <c r="U100">
        <v>2119</v>
      </c>
      <c r="V100" s="51">
        <f>'Temporary Relocation Numbers'!V100*Assumptions!C$45</f>
        <v>0</v>
      </c>
      <c r="W100" s="51">
        <f>'Temporary Relocation Numbers'!W100*Assumptions!D$45</f>
        <v>0</v>
      </c>
      <c r="X100" s="51">
        <f>'Temporary Relocation Numbers'!X100*Assumptions!E$45</f>
        <v>0</v>
      </c>
      <c r="Y100" s="51">
        <f>'Temporary Relocation Numbers'!Y100*Assumptions!F$45</f>
        <v>0</v>
      </c>
      <c r="Z100" s="51">
        <f>'Temporary Relocation Numbers'!Z100*Assumptions!G$45</f>
        <v>0</v>
      </c>
      <c r="AA100" s="51">
        <f>'Temporary Relocation Numbers'!AA100*Assumptions!H$45</f>
        <v>0</v>
      </c>
      <c r="AB100" s="52">
        <f>'Temporary Relocation Numbers'!AB100*Assumptions!C$45</f>
        <v>152427.19273661537</v>
      </c>
      <c r="AC100" s="52">
        <f>'Temporary Relocation Numbers'!AC100*Assumptions!D$45</f>
        <v>154561.19801514328</v>
      </c>
      <c r="AD100" s="52">
        <f>'Temporary Relocation Numbers'!AD100*Assumptions!E$45</f>
        <v>106393.32139564546</v>
      </c>
      <c r="AE100" s="52">
        <f>'Temporary Relocation Numbers'!AE100*Assumptions!F$45</f>
        <v>85168.068557153267</v>
      </c>
      <c r="AF100" s="52">
        <f>'Temporary Relocation Numbers'!AF100*Assumptions!G$45</f>
        <v>87035.182055063837</v>
      </c>
      <c r="AG100" s="52">
        <f>'Temporary Relocation Numbers'!AG100*Assumptions!H$45</f>
        <v>35386.891982885449</v>
      </c>
      <c r="AH100" s="53">
        <f>'Temporary Relocation Numbers'!AH100*Assumptions!C$45</f>
        <v>11627906.535627209</v>
      </c>
      <c r="AI100" s="53">
        <f>'Temporary Relocation Numbers'!AI100*Assumptions!D$45</f>
        <v>19767119.250576917</v>
      </c>
      <c r="AJ100" s="53">
        <f>'Temporary Relocation Numbers'!AJ100*Assumptions!E$45</f>
        <v>15779676.241214789</v>
      </c>
      <c r="AK100" s="53">
        <f>'Temporary Relocation Numbers'!AK100*Assumptions!F$45</f>
        <v>5722035.233865181</v>
      </c>
      <c r="AL100" s="53">
        <f>'Temporary Relocation Numbers'!AL100*Assumptions!G$45</f>
        <v>4561032.5754561378</v>
      </c>
      <c r="AM100" s="53">
        <f>'Temporary Relocation Numbers'!AM100*Assumptions!H$45</f>
        <v>2472575.0861833636</v>
      </c>
    </row>
    <row r="101" spans="1:39" x14ac:dyDescent="0.35">
      <c r="A101">
        <v>2120</v>
      </c>
      <c r="B101" s="51">
        <f>'Temporary Relocation Numbers'!B101*Assumptions!C$45</f>
        <v>0</v>
      </c>
      <c r="C101" s="51">
        <f>'Temporary Relocation Numbers'!C101*Assumptions!D$45</f>
        <v>0</v>
      </c>
      <c r="D101" s="51">
        <f>'Temporary Relocation Numbers'!D101*Assumptions!E$45</f>
        <v>0</v>
      </c>
      <c r="E101" s="51">
        <f>'Temporary Relocation Numbers'!E101*Assumptions!F$45</f>
        <v>0</v>
      </c>
      <c r="F101" s="51">
        <f>'Temporary Relocation Numbers'!F101*Assumptions!G$45</f>
        <v>0</v>
      </c>
      <c r="G101" s="51">
        <f>'Temporary Relocation Numbers'!G101*Assumptions!H$45</f>
        <v>0</v>
      </c>
      <c r="H101" s="52">
        <f>'Temporary Relocation Numbers'!H101*Assumptions!C$45</f>
        <v>177180.75227529538</v>
      </c>
      <c r="I101" s="52">
        <f>'Temporary Relocation Numbers'!I101*Assumptions!D$45</f>
        <v>183160.07426816761</v>
      </c>
      <c r="J101" s="52">
        <f>'Temporary Relocation Numbers'!J101*Assumptions!E$45</f>
        <v>127417.69088582438</v>
      </c>
      <c r="K101" s="52">
        <f>'Temporary Relocation Numbers'!K101*Assumptions!F$45</f>
        <v>92403.448556849384</v>
      </c>
      <c r="L101" s="52">
        <f>'Temporary Relocation Numbers'!L101*Assumptions!G$45</f>
        <v>96150.257102536852</v>
      </c>
      <c r="M101" s="52">
        <f>'Temporary Relocation Numbers'!M101*Assumptions!H$45</f>
        <v>41868.509139362119</v>
      </c>
      <c r="N101" s="53">
        <f>'Temporary Relocation Numbers'!N101*Assumptions!C$45</f>
        <v>13509950.995905029</v>
      </c>
      <c r="O101" s="53">
        <f>'Temporary Relocation Numbers'!O101*Assumptions!D$45</f>
        <v>23413798.114406496</v>
      </c>
      <c r="P101" s="53">
        <f>'Temporary Relocation Numbers'!P101*Assumptions!E$45</f>
        <v>18889114.674931627</v>
      </c>
      <c r="Q101" s="53">
        <f>'Temporary Relocation Numbers'!Q101*Assumptions!F$45</f>
        <v>6205261.1035795379</v>
      </c>
      <c r="R101" s="53">
        <f>'Temporary Relocation Numbers'!R101*Assumptions!G$45</f>
        <v>5036361.9394764295</v>
      </c>
      <c r="S101" s="53">
        <f>'Temporary Relocation Numbers'!S101*Assumptions!H$45</f>
        <v>2924103.3391757947</v>
      </c>
      <c r="U101">
        <v>2120</v>
      </c>
      <c r="V101" s="51">
        <f>'Temporary Relocation Numbers'!V101*Assumptions!C$45</f>
        <v>0</v>
      </c>
      <c r="W101" s="51">
        <f>'Temporary Relocation Numbers'!W101*Assumptions!D$45</f>
        <v>0</v>
      </c>
      <c r="X101" s="51">
        <f>'Temporary Relocation Numbers'!X101*Assumptions!E$45</f>
        <v>0</v>
      </c>
      <c r="Y101" s="51">
        <f>'Temporary Relocation Numbers'!Y101*Assumptions!F$45</f>
        <v>0</v>
      </c>
      <c r="Z101" s="51">
        <f>'Temporary Relocation Numbers'!Z101*Assumptions!G$45</f>
        <v>0</v>
      </c>
      <c r="AA101" s="51">
        <f>'Temporary Relocation Numbers'!AA101*Assumptions!H$45</f>
        <v>0</v>
      </c>
      <c r="AB101" s="52">
        <f>'Temporary Relocation Numbers'!AB101*Assumptions!C$45</f>
        <v>164950.96979845598</v>
      </c>
      <c r="AC101" s="52">
        <f>'Temporary Relocation Numbers'!AC101*Assumptions!D$45</f>
        <v>167260.309975418</v>
      </c>
      <c r="AD101" s="52">
        <f>'Temporary Relocation Numbers'!AD101*Assumptions!E$45</f>
        <v>115134.84719629574</v>
      </c>
      <c r="AE101" s="52">
        <f>'Temporary Relocation Numbers'!AE101*Assumptions!F$45</f>
        <v>92165.677607399368</v>
      </c>
      <c r="AF101" s="52">
        <f>'Temporary Relocation Numbers'!AF101*Assumptions!G$45</f>
        <v>94186.197546622454</v>
      </c>
      <c r="AG101" s="52">
        <f>'Temporary Relocation Numbers'!AG101*Assumptions!H$45</f>
        <v>38294.362350530915</v>
      </c>
      <c r="AH101" s="53">
        <f>'Temporary Relocation Numbers'!AH101*Assumptions!C$45</f>
        <v>12577435.698216476</v>
      </c>
      <c r="AI101" s="53">
        <f>'Temporary Relocation Numbers'!AI101*Assumptions!D$45</f>
        <v>21381292.544049304</v>
      </c>
      <c r="AJ101" s="53">
        <f>'Temporary Relocation Numbers'!AJ101*Assumptions!E$45</f>
        <v>17068236.888081238</v>
      </c>
      <c r="AK101" s="53">
        <f>'Temporary Relocation Numbers'!AK101*Assumptions!F$45</f>
        <v>6189293.8334481046</v>
      </c>
      <c r="AL101" s="53">
        <f>'Temporary Relocation Numbers'!AL101*Assumptions!G$45</f>
        <v>4933484.2655901965</v>
      </c>
      <c r="AM101" s="53">
        <f>'Temporary Relocation Numbers'!AM101*Assumptions!H$45</f>
        <v>2674484.3588309647</v>
      </c>
    </row>
    <row r="102" spans="1:39" x14ac:dyDescent="0.35">
      <c r="A102">
        <v>2121</v>
      </c>
      <c r="B102" s="51">
        <f>'Temporary Relocation Numbers'!B102*Assumptions!C$45</f>
        <v>0</v>
      </c>
      <c r="C102" s="51">
        <f>'Temporary Relocation Numbers'!C102*Assumptions!D$45</f>
        <v>0</v>
      </c>
      <c r="D102" s="51">
        <f>'Temporary Relocation Numbers'!D102*Assumptions!E$45</f>
        <v>0</v>
      </c>
      <c r="E102" s="51">
        <f>'Temporary Relocation Numbers'!E102*Assumptions!F$45</f>
        <v>0</v>
      </c>
      <c r="F102" s="51">
        <f>'Temporary Relocation Numbers'!F102*Assumptions!G$45</f>
        <v>0</v>
      </c>
      <c r="G102" s="51">
        <f>'Temporary Relocation Numbers'!G102*Assumptions!H$45</f>
        <v>0</v>
      </c>
      <c r="H102" s="52">
        <f>'Temporary Relocation Numbers'!H102*Assumptions!C$45</f>
        <v>179725.63339392529</v>
      </c>
      <c r="I102" s="52">
        <f>'Temporary Relocation Numbers'!I102*Assumptions!D$45</f>
        <v>185790.83753509223</v>
      </c>
      <c r="J102" s="52">
        <f>'Temporary Relocation Numbers'!J102*Assumptions!E$45</f>
        <v>129247.81561184957</v>
      </c>
      <c r="K102" s="52">
        <f>'Temporary Relocation Numbers'!K102*Assumptions!F$45</f>
        <v>93730.657006462716</v>
      </c>
      <c r="L102" s="52">
        <f>'Temporary Relocation Numbers'!L102*Assumptions!G$45</f>
        <v>97531.281681727414</v>
      </c>
      <c r="M102" s="52">
        <f>'Temporary Relocation Numbers'!M102*Assumptions!H$45</f>
        <v>42469.874564249767</v>
      </c>
      <c r="N102" s="53">
        <f>'Temporary Relocation Numbers'!N102*Assumptions!C$45</f>
        <v>13697629.237687092</v>
      </c>
      <c r="O102" s="53">
        <f>'Temporary Relocation Numbers'!O102*Assumptions!D$45</f>
        <v>23739059.136070017</v>
      </c>
      <c r="P102" s="53">
        <f>'Temporary Relocation Numbers'!P102*Assumptions!E$45</f>
        <v>19151519.463230677</v>
      </c>
      <c r="Q102" s="53">
        <f>'Temporary Relocation Numbers'!Q102*Assumptions!F$45</f>
        <v>6291463.673379492</v>
      </c>
      <c r="R102" s="53">
        <f>'Temporary Relocation Numbers'!R102*Assumptions!G$45</f>
        <v>5106326.3349109916</v>
      </c>
      <c r="S102" s="53">
        <f>'Temporary Relocation Numbers'!S102*Assumptions!H$45</f>
        <v>2964724.550433476</v>
      </c>
      <c r="U102">
        <v>2121</v>
      </c>
      <c r="V102" s="51">
        <f>'Temporary Relocation Numbers'!V102*Assumptions!C$45</f>
        <v>0</v>
      </c>
      <c r="W102" s="51">
        <f>'Temporary Relocation Numbers'!W102*Assumptions!D$45</f>
        <v>0</v>
      </c>
      <c r="X102" s="51">
        <f>'Temporary Relocation Numbers'!X102*Assumptions!E$45</f>
        <v>0</v>
      </c>
      <c r="Y102" s="51">
        <f>'Temporary Relocation Numbers'!Y102*Assumptions!F$45</f>
        <v>0</v>
      </c>
      <c r="Z102" s="51">
        <f>'Temporary Relocation Numbers'!Z102*Assumptions!G$45</f>
        <v>0</v>
      </c>
      <c r="AA102" s="51">
        <f>'Temporary Relocation Numbers'!AA102*Assumptions!H$45</f>
        <v>0</v>
      </c>
      <c r="AB102" s="52">
        <f>'Temporary Relocation Numbers'!AB102*Assumptions!C$45</f>
        <v>167320.19220635921</v>
      </c>
      <c r="AC102" s="52">
        <f>'Temporary Relocation Numbers'!AC102*Assumptions!D$45</f>
        <v>169662.70187908967</v>
      </c>
      <c r="AD102" s="52">
        <f>'Temporary Relocation Numbers'!AD102*Assumptions!E$45</f>
        <v>116788.5510832221</v>
      </c>
      <c r="AE102" s="52">
        <f>'Temporary Relocation Numbers'!AE102*Assumptions!F$45</f>
        <v>93489.470907274124</v>
      </c>
      <c r="AF102" s="52">
        <f>'Temporary Relocation Numbers'!AF102*Assumptions!G$45</f>
        <v>95539.011961810887</v>
      </c>
      <c r="AG102" s="52">
        <f>'Temporary Relocation Numbers'!AG102*Assumptions!H$45</f>
        <v>38844.391619762246</v>
      </c>
      <c r="AH102" s="53">
        <f>'Temporary Relocation Numbers'!AH102*Assumptions!C$45</f>
        <v>12752159.575355908</v>
      </c>
      <c r="AI102" s="53">
        <f>'Temporary Relocation Numbers'!AI102*Assumptions!D$45</f>
        <v>21678318.29883638</v>
      </c>
      <c r="AJ102" s="53">
        <f>'Temporary Relocation Numbers'!AJ102*Assumptions!E$45</f>
        <v>17305346.311383057</v>
      </c>
      <c r="AK102" s="53">
        <f>'Temporary Relocation Numbers'!AK102*Assumptions!F$45</f>
        <v>6275274.5882921601</v>
      </c>
      <c r="AL102" s="53">
        <f>'Temporary Relocation Numbers'!AL102*Assumptions!G$45</f>
        <v>5002019.4995896472</v>
      </c>
      <c r="AM102" s="53">
        <f>'Temporary Relocation Numbers'!AM102*Assumptions!H$45</f>
        <v>2711637.9001199873</v>
      </c>
    </row>
    <row r="103" spans="1:39" x14ac:dyDescent="0.35">
      <c r="A103">
        <v>2122</v>
      </c>
      <c r="B103" s="51">
        <f>'Temporary Relocation Numbers'!B103*Assumptions!C$45</f>
        <v>0</v>
      </c>
      <c r="C103" s="51">
        <f>'Temporary Relocation Numbers'!C103*Assumptions!D$45</f>
        <v>0</v>
      </c>
      <c r="D103" s="51">
        <f>'Temporary Relocation Numbers'!D103*Assumptions!E$45</f>
        <v>0</v>
      </c>
      <c r="E103" s="51">
        <f>'Temporary Relocation Numbers'!E103*Assumptions!F$45</f>
        <v>0</v>
      </c>
      <c r="F103" s="51">
        <f>'Temporary Relocation Numbers'!F103*Assumptions!G$45</f>
        <v>0</v>
      </c>
      <c r="G103" s="51">
        <f>'Temporary Relocation Numbers'!G103*Assumptions!H$45</f>
        <v>0</v>
      </c>
      <c r="H103" s="52">
        <f>'Temporary Relocation Numbers'!H103*Assumptions!C$45</f>
        <v>182307.06712803288</v>
      </c>
      <c r="I103" s="52">
        <f>'Temporary Relocation Numbers'!I103*Assumptions!D$45</f>
        <v>188459.38695925791</v>
      </c>
      <c r="J103" s="52">
        <f>'Temporary Relocation Numbers'!J103*Assumptions!E$45</f>
        <v>131104.22677023371</v>
      </c>
      <c r="K103" s="52">
        <f>'Temporary Relocation Numbers'!K103*Assumptions!F$45</f>
        <v>95076.928405524726</v>
      </c>
      <c r="L103" s="52">
        <f>'Temporary Relocation Numbers'!L103*Assumptions!G$45</f>
        <v>98932.142181754854</v>
      </c>
      <c r="M103" s="52">
        <f>'Temporary Relocation Numbers'!M103*Assumptions!H$45</f>
        <v>43079.8775160445</v>
      </c>
      <c r="N103" s="53">
        <f>'Temporary Relocation Numbers'!N103*Assumptions!C$45</f>
        <v>13887914.67785567</v>
      </c>
      <c r="O103" s="53">
        <f>'Temporary Relocation Numbers'!O103*Assumptions!D$45</f>
        <v>24068838.635756463</v>
      </c>
      <c r="P103" s="53">
        <f>'Temporary Relocation Numbers'!P103*Assumptions!E$45</f>
        <v>19417569.54005209</v>
      </c>
      <c r="Q103" s="53">
        <f>'Temporary Relocation Numbers'!Q103*Assumptions!F$45</f>
        <v>6378863.756534012</v>
      </c>
      <c r="R103" s="53">
        <f>'Temporary Relocation Numbers'!R103*Assumptions!G$45</f>
        <v>5177262.6653826581</v>
      </c>
      <c r="S103" s="53">
        <f>'Temporary Relocation Numbers'!S103*Assumptions!H$45</f>
        <v>3005910.0655520819</v>
      </c>
      <c r="U103">
        <v>2122</v>
      </c>
      <c r="V103" s="51">
        <f>'Temporary Relocation Numbers'!V103*Assumptions!C$45</f>
        <v>0</v>
      </c>
      <c r="W103" s="51">
        <f>'Temporary Relocation Numbers'!W103*Assumptions!D$45</f>
        <v>0</v>
      </c>
      <c r="X103" s="51">
        <f>'Temporary Relocation Numbers'!X103*Assumptions!E$45</f>
        <v>0</v>
      </c>
      <c r="Y103" s="51">
        <f>'Temporary Relocation Numbers'!Y103*Assumptions!F$45</f>
        <v>0</v>
      </c>
      <c r="Z103" s="51">
        <f>'Temporary Relocation Numbers'!Z103*Assumptions!G$45</f>
        <v>0</v>
      </c>
      <c r="AA103" s="51">
        <f>'Temporary Relocation Numbers'!AA103*Assumptions!H$45</f>
        <v>0</v>
      </c>
      <c r="AB103" s="52">
        <f>'Temporary Relocation Numbers'!AB103*Assumptions!C$45</f>
        <v>169723.44420999606</v>
      </c>
      <c r="AC103" s="52">
        <f>'Temporary Relocation Numbers'!AC103*Assumptions!D$45</f>
        <v>172099.59979832277</v>
      </c>
      <c r="AD103" s="52">
        <f>'Temporary Relocation Numbers'!AD103*Assumptions!E$45</f>
        <v>118466.00743616752</v>
      </c>
      <c r="AE103" s="52">
        <f>'Temporary Relocation Numbers'!AE103*Assumptions!F$45</f>
        <v>94832.27810414703</v>
      </c>
      <c r="AF103" s="52">
        <f>'Temporary Relocation Numbers'!AF103*Assumptions!G$45</f>
        <v>96911.25710984139</v>
      </c>
      <c r="AG103" s="52">
        <f>'Temporary Relocation Numbers'!AG103*Assumptions!H$45</f>
        <v>39402.321064853459</v>
      </c>
      <c r="AH103" s="53">
        <f>'Temporary Relocation Numbers'!AH103*Assumptions!C$45</f>
        <v>12929310.690763546</v>
      </c>
      <c r="AI103" s="53">
        <f>'Temporary Relocation Numbers'!AI103*Assumptions!D$45</f>
        <v>21979470.291493554</v>
      </c>
      <c r="AJ103" s="53">
        <f>'Temporary Relocation Numbers'!AJ103*Assumptions!E$45</f>
        <v>17545749.623736635</v>
      </c>
      <c r="AK103" s="53">
        <f>'Temporary Relocation Numbers'!AK103*Assumptions!F$45</f>
        <v>6362449.7750702109</v>
      </c>
      <c r="AL103" s="53">
        <f>'Temporary Relocation Numbers'!AL103*Assumptions!G$45</f>
        <v>5071506.8149268469</v>
      </c>
      <c r="AM103" s="53">
        <f>'Temporary Relocation Numbers'!AM103*Assumptions!H$45</f>
        <v>2749307.5729114274</v>
      </c>
    </row>
    <row r="104" spans="1:39" x14ac:dyDescent="0.35">
      <c r="A104">
        <v>2123</v>
      </c>
      <c r="B104" s="51">
        <f>'Temporary Relocation Numbers'!B104*Assumptions!C$45</f>
        <v>0</v>
      </c>
      <c r="C104" s="51">
        <f>'Temporary Relocation Numbers'!C104*Assumptions!D$45</f>
        <v>0</v>
      </c>
      <c r="D104" s="51">
        <f>'Temporary Relocation Numbers'!D104*Assumptions!E$45</f>
        <v>0</v>
      </c>
      <c r="E104" s="51">
        <f>'Temporary Relocation Numbers'!E104*Assumptions!F$45</f>
        <v>0</v>
      </c>
      <c r="F104" s="51">
        <f>'Temporary Relocation Numbers'!F104*Assumptions!G$45</f>
        <v>0</v>
      </c>
      <c r="G104" s="51">
        <f>'Temporary Relocation Numbers'!G104*Assumptions!H$45</f>
        <v>0</v>
      </c>
      <c r="H104" s="52">
        <f>'Temporary Relocation Numbers'!H104*Assumptions!C$45</f>
        <v>184925.578489843</v>
      </c>
      <c r="I104" s="52">
        <f>'Temporary Relocation Numbers'!I104*Assumptions!D$45</f>
        <v>191166.26527048665</v>
      </c>
      <c r="J104" s="52">
        <f>'Temporary Relocation Numbers'!J104*Assumptions!E$45</f>
        <v>132987.30191804509</v>
      </c>
      <c r="K104" s="52">
        <f>'Temporary Relocation Numbers'!K104*Assumptions!F$45</f>
        <v>96442.536558833628</v>
      </c>
      <c r="L104" s="52">
        <f>'Temporary Relocation Numbers'!L104*Assumptions!G$45</f>
        <v>100353.12350975355</v>
      </c>
      <c r="M104" s="52">
        <f>'Temporary Relocation Numbers'!M104*Assumptions!H$45</f>
        <v>43698.642057201469</v>
      </c>
      <c r="N104" s="53">
        <f>'Temporary Relocation Numbers'!N104*Assumptions!C$45</f>
        <v>14080843.535225274</v>
      </c>
      <c r="O104" s="53">
        <f>'Temporary Relocation Numbers'!O104*Assumptions!D$45</f>
        <v>24403199.383494489</v>
      </c>
      <c r="P104" s="53">
        <f>'Temporary Relocation Numbers'!P104*Assumptions!E$45</f>
        <v>19687315.545205075</v>
      </c>
      <c r="Q104" s="53">
        <f>'Temporary Relocation Numbers'!Q104*Assumptions!F$45</f>
        <v>6467477.9887215672</v>
      </c>
      <c r="R104" s="53">
        <f>'Temporary Relocation Numbers'!R104*Assumptions!G$45</f>
        <v>5249184.4328692658</v>
      </c>
      <c r="S104" s="53">
        <f>'Temporary Relocation Numbers'!S104*Assumptions!H$45</f>
        <v>3047667.7237574169</v>
      </c>
      <c r="U104">
        <v>2123</v>
      </c>
      <c r="V104" s="51">
        <f>'Temporary Relocation Numbers'!V104*Assumptions!C$45</f>
        <v>0</v>
      </c>
      <c r="W104" s="51">
        <f>'Temporary Relocation Numbers'!W104*Assumptions!D$45</f>
        <v>0</v>
      </c>
      <c r="X104" s="51">
        <f>'Temporary Relocation Numbers'!X104*Assumptions!E$45</f>
        <v>0</v>
      </c>
      <c r="Y104" s="51">
        <f>'Temporary Relocation Numbers'!Y104*Assumptions!F$45</f>
        <v>0</v>
      </c>
      <c r="Z104" s="51">
        <f>'Temporary Relocation Numbers'!Z104*Assumptions!G$45</f>
        <v>0</v>
      </c>
      <c r="AA104" s="51">
        <f>'Temporary Relocation Numbers'!AA104*Assumptions!H$45</f>
        <v>0</v>
      </c>
      <c r="AB104" s="52">
        <f>'Temporary Relocation Numbers'!AB104*Assumptions!C$45</f>
        <v>172161.21458297514</v>
      </c>
      <c r="AC104" s="52">
        <f>'Temporary Relocation Numbers'!AC104*Assumptions!D$45</f>
        <v>174571.49934963536</v>
      </c>
      <c r="AD104" s="52">
        <f>'Temporary Relocation Numbers'!AD104*Assumptions!E$45</f>
        <v>120167.55741635578</v>
      </c>
      <c r="AE104" s="52">
        <f>'Temporary Relocation Numbers'!AE104*Assumptions!F$45</f>
        <v>96194.372298266549</v>
      </c>
      <c r="AF104" s="52">
        <f>'Temporary Relocation Numbers'!AF104*Assumptions!G$45</f>
        <v>98303.212078055571</v>
      </c>
      <c r="AG104" s="52">
        <f>'Temporary Relocation Numbers'!AG104*Assumptions!H$45</f>
        <v>39968.264157545265</v>
      </c>
      <c r="AH104" s="53">
        <f>'Temporary Relocation Numbers'!AH104*Assumptions!C$45</f>
        <v>13108922.763274547</v>
      </c>
      <c r="AI104" s="53">
        <f>'Temporary Relocation Numbers'!AI104*Assumptions!D$45</f>
        <v>22284805.843107242</v>
      </c>
      <c r="AJ104" s="53">
        <f>'Temporary Relocation Numbers'!AJ104*Assumptions!E$45</f>
        <v>17789492.583361674</v>
      </c>
      <c r="AK104" s="53">
        <f>'Temporary Relocation Numbers'!AK104*Assumptions!F$45</f>
        <v>6450835.9866540888</v>
      </c>
      <c r="AL104" s="53">
        <f>'Temporary Relocation Numbers'!AL104*Assumptions!G$45</f>
        <v>5141959.4377749776</v>
      </c>
      <c r="AM104" s="53">
        <f>'Temporary Relocation Numbers'!AM104*Assumptions!H$45</f>
        <v>2787500.5472278064</v>
      </c>
    </row>
    <row r="105" spans="1:39" x14ac:dyDescent="0.35">
      <c r="A105">
        <v>2124</v>
      </c>
      <c r="B105" s="51">
        <f>'Temporary Relocation Numbers'!B105*Assumptions!C$45</f>
        <v>0</v>
      </c>
      <c r="C105" s="51">
        <f>'Temporary Relocation Numbers'!C105*Assumptions!D$45</f>
        <v>0</v>
      </c>
      <c r="D105" s="51">
        <f>'Temporary Relocation Numbers'!D105*Assumptions!E$45</f>
        <v>0</v>
      </c>
      <c r="E105" s="51">
        <f>'Temporary Relocation Numbers'!E105*Assumptions!F$45</f>
        <v>0</v>
      </c>
      <c r="F105" s="51">
        <f>'Temporary Relocation Numbers'!F105*Assumptions!G$45</f>
        <v>0</v>
      </c>
      <c r="G105" s="51">
        <f>'Temporary Relocation Numbers'!G105*Assumptions!H$45</f>
        <v>0</v>
      </c>
      <c r="H105" s="52">
        <f>'Temporary Relocation Numbers'!H105*Assumptions!C$45</f>
        <v>187581.70003243187</v>
      </c>
      <c r="I105" s="52">
        <f>'Temporary Relocation Numbers'!I105*Assumptions!D$45</f>
        <v>193912.02299393259</v>
      </c>
      <c r="J105" s="52">
        <f>'Temporary Relocation Numbers'!J105*Assumptions!E$45</f>
        <v>134897.42403527675</v>
      </c>
      <c r="K105" s="52">
        <f>'Temporary Relocation Numbers'!K105*Assumptions!F$45</f>
        <v>97827.7592038984</v>
      </c>
      <c r="L105" s="52">
        <f>'Temporary Relocation Numbers'!L105*Assumptions!G$45</f>
        <v>101794.5146650338</v>
      </c>
      <c r="M105" s="52">
        <f>'Temporary Relocation Numbers'!M105*Assumptions!H$45</f>
        <v>44326.294032108701</v>
      </c>
      <c r="N105" s="53">
        <f>'Temporary Relocation Numbers'!N105*Assumptions!C$45</f>
        <v>14276452.531756822</v>
      </c>
      <c r="O105" s="53">
        <f>'Temporary Relocation Numbers'!O105*Assumptions!D$45</f>
        <v>24742205.021304697</v>
      </c>
      <c r="P105" s="53">
        <f>'Temporary Relocation Numbers'!P105*Assumptions!E$45</f>
        <v>19960808.82197956</v>
      </c>
      <c r="Q105" s="53">
        <f>'Temporary Relocation Numbers'!Q105*Assumptions!F$45</f>
        <v>6557323.2367210146</v>
      </c>
      <c r="R105" s="53">
        <f>'Temporary Relocation Numbers'!R105*Assumptions!G$45</f>
        <v>5322105.3269161275</v>
      </c>
      <c r="S105" s="53">
        <f>'Temporary Relocation Numbers'!S105*Assumptions!H$45</f>
        <v>3090005.4731766493</v>
      </c>
      <c r="U105">
        <v>2124</v>
      </c>
      <c r="V105" s="51">
        <f>'Temporary Relocation Numbers'!V105*Assumptions!C$45</f>
        <v>0</v>
      </c>
      <c r="W105" s="51">
        <f>'Temporary Relocation Numbers'!W105*Assumptions!D$45</f>
        <v>0</v>
      </c>
      <c r="X105" s="51">
        <f>'Temporary Relocation Numbers'!X105*Assumptions!E$45</f>
        <v>0</v>
      </c>
      <c r="Y105" s="51">
        <f>'Temporary Relocation Numbers'!Y105*Assumptions!F$45</f>
        <v>0</v>
      </c>
      <c r="Z105" s="51">
        <f>'Temporary Relocation Numbers'!Z105*Assumptions!G$45</f>
        <v>0</v>
      </c>
      <c r="AA105" s="51">
        <f>'Temporary Relocation Numbers'!AA105*Assumptions!H$45</f>
        <v>0</v>
      </c>
      <c r="AB105" s="52">
        <f>'Temporary Relocation Numbers'!AB105*Assumptions!C$45</f>
        <v>174633.99911925397</v>
      </c>
      <c r="AC105" s="52">
        <f>'Temporary Relocation Numbers'!AC105*Assumptions!D$45</f>
        <v>177078.90326818021</v>
      </c>
      <c r="AD105" s="52">
        <f>'Temporary Relocation Numbers'!AD105*Assumptions!E$45</f>
        <v>121893.54708517491</v>
      </c>
      <c r="AE105" s="52">
        <f>'Temporary Relocation Numbers'!AE105*Assumptions!F$45</f>
        <v>97576.030512472324</v>
      </c>
      <c r="AF105" s="52">
        <f>'Temporary Relocation Numbers'!AF105*Assumptions!G$45</f>
        <v>99715.159962380028</v>
      </c>
      <c r="AG105" s="52">
        <f>'Temporary Relocation Numbers'!AG105*Assumptions!H$45</f>
        <v>40542.335999394709</v>
      </c>
      <c r="AH105" s="53">
        <f>'Temporary Relocation Numbers'!AH105*Assumptions!C$45</f>
        <v>13291029.980141129</v>
      </c>
      <c r="AI105" s="53">
        <f>'Temporary Relocation Numbers'!AI105*Assumptions!D$45</f>
        <v>22594383.071059942</v>
      </c>
      <c r="AJ105" s="53">
        <f>'Temporary Relocation Numbers'!AJ105*Assumptions!E$45</f>
        <v>18036621.584144317</v>
      </c>
      <c r="AK105" s="53">
        <f>'Temporary Relocation Numbers'!AK105*Assumptions!F$45</f>
        <v>6540450.0464213435</v>
      </c>
      <c r="AL105" s="53">
        <f>'Temporary Relocation Numbers'!AL105*Assumptions!G$45</f>
        <v>5213390.7780432608</v>
      </c>
      <c r="AM105" s="53">
        <f>'Temporary Relocation Numbers'!AM105*Assumptions!H$45</f>
        <v>2826224.0926965368</v>
      </c>
    </row>
    <row r="106" spans="1:39" x14ac:dyDescent="0.35">
      <c r="A106">
        <v>2125</v>
      </c>
      <c r="B106" s="51">
        <f>'Temporary Relocation Numbers'!B106*Assumptions!C$45</f>
        <v>0</v>
      </c>
      <c r="C106" s="51">
        <f>'Temporary Relocation Numbers'!C106*Assumptions!D$45</f>
        <v>0</v>
      </c>
      <c r="D106" s="51">
        <f>'Temporary Relocation Numbers'!D106*Assumptions!E$45</f>
        <v>0</v>
      </c>
      <c r="E106" s="51">
        <f>'Temporary Relocation Numbers'!E106*Assumptions!F$45</f>
        <v>0</v>
      </c>
      <c r="F106" s="51">
        <f>'Temporary Relocation Numbers'!F106*Assumptions!G$45</f>
        <v>0</v>
      </c>
      <c r="G106" s="51">
        <f>'Temporary Relocation Numbers'!G106*Assumptions!H$45</f>
        <v>0</v>
      </c>
      <c r="H106" s="52">
        <f>'Temporary Relocation Numbers'!H106*Assumptions!C$45</f>
        <v>190275.97195803761</v>
      </c>
      <c r="I106" s="52">
        <f>'Temporary Relocation Numbers'!I106*Assumptions!D$45</f>
        <v>196697.21856204851</v>
      </c>
      <c r="J106" s="52">
        <f>'Temporary Relocation Numbers'!J106*Assumptions!E$45</f>
        <v>136834.98160273637</v>
      </c>
      <c r="K106" s="52">
        <f>'Temporary Relocation Numbers'!K106*Assumptions!F$45</f>
        <v>99232.878067425147</v>
      </c>
      <c r="L106" s="52">
        <f>'Temporary Relocation Numbers'!L106*Assumptions!G$45</f>
        <v>103256.60879785829</v>
      </c>
      <c r="M106" s="52">
        <f>'Temporary Relocation Numbers'!M106*Assumptions!H$45</f>
        <v>44962.961092681289</v>
      </c>
      <c r="N106" s="53">
        <f>'Temporary Relocation Numbers'!N106*Assumptions!C$45</f>
        <v>14474778.899547303</v>
      </c>
      <c r="O106" s="53">
        <f>'Temporary Relocation Numbers'!O106*Assumptions!D$45</f>
        <v>25085920.075313214</v>
      </c>
      <c r="P106" s="53">
        <f>'Temporary Relocation Numbers'!P106*Assumptions!E$45</f>
        <v>20238101.426918883</v>
      </c>
      <c r="Q106" s="53">
        <f>'Temporary Relocation Numbers'!Q106*Assumptions!F$45</f>
        <v>6648416.6016220059</v>
      </c>
      <c r="R106" s="53">
        <f>'Temporary Relocation Numbers'!R106*Assumptions!G$45</f>
        <v>5396039.2272416987</v>
      </c>
      <c r="S106" s="53">
        <f>'Temporary Relocation Numbers'!S106*Assumptions!H$45</f>
        <v>3132931.3723511565</v>
      </c>
      <c r="U106">
        <v>2125</v>
      </c>
      <c r="V106" s="51">
        <f>'Temporary Relocation Numbers'!V106*Assumptions!C$45</f>
        <v>0</v>
      </c>
      <c r="W106" s="51">
        <f>'Temporary Relocation Numbers'!W106*Assumptions!D$45</f>
        <v>0</v>
      </c>
      <c r="X106" s="51">
        <f>'Temporary Relocation Numbers'!X106*Assumptions!E$45</f>
        <v>0</v>
      </c>
      <c r="Y106" s="51">
        <f>'Temporary Relocation Numbers'!Y106*Assumptions!F$45</f>
        <v>0</v>
      </c>
      <c r="Z106" s="51">
        <f>'Temporary Relocation Numbers'!Z106*Assumptions!G$45</f>
        <v>0</v>
      </c>
      <c r="AA106" s="51">
        <f>'Temporary Relocation Numbers'!AA106*Assumptions!H$45</f>
        <v>0</v>
      </c>
      <c r="AB106" s="52">
        <f>'Temporary Relocation Numbers'!AB106*Assumptions!C$45</f>
        <v>177142.30073397397</v>
      </c>
      <c r="AC106" s="52">
        <f>'Temporary Relocation Numbers'!AC106*Assumptions!D$45</f>
        <v>179622.32150999177</v>
      </c>
      <c r="AD106" s="52">
        <f>'Temporary Relocation Numbers'!AD106*Assumptions!E$45</f>
        <v>123644.32747455892</v>
      </c>
      <c r="AE106" s="52">
        <f>'Temporary Relocation Numbers'!AE106*Assumptions!F$45</f>
        <v>98977.533748536138</v>
      </c>
      <c r="AF106" s="52">
        <f>'Temporary Relocation Numbers'!AF106*Assumptions!G$45</f>
        <v>101147.38792490236</v>
      </c>
      <c r="AG106" s="52">
        <f>'Temporary Relocation Numbers'!AG106*Assumptions!H$45</f>
        <v>41124.653345184612</v>
      </c>
      <c r="AH106" s="53">
        <f>'Temporary Relocation Numbers'!AH106*Assumptions!C$45</f>
        <v>13475667.003539786</v>
      </c>
      <c r="AI106" s="53">
        <f>'Temporary Relocation Numbers'!AI106*Assumptions!D$45</f>
        <v>22908260.900092211</v>
      </c>
      <c r="AJ106" s="53">
        <f>'Temporary Relocation Numbers'!AJ106*Assumptions!E$45</f>
        <v>18287183.664467681</v>
      </c>
      <c r="AK106" s="53">
        <f>'Temporary Relocation Numbers'!AK106*Assumptions!F$45</f>
        <v>6631309.0114574013</v>
      </c>
      <c r="AL106" s="53">
        <f>'Temporary Relocation Numbers'!AL106*Assumptions!G$45</f>
        <v>5285814.4319293899</v>
      </c>
      <c r="AM106" s="53">
        <f>'Temporary Relocation Numbers'!AM106*Assumptions!H$45</f>
        <v>2865485.5799336242</v>
      </c>
    </row>
    <row r="107" spans="1:39" x14ac:dyDescent="0.35">
      <c r="A107">
        <v>2126</v>
      </c>
      <c r="B107" s="51">
        <f>'Temporary Relocation Numbers'!B107*Assumptions!C$45</f>
        <v>0</v>
      </c>
      <c r="C107" s="51">
        <f>'Temporary Relocation Numbers'!C107*Assumptions!D$45</f>
        <v>0</v>
      </c>
      <c r="D107" s="51">
        <f>'Temporary Relocation Numbers'!D107*Assumptions!E$45</f>
        <v>0</v>
      </c>
      <c r="E107" s="51">
        <f>'Temporary Relocation Numbers'!E107*Assumptions!F$45</f>
        <v>0</v>
      </c>
      <c r="F107" s="51">
        <f>'Temporary Relocation Numbers'!F107*Assumptions!G$45</f>
        <v>0</v>
      </c>
      <c r="G107" s="51">
        <f>'Temporary Relocation Numbers'!G107*Assumptions!H$45</f>
        <v>0</v>
      </c>
      <c r="H107" s="52">
        <f>'Temporary Relocation Numbers'!H107*Assumptions!C$45</f>
        <v>193008.94222792672</v>
      </c>
      <c r="I107" s="52">
        <f>'Temporary Relocation Numbers'!I107*Assumptions!D$45</f>
        <v>199522.41842815935</v>
      </c>
      <c r="J107" s="52">
        <f>'Temporary Relocation Numbers'!J107*Assumptions!E$45</f>
        <v>138800.36868105637</v>
      </c>
      <c r="K107" s="52">
        <f>'Temporary Relocation Numbers'!K107*Assumptions!F$45</f>
        <v>100658.17892261464</v>
      </c>
      <c r="L107" s="52">
        <f>'Temporary Relocation Numbers'!L107*Assumptions!G$45</f>
        <v>104739.70326906325</v>
      </c>
      <c r="M107" s="52">
        <f>'Temporary Relocation Numbers'!M107*Assumptions!H$45</f>
        <v>45608.772724323237</v>
      </c>
      <c r="N107" s="53">
        <f>'Temporary Relocation Numbers'!N107*Assumptions!C$45</f>
        <v>14675860.387916477</v>
      </c>
      <c r="O107" s="53">
        <f>'Temporary Relocation Numbers'!O107*Assumptions!D$45</f>
        <v>25434409.968033563</v>
      </c>
      <c r="P107" s="53">
        <f>'Temporary Relocation Numbers'!P107*Assumptions!E$45</f>
        <v>20519246.13972817</v>
      </c>
      <c r="Q107" s="53">
        <f>'Temporary Relocation Numbers'!Q107*Assumptions!F$45</f>
        <v>6740775.4220800009</v>
      </c>
      <c r="R107" s="53">
        <f>'Temporary Relocation Numbers'!R107*Assumptions!G$45</f>
        <v>5471000.2063794266</v>
      </c>
      <c r="S107" s="53">
        <f>'Temporary Relocation Numbers'!S107*Assumptions!H$45</f>
        <v>3176453.5917703803</v>
      </c>
      <c r="U107">
        <v>2126</v>
      </c>
      <c r="V107" s="51">
        <f>'Temporary Relocation Numbers'!V107*Assumptions!C$45</f>
        <v>0</v>
      </c>
      <c r="W107" s="51">
        <f>'Temporary Relocation Numbers'!W107*Assumptions!D$45</f>
        <v>0</v>
      </c>
      <c r="X107" s="51">
        <f>'Temporary Relocation Numbers'!X107*Assumptions!E$45</f>
        <v>0</v>
      </c>
      <c r="Y107" s="51">
        <f>'Temporary Relocation Numbers'!Y107*Assumptions!F$45</f>
        <v>0</v>
      </c>
      <c r="Z107" s="51">
        <f>'Temporary Relocation Numbers'!Z107*Assumptions!G$45</f>
        <v>0</v>
      </c>
      <c r="AA107" s="51">
        <f>'Temporary Relocation Numbers'!AA107*Assumptions!H$45</f>
        <v>0</v>
      </c>
      <c r="AB107" s="52">
        <f>'Temporary Relocation Numbers'!AB107*Assumptions!C$45</f>
        <v>179686.62956574297</v>
      </c>
      <c r="AC107" s="52">
        <f>'Temporary Relocation Numbers'!AC107*Assumptions!D$45</f>
        <v>182202.27135570077</v>
      </c>
      <c r="AD107" s="52">
        <f>'Temporary Relocation Numbers'!AD107*Assumptions!E$45</f>
        <v>125420.25465838074</v>
      </c>
      <c r="AE107" s="52">
        <f>'Temporary Relocation Numbers'!AE107*Assumptions!F$45</f>
        <v>100399.16704431214</v>
      </c>
      <c r="AF107" s="52">
        <f>'Temporary Relocation Numbers'!AF107*Assumptions!G$45</f>
        <v>102600.18725227439</v>
      </c>
      <c r="AG107" s="52">
        <f>'Temporary Relocation Numbers'!AG107*Assumptions!H$45</f>
        <v>41715.33462666913</v>
      </c>
      <c r="AH107" s="53">
        <f>'Temporary Relocation Numbers'!AH107*Assumptions!C$45</f>
        <v>13662868.977168819</v>
      </c>
      <c r="AI107" s="53">
        <f>'Temporary Relocation Numbers'!AI107*Assumptions!D$45</f>
        <v>23226499.073518395</v>
      </c>
      <c r="AJ107" s="53">
        <f>'Temporary Relocation Numbers'!AJ107*Assumptions!E$45</f>
        <v>18541226.516165163</v>
      </c>
      <c r="AK107" s="53">
        <f>'Temporary Relocation Numbers'!AK107*Assumptions!F$45</f>
        <v>6723430.1758021945</v>
      </c>
      <c r="AL107" s="53">
        <f>'Temporary Relocation Numbers'!AL107*Assumptions!G$45</f>
        <v>5359244.1845074287</v>
      </c>
      <c r="AM107" s="53">
        <f>'Temporary Relocation Numbers'!AM107*Assumptions!H$45</f>
        <v>2905292.4819465782</v>
      </c>
    </row>
    <row r="108" spans="1:39" x14ac:dyDescent="0.35">
      <c r="A108">
        <v>2127</v>
      </c>
      <c r="B108" s="51">
        <f>'Temporary Relocation Numbers'!B108*Assumptions!C$45</f>
        <v>0</v>
      </c>
      <c r="C108" s="51">
        <f>'Temporary Relocation Numbers'!C108*Assumptions!D$45</f>
        <v>0</v>
      </c>
      <c r="D108" s="51">
        <f>'Temporary Relocation Numbers'!D108*Assumptions!E$45</f>
        <v>0</v>
      </c>
      <c r="E108" s="51">
        <f>'Temporary Relocation Numbers'!E108*Assumptions!F$45</f>
        <v>0</v>
      </c>
      <c r="F108" s="51">
        <f>'Temporary Relocation Numbers'!F108*Assumptions!G$45</f>
        <v>0</v>
      </c>
      <c r="G108" s="51">
        <f>'Temporary Relocation Numbers'!G108*Assumptions!H$45</f>
        <v>0</v>
      </c>
      <c r="H108" s="52">
        <f>'Temporary Relocation Numbers'!H108*Assumptions!C$45</f>
        <v>195781.16667383839</v>
      </c>
      <c r="I108" s="52">
        <f>'Temporary Relocation Numbers'!I108*Assumptions!D$45</f>
        <v>202388.19718166787</v>
      </c>
      <c r="J108" s="52">
        <f>'Temporary Relocation Numbers'!J108*Assumptions!E$45</f>
        <v>140793.98499083734</v>
      </c>
      <c r="K108" s="52">
        <f>'Temporary Relocation Numbers'!K108*Assumptions!F$45</f>
        <v>102103.95164728294</v>
      </c>
      <c r="L108" s="52">
        <f>'Temporary Relocation Numbers'!L108*Assumptions!G$45</f>
        <v>106244.09971053552</v>
      </c>
      <c r="M108" s="52">
        <f>'Temporary Relocation Numbers'!M108*Assumptions!H$45</f>
        <v>46263.860272262245</v>
      </c>
      <c r="N108" s="53">
        <f>'Temporary Relocation Numbers'!N108*Assumptions!C$45</f>
        <v>14879735.270592077</v>
      </c>
      <c r="O108" s="53">
        <f>'Temporary Relocation Numbers'!O108*Assumptions!D$45</f>
        <v>25787741.030819181</v>
      </c>
      <c r="P108" s="53">
        <f>'Temporary Relocation Numbers'!P108*Assumptions!E$45</f>
        <v>20804296.473320413</v>
      </c>
      <c r="Q108" s="53">
        <f>'Temporary Relocation Numbers'!Q108*Assumptions!F$45</f>
        <v>6834417.2776165018</v>
      </c>
      <c r="R108" s="53">
        <f>'Temporary Relocation Numbers'!R108*Assumptions!G$45</f>
        <v>5547002.5323563162</v>
      </c>
      <c r="S108" s="53">
        <f>'Temporary Relocation Numbers'!S108*Assumptions!H$45</f>
        <v>3220580.4154269928</v>
      </c>
      <c r="U108">
        <v>2127</v>
      </c>
      <c r="V108" s="51">
        <f>'Temporary Relocation Numbers'!V108*Assumptions!C$45</f>
        <v>0</v>
      </c>
      <c r="W108" s="51">
        <f>'Temporary Relocation Numbers'!W108*Assumptions!D$45</f>
        <v>0</v>
      </c>
      <c r="X108" s="51">
        <f>'Temporary Relocation Numbers'!X108*Assumptions!E$45</f>
        <v>0</v>
      </c>
      <c r="Y108" s="51">
        <f>'Temporary Relocation Numbers'!Y108*Assumptions!F$45</f>
        <v>0</v>
      </c>
      <c r="Z108" s="51">
        <f>'Temporary Relocation Numbers'!Z108*Assumptions!G$45</f>
        <v>0</v>
      </c>
      <c r="AA108" s="51">
        <f>'Temporary Relocation Numbers'!AA108*Assumptions!H$45</f>
        <v>0</v>
      </c>
      <c r="AB108" s="52">
        <f>'Temporary Relocation Numbers'!AB108*Assumptions!C$45</f>
        <v>182267.50308038751</v>
      </c>
      <c r="AC108" s="52">
        <f>'Temporary Relocation Numbers'!AC108*Assumptions!D$45</f>
        <v>184819.27751573871</v>
      </c>
      <c r="AD108" s="52">
        <f>'Temporary Relocation Numbers'!AD108*Assumptions!E$45</f>
        <v>127221.68982487074</v>
      </c>
      <c r="AE108" s="52">
        <f>'Temporary Relocation Numbers'!AE108*Assumptions!F$45</f>
        <v>101841.21953170789</v>
      </c>
      <c r="AF108" s="52">
        <f>'Temporary Relocation Numbers'!AF108*Assumptions!G$45</f>
        <v>104073.85341495392</v>
      </c>
      <c r="AG108" s="52">
        <f>'Temporary Relocation Numbers'!AG108*Assumptions!H$45</f>
        <v>42314.499976660372</v>
      </c>
      <c r="AH108" s="53">
        <f>'Temporary Relocation Numbers'!AH108*Assumptions!C$45</f>
        <v>13852671.532937599</v>
      </c>
      <c r="AI108" s="53">
        <f>'Temporary Relocation Numbers'!AI108*Assumptions!D$45</f>
        <v>23549158.164598137</v>
      </c>
      <c r="AJ108" s="53">
        <f>'Temporary Relocation Numbers'!AJ108*Assumptions!E$45</f>
        <v>18798798.493598066</v>
      </c>
      <c r="AK108" s="53">
        <f>'Temporary Relocation Numbers'!AK108*Assumptions!F$45</f>
        <v>6816831.0737419063</v>
      </c>
      <c r="AL108" s="53">
        <f>'Temporary Relocation Numbers'!AL108*Assumptions!G$45</f>
        <v>5433694.0123516591</v>
      </c>
      <c r="AM108" s="53">
        <f>'Temporary Relocation Numbers'!AM108*Assumptions!H$45</f>
        <v>2945652.3755568257</v>
      </c>
    </row>
    <row r="109" spans="1:39" x14ac:dyDescent="0.35">
      <c r="A109">
        <v>2128</v>
      </c>
      <c r="B109" s="51">
        <f>'Temporary Relocation Numbers'!B109*Assumptions!C$45</f>
        <v>0</v>
      </c>
      <c r="C109" s="51">
        <f>'Temporary Relocation Numbers'!C109*Assumptions!D$45</f>
        <v>0</v>
      </c>
      <c r="D109" s="51">
        <f>'Temporary Relocation Numbers'!D109*Assumptions!E$45</f>
        <v>0</v>
      </c>
      <c r="E109" s="51">
        <f>'Temporary Relocation Numbers'!E109*Assumptions!F$45</f>
        <v>0</v>
      </c>
      <c r="F109" s="51">
        <f>'Temporary Relocation Numbers'!F109*Assumptions!G$45</f>
        <v>0</v>
      </c>
      <c r="G109" s="51">
        <f>'Temporary Relocation Numbers'!G109*Assumptions!H$45</f>
        <v>0</v>
      </c>
      <c r="H109" s="52">
        <f>'Temporary Relocation Numbers'!H109*Assumptions!C$45</f>
        <v>198593.20911102952</v>
      </c>
      <c r="I109" s="52">
        <f>'Temporary Relocation Numbers'!I109*Assumptions!D$45</f>
        <v>205295.13766491463</v>
      </c>
      <c r="J109" s="52">
        <f>'Temporary Relocation Numbers'!J109*Assumptions!E$45</f>
        <v>142816.23599394358</v>
      </c>
      <c r="K109" s="52">
        <f>'Temporary Relocation Numbers'!K109*Assumptions!F$45</f>
        <v>103570.49028281678</v>
      </c>
      <c r="L109" s="52">
        <f>'Temporary Relocation Numbers'!L109*Assumptions!G$45</f>
        <v>107770.10408655868</v>
      </c>
      <c r="M109" s="52">
        <f>'Temporary Relocation Numbers'!M109*Assumptions!H$45</f>
        <v>46928.35696826272</v>
      </c>
      <c r="N109" s="53">
        <f>'Temporary Relocation Numbers'!N109*Assumptions!C$45</f>
        <v>15086442.352994801</v>
      </c>
      <c r="O109" s="53">
        <f>'Temporary Relocation Numbers'!O109*Assumptions!D$45</f>
        <v>26145980.516488846</v>
      </c>
      <c r="P109" s="53">
        <f>'Temporary Relocation Numbers'!P109*Assumptions!E$45</f>
        <v>21093306.684002083</v>
      </c>
      <c r="Q109" s="53">
        <f>'Temporary Relocation Numbers'!Q109*Assumptions!F$45</f>
        <v>6929359.9919651169</v>
      </c>
      <c r="R109" s="53">
        <f>'Temporary Relocation Numbers'!R109*Assumptions!G$45</f>
        <v>5624060.671408698</v>
      </c>
      <c r="S109" s="53">
        <f>'Temporary Relocation Numbers'!S109*Assumptions!H$45</f>
        <v>3265320.2423936711</v>
      </c>
      <c r="U109">
        <v>2128</v>
      </c>
      <c r="V109" s="51">
        <f>'Temporary Relocation Numbers'!V109*Assumptions!C$45</f>
        <v>0</v>
      </c>
      <c r="W109" s="51">
        <f>'Temporary Relocation Numbers'!W109*Assumptions!D$45</f>
        <v>0</v>
      </c>
      <c r="X109" s="51">
        <f>'Temporary Relocation Numbers'!X109*Assumptions!E$45</f>
        <v>0</v>
      </c>
      <c r="Y109" s="51">
        <f>'Temporary Relocation Numbers'!Y109*Assumptions!F$45</f>
        <v>0</v>
      </c>
      <c r="Z109" s="51">
        <f>'Temporary Relocation Numbers'!Z109*Assumptions!G$45</f>
        <v>0</v>
      </c>
      <c r="AA109" s="51">
        <f>'Temporary Relocation Numbers'!AA109*Assumptions!H$45</f>
        <v>0</v>
      </c>
      <c r="AB109" s="52">
        <f>'Temporary Relocation Numbers'!AB109*Assumptions!C$45</f>
        <v>184885.44617619502</v>
      </c>
      <c r="AC109" s="52">
        <f>'Temporary Relocation Numbers'!AC109*Assumptions!D$45</f>
        <v>187473.87223705373</v>
      </c>
      <c r="AD109" s="52">
        <f>'Temporary Relocation Numbers'!AD109*Assumptions!E$45</f>
        <v>129048.99935007498</v>
      </c>
      <c r="AE109" s="52">
        <f>'Temporary Relocation Numbers'!AE109*Assumptions!F$45</f>
        <v>103303.98449548791</v>
      </c>
      <c r="AF109" s="52">
        <f>'Temporary Relocation Numbers'!AF109*Assumptions!G$45</f>
        <v>105568.68612729759</v>
      </c>
      <c r="AG109" s="52">
        <f>'Temporary Relocation Numbers'!AG109*Assumptions!H$45</f>
        <v>42922.271253461098</v>
      </c>
      <c r="AH109" s="53">
        <f>'Temporary Relocation Numbers'!AH109*Assumptions!C$45</f>
        <v>14045110.797748715</v>
      </c>
      <c r="AI109" s="53">
        <f>'Temporary Relocation Numbers'!AI109*Assumptions!D$45</f>
        <v>23876299.588065863</v>
      </c>
      <c r="AJ109" s="53">
        <f>'Temporary Relocation Numbers'!AJ109*Assumptions!E$45</f>
        <v>19059948.622859318</v>
      </c>
      <c r="AK109" s="53">
        <f>'Temporary Relocation Numbers'!AK109*Assumptions!F$45</f>
        <v>6911529.4831464253</v>
      </c>
      <c r="AL109" s="53">
        <f>'Temporary Relocation Numbers'!AL109*Assumptions!G$45</f>
        <v>5509178.0861968575</v>
      </c>
      <c r="AM109" s="53">
        <f>'Temporary Relocation Numbers'!AM109*Assumptions!H$45</f>
        <v>2986572.9428418768</v>
      </c>
    </row>
    <row r="110" spans="1:39" x14ac:dyDescent="0.35">
      <c r="A110">
        <v>2129</v>
      </c>
      <c r="B110" s="51">
        <f>'Temporary Relocation Numbers'!B110*Assumptions!C$45</f>
        <v>0</v>
      </c>
      <c r="C110" s="51">
        <f>'Temporary Relocation Numbers'!C110*Assumptions!D$45</f>
        <v>0</v>
      </c>
      <c r="D110" s="51">
        <f>'Temporary Relocation Numbers'!D110*Assumptions!E$45</f>
        <v>0</v>
      </c>
      <c r="E110" s="51">
        <f>'Temporary Relocation Numbers'!E110*Assumptions!F$45</f>
        <v>0</v>
      </c>
      <c r="F110" s="51">
        <f>'Temporary Relocation Numbers'!F110*Assumptions!G$45</f>
        <v>0</v>
      </c>
      <c r="G110" s="51">
        <f>'Temporary Relocation Numbers'!G110*Assumptions!H$45</f>
        <v>0</v>
      </c>
      <c r="H110" s="52">
        <f>'Temporary Relocation Numbers'!H110*Assumptions!C$45</f>
        <v>201445.64145294394</v>
      </c>
      <c r="I110" s="52">
        <f>'Temporary Relocation Numbers'!I110*Assumptions!D$45</f>
        <v>208243.83109171648</v>
      </c>
      <c r="J110" s="52">
        <f>'Temporary Relocation Numbers'!J110*Assumptions!E$45</f>
        <v>144867.53297596611</v>
      </c>
      <c r="K110" s="52">
        <f>'Temporary Relocation Numbers'!K110*Assumptions!F$45</f>
        <v>105058.09309397571</v>
      </c>
      <c r="L110" s="52">
        <f>'Temporary Relocation Numbers'!L110*Assumptions!G$45</f>
        <v>109318.02675603988</v>
      </c>
      <c r="M110" s="52">
        <f>'Temporary Relocation Numbers'!M110*Assumptions!H$45</f>
        <v>47602.397957722438</v>
      </c>
      <c r="N110" s="53">
        <f>'Temporary Relocation Numbers'!N110*Assumptions!C$45</f>
        <v>15296020.979624512</v>
      </c>
      <c r="O110" s="53">
        <f>'Temporary Relocation Numbers'!O110*Assumptions!D$45</f>
        <v>26509196.612127542</v>
      </c>
      <c r="P110" s="53">
        <f>'Temporary Relocation Numbers'!P110*Assumptions!E$45</f>
        <v>21386331.781800237</v>
      </c>
      <c r="Q110" s="53">
        <f>'Temporary Relocation Numbers'!Q110*Assumptions!F$45</f>
        <v>7025621.6364641376</v>
      </c>
      <c r="R110" s="53">
        <f>'Temporary Relocation Numbers'!R110*Assumptions!G$45</f>
        <v>5702189.2907357076</v>
      </c>
      <c r="S110" s="53">
        <f>'Temporary Relocation Numbers'!S110*Assumptions!H$45</f>
        <v>3310681.5884217639</v>
      </c>
      <c r="U110">
        <v>2129</v>
      </c>
      <c r="V110" s="51">
        <f>'Temporary Relocation Numbers'!V110*Assumptions!C$45</f>
        <v>0</v>
      </c>
      <c r="W110" s="51">
        <f>'Temporary Relocation Numbers'!W110*Assumptions!D$45</f>
        <v>0</v>
      </c>
      <c r="X110" s="51">
        <f>'Temporary Relocation Numbers'!X110*Assumptions!E$45</f>
        <v>0</v>
      </c>
      <c r="Y110" s="51">
        <f>'Temporary Relocation Numbers'!Y110*Assumptions!F$45</f>
        <v>0</v>
      </c>
      <c r="Z110" s="51">
        <f>'Temporary Relocation Numbers'!Z110*Assumptions!G$45</f>
        <v>0</v>
      </c>
      <c r="AA110" s="51">
        <f>'Temporary Relocation Numbers'!AA110*Assumptions!H$45</f>
        <v>0</v>
      </c>
      <c r="AB110" s="52">
        <f>'Temporary Relocation Numbers'!AB110*Assumptions!C$45</f>
        <v>187540.99129066779</v>
      </c>
      <c r="AC110" s="52">
        <f>'Temporary Relocation Numbers'!AC110*Assumptions!D$45</f>
        <v>190166.59541135893</v>
      </c>
      <c r="AD110" s="52">
        <f>'Temporary Relocation Numbers'!AD110*Assumptions!E$45</f>
        <v>130902.55487236907</v>
      </c>
      <c r="AE110" s="52">
        <f>'Temporary Relocation Numbers'!AE110*Assumptions!F$45</f>
        <v>104787.75943292202</v>
      </c>
      <c r="AF110" s="52">
        <f>'Temporary Relocation Numbers'!AF110*Assumptions!G$45</f>
        <v>107084.98940851688</v>
      </c>
      <c r="AG110" s="52">
        <f>'Temporary Relocation Numbers'!AG110*Assumptions!H$45</f>
        <v>43538.77206564822</v>
      </c>
      <c r="AH110" s="53">
        <f>'Temporary Relocation Numbers'!AH110*Assumptions!C$45</f>
        <v>14240223.400374344</v>
      </c>
      <c r="AI110" s="53">
        <f>'Temporary Relocation Numbers'!AI110*Assumptions!D$45</f>
        <v>24207985.611820377</v>
      </c>
      <c r="AJ110" s="53">
        <f>'Temporary Relocation Numbers'!AJ110*Assumptions!E$45</f>
        <v>19324726.611105092</v>
      </c>
      <c r="AK110" s="53">
        <f>'Temporary Relocation Numbers'!AK110*Assumptions!F$45</f>
        <v>7007543.4288531868</v>
      </c>
      <c r="AL110" s="53">
        <f>'Temporary Relocation Numbers'!AL110*Assumptions!G$45</f>
        <v>5585710.7736355532</v>
      </c>
      <c r="AM110" s="53">
        <f>'Temporary Relocation Numbers'!AM110*Assumptions!H$45</f>
        <v>3028061.972597525</v>
      </c>
    </row>
    <row r="111" spans="1:39" x14ac:dyDescent="0.35">
      <c r="A111">
        <v>2130</v>
      </c>
      <c r="B111" s="51">
        <f>'Temporary Relocation Numbers'!B111*Assumptions!C$45</f>
        <v>0</v>
      </c>
      <c r="C111" s="51">
        <f>'Temporary Relocation Numbers'!C111*Assumptions!D$45</f>
        <v>0</v>
      </c>
      <c r="D111" s="51">
        <f>'Temporary Relocation Numbers'!D111*Assumptions!E$45</f>
        <v>0</v>
      </c>
      <c r="E111" s="51">
        <f>'Temporary Relocation Numbers'!E111*Assumptions!F$45</f>
        <v>0</v>
      </c>
      <c r="F111" s="51">
        <f>'Temporary Relocation Numbers'!F111*Assumptions!G$45</f>
        <v>0</v>
      </c>
      <c r="G111" s="51">
        <f>'Temporary Relocation Numbers'!G111*Assumptions!H$45</f>
        <v>0</v>
      </c>
      <c r="H111" s="52">
        <f>'Temporary Relocation Numbers'!H111*Assumptions!C$45</f>
        <v>217555.31935677497</v>
      </c>
      <c r="I111" s="52">
        <f>'Temporary Relocation Numbers'!I111*Assumptions!D$45</f>
        <v>224897.1625817949</v>
      </c>
      <c r="J111" s="52">
        <f>'Temporary Relocation Numbers'!J111*Assumptions!E$45</f>
        <v>156452.63989678561</v>
      </c>
      <c r="K111" s="52">
        <f>'Temporary Relocation Numbers'!K111*Assumptions!F$45</f>
        <v>113459.62528264802</v>
      </c>
      <c r="L111" s="52">
        <f>'Temporary Relocation Numbers'!L111*Assumptions!G$45</f>
        <v>118060.22731903176</v>
      </c>
      <c r="M111" s="52">
        <f>'Temporary Relocation Numbers'!M111*Assumptions!H$45</f>
        <v>51409.178253477934</v>
      </c>
      <c r="N111" s="53">
        <f>'Temporary Relocation Numbers'!N111*Assumptions!C$45</f>
        <v>16511573.163864201</v>
      </c>
      <c r="O111" s="53">
        <f>'Temporary Relocation Numbers'!O111*Assumptions!D$45</f>
        <v>28615843.294113316</v>
      </c>
      <c r="P111" s="53">
        <f>'Temporary Relocation Numbers'!P111*Assumptions!E$45</f>
        <v>23085871.965804357</v>
      </c>
      <c r="Q111" s="53">
        <f>'Temporary Relocation Numbers'!Q111*Assumptions!F$45</f>
        <v>7583937.4061157061</v>
      </c>
      <c r="R111" s="53">
        <f>'Temporary Relocation Numbers'!R111*Assumptions!G$45</f>
        <v>6155333.8475152105</v>
      </c>
      <c r="S111" s="53">
        <f>'Temporary Relocation Numbers'!S111*Assumptions!H$45</f>
        <v>3573776.5620419541</v>
      </c>
      <c r="U111">
        <v>2130</v>
      </c>
      <c r="V111" s="51">
        <f>'Temporary Relocation Numbers'!V111*Assumptions!C$45</f>
        <v>0</v>
      </c>
      <c r="W111" s="51">
        <f>'Temporary Relocation Numbers'!W111*Assumptions!D$45</f>
        <v>0</v>
      </c>
      <c r="X111" s="51">
        <f>'Temporary Relocation Numbers'!X111*Assumptions!E$45</f>
        <v>0</v>
      </c>
      <c r="Y111" s="51">
        <f>'Temporary Relocation Numbers'!Y111*Assumptions!F$45</f>
        <v>0</v>
      </c>
      <c r="Z111" s="51">
        <f>'Temporary Relocation Numbers'!Z111*Assumptions!G$45</f>
        <v>0</v>
      </c>
      <c r="AA111" s="51">
        <f>'Temporary Relocation Numbers'!AA111*Assumptions!H$45</f>
        <v>0</v>
      </c>
      <c r="AB111" s="52">
        <f>'Temporary Relocation Numbers'!AB111*Assumptions!C$45</f>
        <v>202538.7094922977</v>
      </c>
      <c r="AC111" s="52">
        <f>'Temporary Relocation Numbers'!AC111*Assumptions!D$45</f>
        <v>205374.28408632468</v>
      </c>
      <c r="AD111" s="52">
        <f>'Temporary Relocation Numbers'!AD111*Assumptions!E$45</f>
        <v>141370.87764456979</v>
      </c>
      <c r="AE111" s="52">
        <f>'Temporary Relocation Numbers'!AE111*Assumptions!F$45</f>
        <v>113167.67294483997</v>
      </c>
      <c r="AF111" s="52">
        <f>'Temporary Relocation Numbers'!AF111*Assumptions!G$45</f>
        <v>115648.61319935147</v>
      </c>
      <c r="AG111" s="52">
        <f>'Temporary Relocation Numbers'!AG111*Assumptions!H$45</f>
        <v>47020.582787622807</v>
      </c>
      <c r="AH111" s="53">
        <f>'Temporary Relocation Numbers'!AH111*Assumptions!C$45</f>
        <v>15371872.911148684</v>
      </c>
      <c r="AI111" s="53">
        <f>'Temporary Relocation Numbers'!AI111*Assumptions!D$45</f>
        <v>26131758.456123404</v>
      </c>
      <c r="AJ111" s="53">
        <f>'Temporary Relocation Numbers'!AJ111*Assumptions!E$45</f>
        <v>20860434.078638926</v>
      </c>
      <c r="AK111" s="53">
        <f>'Temporary Relocation Numbers'!AK111*Assumptions!F$45</f>
        <v>7564422.5500601744</v>
      </c>
      <c r="AL111" s="53">
        <f>'Temporary Relocation Numbers'!AL111*Assumptions!G$45</f>
        <v>6029598.9547820278</v>
      </c>
      <c r="AM111" s="53">
        <f>'Temporary Relocation Numbers'!AM111*Assumptions!H$45</f>
        <v>3268697.582976663</v>
      </c>
    </row>
    <row r="112" spans="1:39" x14ac:dyDescent="0.35">
      <c r="A112">
        <v>2131</v>
      </c>
      <c r="B112" s="51">
        <f>'Temporary Relocation Numbers'!B112*Assumptions!C$45</f>
        <v>0</v>
      </c>
      <c r="C112" s="51">
        <f>'Temporary Relocation Numbers'!C112*Assumptions!D$45</f>
        <v>0</v>
      </c>
      <c r="D112" s="51">
        <f>'Temporary Relocation Numbers'!D112*Assumptions!E$45</f>
        <v>0</v>
      </c>
      <c r="E112" s="51">
        <f>'Temporary Relocation Numbers'!E112*Assumptions!F$45</f>
        <v>0</v>
      </c>
      <c r="F112" s="51">
        <f>'Temporary Relocation Numbers'!F112*Assumptions!G$45</f>
        <v>0</v>
      </c>
      <c r="G112" s="51">
        <f>'Temporary Relocation Numbers'!G112*Assumptions!H$45</f>
        <v>0</v>
      </c>
      <c r="H112" s="52">
        <f>'Temporary Relocation Numbers'!H112*Assumptions!C$45</f>
        <v>220680.10812405779</v>
      </c>
      <c r="I112" s="52">
        <f>'Temporary Relocation Numbers'!I112*Assumptions!D$45</f>
        <v>228127.40365108772</v>
      </c>
      <c r="J112" s="52">
        <f>'Temporary Relocation Numbers'!J112*Assumptions!E$45</f>
        <v>158699.79916279044</v>
      </c>
      <c r="K112" s="52">
        <f>'Temporary Relocation Numbers'!K112*Assumptions!F$45</f>
        <v>115089.26763601157</v>
      </c>
      <c r="L112" s="52">
        <f>'Temporary Relocation Numbers'!L112*Assumptions!G$45</f>
        <v>119755.94900159094</v>
      </c>
      <c r="M112" s="52">
        <f>'Temporary Relocation Numbers'!M112*Assumptions!H$45</f>
        <v>52147.578138236735</v>
      </c>
      <c r="N112" s="53">
        <f>'Temporary Relocation Numbers'!N112*Assumptions!C$45</f>
        <v>16740949.497012205</v>
      </c>
      <c r="O112" s="53">
        <f>'Temporary Relocation Numbers'!O112*Assumptions!D$45</f>
        <v>29013370.358288329</v>
      </c>
      <c r="P112" s="53">
        <f>'Temporary Relocation Numbers'!P112*Assumptions!E$45</f>
        <v>23406577.485895526</v>
      </c>
      <c r="Q112" s="53">
        <f>'Temporary Relocation Numbers'!Q112*Assumptions!F$45</f>
        <v>7689292.3432725044</v>
      </c>
      <c r="R112" s="53">
        <f>'Temporary Relocation Numbers'!R112*Assumptions!G$45</f>
        <v>6240842.8352556881</v>
      </c>
      <c r="S112" s="53">
        <f>'Temporary Relocation Numbers'!S112*Assumptions!H$45</f>
        <v>3623422.9376571793</v>
      </c>
      <c r="U112">
        <v>2131</v>
      </c>
      <c r="V112" s="51">
        <f>'Temporary Relocation Numbers'!V112*Assumptions!C$45</f>
        <v>0</v>
      </c>
      <c r="W112" s="51">
        <f>'Temporary Relocation Numbers'!W112*Assumptions!D$45</f>
        <v>0</v>
      </c>
      <c r="X112" s="51">
        <f>'Temporary Relocation Numbers'!X112*Assumptions!E$45</f>
        <v>0</v>
      </c>
      <c r="Y112" s="51">
        <f>'Temporary Relocation Numbers'!Y112*Assumptions!F$45</f>
        <v>0</v>
      </c>
      <c r="Z112" s="51">
        <f>'Temporary Relocation Numbers'!Z112*Assumptions!G$45</f>
        <v>0</v>
      </c>
      <c r="AA112" s="51">
        <f>'Temporary Relocation Numbers'!AA112*Assumptions!H$45</f>
        <v>0</v>
      </c>
      <c r="AB112" s="52">
        <f>'Temporary Relocation Numbers'!AB112*Assumptions!C$45</f>
        <v>205447.81181272224</v>
      </c>
      <c r="AC112" s="52">
        <f>'Temporary Relocation Numbers'!AC112*Assumptions!D$45</f>
        <v>208324.11430835328</v>
      </c>
      <c r="AD112" s="52">
        <f>'Temporary Relocation Numbers'!AD112*Assumptions!E$45</f>
        <v>143401.41466747847</v>
      </c>
      <c r="AE112" s="52">
        <f>'Temporary Relocation Numbers'!AE112*Assumptions!F$45</f>
        <v>114793.12193079489</v>
      </c>
      <c r="AF112" s="52">
        <f>'Temporary Relocation Numbers'!AF112*Assumptions!G$45</f>
        <v>117309.69640589232</v>
      </c>
      <c r="AG112" s="52">
        <f>'Temporary Relocation Numbers'!AG112*Assumptions!H$45</f>
        <v>47695.948434209939</v>
      </c>
      <c r="AH112" s="53">
        <f>'Temporary Relocation Numbers'!AH112*Assumptions!C$45</f>
        <v>15585416.696891222</v>
      </c>
      <c r="AI112" s="53">
        <f>'Temporary Relocation Numbers'!AI112*Assumptions!D$45</f>
        <v>26494776.981002245</v>
      </c>
      <c r="AJ112" s="53">
        <f>'Temporary Relocation Numbers'!AJ112*Assumptions!E$45</f>
        <v>21150224.144633707</v>
      </c>
      <c r="AK112" s="53">
        <f>'Temporary Relocation Numbers'!AK112*Assumptions!F$45</f>
        <v>7669506.3897219319</v>
      </c>
      <c r="AL112" s="53">
        <f>'Temporary Relocation Numbers'!AL112*Assumptions!G$45</f>
        <v>6113361.2519826218</v>
      </c>
      <c r="AM112" s="53">
        <f>'Temporary Relocation Numbers'!AM112*Assumptions!H$45</f>
        <v>3314105.8465207941</v>
      </c>
    </row>
    <row r="113" spans="1:39" x14ac:dyDescent="0.35">
      <c r="A113">
        <v>2132</v>
      </c>
      <c r="B113" s="51">
        <f>'Temporary Relocation Numbers'!B113*Assumptions!C$45</f>
        <v>0</v>
      </c>
      <c r="C113" s="51">
        <f>'Temporary Relocation Numbers'!C113*Assumptions!D$45</f>
        <v>0</v>
      </c>
      <c r="D113" s="51">
        <f>'Temporary Relocation Numbers'!D113*Assumptions!E$45</f>
        <v>0</v>
      </c>
      <c r="E113" s="51">
        <f>'Temporary Relocation Numbers'!E113*Assumptions!F$45</f>
        <v>0</v>
      </c>
      <c r="F113" s="51">
        <f>'Temporary Relocation Numbers'!F113*Assumptions!G$45</f>
        <v>0</v>
      </c>
      <c r="G113" s="51">
        <f>'Temporary Relocation Numbers'!G113*Assumptions!H$45</f>
        <v>0</v>
      </c>
      <c r="H113" s="52">
        <f>'Temporary Relocation Numbers'!H113*Assumptions!C$45</f>
        <v>223849.77883157085</v>
      </c>
      <c r="I113" s="52">
        <f>'Temporary Relocation Numbers'!I113*Assumptions!D$45</f>
        <v>231404.04129224454</v>
      </c>
      <c r="J113" s="52">
        <f>'Temporary Relocation Numbers'!J113*Assumptions!E$45</f>
        <v>160979.23480821666</v>
      </c>
      <c r="K113" s="52">
        <f>'Temporary Relocation Numbers'!K113*Assumptions!F$45</f>
        <v>116742.31685497388</v>
      </c>
      <c r="L113" s="52">
        <f>'Temporary Relocation Numbers'!L113*Assumptions!G$45</f>
        <v>121476.02665982452</v>
      </c>
      <c r="M113" s="52">
        <f>'Temporary Relocation Numbers'!M113*Assumptions!H$45</f>
        <v>52896.58380212554</v>
      </c>
      <c r="N113" s="53">
        <f>'Temporary Relocation Numbers'!N113*Assumptions!C$45</f>
        <v>16973512.292266898</v>
      </c>
      <c r="O113" s="53">
        <f>'Temporary Relocation Numbers'!O113*Assumptions!D$45</f>
        <v>29416419.809664264</v>
      </c>
      <c r="P113" s="53">
        <f>'Temporary Relocation Numbers'!P113*Assumptions!E$45</f>
        <v>23731738.199655343</v>
      </c>
      <c r="Q113" s="53">
        <f>'Temporary Relocation Numbers'!Q113*Assumptions!F$45</f>
        <v>7796110.8556395061</v>
      </c>
      <c r="R113" s="53">
        <f>'Temporary Relocation Numbers'!R113*Assumptions!G$45</f>
        <v>6327539.7012113081</v>
      </c>
      <c r="S113" s="53">
        <f>'Temporary Relocation Numbers'!S113*Assumptions!H$45</f>
        <v>3673758.993382209</v>
      </c>
      <c r="U113">
        <v>2132</v>
      </c>
      <c r="V113" s="51">
        <f>'Temporary Relocation Numbers'!V113*Assumptions!C$45</f>
        <v>0</v>
      </c>
      <c r="W113" s="51">
        <f>'Temporary Relocation Numbers'!W113*Assumptions!D$45</f>
        <v>0</v>
      </c>
      <c r="X113" s="51">
        <f>'Temporary Relocation Numbers'!X113*Assumptions!E$45</f>
        <v>0</v>
      </c>
      <c r="Y113" s="51">
        <f>'Temporary Relocation Numbers'!Y113*Assumptions!F$45</f>
        <v>0</v>
      </c>
      <c r="Z113" s="51">
        <f>'Temporary Relocation Numbers'!Z113*Assumptions!G$45</f>
        <v>0</v>
      </c>
      <c r="AA113" s="51">
        <f>'Temporary Relocation Numbers'!AA113*Assumptions!H$45</f>
        <v>0</v>
      </c>
      <c r="AB113" s="52">
        <f>'Temporary Relocation Numbers'!AB113*Assumptions!C$45</f>
        <v>208398.69812758375</v>
      </c>
      <c r="AC113" s="52">
        <f>'Temporary Relocation Numbers'!AC113*Assumptions!D$45</f>
        <v>211316.313507479</v>
      </c>
      <c r="AD113" s="52">
        <f>'Temporary Relocation Numbers'!AD113*Assumptions!E$45</f>
        <v>145461.11668299459</v>
      </c>
      <c r="AE113" s="52">
        <f>'Temporary Relocation Numbers'!AE113*Assumptions!F$45</f>
        <v>116441.91755220843</v>
      </c>
      <c r="AF113" s="52">
        <f>'Temporary Relocation Numbers'!AF113*Assumptions!G$45</f>
        <v>118994.63806903477</v>
      </c>
      <c r="AG113" s="52">
        <f>'Temporary Relocation Numbers'!AG113*Assumptions!H$45</f>
        <v>48381.014487077635</v>
      </c>
      <c r="AH113" s="53">
        <f>'Temporary Relocation Numbers'!AH113*Assumptions!C$45</f>
        <v>15801927.001332741</v>
      </c>
      <c r="AI113" s="53">
        <f>'Temporary Relocation Numbers'!AI113*Assumptions!D$45</f>
        <v>26862838.505556226</v>
      </c>
      <c r="AJ113" s="53">
        <f>'Temporary Relocation Numbers'!AJ113*Assumptions!E$45</f>
        <v>21444039.931379687</v>
      </c>
      <c r="AK113" s="53">
        <f>'Temporary Relocation Numbers'!AK113*Assumptions!F$45</f>
        <v>7776050.0385475717</v>
      </c>
      <c r="AL113" s="53">
        <f>'Temporary Relocation Numbers'!AL113*Assumptions!G$45</f>
        <v>6198287.16263163</v>
      </c>
      <c r="AM113" s="53">
        <f>'Temporary Relocation Numbers'!AM113*Assumptions!H$45</f>
        <v>3360144.9149484443</v>
      </c>
    </row>
    <row r="114" spans="1:39" x14ac:dyDescent="0.35">
      <c r="A114">
        <v>2133</v>
      </c>
      <c r="B114" s="51">
        <f>'Temporary Relocation Numbers'!B114*Assumptions!C$45</f>
        <v>0</v>
      </c>
      <c r="C114" s="51">
        <f>'Temporary Relocation Numbers'!C114*Assumptions!D$45</f>
        <v>0</v>
      </c>
      <c r="D114" s="51">
        <f>'Temporary Relocation Numbers'!D114*Assumptions!E$45</f>
        <v>0</v>
      </c>
      <c r="E114" s="51">
        <f>'Temporary Relocation Numbers'!E114*Assumptions!F$45</f>
        <v>0</v>
      </c>
      <c r="F114" s="51">
        <f>'Temporary Relocation Numbers'!F114*Assumptions!G$45</f>
        <v>0</v>
      </c>
      <c r="G114" s="51">
        <f>'Temporary Relocation Numbers'!G114*Assumptions!H$45</f>
        <v>0</v>
      </c>
      <c r="H114" s="52">
        <f>'Temporary Relocation Numbers'!H114*Assumptions!C$45</f>
        <v>227064.97612722748</v>
      </c>
      <c r="I114" s="52">
        <f>'Temporary Relocation Numbers'!I114*Assumptions!D$45</f>
        <v>234727.74190812345</v>
      </c>
      <c r="J114" s="52">
        <f>'Temporary Relocation Numbers'!J114*Assumptions!E$45</f>
        <v>163291.41042489087</v>
      </c>
      <c r="K114" s="52">
        <f>'Temporary Relocation Numbers'!K114*Assumptions!F$45</f>
        <v>118419.10913683371</v>
      </c>
      <c r="L114" s="52">
        <f>'Temporary Relocation Numbers'!L114*Assumptions!G$45</f>
        <v>123220.81012328134</v>
      </c>
      <c r="M114" s="52">
        <f>'Temporary Relocation Numbers'!M114*Assumptions!H$45</f>
        <v>53656.347577983623</v>
      </c>
      <c r="N114" s="53">
        <f>'Temporary Relocation Numbers'!N114*Assumptions!C$45</f>
        <v>17209305.815488741</v>
      </c>
      <c r="O114" s="53">
        <f>'Temporary Relocation Numbers'!O114*Assumptions!D$45</f>
        <v>29825068.364427663</v>
      </c>
      <c r="P114" s="53">
        <f>'Temporary Relocation Numbers'!P114*Assumptions!E$45</f>
        <v>24061415.997975525</v>
      </c>
      <c r="Q114" s="53">
        <f>'Temporary Relocation Numbers'!Q114*Assumptions!F$45</f>
        <v>7904413.2749871397</v>
      </c>
      <c r="R114" s="53">
        <f>'Temporary Relocation Numbers'!R114*Assumptions!G$45</f>
        <v>6415440.947210609</v>
      </c>
      <c r="S114" s="53">
        <f>'Temporary Relocation Numbers'!S114*Assumptions!H$45</f>
        <v>3724794.3101511598</v>
      </c>
      <c r="U114">
        <v>2133</v>
      </c>
      <c r="V114" s="51">
        <f>'Temporary Relocation Numbers'!V114*Assumptions!C$45</f>
        <v>0</v>
      </c>
      <c r="W114" s="51">
        <f>'Temporary Relocation Numbers'!W114*Assumptions!D$45</f>
        <v>0</v>
      </c>
      <c r="X114" s="51">
        <f>'Temporary Relocation Numbers'!X114*Assumptions!E$45</f>
        <v>0</v>
      </c>
      <c r="Y114" s="51">
        <f>'Temporary Relocation Numbers'!Y114*Assumptions!F$45</f>
        <v>0</v>
      </c>
      <c r="Z114" s="51">
        <f>'Temporary Relocation Numbers'!Z114*Assumptions!G$45</f>
        <v>0</v>
      </c>
      <c r="AA114" s="51">
        <f>'Temporary Relocation Numbers'!AA114*Assumptions!H$45</f>
        <v>0</v>
      </c>
      <c r="AB114" s="52">
        <f>'Temporary Relocation Numbers'!AB114*Assumptions!C$45</f>
        <v>211391.96858840619</v>
      </c>
      <c r="AC114" s="52">
        <f>'Temporary Relocation Numbers'!AC114*Assumptions!D$45</f>
        <v>214351.49023744394</v>
      </c>
      <c r="AD114" s="52">
        <f>'Temporary Relocation Numbers'!AD114*Assumptions!E$45</f>
        <v>147550.4025934992</v>
      </c>
      <c r="AE114" s="52">
        <f>'Temporary Relocation Numbers'!AE114*Assumptions!F$45</f>
        <v>118114.39514128228</v>
      </c>
      <c r="AF114" s="52">
        <f>'Temporary Relocation Numbers'!AF114*Assumptions!G$45</f>
        <v>120703.78087236572</v>
      </c>
      <c r="AG114" s="52">
        <f>'Temporary Relocation Numbers'!AG114*Assumptions!H$45</f>
        <v>49075.920275021344</v>
      </c>
      <c r="AH114" s="53">
        <f>'Temporary Relocation Numbers'!AH114*Assumptions!C$45</f>
        <v>16021445.0349124</v>
      </c>
      <c r="AI114" s="53">
        <f>'Temporary Relocation Numbers'!AI114*Assumptions!D$45</f>
        <v>27236013.086391237</v>
      </c>
      <c r="AJ114" s="53">
        <f>'Temporary Relocation Numbers'!AJ114*Assumptions!E$45</f>
        <v>21741937.363594327</v>
      </c>
      <c r="AK114" s="53">
        <f>'Temporary Relocation Numbers'!AK114*Assumptions!F$45</f>
        <v>7884073.7759901667</v>
      </c>
      <c r="AL114" s="53">
        <f>'Temporary Relocation Numbers'!AL114*Assumptions!G$45</f>
        <v>6284392.8514750348</v>
      </c>
      <c r="AM114" s="53">
        <f>'Temporary Relocation Numbers'!AM114*Assumptions!H$45</f>
        <v>3406823.5513077918</v>
      </c>
    </row>
    <row r="115" spans="1:39" x14ac:dyDescent="0.35">
      <c r="A115">
        <v>2134</v>
      </c>
      <c r="B115" s="51">
        <f>'Temporary Relocation Numbers'!B115*Assumptions!C$45</f>
        <v>0</v>
      </c>
      <c r="C115" s="51">
        <f>'Temporary Relocation Numbers'!C115*Assumptions!D$45</f>
        <v>0</v>
      </c>
      <c r="D115" s="51">
        <f>'Temporary Relocation Numbers'!D115*Assumptions!E$45</f>
        <v>0</v>
      </c>
      <c r="E115" s="51">
        <f>'Temporary Relocation Numbers'!E115*Assumptions!F$45</f>
        <v>0</v>
      </c>
      <c r="F115" s="51">
        <f>'Temporary Relocation Numbers'!F115*Assumptions!G$45</f>
        <v>0</v>
      </c>
      <c r="G115" s="51">
        <f>'Temporary Relocation Numbers'!G115*Assumptions!H$45</f>
        <v>0</v>
      </c>
      <c r="H115" s="52">
        <f>'Temporary Relocation Numbers'!H115*Assumptions!C$45</f>
        <v>230326.35391814291</v>
      </c>
      <c r="I115" s="52">
        <f>'Temporary Relocation Numbers'!I115*Assumptions!D$45</f>
        <v>238099.1814732546</v>
      </c>
      <c r="J115" s="52">
        <f>'Temporary Relocation Numbers'!J115*Assumptions!E$45</f>
        <v>165636.7962632977</v>
      </c>
      <c r="K115" s="52">
        <f>'Temporary Relocation Numbers'!K115*Assumptions!F$45</f>
        <v>120119.98550775608</v>
      </c>
      <c r="L115" s="52">
        <f>'Temporary Relocation Numbers'!L115*Assumptions!G$45</f>
        <v>124990.65424617899</v>
      </c>
      <c r="M115" s="52">
        <f>'Temporary Relocation Numbers'!M115*Assumptions!H$45</f>
        <v>54427.023986636035</v>
      </c>
      <c r="N115" s="53">
        <f>'Temporary Relocation Numbers'!N115*Assumptions!C$45</f>
        <v>17448374.947472993</v>
      </c>
      <c r="O115" s="53">
        <f>'Temporary Relocation Numbers'!O115*Assumptions!D$45</f>
        <v>30239393.804494943</v>
      </c>
      <c r="P115" s="53">
        <f>'Temporary Relocation Numbers'!P115*Assumptions!E$45</f>
        <v>24395673.631526943</v>
      </c>
      <c r="Q115" s="53">
        <f>'Temporary Relocation Numbers'!Q115*Assumptions!F$45</f>
        <v>8014220.2155317832</v>
      </c>
      <c r="R115" s="53">
        <f>'Temporary Relocation Numbers'!R115*Assumptions!G$45</f>
        <v>6504563.3043230884</v>
      </c>
      <c r="S115" s="53">
        <f>'Temporary Relocation Numbers'!S115*Assumptions!H$45</f>
        <v>3776538.6019950681</v>
      </c>
      <c r="U115">
        <v>2134</v>
      </c>
      <c r="V115" s="51">
        <f>'Temporary Relocation Numbers'!V115*Assumptions!C$45</f>
        <v>0</v>
      </c>
      <c r="W115" s="51">
        <f>'Temporary Relocation Numbers'!W115*Assumptions!D$45</f>
        <v>0</v>
      </c>
      <c r="X115" s="51">
        <f>'Temporary Relocation Numbers'!X115*Assumptions!E$45</f>
        <v>0</v>
      </c>
      <c r="Y115" s="51">
        <f>'Temporary Relocation Numbers'!Y115*Assumptions!F$45</f>
        <v>0</v>
      </c>
      <c r="Z115" s="51">
        <f>'Temporary Relocation Numbers'!Z115*Assumptions!G$45</f>
        <v>0</v>
      </c>
      <c r="AA115" s="51">
        <f>'Temporary Relocation Numbers'!AA115*Assumptions!H$45</f>
        <v>0</v>
      </c>
      <c r="AB115" s="52">
        <f>'Temporary Relocation Numbers'!AB115*Assumptions!C$45</f>
        <v>214428.23196680503</v>
      </c>
      <c r="AC115" s="52">
        <f>'Temporary Relocation Numbers'!AC115*Assumptions!D$45</f>
        <v>217430.26179276445</v>
      </c>
      <c r="AD115" s="52">
        <f>'Temporary Relocation Numbers'!AD115*Assumptions!E$45</f>
        <v>149669.69731814851</v>
      </c>
      <c r="AE115" s="52">
        <f>'Temporary Relocation Numbers'!AE115*Assumptions!F$45</f>
        <v>119810.89484665885</v>
      </c>
      <c r="AF115" s="52">
        <f>'Temporary Relocation Numbers'!AF115*Assumptions!G$45</f>
        <v>122437.47242150223</v>
      </c>
      <c r="AG115" s="52">
        <f>'Temporary Relocation Numbers'!AG115*Assumptions!H$45</f>
        <v>49780.80712804271</v>
      </c>
      <c r="AH115" s="53">
        <f>'Temporary Relocation Numbers'!AH115*Assumptions!C$45</f>
        <v>16244012.5805587</v>
      </c>
      <c r="AI115" s="53">
        <f>'Temporary Relocation Numbers'!AI115*Assumptions!D$45</f>
        <v>27614371.75332915</v>
      </c>
      <c r="AJ115" s="53">
        <f>'Temporary Relocation Numbers'!AJ115*Assumptions!E$45</f>
        <v>22043973.142893001</v>
      </c>
      <c r="AK115" s="53">
        <f>'Temporary Relocation Numbers'!AK115*Assumptions!F$45</f>
        <v>7993598.1632219488</v>
      </c>
      <c r="AL115" s="53">
        <f>'Temporary Relocation Numbers'!AL115*Assumptions!G$45</f>
        <v>6371694.7078170842</v>
      </c>
      <c r="AM115" s="53">
        <f>'Temporary Relocation Numbers'!AM115*Assumptions!H$45</f>
        <v>3454150.6403819858</v>
      </c>
    </row>
    <row r="116" spans="1:39" x14ac:dyDescent="0.35">
      <c r="A116">
        <v>2135</v>
      </c>
      <c r="B116" s="51">
        <f>'Temporary Relocation Numbers'!B116*Assumptions!C$45</f>
        <v>0</v>
      </c>
      <c r="C116" s="51">
        <f>'Temporary Relocation Numbers'!C116*Assumptions!D$45</f>
        <v>0</v>
      </c>
      <c r="D116" s="51">
        <f>'Temporary Relocation Numbers'!D116*Assumptions!E$45</f>
        <v>0</v>
      </c>
      <c r="E116" s="51">
        <f>'Temporary Relocation Numbers'!E116*Assumptions!F$45</f>
        <v>0</v>
      </c>
      <c r="F116" s="51">
        <f>'Temporary Relocation Numbers'!F116*Assumptions!G$45</f>
        <v>0</v>
      </c>
      <c r="G116" s="51">
        <f>'Temporary Relocation Numbers'!G116*Assumptions!H$45</f>
        <v>0</v>
      </c>
      <c r="H116" s="52">
        <f>'Temporary Relocation Numbers'!H116*Assumptions!C$45</f>
        <v>233634.57550362532</v>
      </c>
      <c r="I116" s="52">
        <f>'Temporary Relocation Numbers'!I116*Assumptions!D$45</f>
        <v>241519.04567131968</v>
      </c>
      <c r="J116" s="52">
        <f>'Temporary Relocation Numbers'!J116*Assumptions!E$45</f>
        <v>168015.86932821994</v>
      </c>
      <c r="K116" s="52">
        <f>'Temporary Relocation Numbers'!K116*Assumptions!F$45</f>
        <v>121845.29189213026</v>
      </c>
      <c r="L116" s="52">
        <f>'Temporary Relocation Numbers'!L116*Assumptions!G$45</f>
        <v>126785.91897957436</v>
      </c>
      <c r="M116" s="52">
        <f>'Temporary Relocation Numbers'!M116*Assumptions!H$45</f>
        <v>55208.769768320009</v>
      </c>
      <c r="N116" s="53">
        <f>'Temporary Relocation Numbers'!N116*Assumptions!C$45</f>
        <v>17690765.192492276</v>
      </c>
      <c r="O116" s="53">
        <f>'Temporary Relocation Numbers'!O116*Assumptions!D$45</f>
        <v>30659474.992317408</v>
      </c>
      <c r="P116" s="53">
        <f>'Temporary Relocation Numbers'!P116*Assumptions!E$45</f>
        <v>24734574.722703505</v>
      </c>
      <c r="Q116" s="53">
        <f>'Temporary Relocation Numbers'!Q116*Assumptions!F$45</f>
        <v>8125552.5778594622</v>
      </c>
      <c r="R116" s="53">
        <f>'Temporary Relocation Numbers'!R116*Assumptions!G$45</f>
        <v>6594923.7360437904</v>
      </c>
      <c r="S116" s="53">
        <f>'Temporary Relocation Numbers'!S116*Assumptions!H$45</f>
        <v>3829001.7178908517</v>
      </c>
      <c r="U116">
        <v>2135</v>
      </c>
      <c r="V116" s="51">
        <f>'Temporary Relocation Numbers'!V116*Assumptions!C$45</f>
        <v>0</v>
      </c>
      <c r="W116" s="51">
        <f>'Temporary Relocation Numbers'!W116*Assumptions!D$45</f>
        <v>0</v>
      </c>
      <c r="X116" s="51">
        <f>'Temporary Relocation Numbers'!X116*Assumptions!E$45</f>
        <v>0</v>
      </c>
      <c r="Y116" s="51">
        <f>'Temporary Relocation Numbers'!Y116*Assumptions!F$45</f>
        <v>0</v>
      </c>
      <c r="Z116" s="51">
        <f>'Temporary Relocation Numbers'!Z116*Assumptions!G$45</f>
        <v>0</v>
      </c>
      <c r="AA116" s="51">
        <f>'Temporary Relocation Numbers'!AA116*Assumptions!H$45</f>
        <v>0</v>
      </c>
      <c r="AB116" s="52">
        <f>'Temporary Relocation Numbers'!AB116*Assumptions!C$45</f>
        <v>217508.10577829913</v>
      </c>
      <c r="AC116" s="52">
        <f>'Temporary Relocation Numbers'!AC116*Assumptions!D$45</f>
        <v>220553.25433427599</v>
      </c>
      <c r="AD116" s="52">
        <f>'Temporary Relocation Numbers'!AD116*Assumptions!E$45</f>
        <v>151819.43187929431</v>
      </c>
      <c r="AE116" s="52">
        <f>'Temporary Relocation Numbers'!AE116*Assumptions!F$45</f>
        <v>121531.76170260082</v>
      </c>
      <c r="AF116" s="52">
        <f>'Temporary Relocation Numbers'!AF116*Assumptions!G$45</f>
        <v>124196.06531478737</v>
      </c>
      <c r="AG116" s="52">
        <f>'Temporary Relocation Numbers'!AG116*Assumptions!H$45</f>
        <v>50495.81840609324</v>
      </c>
      <c r="AH116" s="53">
        <f>'Temporary Relocation Numbers'!AH116*Assumptions!C$45</f>
        <v>16469672.001642387</v>
      </c>
      <c r="AI116" s="53">
        <f>'Temporary Relocation Numbers'!AI116*Assumptions!D$45</f>
        <v>27997986.522927653</v>
      </c>
      <c r="AJ116" s="53">
        <f>'Temporary Relocation Numbers'!AJ116*Assumptions!E$45</f>
        <v>22350204.75858156</v>
      </c>
      <c r="AK116" s="53">
        <f>'Temporary Relocation Numbers'!AK116*Assumptions!F$45</f>
        <v>8104644.0470479215</v>
      </c>
      <c r="AL116" s="53">
        <f>'Temporary Relocation Numbers'!AL116*Assumptions!G$45</f>
        <v>6460209.3486398114</v>
      </c>
      <c r="AM116" s="53">
        <f>'Temporary Relocation Numbers'!AM116*Assumptions!H$45</f>
        <v>3502135.1903802631</v>
      </c>
    </row>
    <row r="117" spans="1:39" x14ac:dyDescent="0.35">
      <c r="A117">
        <v>2136</v>
      </c>
      <c r="B117" s="51">
        <f>'Temporary Relocation Numbers'!B117*Assumptions!C$45</f>
        <v>0</v>
      </c>
      <c r="C117" s="51">
        <f>'Temporary Relocation Numbers'!C117*Assumptions!D$45</f>
        <v>0</v>
      </c>
      <c r="D117" s="51">
        <f>'Temporary Relocation Numbers'!D117*Assumptions!E$45</f>
        <v>0</v>
      </c>
      <c r="E117" s="51">
        <f>'Temporary Relocation Numbers'!E117*Assumptions!F$45</f>
        <v>0</v>
      </c>
      <c r="F117" s="51">
        <f>'Temporary Relocation Numbers'!F117*Assumptions!G$45</f>
        <v>0</v>
      </c>
      <c r="G117" s="51">
        <f>'Temporary Relocation Numbers'!G117*Assumptions!H$45</f>
        <v>0</v>
      </c>
      <c r="H117" s="52">
        <f>'Temporary Relocation Numbers'!H117*Assumptions!C$45</f>
        <v>236990.31371007834</v>
      </c>
      <c r="I117" s="52">
        <f>'Temporary Relocation Numbers'!I117*Assumptions!D$45</f>
        <v>244988.0300346069</v>
      </c>
      <c r="J117" s="52">
        <f>'Temporary Relocation Numbers'!J117*Assumptions!E$45</f>
        <v>170429.11347575142</v>
      </c>
      <c r="K117" s="52">
        <f>'Temporary Relocation Numbers'!K117*Assumptions!F$45</f>
        <v>123595.37918292379</v>
      </c>
      <c r="L117" s="52">
        <f>'Temporary Relocation Numbers'!L117*Assumptions!G$45</f>
        <v>128606.96944457034</v>
      </c>
      <c r="M117" s="52">
        <f>'Temporary Relocation Numbers'!M117*Assumptions!H$45</f>
        <v>56001.74391456294</v>
      </c>
      <c r="N117" s="53">
        <f>'Temporary Relocation Numbers'!N117*Assumptions!C$45</f>
        <v>17936522.686957851</v>
      </c>
      <c r="O117" s="53">
        <f>'Temporary Relocation Numbers'!O117*Assumptions!D$45</f>
        <v>31085391.885891896</v>
      </c>
      <c r="P117" s="53">
        <f>'Temporary Relocation Numbers'!P117*Assumptions!E$45</f>
        <v>25078183.777731992</v>
      </c>
      <c r="Q117" s="53">
        <f>'Temporary Relocation Numbers'!Q117*Assumptions!F$45</f>
        <v>8238431.5529040489</v>
      </c>
      <c r="R117" s="53">
        <f>'Temporary Relocation Numbers'!R117*Assumptions!G$45</f>
        <v>6686539.4415221196</v>
      </c>
      <c r="S117" s="53">
        <f>'Temporary Relocation Numbers'!S117*Assumptions!H$45</f>
        <v>3882193.6436359617</v>
      </c>
      <c r="U117">
        <v>2136</v>
      </c>
      <c r="V117" s="51">
        <f>'Temporary Relocation Numbers'!V117*Assumptions!C$45</f>
        <v>0</v>
      </c>
      <c r="W117" s="51">
        <f>'Temporary Relocation Numbers'!W117*Assumptions!D$45</f>
        <v>0</v>
      </c>
      <c r="X117" s="51">
        <f>'Temporary Relocation Numbers'!X117*Assumptions!E$45</f>
        <v>0</v>
      </c>
      <c r="Y117" s="51">
        <f>'Temporary Relocation Numbers'!Y117*Assumptions!F$45</f>
        <v>0</v>
      </c>
      <c r="Z117" s="51">
        <f>'Temporary Relocation Numbers'!Z117*Assumptions!G$45</f>
        <v>0</v>
      </c>
      <c r="AA117" s="51">
        <f>'Temporary Relocation Numbers'!AA117*Assumptions!H$45</f>
        <v>0</v>
      </c>
      <c r="AB117" s="52">
        <f>'Temporary Relocation Numbers'!AB117*Assumptions!C$45</f>
        <v>220632.21640790129</v>
      </c>
      <c r="AC117" s="52">
        <f>'Temporary Relocation Numbers'!AC117*Assumptions!D$45</f>
        <v>223721.1030164827</v>
      </c>
      <c r="AD117" s="52">
        <f>'Temporary Relocation Numbers'!AD117*Assumptions!E$45</f>
        <v>154000.0434901448</v>
      </c>
      <c r="AE117" s="52">
        <f>'Temporary Relocation Numbers'!AE117*Assumptions!F$45</f>
        <v>123277.34569916397</v>
      </c>
      <c r="AF117" s="52">
        <f>'Temporary Relocation Numbers'!AF117*Assumptions!G$45</f>
        <v>125979.91721500193</v>
      </c>
      <c r="AG117" s="52">
        <f>'Temporary Relocation Numbers'!AG117*Assumptions!H$45</f>
        <v>51221.099528230945</v>
      </c>
      <c r="AH117" s="53">
        <f>'Temporary Relocation Numbers'!AH117*Assumptions!C$45</f>
        <v>16698466.250039916</v>
      </c>
      <c r="AI117" s="53">
        <f>'Temporary Relocation Numbers'!AI117*Assumptions!D$45</f>
        <v>28386930.412187777</v>
      </c>
      <c r="AJ117" s="53">
        <f>'Temporary Relocation Numbers'!AJ117*Assumptions!E$45</f>
        <v>22660690.498598762</v>
      </c>
      <c r="AK117" s="53">
        <f>'Temporary Relocation Numbers'!AK117*Assumptions!F$45</f>
        <v>8217232.5638738135</v>
      </c>
      <c r="AL117" s="53">
        <f>'Temporary Relocation Numbers'!AL117*Assumptions!G$45</f>
        <v>6549953.6217659162</v>
      </c>
      <c r="AM117" s="53">
        <f>'Temporary Relocation Numbers'!AM117*Assumptions!H$45</f>
        <v>3550786.3346525761</v>
      </c>
    </row>
    <row r="118" spans="1:39" x14ac:dyDescent="0.35">
      <c r="A118">
        <v>2137</v>
      </c>
      <c r="B118" s="51">
        <f>'Temporary Relocation Numbers'!B118*Assumptions!C$45</f>
        <v>0</v>
      </c>
      <c r="C118" s="51">
        <f>'Temporary Relocation Numbers'!C118*Assumptions!D$45</f>
        <v>0</v>
      </c>
      <c r="D118" s="51">
        <f>'Temporary Relocation Numbers'!D118*Assumptions!E$45</f>
        <v>0</v>
      </c>
      <c r="E118" s="51">
        <f>'Temporary Relocation Numbers'!E118*Assumptions!F$45</f>
        <v>0</v>
      </c>
      <c r="F118" s="51">
        <f>'Temporary Relocation Numbers'!F118*Assumptions!G$45</f>
        <v>0</v>
      </c>
      <c r="G118" s="51">
        <f>'Temporary Relocation Numbers'!G118*Assumptions!H$45</f>
        <v>0</v>
      </c>
      <c r="H118" s="52">
        <f>'Temporary Relocation Numbers'!H118*Assumptions!C$45</f>
        <v>240394.25102784002</v>
      </c>
      <c r="I118" s="52">
        <f>'Temporary Relocation Numbers'!I118*Assumptions!D$45</f>
        <v>248506.84008546779</v>
      </c>
      <c r="J118" s="52">
        <f>'Temporary Relocation Numbers'!J118*Assumptions!E$45</f>
        <v>172877.01951170375</v>
      </c>
      <c r="K118" s="52">
        <f>'Temporary Relocation Numbers'!K118*Assumptions!F$45</f>
        <v>125370.60331304721</v>
      </c>
      <c r="L118" s="52">
        <f>'Temporary Relocation Numbers'!L118*Assumptions!G$45</f>
        <v>130454.17600657418</v>
      </c>
      <c r="M118" s="52">
        <f>'Temporary Relocation Numbers'!M118*Assumptions!H$45</f>
        <v>56806.10770051799</v>
      </c>
      <c r="N118" s="53">
        <f>'Temporary Relocation Numbers'!N118*Assumptions!C$45</f>
        <v>18185694.208201174</v>
      </c>
      <c r="O118" s="53">
        <f>'Temporary Relocation Numbers'!O118*Assumptions!D$45</f>
        <v>31517225.553979866</v>
      </c>
      <c r="P118" s="53">
        <f>'Temporary Relocation Numbers'!P118*Assumptions!E$45</f>
        <v>25426566.198950157</v>
      </c>
      <c r="Q118" s="53">
        <f>'Temporary Relocation Numbers'!Q118*Assumptions!F$45</f>
        <v>8352878.625980746</v>
      </c>
      <c r="R118" s="53">
        <f>'Temporary Relocation Numbers'!R118*Assumptions!G$45</f>
        <v>6779427.8588355277</v>
      </c>
      <c r="S118" s="53">
        <f>'Temporary Relocation Numbers'!S118*Assumptions!H$45</f>
        <v>3936124.5037490707</v>
      </c>
      <c r="U118">
        <v>2137</v>
      </c>
      <c r="V118" s="51">
        <f>'Temporary Relocation Numbers'!V118*Assumptions!C$45</f>
        <v>0</v>
      </c>
      <c r="W118" s="51">
        <f>'Temporary Relocation Numbers'!W118*Assumptions!D$45</f>
        <v>0</v>
      </c>
      <c r="X118" s="51">
        <f>'Temporary Relocation Numbers'!X118*Assumptions!E$45</f>
        <v>0</v>
      </c>
      <c r="Y118" s="51">
        <f>'Temporary Relocation Numbers'!Y118*Assumptions!F$45</f>
        <v>0</v>
      </c>
      <c r="Z118" s="51">
        <f>'Temporary Relocation Numbers'!Z118*Assumptions!G$45</f>
        <v>0</v>
      </c>
      <c r="AA118" s="51">
        <f>'Temporary Relocation Numbers'!AA118*Assumptions!H$45</f>
        <v>0</v>
      </c>
      <c r="AB118" s="52">
        <f>'Temporary Relocation Numbers'!AB118*Assumptions!C$45</f>
        <v>223801.1992375121</v>
      </c>
      <c r="AC118" s="52">
        <f>'Temporary Relocation Numbers'!AC118*Assumptions!D$45</f>
        <v>226934.4521167342</v>
      </c>
      <c r="AD118" s="52">
        <f>'Temporary Relocation Numbers'!AD118*Assumptions!E$45</f>
        <v>156211.97564368552</v>
      </c>
      <c r="AE118" s="52">
        <f>'Temporary Relocation Numbers'!AE118*Assumptions!F$45</f>
        <v>125048.00185337852</v>
      </c>
      <c r="AF118" s="52">
        <f>'Temporary Relocation Numbers'!AF118*Assumptions!G$45</f>
        <v>127789.39092210574</v>
      </c>
      <c r="AG118" s="52">
        <f>'Temporary Relocation Numbers'!AG118*Assumptions!H$45</f>
        <v>51956.798002195683</v>
      </c>
      <c r="AH118" s="53">
        <f>'Temporary Relocation Numbers'!AH118*Assumptions!C$45</f>
        <v>16930438.874308843</v>
      </c>
      <c r="AI118" s="53">
        <f>'Temporary Relocation Numbers'!AI118*Assumptions!D$45</f>
        <v>28781277.452451952</v>
      </c>
      <c r="AJ118" s="53">
        <f>'Temporary Relocation Numbers'!AJ118*Assumptions!E$45</f>
        <v>22975489.460610814</v>
      </c>
      <c r="AK118" s="53">
        <f>'Temporary Relocation Numbers'!AK118*Assumptions!F$45</f>
        <v>8331385.1437291829</v>
      </c>
      <c r="AL118" s="53">
        <f>'Temporary Relocation Numbers'!AL118*Assumptions!G$45</f>
        <v>6640944.6090655522</v>
      </c>
      <c r="AM118" s="53">
        <f>'Temporary Relocation Numbers'!AM118*Assumptions!H$45</f>
        <v>3600113.3334280248</v>
      </c>
    </row>
    <row r="119" spans="1:39" x14ac:dyDescent="0.35">
      <c r="A119">
        <v>2138</v>
      </c>
      <c r="B119" s="51">
        <f>'Temporary Relocation Numbers'!B119*Assumptions!C$45</f>
        <v>0</v>
      </c>
      <c r="C119" s="51">
        <f>'Temporary Relocation Numbers'!C119*Assumptions!D$45</f>
        <v>0</v>
      </c>
      <c r="D119" s="51">
        <f>'Temporary Relocation Numbers'!D119*Assumptions!E$45</f>
        <v>0</v>
      </c>
      <c r="E119" s="51">
        <f>'Temporary Relocation Numbers'!E119*Assumptions!F$45</f>
        <v>0</v>
      </c>
      <c r="F119" s="51">
        <f>'Temporary Relocation Numbers'!F119*Assumptions!G$45</f>
        <v>0</v>
      </c>
      <c r="G119" s="51">
        <f>'Temporary Relocation Numbers'!G119*Assumptions!H$45</f>
        <v>0</v>
      </c>
      <c r="H119" s="52">
        <f>'Temporary Relocation Numbers'!H119*Assumptions!C$45</f>
        <v>243847.07974998796</v>
      </c>
      <c r="I119" s="52">
        <f>'Temporary Relocation Numbers'!I119*Assumptions!D$45</f>
        <v>252076.19147980699</v>
      </c>
      <c r="J119" s="52">
        <f>'Temporary Relocation Numbers'!J119*Assumptions!E$45</f>
        <v>175360.08529142669</v>
      </c>
      <c r="K119" s="52">
        <f>'Temporary Relocation Numbers'!K119*Assumptions!F$45</f>
        <v>127171.32532774378</v>
      </c>
      <c r="L119" s="52">
        <f>'Temporary Relocation Numbers'!L119*Assumptions!G$45</f>
        <v>132327.91435062254</v>
      </c>
      <c r="M119" s="52">
        <f>'Temporary Relocation Numbers'!M119*Assumptions!H$45</f>
        <v>57622.02471776426</v>
      </c>
      <c r="N119" s="53">
        <f>'Temporary Relocation Numbers'!N119*Assumptions!C$45</f>
        <v>18438327.183377471</v>
      </c>
      <c r="O119" s="53">
        <f>'Temporary Relocation Numbers'!O119*Assumptions!D$45</f>
        <v>31955058.191538118</v>
      </c>
      <c r="P119" s="53">
        <f>'Temporary Relocation Numbers'!P119*Assumptions!E$45</f>
        <v>25779788.297255374</v>
      </c>
      <c r="Q119" s="53">
        <f>'Temporary Relocation Numbers'!Q119*Assumptions!F$45</f>
        <v>8468915.5808755662</v>
      </c>
      <c r="R119" s="53">
        <f>'Temporary Relocation Numbers'!R119*Assumptions!G$45</f>
        <v>6873606.668308652</v>
      </c>
      <c r="S119" s="53">
        <f>'Temporary Relocation Numbers'!S119*Assumptions!H$45</f>
        <v>3990804.5633971668</v>
      </c>
      <c r="U119">
        <v>2138</v>
      </c>
      <c r="V119" s="51">
        <f>'Temporary Relocation Numbers'!V119*Assumptions!C$45</f>
        <v>0</v>
      </c>
      <c r="W119" s="51">
        <f>'Temporary Relocation Numbers'!W119*Assumptions!D$45</f>
        <v>0</v>
      </c>
      <c r="X119" s="51">
        <f>'Temporary Relocation Numbers'!X119*Assumptions!E$45</f>
        <v>0</v>
      </c>
      <c r="Y119" s="51">
        <f>'Temporary Relocation Numbers'!Y119*Assumptions!F$45</f>
        <v>0</v>
      </c>
      <c r="Z119" s="51">
        <f>'Temporary Relocation Numbers'!Z119*Assumptions!G$45</f>
        <v>0</v>
      </c>
      <c r="AA119" s="51">
        <f>'Temporary Relocation Numbers'!AA119*Assumptions!H$45</f>
        <v>0</v>
      </c>
      <c r="AB119" s="52">
        <f>'Temporary Relocation Numbers'!AB119*Assumptions!C$45</f>
        <v>227015.69877514444</v>
      </c>
      <c r="AC119" s="52">
        <f>'Temporary Relocation Numbers'!AC119*Assumptions!D$45</f>
        <v>230193.95516625946</v>
      </c>
      <c r="AD119" s="52">
        <f>'Temporary Relocation Numbers'!AD119*Assumptions!E$45</f>
        <v>158455.67820287665</v>
      </c>
      <c r="AE119" s="52">
        <f>'Temporary Relocation Numbers'!AE119*Assumptions!F$45</f>
        <v>126844.09028145231</v>
      </c>
      <c r="AF119" s="52">
        <f>'Temporary Relocation Numbers'!AF119*Assumptions!G$45</f>
        <v>129624.85444702399</v>
      </c>
      <c r="AG119" s="52">
        <f>'Temporary Relocation Numbers'!AG119*Assumptions!H$45</f>
        <v>52703.063454409225</v>
      </c>
      <c r="AH119" s="53">
        <f>'Temporary Relocation Numbers'!AH119*Assumptions!C$45</f>
        <v>17165634.027976841</v>
      </c>
      <c r="AI119" s="53">
        <f>'Temporary Relocation Numbers'!AI119*Assumptions!D$45</f>
        <v>29181102.703495074</v>
      </c>
      <c r="AJ119" s="53">
        <f>'Temporary Relocation Numbers'!AJ119*Assumptions!E$45</f>
        <v>23294661.563259948</v>
      </c>
      <c r="AK119" s="53">
        <f>'Temporary Relocation Numbers'!AK119*Assumptions!F$45</f>
        <v>8447123.5143463872</v>
      </c>
      <c r="AL119" s="53">
        <f>'Temporary Relocation Numbers'!AL119*Assumptions!G$45</f>
        <v>6733199.6297076903</v>
      </c>
      <c r="AM119" s="53">
        <f>'Temporary Relocation Numbers'!AM119*Assumptions!H$45</f>
        <v>3650125.5755774407</v>
      </c>
    </row>
    <row r="120" spans="1:39" x14ac:dyDescent="0.35">
      <c r="A120">
        <v>2139</v>
      </c>
      <c r="B120" s="51">
        <f>'Temporary Relocation Numbers'!B120*Assumptions!C$45</f>
        <v>0</v>
      </c>
      <c r="C120" s="51">
        <f>'Temporary Relocation Numbers'!C120*Assumptions!D$45</f>
        <v>0</v>
      </c>
      <c r="D120" s="51">
        <f>'Temporary Relocation Numbers'!D120*Assumptions!E$45</f>
        <v>0</v>
      </c>
      <c r="E120" s="51">
        <f>'Temporary Relocation Numbers'!E120*Assumptions!F$45</f>
        <v>0</v>
      </c>
      <c r="F120" s="51">
        <f>'Temporary Relocation Numbers'!F120*Assumptions!G$45</f>
        <v>0</v>
      </c>
      <c r="G120" s="51">
        <f>'Temporary Relocation Numbers'!G120*Assumptions!H$45</f>
        <v>0</v>
      </c>
      <c r="H120" s="52">
        <f>'Temporary Relocation Numbers'!H120*Assumptions!C$45</f>
        <v>247349.50211313821</v>
      </c>
      <c r="I120" s="52">
        <f>'Temporary Relocation Numbers'!I120*Assumptions!D$45</f>
        <v>255696.81015263189</v>
      </c>
      <c r="J120" s="52">
        <f>'Temporary Relocation Numbers'!J120*Assumptions!E$45</f>
        <v>177878.8158210617</v>
      </c>
      <c r="K120" s="52">
        <f>'Temporary Relocation Numbers'!K120*Assumptions!F$45</f>
        <v>128997.91145801857</v>
      </c>
      <c r="L120" s="52">
        <f>'Temporary Relocation Numbers'!L120*Assumptions!G$45</f>
        <v>134228.56555778827</v>
      </c>
      <c r="M120" s="52">
        <f>'Temporary Relocation Numbers'!M120*Assumptions!H$45</f>
        <v>58449.660907578029</v>
      </c>
      <c r="N120" s="53">
        <f>'Temporary Relocation Numbers'!N120*Assumptions!C$45</f>
        <v>18694469.698493004</v>
      </c>
      <c r="O120" s="53">
        <f>'Temporary Relocation Numbers'!O120*Assumptions!D$45</f>
        <v>32398973.135363542</v>
      </c>
      <c r="P120" s="53">
        <f>'Temporary Relocation Numbers'!P120*Assumptions!E$45</f>
        <v>26137917.304726191</v>
      </c>
      <c r="Q120" s="53">
        <f>'Temporary Relocation Numbers'!Q120*Assumptions!F$45</f>
        <v>8586564.5039916597</v>
      </c>
      <c r="R120" s="53">
        <f>'Temporary Relocation Numbers'!R120*Assumptions!G$45</f>
        <v>6969093.7958785938</v>
      </c>
      <c r="S120" s="53">
        <f>'Temporary Relocation Numbers'!S120*Assumptions!H$45</f>
        <v>4046244.2303494192</v>
      </c>
      <c r="U120">
        <v>2139</v>
      </c>
      <c r="V120" s="51">
        <f>'Temporary Relocation Numbers'!V120*Assumptions!C$45</f>
        <v>0</v>
      </c>
      <c r="W120" s="51">
        <f>'Temporary Relocation Numbers'!W120*Assumptions!D$45</f>
        <v>0</v>
      </c>
      <c r="X120" s="51">
        <f>'Temporary Relocation Numbers'!X120*Assumptions!E$45</f>
        <v>0</v>
      </c>
      <c r="Y120" s="51">
        <f>'Temporary Relocation Numbers'!Y120*Assumptions!F$45</f>
        <v>0</v>
      </c>
      <c r="Z120" s="51">
        <f>'Temporary Relocation Numbers'!Z120*Assumptions!G$45</f>
        <v>0</v>
      </c>
      <c r="AA120" s="51">
        <f>'Temporary Relocation Numbers'!AA120*Assumptions!H$45</f>
        <v>0</v>
      </c>
      <c r="AB120" s="52">
        <f>'Temporary Relocation Numbers'!AB120*Assumptions!C$45</f>
        <v>230276.36878600309</v>
      </c>
      <c r="AC120" s="52">
        <f>'Temporary Relocation Numbers'!AC120*Assumptions!D$45</f>
        <v>233500.27508308171</v>
      </c>
      <c r="AD120" s="52">
        <f>'Temporary Relocation Numbers'!AD120*Assumptions!E$45</f>
        <v>160731.60749214646</v>
      </c>
      <c r="AE120" s="52">
        <f>'Temporary Relocation Numbers'!AE120*Assumptions!F$45</f>
        <v>128665.97627201128</v>
      </c>
      <c r="AF120" s="52">
        <f>'Temporary Relocation Numbers'!AF120*Assumptions!G$45</f>
        <v>131486.68108649345</v>
      </c>
      <c r="AG120" s="52">
        <f>'Temporary Relocation Numbers'!AG120*Assumptions!H$45</f>
        <v>53460.047660406308</v>
      </c>
      <c r="AH120" s="53">
        <f>'Temporary Relocation Numbers'!AH120*Assumptions!C$45</f>
        <v>17404096.477945875</v>
      </c>
      <c r="AI120" s="53">
        <f>'Temporary Relocation Numbers'!AI120*Assumptions!D$45</f>
        <v>29586482.267811317</v>
      </c>
      <c r="AJ120" s="53">
        <f>'Temporary Relocation Numbers'!AJ120*Assumptions!E$45</f>
        <v>23618267.557569329</v>
      </c>
      <c r="AK120" s="53">
        <f>'Temporary Relocation Numbers'!AK120*Assumptions!F$45</f>
        <v>8564469.7052962277</v>
      </c>
      <c r="AL120" s="53">
        <f>'Temporary Relocation Numbers'!AL120*Assumptions!G$45</f>
        <v>6826736.2434566384</v>
      </c>
      <c r="AM120" s="53">
        <f>'Temporary Relocation Numbers'!AM120*Assumptions!H$45</f>
        <v>3700832.5804004613</v>
      </c>
    </row>
    <row r="121" spans="1:39" x14ac:dyDescent="0.35">
      <c r="A121">
        <v>2140</v>
      </c>
      <c r="B121" s="51">
        <f>'Temporary Relocation Numbers'!B121*Assumptions!C$45</f>
        <v>0</v>
      </c>
      <c r="C121" s="51">
        <f>'Temporary Relocation Numbers'!C121*Assumptions!D$45</f>
        <v>0</v>
      </c>
      <c r="D121" s="51">
        <f>'Temporary Relocation Numbers'!D121*Assumptions!E$45</f>
        <v>0</v>
      </c>
      <c r="E121" s="51">
        <f>'Temporary Relocation Numbers'!E121*Assumptions!F$45</f>
        <v>0</v>
      </c>
      <c r="F121" s="51">
        <f>'Temporary Relocation Numbers'!F121*Assumptions!G$45</f>
        <v>0</v>
      </c>
      <c r="G121" s="51">
        <f>'Temporary Relocation Numbers'!G121*Assumptions!H$45</f>
        <v>0</v>
      </c>
      <c r="H121" s="52">
        <f>'Temporary Relocation Numbers'!H121*Assumptions!C$45</f>
        <v>266621.88929306623</v>
      </c>
      <c r="I121" s="52">
        <f>'Temporary Relocation Numbers'!I121*Assumptions!D$45</f>
        <v>275619.58292490133</v>
      </c>
      <c r="J121" s="52">
        <f>'Temporary Relocation Numbers'!J121*Assumptions!E$45</f>
        <v>191738.3521464777</v>
      </c>
      <c r="K121" s="52">
        <f>'Temporary Relocation Numbers'!K121*Assumptions!F$45</f>
        <v>139048.86233433714</v>
      </c>
      <c r="L121" s="52">
        <f>'Temporary Relocation Numbers'!L121*Assumptions!G$45</f>
        <v>144687.06603559712</v>
      </c>
      <c r="M121" s="52">
        <f>'Temporary Relocation Numbers'!M121*Assumptions!H$45</f>
        <v>63003.801853578771</v>
      </c>
      <c r="N121" s="53">
        <f>'Temporary Relocation Numbers'!N121*Assumptions!C$45</f>
        <v>20141697.193525348</v>
      </c>
      <c r="O121" s="53">
        <f>'Temporary Relocation Numbers'!O121*Assumptions!D$45</f>
        <v>34907131.188977242</v>
      </c>
      <c r="P121" s="53">
        <f>'Temporary Relocation Numbers'!P121*Assumptions!E$45</f>
        <v>28161377.354482561</v>
      </c>
      <c r="Q121" s="53">
        <f>'Temporary Relocation Numbers'!Q121*Assumptions!F$45</f>
        <v>9251291.1551599074</v>
      </c>
      <c r="R121" s="53">
        <f>'Temporary Relocation Numbers'!R121*Assumptions!G$45</f>
        <v>7508604.3741148887</v>
      </c>
      <c r="S121" s="53">
        <f>'Temporary Relocation Numbers'!S121*Assumptions!H$45</f>
        <v>4359483.1719306139</v>
      </c>
      <c r="U121">
        <v>2140</v>
      </c>
      <c r="V121" s="51">
        <f>'Temporary Relocation Numbers'!V121*Assumptions!C$45</f>
        <v>0</v>
      </c>
      <c r="W121" s="51">
        <f>'Temporary Relocation Numbers'!W121*Assumptions!D$45</f>
        <v>0</v>
      </c>
      <c r="X121" s="51">
        <f>'Temporary Relocation Numbers'!X121*Assumptions!E$45</f>
        <v>0</v>
      </c>
      <c r="Y121" s="51">
        <f>'Temporary Relocation Numbers'!Y121*Assumptions!F$45</f>
        <v>0</v>
      </c>
      <c r="Z121" s="51">
        <f>'Temporary Relocation Numbers'!Z121*Assumptions!G$45</f>
        <v>0</v>
      </c>
      <c r="AA121" s="51">
        <f>'Temporary Relocation Numbers'!AA121*Assumptions!H$45</f>
        <v>0</v>
      </c>
      <c r="AB121" s="52">
        <f>'Temporary Relocation Numbers'!AB121*Assumptions!C$45</f>
        <v>248218.49237920844</v>
      </c>
      <c r="AC121" s="52">
        <f>'Temporary Relocation Numbers'!AC121*Assumptions!D$45</f>
        <v>251693.59129991595</v>
      </c>
      <c r="AD121" s="52">
        <f>'Temporary Relocation Numbers'!AD121*Assumptions!E$45</f>
        <v>173255.10863193835</v>
      </c>
      <c r="AE121" s="52">
        <f>'Temporary Relocation Numbers'!AE121*Assumptions!F$45</f>
        <v>138691.0642160468</v>
      </c>
      <c r="AF121" s="52">
        <f>'Temporary Relocation Numbers'!AF121*Assumptions!G$45</f>
        <v>141731.54596495</v>
      </c>
      <c r="AG121" s="52">
        <f>'Temporary Relocation Numbers'!AG121*Assumptions!H$45</f>
        <v>57625.419849825485</v>
      </c>
      <c r="AH121" s="53">
        <f>'Temporary Relocation Numbers'!AH121*Assumptions!C$45</f>
        <v>18751430.066718884</v>
      </c>
      <c r="AI121" s="53">
        <f>'Temporary Relocation Numbers'!AI121*Assumptions!D$45</f>
        <v>31876912.074585423</v>
      </c>
      <c r="AJ121" s="53">
        <f>'Temporary Relocation Numbers'!AJ121*Assumptions!E$45</f>
        <v>25446669.57943039</v>
      </c>
      <c r="AK121" s="53">
        <f>'Temporary Relocation Numbers'!AK121*Assumptions!F$45</f>
        <v>9227485.8933871593</v>
      </c>
      <c r="AL121" s="53">
        <f>'Temporary Relocation Numbers'!AL121*Assumptions!G$45</f>
        <v>7355226.2489078613</v>
      </c>
      <c r="AM121" s="53">
        <f>'Temporary Relocation Numbers'!AM121*Assumptions!H$45</f>
        <v>3987331.5692056273</v>
      </c>
    </row>
    <row r="122" spans="1:39" x14ac:dyDescent="0.35">
      <c r="A122">
        <v>2141</v>
      </c>
      <c r="B122" s="51">
        <f>'Temporary Relocation Numbers'!B122*Assumptions!C$45</f>
        <v>0</v>
      </c>
      <c r="C122" s="51">
        <f>'Temporary Relocation Numbers'!C122*Assumptions!D$45</f>
        <v>0</v>
      </c>
      <c r="D122" s="51">
        <f>'Temporary Relocation Numbers'!D122*Assumptions!E$45</f>
        <v>0</v>
      </c>
      <c r="E122" s="51">
        <f>'Temporary Relocation Numbers'!E122*Assumptions!F$45</f>
        <v>0</v>
      </c>
      <c r="F122" s="51">
        <f>'Temporary Relocation Numbers'!F122*Assumptions!G$45</f>
        <v>0</v>
      </c>
      <c r="G122" s="51">
        <f>'Temporary Relocation Numbers'!G122*Assumptions!H$45</f>
        <v>0</v>
      </c>
      <c r="H122" s="52">
        <f>'Temporary Relocation Numbers'!H122*Assumptions!C$45</f>
        <v>270451.43061266228</v>
      </c>
      <c r="I122" s="52">
        <f>'Temporary Relocation Numbers'!I122*Assumptions!D$45</f>
        <v>279578.35984340328</v>
      </c>
      <c r="J122" s="52">
        <f>'Temporary Relocation Numbers'!J122*Assumptions!E$45</f>
        <v>194492.32686341889</v>
      </c>
      <c r="K122" s="52">
        <f>'Temporary Relocation Numbers'!K122*Assumptions!F$45</f>
        <v>141046.04780610782</v>
      </c>
      <c r="L122" s="52">
        <f>'Temporary Relocation Numbers'!L122*Assumptions!G$45</f>
        <v>146765.23410823202</v>
      </c>
      <c r="M122" s="52">
        <f>'Temporary Relocation Numbers'!M122*Assumptions!H$45</f>
        <v>63908.737540328468</v>
      </c>
      <c r="N122" s="53">
        <f>'Temporary Relocation Numbers'!N122*Assumptions!C$45</f>
        <v>20421502.672977746</v>
      </c>
      <c r="O122" s="53">
        <f>'Temporary Relocation Numbers'!O122*Assumptions!D$45</f>
        <v>35392055.894417614</v>
      </c>
      <c r="P122" s="53">
        <f>'Temporary Relocation Numbers'!P122*Assumptions!E$45</f>
        <v>28552591.04501722</v>
      </c>
      <c r="Q122" s="53">
        <f>'Temporary Relocation Numbers'!Q122*Assumptions!F$45</f>
        <v>9379808.7240793407</v>
      </c>
      <c r="R122" s="53">
        <f>'Temporary Relocation Numbers'!R122*Assumptions!G$45</f>
        <v>7612912.7959291609</v>
      </c>
      <c r="S122" s="53">
        <f>'Temporary Relocation Numbers'!S122*Assumptions!H$45</f>
        <v>4420044.4676032951</v>
      </c>
      <c r="U122">
        <v>2141</v>
      </c>
      <c r="V122" s="51">
        <f>'Temporary Relocation Numbers'!V122*Assumptions!C$45</f>
        <v>0</v>
      </c>
      <c r="W122" s="51">
        <f>'Temporary Relocation Numbers'!W122*Assumptions!D$45</f>
        <v>0</v>
      </c>
      <c r="X122" s="51">
        <f>'Temporary Relocation Numbers'!X122*Assumptions!E$45</f>
        <v>0</v>
      </c>
      <c r="Y122" s="51">
        <f>'Temporary Relocation Numbers'!Y122*Assumptions!F$45</f>
        <v>0</v>
      </c>
      <c r="Z122" s="51">
        <f>'Temporary Relocation Numbers'!Z122*Assumptions!G$45</f>
        <v>0</v>
      </c>
      <c r="AA122" s="51">
        <f>'Temporary Relocation Numbers'!AA122*Assumptions!H$45</f>
        <v>0</v>
      </c>
      <c r="AB122" s="52">
        <f>'Temporary Relocation Numbers'!AB122*Assumptions!C$45</f>
        <v>251783.70218015308</v>
      </c>
      <c r="AC122" s="52">
        <f>'Temporary Relocation Numbers'!AC122*Assumptions!D$45</f>
        <v>255308.71461299501</v>
      </c>
      <c r="AD122" s="52">
        <f>'Temporary Relocation Numbers'!AD122*Assumptions!E$45</f>
        <v>175743.60497819234</v>
      </c>
      <c r="AE122" s="52">
        <f>'Temporary Relocation Numbers'!AE122*Assumptions!F$45</f>
        <v>140683.11056483819</v>
      </c>
      <c r="AF122" s="52">
        <f>'Temporary Relocation Numbers'!AF122*Assumptions!G$45</f>
        <v>143767.26333610105</v>
      </c>
      <c r="AG122" s="52">
        <f>'Temporary Relocation Numbers'!AG122*Assumptions!H$45</f>
        <v>58453.10480457206</v>
      </c>
      <c r="AH122" s="53">
        <f>'Temporary Relocation Numbers'!AH122*Assumptions!C$45</f>
        <v>19011922.160797376</v>
      </c>
      <c r="AI122" s="53">
        <f>'Temporary Relocation Numbers'!AI122*Assumptions!D$45</f>
        <v>32319741.424108081</v>
      </c>
      <c r="AJ122" s="53">
        <f>'Temporary Relocation Numbers'!AJ122*Assumptions!E$45</f>
        <v>25800170.950924937</v>
      </c>
      <c r="AK122" s="53">
        <f>'Temporary Relocation Numbers'!AK122*Assumptions!F$45</f>
        <v>9355672.7631296646</v>
      </c>
      <c r="AL122" s="53">
        <f>'Temporary Relocation Numbers'!AL122*Assumptions!G$45</f>
        <v>7457403.9644837901</v>
      </c>
      <c r="AM122" s="53">
        <f>'Temporary Relocation Numbers'!AM122*Assumptions!H$45</f>
        <v>4042722.9898360539</v>
      </c>
    </row>
    <row r="123" spans="1:39" x14ac:dyDescent="0.35">
      <c r="A123">
        <v>2142</v>
      </c>
      <c r="B123" s="51">
        <f>'Temporary Relocation Numbers'!B123*Assumptions!C$45</f>
        <v>0</v>
      </c>
      <c r="C123" s="51">
        <f>'Temporary Relocation Numbers'!C123*Assumptions!D$45</f>
        <v>0</v>
      </c>
      <c r="D123" s="51">
        <f>'Temporary Relocation Numbers'!D123*Assumptions!E$45</f>
        <v>0</v>
      </c>
      <c r="E123" s="51">
        <f>'Temporary Relocation Numbers'!E123*Assumptions!F$45</f>
        <v>0</v>
      </c>
      <c r="F123" s="51">
        <f>'Temporary Relocation Numbers'!F123*Assumptions!G$45</f>
        <v>0</v>
      </c>
      <c r="G123" s="51">
        <f>'Temporary Relocation Numbers'!G123*Assumptions!H$45</f>
        <v>0</v>
      </c>
      <c r="H123" s="52">
        <f>'Temporary Relocation Numbers'!H123*Assumptions!C$45</f>
        <v>274335.97636853089</v>
      </c>
      <c r="I123" s="52">
        <f>'Temporary Relocation Numbers'!I123*Assumptions!D$45</f>
        <v>283593.99743386515</v>
      </c>
      <c r="J123" s="52">
        <f>'Temporary Relocation Numbers'!J123*Assumptions!E$45</f>
        <v>197285.85744728308</v>
      </c>
      <c r="K123" s="52">
        <f>'Temporary Relocation Numbers'!K123*Assumptions!F$45</f>
        <v>143071.91923576192</v>
      </c>
      <c r="L123" s="52">
        <f>'Temporary Relocation Numbers'!L123*Assumptions!G$45</f>
        <v>148873.25130737456</v>
      </c>
      <c r="M123" s="52">
        <f>'Temporary Relocation Numbers'!M123*Assumptions!H$45</f>
        <v>64826.670991864754</v>
      </c>
      <c r="N123" s="53">
        <f>'Temporary Relocation Numbers'!N123*Assumptions!C$45</f>
        <v>20705195.16878131</v>
      </c>
      <c r="O123" s="53">
        <f>'Temporary Relocation Numbers'!O123*Assumptions!D$45</f>
        <v>35883717.102169603</v>
      </c>
      <c r="P123" s="53">
        <f>'Temporary Relocation Numbers'!P123*Assumptions!E$45</f>
        <v>28949239.418299656</v>
      </c>
      <c r="Q123" s="53">
        <f>'Temporary Relocation Numbers'!Q123*Assumptions!F$45</f>
        <v>9510111.6400648151</v>
      </c>
      <c r="R123" s="53">
        <f>'Temporary Relocation Numbers'!R123*Assumptions!G$45</f>
        <v>7718670.254917223</v>
      </c>
      <c r="S123" s="53">
        <f>'Temporary Relocation Numbers'!S123*Assumptions!H$45</f>
        <v>4481447.071841443</v>
      </c>
      <c r="U123">
        <v>2142</v>
      </c>
      <c r="V123" s="51">
        <f>'Temporary Relocation Numbers'!V123*Assumptions!C$45</f>
        <v>0</v>
      </c>
      <c r="W123" s="51">
        <f>'Temporary Relocation Numbers'!W123*Assumptions!D$45</f>
        <v>0</v>
      </c>
      <c r="X123" s="51">
        <f>'Temporary Relocation Numbers'!X123*Assumptions!E$45</f>
        <v>0</v>
      </c>
      <c r="Y123" s="51">
        <f>'Temporary Relocation Numbers'!Y123*Assumptions!F$45</f>
        <v>0</v>
      </c>
      <c r="Z123" s="51">
        <f>'Temporary Relocation Numbers'!Z123*Assumptions!G$45</f>
        <v>0</v>
      </c>
      <c r="AA123" s="51">
        <f>'Temporary Relocation Numbers'!AA123*Assumptions!H$45</f>
        <v>0</v>
      </c>
      <c r="AB123" s="52">
        <f>'Temporary Relocation Numbers'!AB123*Assumptions!C$45</f>
        <v>255400.11977308337</v>
      </c>
      <c r="AC123" s="52">
        <f>'Temporary Relocation Numbers'!AC123*Assumptions!D$45</f>
        <v>258975.76263540523</v>
      </c>
      <c r="AD123" s="52">
        <f>'Temporary Relocation Numbers'!AD123*Assumptions!E$45</f>
        <v>178267.84407462666</v>
      </c>
      <c r="AE123" s="52">
        <f>'Temporary Relocation Numbers'!AE123*Assumptions!F$45</f>
        <v>142703.76905730413</v>
      </c>
      <c r="AF123" s="52">
        <f>'Temporary Relocation Numbers'!AF123*Assumptions!G$45</f>
        <v>145832.22010619461</v>
      </c>
      <c r="AG123" s="52">
        <f>'Temporary Relocation Numbers'!AG123*Assumptions!H$45</f>
        <v>59292.677957028951</v>
      </c>
      <c r="AH123" s="53">
        <f>'Temporary Relocation Numbers'!AH123*Assumptions!C$45</f>
        <v>19276032.972532924</v>
      </c>
      <c r="AI123" s="53">
        <f>'Temporary Relocation Numbers'!AI123*Assumptions!D$45</f>
        <v>32768722.49348177</v>
      </c>
      <c r="AJ123" s="53">
        <f>'Temporary Relocation Numbers'!AJ123*Assumptions!E$45</f>
        <v>26158583.111206938</v>
      </c>
      <c r="AK123" s="53">
        <f>'Temporary Relocation Numbers'!AK123*Assumptions!F$45</f>
        <v>9485640.3859141394</v>
      </c>
      <c r="AL123" s="53">
        <f>'Temporary Relocation Numbers'!AL123*Assumptions!G$45</f>
        <v>7561001.1177774733</v>
      </c>
      <c r="AM123" s="53">
        <f>'Temporary Relocation Numbers'!AM123*Assumptions!H$45</f>
        <v>4098883.8998922296</v>
      </c>
    </row>
    <row r="124" spans="1:39" x14ac:dyDescent="0.35">
      <c r="A124">
        <v>2143</v>
      </c>
      <c r="B124" s="51">
        <f>'Temporary Relocation Numbers'!B124*Assumptions!C$45</f>
        <v>0</v>
      </c>
      <c r="C124" s="51">
        <f>'Temporary Relocation Numbers'!C124*Assumptions!D$45</f>
        <v>0</v>
      </c>
      <c r="D124" s="51">
        <f>'Temporary Relocation Numbers'!D124*Assumptions!E$45</f>
        <v>0</v>
      </c>
      <c r="E124" s="51">
        <f>'Temporary Relocation Numbers'!E124*Assumptions!F$45</f>
        <v>0</v>
      </c>
      <c r="F124" s="51">
        <f>'Temporary Relocation Numbers'!F124*Assumptions!G$45</f>
        <v>0</v>
      </c>
      <c r="G124" s="51">
        <f>'Temporary Relocation Numbers'!G124*Assumptions!H$45</f>
        <v>0</v>
      </c>
      <c r="H124" s="52">
        <f>'Temporary Relocation Numbers'!H124*Assumptions!C$45</f>
        <v>278276.31659993727</v>
      </c>
      <c r="I124" s="52">
        <f>'Temporary Relocation Numbers'!I124*Assumptions!D$45</f>
        <v>287667.31239702133</v>
      </c>
      <c r="J124" s="52">
        <f>'Temporary Relocation Numbers'!J124*Assumptions!E$45</f>
        <v>200119.5120465717</v>
      </c>
      <c r="K124" s="52">
        <f>'Temporary Relocation Numbers'!K124*Assumptions!F$45</f>
        <v>145126.88864521284</v>
      </c>
      <c r="L124" s="52">
        <f>'Temporary Relocation Numbers'!L124*Assumptions!G$45</f>
        <v>151011.54636175226</v>
      </c>
      <c r="M124" s="52">
        <f>'Temporary Relocation Numbers'!M124*Assumptions!H$45</f>
        <v>65757.78889757552</v>
      </c>
      <c r="N124" s="53">
        <f>'Temporary Relocation Numbers'!N124*Assumptions!C$45</f>
        <v>20992828.678792503</v>
      </c>
      <c r="O124" s="53">
        <f>'Temporary Relocation Numbers'!O124*Assumptions!D$45</f>
        <v>36382208.394727327</v>
      </c>
      <c r="P124" s="53">
        <f>'Temporary Relocation Numbers'!P124*Assumptions!E$45</f>
        <v>29351397.972139068</v>
      </c>
      <c r="Q124" s="53">
        <f>'Temporary Relocation Numbers'!Q124*Assumptions!F$45</f>
        <v>9642224.7048938088</v>
      </c>
      <c r="R124" s="53">
        <f>'Temporary Relocation Numbers'!R124*Assumptions!G$45</f>
        <v>7825896.8808892546</v>
      </c>
      <c r="S124" s="53">
        <f>'Temporary Relocation Numbers'!S124*Assumptions!H$45</f>
        <v>4543702.6719792606</v>
      </c>
      <c r="U124">
        <v>2143</v>
      </c>
      <c r="V124" s="51">
        <f>'Temporary Relocation Numbers'!V124*Assumptions!C$45</f>
        <v>0</v>
      </c>
      <c r="W124" s="51">
        <f>'Temporary Relocation Numbers'!W124*Assumptions!D$45</f>
        <v>0</v>
      </c>
      <c r="X124" s="51">
        <f>'Temporary Relocation Numbers'!X124*Assumptions!E$45</f>
        <v>0</v>
      </c>
      <c r="Y124" s="51">
        <f>'Temporary Relocation Numbers'!Y124*Assumptions!F$45</f>
        <v>0</v>
      </c>
      <c r="Z124" s="51">
        <f>'Temporary Relocation Numbers'!Z124*Assumptions!G$45</f>
        <v>0</v>
      </c>
      <c r="AA124" s="51">
        <f>'Temporary Relocation Numbers'!AA124*Assumptions!H$45</f>
        <v>0</v>
      </c>
      <c r="AB124" s="52">
        <f>'Temporary Relocation Numbers'!AB124*Assumptions!C$45</f>
        <v>259068.48066533456</v>
      </c>
      <c r="AC124" s="52">
        <f>'Temporary Relocation Numbers'!AC124*Assumptions!D$45</f>
        <v>262695.4811717032</v>
      </c>
      <c r="AD124" s="52">
        <f>'Temporary Relocation Numbers'!AD124*Assumptions!E$45</f>
        <v>180828.33930121589</v>
      </c>
      <c r="AE124" s="52">
        <f>'Temporary Relocation Numbers'!AE124*Assumptions!F$45</f>
        <v>144753.45065515055</v>
      </c>
      <c r="AF124" s="52">
        <f>'Temporary Relocation Numbers'!AF124*Assumptions!G$45</f>
        <v>147926.83624632418</v>
      </c>
      <c r="AG124" s="52">
        <f>'Temporary Relocation Numbers'!AG124*Assumptions!H$45</f>
        <v>60144.310059659372</v>
      </c>
      <c r="AH124" s="53">
        <f>'Temporary Relocation Numbers'!AH124*Assumptions!C$45</f>
        <v>19543812.772616178</v>
      </c>
      <c r="AI124" s="53">
        <f>'Temporary Relocation Numbers'!AI124*Assumptions!D$45</f>
        <v>33223940.74148912</v>
      </c>
      <c r="AJ124" s="53">
        <f>'Temporary Relocation Numbers'!AJ124*Assumptions!E$45</f>
        <v>26521974.28022816</v>
      </c>
      <c r="AK124" s="53">
        <f>'Temporary Relocation Numbers'!AK124*Assumptions!F$45</f>
        <v>9617413.4996985588</v>
      </c>
      <c r="AL124" s="53">
        <f>'Temporary Relocation Numbers'!AL124*Assumptions!G$45</f>
        <v>7666037.4274078207</v>
      </c>
      <c r="AM124" s="53">
        <f>'Temporary Relocation Numbers'!AM124*Assumptions!H$45</f>
        <v>4155824.9890074865</v>
      </c>
    </row>
    <row r="125" spans="1:39" x14ac:dyDescent="0.35">
      <c r="A125">
        <v>2144</v>
      </c>
      <c r="B125" s="51">
        <f>'Temporary Relocation Numbers'!B125*Assumptions!C$45</f>
        <v>0</v>
      </c>
      <c r="C125" s="51">
        <f>'Temporary Relocation Numbers'!C125*Assumptions!D$45</f>
        <v>0</v>
      </c>
      <c r="D125" s="51">
        <f>'Temporary Relocation Numbers'!D125*Assumptions!E$45</f>
        <v>0</v>
      </c>
      <c r="E125" s="51">
        <f>'Temporary Relocation Numbers'!E125*Assumptions!F$45</f>
        <v>0</v>
      </c>
      <c r="F125" s="51">
        <f>'Temporary Relocation Numbers'!F125*Assumptions!G$45</f>
        <v>0</v>
      </c>
      <c r="G125" s="51">
        <f>'Temporary Relocation Numbers'!G125*Assumptions!H$45</f>
        <v>0</v>
      </c>
      <c r="H125" s="52">
        <f>'Temporary Relocation Numbers'!H125*Assumptions!C$45</f>
        <v>282273.25269363163</v>
      </c>
      <c r="I125" s="52">
        <f>'Temporary Relocation Numbers'!I125*Assumptions!D$45</f>
        <v>291799.13316403516</v>
      </c>
      <c r="J125" s="52">
        <f>'Temporary Relocation Numbers'!J125*Assumptions!E$45</f>
        <v>202993.86697021185</v>
      </c>
      <c r="K125" s="52">
        <f>'Temporary Relocation Numbers'!K125*Assumptions!F$45</f>
        <v>147211.37397432385</v>
      </c>
      <c r="L125" s="52">
        <f>'Temporary Relocation Numbers'!L125*Assumptions!G$45</f>
        <v>153180.55415800551</v>
      </c>
      <c r="M125" s="52">
        <f>'Temporary Relocation Numbers'!M125*Assumptions!H$45</f>
        <v>66702.280628304128</v>
      </c>
      <c r="N125" s="53">
        <f>'Temporary Relocation Numbers'!N125*Assumptions!C$45</f>
        <v>21284457.950998012</v>
      </c>
      <c r="O125" s="53">
        <f>'Temporary Relocation Numbers'!O125*Assumptions!D$45</f>
        <v>36887624.654619083</v>
      </c>
      <c r="P125" s="53">
        <f>'Temporary Relocation Numbers'!P125*Assumptions!E$45</f>
        <v>29759143.253149085</v>
      </c>
      <c r="Q125" s="53">
        <f>'Temporary Relocation Numbers'!Q125*Assumptions!F$45</f>
        <v>9776173.064886421</v>
      </c>
      <c r="R125" s="53">
        <f>'Temporary Relocation Numbers'!R125*Assumptions!G$45</f>
        <v>7934613.0832957802</v>
      </c>
      <c r="S125" s="53">
        <f>'Temporary Relocation Numbers'!S125*Assumptions!H$45</f>
        <v>4606823.117709673</v>
      </c>
      <c r="U125">
        <v>2144</v>
      </c>
      <c r="V125" s="51">
        <f>'Temporary Relocation Numbers'!V125*Assumptions!C$45</f>
        <v>0</v>
      </c>
      <c r="W125" s="51">
        <f>'Temporary Relocation Numbers'!W125*Assumptions!D$45</f>
        <v>0</v>
      </c>
      <c r="X125" s="51">
        <f>'Temporary Relocation Numbers'!X125*Assumptions!E$45</f>
        <v>0</v>
      </c>
      <c r="Y125" s="51">
        <f>'Temporary Relocation Numbers'!Y125*Assumptions!F$45</f>
        <v>0</v>
      </c>
      <c r="Z125" s="51">
        <f>'Temporary Relocation Numbers'!Z125*Assumptions!G$45</f>
        <v>0</v>
      </c>
      <c r="AA125" s="51">
        <f>'Temporary Relocation Numbers'!AA125*Assumptions!H$45</f>
        <v>0</v>
      </c>
      <c r="AB125" s="52">
        <f>'Temporary Relocation Numbers'!AB125*Assumptions!C$45</f>
        <v>262789.53092847462</v>
      </c>
      <c r="AC125" s="52">
        <f>'Temporary Relocation Numbers'!AC125*Assumptions!D$45</f>
        <v>266468.62673857913</v>
      </c>
      <c r="AD125" s="52">
        <f>'Temporary Relocation Numbers'!AD125*Assumptions!E$45</f>
        <v>183425.61141170934</v>
      </c>
      <c r="AE125" s="52">
        <f>'Temporary Relocation Numbers'!AE125*Assumptions!F$45</f>
        <v>146832.57222280509</v>
      </c>
      <c r="AF125" s="52">
        <f>'Temporary Relocation Numbers'!AF125*Assumptions!G$45</f>
        <v>150051.53775970871</v>
      </c>
      <c r="AG125" s="52">
        <f>'Temporary Relocation Numbers'!AG125*Assumptions!H$45</f>
        <v>61008.174317476914</v>
      </c>
      <c r="AH125" s="53">
        <f>'Temporary Relocation Numbers'!AH125*Assumptions!C$45</f>
        <v>19815312.530090813</v>
      </c>
      <c r="AI125" s="53">
        <f>'Temporary Relocation Numbers'!AI125*Assumptions!D$45</f>
        <v>33685482.814093553</v>
      </c>
      <c r="AJ125" s="53">
        <f>'Temporary Relocation Numbers'!AJ125*Assumptions!E$45</f>
        <v>26890413.62564186</v>
      </c>
      <c r="AK125" s="53">
        <f>'Temporary Relocation Numbers'!AK125*Assumptions!F$45</f>
        <v>9751017.1860969495</v>
      </c>
      <c r="AL125" s="53">
        <f>'Temporary Relocation Numbers'!AL125*Assumptions!G$45</f>
        <v>7772532.8859218806</v>
      </c>
      <c r="AM125" s="53">
        <f>'Temporary Relocation Numbers'!AM125*Assumptions!H$45</f>
        <v>4213557.0953139653</v>
      </c>
    </row>
    <row r="126" spans="1:39" x14ac:dyDescent="0.35">
      <c r="A126">
        <v>2145</v>
      </c>
      <c r="B126" s="51">
        <f>'Temporary Relocation Numbers'!B126*Assumptions!C$45</f>
        <v>0</v>
      </c>
      <c r="C126" s="51">
        <f>'Temporary Relocation Numbers'!C126*Assumptions!D$45</f>
        <v>0</v>
      </c>
      <c r="D126" s="51">
        <f>'Temporary Relocation Numbers'!D126*Assumptions!E$45</f>
        <v>0</v>
      </c>
      <c r="E126" s="51">
        <f>'Temporary Relocation Numbers'!E126*Assumptions!F$45</f>
        <v>0</v>
      </c>
      <c r="F126" s="51">
        <f>'Temporary Relocation Numbers'!F126*Assumptions!G$45</f>
        <v>0</v>
      </c>
      <c r="G126" s="51">
        <f>'Temporary Relocation Numbers'!G126*Assumptions!H$45</f>
        <v>0</v>
      </c>
      <c r="H126" s="52">
        <f>'Temporary Relocation Numbers'!H126*Assumptions!C$45</f>
        <v>286327.5975468363</v>
      </c>
      <c r="I126" s="52">
        <f>'Temporary Relocation Numbers'!I126*Assumptions!D$45</f>
        <v>295990.30006498576</v>
      </c>
      <c r="J126" s="52">
        <f>'Temporary Relocation Numbers'!J126*Assumptions!E$45</f>
        <v>205909.50680476622</v>
      </c>
      <c r="K126" s="52">
        <f>'Temporary Relocation Numbers'!K126*Assumptions!F$45</f>
        <v>149325.79916590863</v>
      </c>
      <c r="L126" s="52">
        <f>'Temporary Relocation Numbers'!L126*Assumptions!G$45</f>
        <v>155380.71582913495</v>
      </c>
      <c r="M126" s="52">
        <f>'Temporary Relocation Numbers'!M126*Assumptions!H$45</f>
        <v>67660.338274863694</v>
      </c>
      <c r="N126" s="53">
        <f>'Temporary Relocation Numbers'!N126*Assumptions!C$45</f>
        <v>21580138.493935462</v>
      </c>
      <c r="O126" s="53">
        <f>'Temporary Relocation Numbers'!O126*Assumptions!D$45</f>
        <v>37400062.082467198</v>
      </c>
      <c r="P126" s="53">
        <f>'Temporary Relocation Numbers'!P126*Assumptions!E$45</f>
        <v>30172552.871317536</v>
      </c>
      <c r="Q126" s="53">
        <f>'Temporary Relocation Numbers'!Q126*Assumptions!F$45</f>
        <v>9911982.2156917192</v>
      </c>
      <c r="R126" s="53">
        <f>'Temporary Relocation Numbers'!R126*Assumptions!G$45</f>
        <v>8044839.5551123926</v>
      </c>
      <c r="S126" s="53">
        <f>'Temporary Relocation Numbers'!S126*Assumptions!H$45</f>
        <v>4670820.4233397804</v>
      </c>
      <c r="U126">
        <v>2145</v>
      </c>
      <c r="V126" s="51">
        <f>'Temporary Relocation Numbers'!V126*Assumptions!C$45</f>
        <v>0</v>
      </c>
      <c r="W126" s="51">
        <f>'Temporary Relocation Numbers'!W126*Assumptions!D$45</f>
        <v>0</v>
      </c>
      <c r="X126" s="51">
        <f>'Temporary Relocation Numbers'!X126*Assumptions!E$45</f>
        <v>0</v>
      </c>
      <c r="Y126" s="51">
        <f>'Temporary Relocation Numbers'!Y126*Assumptions!F$45</f>
        <v>0</v>
      </c>
      <c r="Z126" s="51">
        <f>'Temporary Relocation Numbers'!Z126*Assumptions!G$45</f>
        <v>0</v>
      </c>
      <c r="AA126" s="51">
        <f>'Temporary Relocation Numbers'!AA126*Assumptions!H$45</f>
        <v>0</v>
      </c>
      <c r="AB126" s="52">
        <f>'Temporary Relocation Numbers'!AB126*Assumptions!C$45</f>
        <v>266564.02735004079</v>
      </c>
      <c r="AC126" s="52">
        <f>'Temporary Relocation Numbers'!AC126*Assumptions!D$45</f>
        <v>270295.96671871771</v>
      </c>
      <c r="AD126" s="52">
        <f>'Temporary Relocation Numbers'!AD126*Assumptions!E$45</f>
        <v>186060.18863954226</v>
      </c>
      <c r="AE126" s="52">
        <f>'Temporary Relocation Numbers'!AE126*Assumptions!F$45</f>
        <v>148941.55661219906</v>
      </c>
      <c r="AF126" s="52">
        <f>'Temporary Relocation Numbers'!AF126*Assumptions!G$45</f>
        <v>152206.75676833303</v>
      </c>
      <c r="AG126" s="52">
        <f>'Temporary Relocation Numbers'!AG126*Assumptions!H$45</f>
        <v>61884.446423271991</v>
      </c>
      <c r="AH126" s="53">
        <f>'Temporary Relocation Numbers'!AH126*Assumptions!C$45</f>
        <v>20090583.922054913</v>
      </c>
      <c r="AI126" s="53">
        <f>'Temporary Relocation Numbers'!AI126*Assumptions!D$45</f>
        <v>34153436.560931362</v>
      </c>
      <c r="AJ126" s="53">
        <f>'Temporary Relocation Numbers'!AJ126*Assumptions!E$45</f>
        <v>27263971.275968093</v>
      </c>
      <c r="AK126" s="53">
        <f>'Temporary Relocation Numbers'!AK126*Assumptions!F$45</f>
        <v>9886476.875153413</v>
      </c>
      <c r="AL126" s="53">
        <f>'Temporary Relocation Numbers'!AL126*Assumptions!G$45</f>
        <v>7880507.7636002125</v>
      </c>
      <c r="AM126" s="53">
        <f>'Temporary Relocation Numbers'!AM126*Assumptions!H$45</f>
        <v>4272091.2075055316</v>
      </c>
    </row>
    <row r="127" spans="1:39" x14ac:dyDescent="0.35">
      <c r="A127">
        <v>2146</v>
      </c>
      <c r="B127" s="51">
        <f>'Temporary Relocation Numbers'!B127*Assumptions!C$45</f>
        <v>0</v>
      </c>
      <c r="C127" s="51">
        <f>'Temporary Relocation Numbers'!C127*Assumptions!D$45</f>
        <v>0</v>
      </c>
      <c r="D127" s="51">
        <f>'Temporary Relocation Numbers'!D127*Assumptions!E$45</f>
        <v>0</v>
      </c>
      <c r="E127" s="51">
        <f>'Temporary Relocation Numbers'!E127*Assumptions!F$45</f>
        <v>0</v>
      </c>
      <c r="F127" s="51">
        <f>'Temporary Relocation Numbers'!F127*Assumptions!G$45</f>
        <v>0</v>
      </c>
      <c r="G127" s="51">
        <f>'Temporary Relocation Numbers'!G127*Assumptions!H$45</f>
        <v>0</v>
      </c>
      <c r="H127" s="52">
        <f>'Temporary Relocation Numbers'!H127*Assumptions!C$45</f>
        <v>290440.17573257192</v>
      </c>
      <c r="I127" s="52">
        <f>'Temporary Relocation Numbers'!I127*Assumptions!D$45</f>
        <v>300241.6654997741</v>
      </c>
      <c r="J127" s="52">
        <f>'Temporary Relocation Numbers'!J127*Assumptions!E$45</f>
        <v>208867.02453332659</v>
      </c>
      <c r="K127" s="52">
        <f>'Temporary Relocation Numbers'!K127*Assumptions!F$45</f>
        <v>151470.59425195269</v>
      </c>
      <c r="L127" s="52">
        <f>'Temporary Relocation Numbers'!L127*Assumptions!G$45</f>
        <v>157612.47884421895</v>
      </c>
      <c r="M127" s="52">
        <f>'Temporary Relocation Numbers'!M127*Assumptions!H$45</f>
        <v>68632.156687104551</v>
      </c>
      <c r="N127" s="53">
        <f>'Temporary Relocation Numbers'!N127*Assumptions!C$45</f>
        <v>21879926.587258887</v>
      </c>
      <c r="O127" s="53">
        <f>'Temporary Relocation Numbers'!O127*Assumptions!D$45</f>
        <v>37919618.215298839</v>
      </c>
      <c r="P127" s="53">
        <f>'Temporary Relocation Numbers'!P127*Assumptions!E$45</f>
        <v>30591705.514778759</v>
      </c>
      <c r="Q127" s="53">
        <f>'Temporary Relocation Numbers'!Q127*Assumptions!F$45</f>
        <v>10049678.007140554</v>
      </c>
      <c r="R127" s="53">
        <f>'Temporary Relocation Numbers'!R127*Assumptions!G$45</f>
        <v>8156597.27677844</v>
      </c>
      <c r="S127" s="53">
        <f>'Temporary Relocation Numbers'!S127*Assumptions!H$45</f>
        <v>4735706.7700776691</v>
      </c>
      <c r="U127">
        <v>2146</v>
      </c>
      <c r="V127" s="51">
        <f>'Temporary Relocation Numbers'!V127*Assumptions!C$45</f>
        <v>0</v>
      </c>
      <c r="W127" s="51">
        <f>'Temporary Relocation Numbers'!W127*Assumptions!D$45</f>
        <v>0</v>
      </c>
      <c r="X127" s="51">
        <f>'Temporary Relocation Numbers'!X127*Assumptions!E$45</f>
        <v>0</v>
      </c>
      <c r="Y127" s="51">
        <f>'Temporary Relocation Numbers'!Y127*Assumptions!F$45</f>
        <v>0</v>
      </c>
      <c r="Z127" s="51">
        <f>'Temporary Relocation Numbers'!Z127*Assumptions!G$45</f>
        <v>0</v>
      </c>
      <c r="AA127" s="51">
        <f>'Temporary Relocation Numbers'!AA127*Assumptions!H$45</f>
        <v>0</v>
      </c>
      <c r="AB127" s="52">
        <f>'Temporary Relocation Numbers'!AB127*Assumptions!C$45</f>
        <v>270392.73758745432</v>
      </c>
      <c r="AC127" s="52">
        <f>'Temporary Relocation Numbers'!AC127*Assumptions!D$45</f>
        <v>274178.27951686806</v>
      </c>
      <c r="AD127" s="52">
        <f>'Temporary Relocation Numbers'!AD127*Assumptions!E$45</f>
        <v>188732.60680526824</v>
      </c>
      <c r="AE127" s="52">
        <f>'Temporary Relocation Numbers'!AE127*Assumptions!F$45</f>
        <v>151080.83274876722</v>
      </c>
      <c r="AF127" s="52">
        <f>'Temporary Relocation Numbers'!AF127*Assumptions!G$45</f>
        <v>154392.93160083276</v>
      </c>
      <c r="AG127" s="52">
        <f>'Temporary Relocation Numbers'!AG127*Assumptions!H$45</f>
        <v>62773.304593344277</v>
      </c>
      <c r="AH127" s="53">
        <f>'Temporary Relocation Numbers'!AH127*Assumptions!C$45</f>
        <v>20369679.343497161</v>
      </c>
      <c r="AI127" s="53">
        <f>'Temporary Relocation Numbers'!AI127*Assumptions!D$45</f>
        <v>34627891.052033044</v>
      </c>
      <c r="AJ127" s="53">
        <f>'Temporary Relocation Numbers'!AJ127*Assumptions!E$45</f>
        <v>27642718.333941977</v>
      </c>
      <c r="AK127" s="53">
        <f>'Temporary Relocation Numbers'!AK127*Assumptions!F$45</f>
        <v>10023818.350182466</v>
      </c>
      <c r="AL127" s="53">
        <f>'Temporary Relocation Numbers'!AL127*Assumptions!G$45</f>
        <v>7989982.6123151118</v>
      </c>
      <c r="AM127" s="53">
        <f>'Temporary Relocation Numbers'!AM127*Assumptions!H$45</f>
        <v>4331438.4669293649</v>
      </c>
    </row>
    <row r="128" spans="1:39" x14ac:dyDescent="0.35">
      <c r="A128">
        <v>2147</v>
      </c>
      <c r="B128" s="51">
        <f>'Temporary Relocation Numbers'!B128*Assumptions!C$45</f>
        <v>0</v>
      </c>
      <c r="C128" s="51">
        <f>'Temporary Relocation Numbers'!C128*Assumptions!D$45</f>
        <v>0</v>
      </c>
      <c r="D128" s="51">
        <f>'Temporary Relocation Numbers'!D128*Assumptions!E$45</f>
        <v>0</v>
      </c>
      <c r="E128" s="51">
        <f>'Temporary Relocation Numbers'!E128*Assumptions!F$45</f>
        <v>0</v>
      </c>
      <c r="F128" s="51">
        <f>'Temporary Relocation Numbers'!F128*Assumptions!G$45</f>
        <v>0</v>
      </c>
      <c r="G128" s="51">
        <f>'Temporary Relocation Numbers'!G128*Assumptions!H$45</f>
        <v>0</v>
      </c>
      <c r="H128" s="52">
        <f>'Temporary Relocation Numbers'!H128*Assumptions!C$45</f>
        <v>294611.82366735971</v>
      </c>
      <c r="I128" s="52">
        <f>'Temporary Relocation Numbers'!I128*Assumptions!D$45</f>
        <v>304554.09411148459</v>
      </c>
      <c r="J128" s="52">
        <f>'Temporary Relocation Numbers'!J128*Assumptions!E$45</f>
        <v>211867.02165611443</v>
      </c>
      <c r="K128" s="52">
        <f>'Temporary Relocation Numbers'!K128*Assumptions!F$45</f>
        <v>153646.19544107348</v>
      </c>
      <c r="L128" s="52">
        <f>'Temporary Relocation Numbers'!L128*Assumptions!G$45</f>
        <v>159876.29709942028</v>
      </c>
      <c r="M128" s="52">
        <f>'Temporary Relocation Numbers'!M128*Assumptions!H$45</f>
        <v>69617.93351354271</v>
      </c>
      <c r="N128" s="53">
        <f>'Temporary Relocation Numbers'!N128*Assumptions!C$45</f>
        <v>22183879.292450938</v>
      </c>
      <c r="O128" s="53">
        <f>'Temporary Relocation Numbers'!O128*Assumptions!D$45</f>
        <v>38446391.945111156</v>
      </c>
      <c r="P128" s="53">
        <f>'Temporary Relocation Numbers'!P128*Assumptions!E$45</f>
        <v>31016680.964791026</v>
      </c>
      <c r="Q128" s="53">
        <f>'Temporary Relocation Numbers'!Q128*Assumptions!F$45</f>
        <v>10189286.648165803</v>
      </c>
      <c r="R128" s="53">
        <f>'Temporary Relocation Numbers'!R128*Assumptions!G$45</f>
        <v>8269907.5201904383</v>
      </c>
      <c r="S128" s="53">
        <f>'Temporary Relocation Numbers'!S128*Assumptions!H$45</f>
        <v>4801494.5083509609</v>
      </c>
      <c r="U128">
        <v>2147</v>
      </c>
      <c r="V128" s="51">
        <f>'Temporary Relocation Numbers'!V128*Assumptions!C$45</f>
        <v>0</v>
      </c>
      <c r="W128" s="51">
        <f>'Temporary Relocation Numbers'!W128*Assumptions!D$45</f>
        <v>0</v>
      </c>
      <c r="X128" s="51">
        <f>'Temporary Relocation Numbers'!X128*Assumptions!E$45</f>
        <v>0</v>
      </c>
      <c r="Y128" s="51">
        <f>'Temporary Relocation Numbers'!Y128*Assumptions!F$45</f>
        <v>0</v>
      </c>
      <c r="Z128" s="51">
        <f>'Temporary Relocation Numbers'!Z128*Assumptions!G$45</f>
        <v>0</v>
      </c>
      <c r="AA128" s="51">
        <f>'Temporary Relocation Numbers'!AA128*Assumptions!H$45</f>
        <v>0</v>
      </c>
      <c r="AB128" s="52">
        <f>'Temporary Relocation Numbers'!AB128*Assumptions!C$45</f>
        <v>274276.44032414781</v>
      </c>
      <c r="AC128" s="52">
        <f>'Temporary Relocation Numbers'!AC128*Assumptions!D$45</f>
        <v>278116.3547181561</v>
      </c>
      <c r="AD128" s="52">
        <f>'Temporary Relocation Numbers'!AD128*Assumptions!E$45</f>
        <v>191443.40942553402</v>
      </c>
      <c r="AE128" s="52">
        <f>'Temporary Relocation Numbers'!AE128*Assumptions!F$45</f>
        <v>153250.83571868259</v>
      </c>
      <c r="AF128" s="52">
        <f>'Temporary Relocation Numbers'!AF128*Assumptions!G$45</f>
        <v>156610.50688164204</v>
      </c>
      <c r="AG128" s="52">
        <f>'Temporary Relocation Numbers'!AG128*Assumptions!H$45</f>
        <v>63674.929603748322</v>
      </c>
      <c r="AH128" s="53">
        <f>'Temporary Relocation Numbers'!AH128*Assumptions!C$45</f>
        <v>20652651.917269688</v>
      </c>
      <c r="AI128" s="53">
        <f>'Temporary Relocation Numbers'!AI128*Assumptions!D$45</f>
        <v>35108936.594776794</v>
      </c>
      <c r="AJ128" s="53">
        <f>'Temporary Relocation Numbers'!AJ128*Assumptions!E$45</f>
        <v>28026726.890047293</v>
      </c>
      <c r="AK128" s="53">
        <f>'Temporary Relocation Numbers'!AK128*Assumptions!F$45</f>
        <v>10163067.752676619</v>
      </c>
      <c r="AL128" s="53">
        <f>'Temporary Relocation Numbers'!AL128*Assumptions!G$45</f>
        <v>8100978.2694424447</v>
      </c>
      <c r="AM128" s="53">
        <f>'Temporary Relocation Numbers'!AM128*Assumptions!H$45</f>
        <v>4391610.1697065933</v>
      </c>
    </row>
    <row r="129" spans="1:39" x14ac:dyDescent="0.35">
      <c r="A129">
        <v>2148</v>
      </c>
      <c r="B129" s="51">
        <f>'Temporary Relocation Numbers'!B129*Assumptions!C$45</f>
        <v>0</v>
      </c>
      <c r="C129" s="51">
        <f>'Temporary Relocation Numbers'!C129*Assumptions!D$45</f>
        <v>0</v>
      </c>
      <c r="D129" s="51">
        <f>'Temporary Relocation Numbers'!D129*Assumptions!E$45</f>
        <v>0</v>
      </c>
      <c r="E129" s="51">
        <f>'Temporary Relocation Numbers'!E129*Assumptions!F$45</f>
        <v>0</v>
      </c>
      <c r="F129" s="51">
        <f>'Temporary Relocation Numbers'!F129*Assumptions!G$45</f>
        <v>0</v>
      </c>
      <c r="G129" s="51">
        <f>'Temporary Relocation Numbers'!G129*Assumptions!H$45</f>
        <v>0</v>
      </c>
      <c r="H129" s="52">
        <f>'Temporary Relocation Numbers'!H129*Assumptions!C$45</f>
        <v>298843.38978133159</v>
      </c>
      <c r="I129" s="52">
        <f>'Temporary Relocation Numbers'!I129*Assumptions!D$45</f>
        <v>308928.46296223602</v>
      </c>
      <c r="J129" s="52">
        <f>'Temporary Relocation Numbers'!J129*Assumptions!E$45</f>
        <v>214910.10831281432</v>
      </c>
      <c r="K129" s="52">
        <f>'Temporary Relocation Numbers'!K129*Assumptions!F$45</f>
        <v>155853.04520723643</v>
      </c>
      <c r="L129" s="52">
        <f>'Temporary Relocation Numbers'!L129*Assumptions!G$45</f>
        <v>162172.63101029911</v>
      </c>
      <c r="M129" s="52">
        <f>'Temporary Relocation Numbers'!M129*Assumptions!H$45</f>
        <v>70617.869241557739</v>
      </c>
      <c r="N129" s="53">
        <f>'Temporary Relocation Numbers'!N129*Assumptions!C$45</f>
        <v>22492054.463683959</v>
      </c>
      <c r="O129" s="53">
        <f>'Temporary Relocation Numbers'!O129*Assumptions!D$45</f>
        <v>38980483.53769426</v>
      </c>
      <c r="P129" s="53">
        <f>'Temporary Relocation Numbers'!P129*Assumptions!E$45</f>
        <v>31447560.11092202</v>
      </c>
      <c r="Q129" s="53">
        <f>'Temporary Relocation Numbers'!Q129*Assumptions!F$45</f>
        <v>10330834.711790968</v>
      </c>
      <c r="R129" s="53">
        <f>'Temporary Relocation Numbers'!R129*Assumptions!G$45</f>
        <v>8384791.8527509393</v>
      </c>
      <c r="S129" s="53">
        <f>'Temporary Relocation Numbers'!S129*Assumptions!H$45</f>
        <v>4868196.1601575958</v>
      </c>
      <c r="U129">
        <v>2148</v>
      </c>
      <c r="V129" s="51">
        <f>'Temporary Relocation Numbers'!V129*Assumptions!C$45</f>
        <v>0</v>
      </c>
      <c r="W129" s="51">
        <f>'Temporary Relocation Numbers'!W129*Assumptions!D$45</f>
        <v>0</v>
      </c>
      <c r="X129" s="51">
        <f>'Temporary Relocation Numbers'!X129*Assumptions!E$45</f>
        <v>0</v>
      </c>
      <c r="Y129" s="51">
        <f>'Temporary Relocation Numbers'!Y129*Assumptions!F$45</f>
        <v>0</v>
      </c>
      <c r="Z129" s="51">
        <f>'Temporary Relocation Numbers'!Z129*Assumptions!G$45</f>
        <v>0</v>
      </c>
      <c r="AA129" s="51">
        <f>'Temporary Relocation Numbers'!AA129*Assumptions!H$45</f>
        <v>0</v>
      </c>
      <c r="AB129" s="52">
        <f>'Temporary Relocation Numbers'!AB129*Assumptions!C$45</f>
        <v>278215.92542793287</v>
      </c>
      <c r="AC129" s="52">
        <f>'Temporary Relocation Numbers'!AC129*Assumptions!D$45</f>
        <v>282110.99324867054</v>
      </c>
      <c r="AD129" s="52">
        <f>'Temporary Relocation Numbers'!AD129*Assumptions!E$45</f>
        <v>194193.14782362018</v>
      </c>
      <c r="AE129" s="52">
        <f>'Temporary Relocation Numbers'!AE129*Assumptions!F$45</f>
        <v>155452.00685734415</v>
      </c>
      <c r="AF129" s="52">
        <f>'Temporary Relocation Numbers'!AF129*Assumptions!G$45</f>
        <v>158859.9336214207</v>
      </c>
      <c r="AG129" s="52">
        <f>'Temporary Relocation Numbers'!AG129*Assumptions!H$45</f>
        <v>64589.504827059769</v>
      </c>
      <c r="AH129" s="53">
        <f>'Temporary Relocation Numbers'!AH129*Assumptions!C$45</f>
        <v>20939555.50419943</v>
      </c>
      <c r="AI129" s="53">
        <f>'Temporary Relocation Numbers'!AI129*Assumptions!D$45</f>
        <v>35596664.751077496</v>
      </c>
      <c r="AJ129" s="53">
        <f>'Temporary Relocation Numbers'!AJ129*Assumptions!E$45</f>
        <v>28416070.036238167</v>
      </c>
      <c r="AK129" s="53">
        <f>'Temporary Relocation Numbers'!AK129*Assumptions!F$45</f>
        <v>10304251.587282125</v>
      </c>
      <c r="AL129" s="53">
        <f>'Temporary Relocation Numbers'!AL129*Assumptions!G$45</f>
        <v>8213515.8618278308</v>
      </c>
      <c r="AM129" s="53">
        <f>'Temporary Relocation Numbers'!AM129*Assumptions!H$45</f>
        <v>4452617.7688823855</v>
      </c>
    </row>
    <row r="130" spans="1:39" x14ac:dyDescent="0.35">
      <c r="A130">
        <v>2149</v>
      </c>
      <c r="B130" s="51">
        <f>'Temporary Relocation Numbers'!B130*Assumptions!C$45</f>
        <v>0</v>
      </c>
      <c r="C130" s="51">
        <f>'Temporary Relocation Numbers'!C130*Assumptions!D$45</f>
        <v>0</v>
      </c>
      <c r="D130" s="51">
        <f>'Temporary Relocation Numbers'!D130*Assumptions!E$45</f>
        <v>0</v>
      </c>
      <c r="E130" s="51">
        <f>'Temporary Relocation Numbers'!E130*Assumptions!F$45</f>
        <v>0</v>
      </c>
      <c r="F130" s="51">
        <f>'Temporary Relocation Numbers'!F130*Assumptions!G$45</f>
        <v>0</v>
      </c>
      <c r="G130" s="51">
        <f>'Temporary Relocation Numbers'!G130*Assumptions!H$45</f>
        <v>0</v>
      </c>
      <c r="H130" s="52">
        <f>'Temporary Relocation Numbers'!H130*Assumptions!C$45</f>
        <v>303135.73469078442</v>
      </c>
      <c r="I130" s="52">
        <f>'Temporary Relocation Numbers'!I130*Assumptions!D$45</f>
        <v>313365.66171155847</v>
      </c>
      <c r="J130" s="52">
        <f>'Temporary Relocation Numbers'!J130*Assumptions!E$45</f>
        <v>217996.90340666409</v>
      </c>
      <c r="K130" s="52">
        <f>'Temporary Relocation Numbers'!K130*Assumptions!F$45</f>
        <v>158091.59237974542</v>
      </c>
      <c r="L130" s="52">
        <f>'Temporary Relocation Numbers'!L130*Assumptions!G$45</f>
        <v>164501.9476054527</v>
      </c>
      <c r="M130" s="52">
        <f>'Temporary Relocation Numbers'!M130*Assumptions!H$45</f>
        <v>71632.167238167938</v>
      </c>
      <c r="N130" s="53">
        <f>'Temporary Relocation Numbers'!N130*Assumptions!C$45</f>
        <v>22804510.758831896</v>
      </c>
      <c r="O130" s="53">
        <f>'Temporary Relocation Numbers'!O130*Assumptions!D$45</f>
        <v>39521994.651715815</v>
      </c>
      <c r="P130" s="53">
        <f>'Temporary Relocation Numbers'!P130*Assumptions!E$45</f>
        <v>31884424.966445383</v>
      </c>
      <c r="Q130" s="53">
        <f>'Temporary Relocation Numbers'!Q130*Assumptions!F$45</f>
        <v>10474349.140188063</v>
      </c>
      <c r="R130" s="53">
        <f>'Temporary Relocation Numbers'!R130*Assumptions!G$45</f>
        <v>8501272.1414736621</v>
      </c>
      <c r="S130" s="53">
        <f>'Temporary Relocation Numbers'!S130*Assumptions!H$45</f>
        <v>4935824.4214492552</v>
      </c>
      <c r="U130">
        <v>2149</v>
      </c>
      <c r="V130" s="51">
        <f>'Temporary Relocation Numbers'!V130*Assumptions!C$45</f>
        <v>0</v>
      </c>
      <c r="W130" s="51">
        <f>'Temporary Relocation Numbers'!W130*Assumptions!D$45</f>
        <v>0</v>
      </c>
      <c r="X130" s="51">
        <f>'Temporary Relocation Numbers'!X130*Assumptions!E$45</f>
        <v>0</v>
      </c>
      <c r="Y130" s="51">
        <f>'Temporary Relocation Numbers'!Y130*Assumptions!F$45</f>
        <v>0</v>
      </c>
      <c r="Z130" s="51">
        <f>'Temporary Relocation Numbers'!Z130*Assumptions!G$45</f>
        <v>0</v>
      </c>
      <c r="AA130" s="51">
        <f>'Temporary Relocation Numbers'!AA130*Assumptions!H$45</f>
        <v>0</v>
      </c>
      <c r="AB130" s="52">
        <f>'Temporary Relocation Numbers'!AB130*Assumptions!C$45</f>
        <v>282211.99411164393</v>
      </c>
      <c r="AC130" s="52">
        <f>'Temporary Relocation Numbers'!AC130*Assumptions!D$45</f>
        <v>286163.00753835461</v>
      </c>
      <c r="AD130" s="52">
        <f>'Temporary Relocation Numbers'!AD130*Assumptions!E$45</f>
        <v>196982.3812415695</v>
      </c>
      <c r="AE130" s="52">
        <f>'Temporary Relocation Numbers'!AE130*Assumptions!F$45</f>
        <v>157684.79383913614</v>
      </c>
      <c r="AF130" s="52">
        <f>'Temporary Relocation Numbers'!AF130*Assumptions!G$45</f>
        <v>161141.66930878142</v>
      </c>
      <c r="AG130" s="52">
        <f>'Temporary Relocation Numbers'!AG130*Assumptions!H$45</f>
        <v>65517.216269669771</v>
      </c>
      <c r="AH130" s="53">
        <f>'Temporary Relocation Numbers'!AH130*Assumptions!C$45</f>
        <v>21230444.713339958</v>
      </c>
      <c r="AI130" s="53">
        <f>'Temporary Relocation Numbers'!AI130*Assumptions!D$45</f>
        <v>36091168.354814686</v>
      </c>
      <c r="AJ130" s="53">
        <f>'Temporary Relocation Numbers'!AJ130*Assumptions!E$45</f>
        <v>28810821.879851345</v>
      </c>
      <c r="AK130" s="53">
        <f>'Temporary Relocation Numbers'!AK130*Assumptions!F$45</f>
        <v>10447396.726843871</v>
      </c>
      <c r="AL130" s="53">
        <f>'Temporary Relocation Numbers'!AL130*Assumptions!G$45</f>
        <v>8327616.809807891</v>
      </c>
      <c r="AM130" s="53">
        <f>'Temporary Relocation Numbers'!AM130*Assumptions!H$45</f>
        <v>4514472.8766059224</v>
      </c>
    </row>
    <row r="131" spans="1:39" x14ac:dyDescent="0.35">
      <c r="A131">
        <v>2150</v>
      </c>
      <c r="B131" s="51">
        <f>'Temporary Relocation Numbers'!B131*Assumptions!C$45</f>
        <v>0</v>
      </c>
      <c r="C131" s="51">
        <f>'Temporary Relocation Numbers'!C131*Assumptions!D$45</f>
        <v>0</v>
      </c>
      <c r="D131" s="51">
        <f>'Temporary Relocation Numbers'!D131*Assumptions!E$45</f>
        <v>0</v>
      </c>
      <c r="E131" s="51">
        <f>'Temporary Relocation Numbers'!E131*Assumptions!F$45</f>
        <v>0</v>
      </c>
      <c r="F131" s="51">
        <f>'Temporary Relocation Numbers'!F131*Assumptions!G$45</f>
        <v>0</v>
      </c>
      <c r="G131" s="51">
        <f>'Temporary Relocation Numbers'!G131*Assumptions!H$45</f>
        <v>0</v>
      </c>
      <c r="H131" s="52">
        <f>'Temporary Relocation Numbers'!H131*Assumptions!C$45</f>
        <v>326169.69768004812</v>
      </c>
      <c r="I131" s="52">
        <f>'Temporary Relocation Numbers'!I131*Assumptions!D$45</f>
        <v>337176.95225878822</v>
      </c>
      <c r="J131" s="52">
        <f>'Temporary Relocation Numbers'!J131*Assumptions!E$45</f>
        <v>234561.53776085941</v>
      </c>
      <c r="K131" s="52">
        <f>'Temporary Relocation Numbers'!K131*Assumptions!F$45</f>
        <v>170104.28330021159</v>
      </c>
      <c r="L131" s="52">
        <f>'Temporary Relocation Numbers'!L131*Assumptions!G$45</f>
        <v>177001.73347421858</v>
      </c>
      <c r="M131" s="52">
        <f>'Temporary Relocation Numbers'!M131*Assumptions!H$45</f>
        <v>77075.183353334229</v>
      </c>
      <c r="N131" s="53">
        <f>'Temporary Relocation Numbers'!N131*Assumptions!C$45</f>
        <v>24525924.468097799</v>
      </c>
      <c r="O131" s="53">
        <f>'Temporary Relocation Numbers'!O131*Assumptions!D$45</f>
        <v>42505338.786149785</v>
      </c>
      <c r="P131" s="53">
        <f>'Temporary Relocation Numbers'!P131*Assumptions!E$45</f>
        <v>34291242.057579078</v>
      </c>
      <c r="Q131" s="53">
        <f>'Temporary Relocation Numbers'!Q131*Assumptions!F$45</f>
        <v>11265012.373275591</v>
      </c>
      <c r="R131" s="53">
        <f>'Temporary Relocation Numbers'!R131*Assumptions!G$45</f>
        <v>9142996.3409224711</v>
      </c>
      <c r="S131" s="53">
        <f>'Temporary Relocation Numbers'!S131*Assumptions!H$45</f>
        <v>5308408.4209688054</v>
      </c>
      <c r="U131">
        <v>2150</v>
      </c>
      <c r="V131" s="51">
        <f>'Temporary Relocation Numbers'!V131*Assumptions!C$45</f>
        <v>0</v>
      </c>
      <c r="W131" s="51">
        <f>'Temporary Relocation Numbers'!W131*Assumptions!D$45</f>
        <v>0</v>
      </c>
      <c r="X131" s="51">
        <f>'Temporary Relocation Numbers'!X131*Assumptions!E$45</f>
        <v>0</v>
      </c>
      <c r="Y131" s="51">
        <f>'Temporary Relocation Numbers'!Y131*Assumptions!F$45</f>
        <v>0</v>
      </c>
      <c r="Z131" s="51">
        <f>'Temporary Relocation Numbers'!Z131*Assumptions!G$45</f>
        <v>0</v>
      </c>
      <c r="AA131" s="51">
        <f>'Temporary Relocation Numbers'!AA131*Assumptions!H$45</f>
        <v>0</v>
      </c>
      <c r="AB131" s="52">
        <f>'Temporary Relocation Numbers'!AB131*Assumptions!C$45</f>
        <v>303656.05326925119</v>
      </c>
      <c r="AC131" s="52">
        <f>'Temporary Relocation Numbers'!AC131*Assumptions!D$45</f>
        <v>307907.28698221018</v>
      </c>
      <c r="AD131" s="52">
        <f>'Temporary Relocation Numbers'!AD131*Assumptions!E$45</f>
        <v>211950.21366714491</v>
      </c>
      <c r="AE131" s="52">
        <f>'Temporary Relocation Numbers'!AE131*Assumptions!F$45</f>
        <v>169666.57391189891</v>
      </c>
      <c r="AF131" s="52">
        <f>'Temporary Relocation Numbers'!AF131*Assumptions!G$45</f>
        <v>173386.12227858006</v>
      </c>
      <c r="AG131" s="52">
        <f>'Temporary Relocation Numbers'!AG131*Assumptions!H$45</f>
        <v>70495.583918256467</v>
      </c>
      <c r="AH131" s="53">
        <f>'Temporary Relocation Numbers'!AH131*Assumptions!C$45</f>
        <v>22833038.996981904</v>
      </c>
      <c r="AI131" s="53">
        <f>'Temporary Relocation Numbers'!AI131*Assumptions!D$45</f>
        <v>38815534.277260117</v>
      </c>
      <c r="AJ131" s="53">
        <f>'Temporary Relocation Numbers'!AJ131*Assumptions!E$45</f>
        <v>30985625.991357516</v>
      </c>
      <c r="AK131" s="53">
        <f>'Temporary Relocation Numbers'!AK131*Assumptions!F$45</f>
        <v>11236025.43902809</v>
      </c>
      <c r="AL131" s="53">
        <f>'Temporary Relocation Numbers'!AL131*Assumptions!G$45</f>
        <v>8956232.5206871368</v>
      </c>
      <c r="AM131" s="53">
        <f>'Temporary Relocation Numbers'!AM131*Assumptions!H$45</f>
        <v>4855250.8736470919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3B13-3CAE-43EE-ABB3-E9BE8B743062}">
  <dimension ref="A1:J52"/>
  <sheetViews>
    <sheetView topLeftCell="A7" workbookViewId="0">
      <selection activeCell="H28" sqref="H28"/>
    </sheetView>
  </sheetViews>
  <sheetFormatPr defaultColWidth="8.81640625" defaultRowHeight="14.5" x14ac:dyDescent="0.35"/>
  <cols>
    <col min="1" max="1" width="3.54296875" style="5" customWidth="1"/>
    <col min="2" max="2" width="69.1796875" style="5" bestFit="1" customWidth="1"/>
    <col min="3" max="8" width="14.54296875" style="5" customWidth="1"/>
    <col min="9" max="9" width="3.54296875" style="5" customWidth="1"/>
    <col min="10" max="16384" width="8.81640625" style="5"/>
  </cols>
  <sheetData>
    <row r="1" spans="1:10" x14ac:dyDescent="0.35">
      <c r="A1" s="2"/>
      <c r="B1" s="3"/>
      <c r="C1" s="4"/>
      <c r="D1" s="4"/>
      <c r="E1" s="4"/>
      <c r="F1" s="4"/>
      <c r="G1" s="4"/>
      <c r="H1" s="4"/>
      <c r="I1" s="2"/>
      <c r="J1" s="2"/>
    </row>
    <row r="2" spans="1:10" x14ac:dyDescent="0.35">
      <c r="A2" s="2"/>
      <c r="B2" s="6"/>
      <c r="C2" s="3"/>
      <c r="D2" s="4"/>
      <c r="E2" s="4"/>
      <c r="F2" s="4"/>
      <c r="G2" s="4"/>
      <c r="H2" s="7" t="s">
        <v>8</v>
      </c>
      <c r="I2" s="2"/>
      <c r="J2" s="2"/>
    </row>
    <row r="3" spans="1:10" x14ac:dyDescent="0.35">
      <c r="A3" s="2"/>
      <c r="B3" s="2"/>
      <c r="C3" s="4"/>
      <c r="D3" s="4"/>
      <c r="E3" s="4"/>
      <c r="F3" s="4"/>
      <c r="G3" s="4"/>
      <c r="H3" s="4"/>
      <c r="I3" s="2"/>
      <c r="J3" s="2"/>
    </row>
    <row r="4" spans="1:10" x14ac:dyDescent="0.35">
      <c r="A4" s="2"/>
      <c r="B4" s="2"/>
      <c r="C4" s="4"/>
      <c r="D4" s="4"/>
      <c r="E4" s="4"/>
      <c r="F4" s="4"/>
      <c r="G4" s="4"/>
      <c r="H4" s="4"/>
      <c r="I4" s="2"/>
      <c r="J4" s="2"/>
    </row>
    <row r="5" spans="1:10" x14ac:dyDescent="0.35">
      <c r="A5" s="2"/>
      <c r="B5" s="2"/>
      <c r="C5" s="4"/>
      <c r="D5" s="4"/>
      <c r="E5" s="4"/>
      <c r="F5" s="4"/>
      <c r="G5" s="4"/>
      <c r="H5" s="4"/>
      <c r="I5" s="2"/>
      <c r="J5" s="2"/>
    </row>
    <row r="6" spans="1:10" ht="18.5" x14ac:dyDescent="0.35">
      <c r="A6" s="2"/>
      <c r="B6" s="8" t="s">
        <v>9</v>
      </c>
      <c r="C6" s="8"/>
      <c r="D6" s="8"/>
      <c r="E6" s="8"/>
      <c r="F6" s="8"/>
      <c r="G6" s="8"/>
      <c r="H6" s="8"/>
      <c r="I6" s="9"/>
      <c r="J6" s="2"/>
    </row>
    <row r="7" spans="1:10" x14ac:dyDescent="0.35">
      <c r="A7" s="2"/>
      <c r="B7" s="10"/>
      <c r="C7" s="4"/>
      <c r="D7" s="4"/>
      <c r="E7" s="4"/>
      <c r="F7" s="4"/>
      <c r="G7" s="4"/>
      <c r="H7" s="4"/>
      <c r="I7" s="2"/>
      <c r="J7" s="2"/>
    </row>
    <row r="8" spans="1:10" x14ac:dyDescent="0.35">
      <c r="A8" s="2"/>
      <c r="B8" s="11"/>
      <c r="C8" s="12" t="s">
        <v>52</v>
      </c>
      <c r="D8" s="12" t="s">
        <v>2</v>
      </c>
      <c r="E8" s="12" t="s">
        <v>53</v>
      </c>
      <c r="F8" s="12" t="s">
        <v>4</v>
      </c>
      <c r="G8" s="12" t="s">
        <v>54</v>
      </c>
      <c r="H8" s="12" t="s">
        <v>55</v>
      </c>
      <c r="I8" s="2"/>
      <c r="J8" s="2"/>
    </row>
    <row r="9" spans="1:10" x14ac:dyDescent="0.35">
      <c r="A9" s="2"/>
      <c r="B9" s="2" t="s">
        <v>10</v>
      </c>
      <c r="C9" s="13">
        <v>6406008</v>
      </c>
      <c r="D9" s="13">
        <v>4386948</v>
      </c>
      <c r="E9" s="13">
        <v>5019684</v>
      </c>
      <c r="F9" s="13">
        <v>995544</v>
      </c>
      <c r="G9" s="13">
        <v>1257096</v>
      </c>
      <c r="H9" s="13">
        <v>313836</v>
      </c>
      <c r="I9" s="2"/>
      <c r="J9" s="2"/>
    </row>
    <row r="10" spans="1:10" x14ac:dyDescent="0.35">
      <c r="A10" s="2"/>
      <c r="B10" s="2" t="s">
        <v>11</v>
      </c>
      <c r="C10" s="13">
        <v>6306408</v>
      </c>
      <c r="D10" s="13">
        <v>4212348</v>
      </c>
      <c r="E10" s="13">
        <v>4993764</v>
      </c>
      <c r="F10" s="13">
        <v>1010676</v>
      </c>
      <c r="G10" s="13">
        <v>1266672</v>
      </c>
      <c r="H10" s="13">
        <v>307884</v>
      </c>
      <c r="I10" s="2"/>
      <c r="J10" s="2"/>
    </row>
    <row r="11" spans="1:10" x14ac:dyDescent="0.35">
      <c r="A11" s="2"/>
      <c r="B11" s="2" t="s">
        <v>12</v>
      </c>
      <c r="C11" s="13">
        <v>5414700</v>
      </c>
      <c r="D11" s="13">
        <v>3231492</v>
      </c>
      <c r="E11" s="13">
        <v>4614048</v>
      </c>
      <c r="F11" s="13">
        <v>1110012</v>
      </c>
      <c r="G11" s="13">
        <v>1289472</v>
      </c>
      <c r="H11" s="13">
        <v>323820</v>
      </c>
      <c r="I11" s="2"/>
      <c r="J11" s="2"/>
    </row>
    <row r="12" spans="1:10" x14ac:dyDescent="0.35">
      <c r="A12" s="2"/>
      <c r="B12" s="2" t="s">
        <v>56</v>
      </c>
      <c r="C12" s="14">
        <v>0.77200000000000002</v>
      </c>
      <c r="D12" s="14">
        <v>0.82699999999999996</v>
      </c>
      <c r="E12" s="14">
        <v>0.78500000000000003</v>
      </c>
      <c r="F12" s="14">
        <v>0.78100000000000003</v>
      </c>
      <c r="G12" s="14">
        <v>0.76</v>
      </c>
      <c r="H12" s="14">
        <v>0.82699999999999996</v>
      </c>
      <c r="I12" s="2"/>
      <c r="J12" s="2"/>
    </row>
    <row r="13" spans="1:10" x14ac:dyDescent="0.35">
      <c r="A13" s="2"/>
      <c r="B13" s="2" t="s">
        <v>13</v>
      </c>
      <c r="C13" s="14">
        <v>0.16500000000000001</v>
      </c>
      <c r="D13" s="14">
        <v>0.26100000000000001</v>
      </c>
      <c r="E13" s="14">
        <v>0.13700000000000001</v>
      </c>
      <c r="F13" s="14">
        <v>0.20899999999999999</v>
      </c>
      <c r="G13" s="14">
        <v>0.17199999999999999</v>
      </c>
      <c r="H13" s="14">
        <v>0.2</v>
      </c>
      <c r="I13" s="2"/>
      <c r="J13" s="2"/>
    </row>
    <row r="14" spans="1:10" x14ac:dyDescent="0.35">
      <c r="A14" s="2"/>
      <c r="B14" s="2" t="s">
        <v>14</v>
      </c>
      <c r="C14" s="13">
        <v>2791896</v>
      </c>
      <c r="D14" s="13">
        <v>2523732</v>
      </c>
      <c r="E14" s="13">
        <v>2212536</v>
      </c>
      <c r="F14" s="13">
        <v>496548</v>
      </c>
      <c r="G14" s="13">
        <v>566592</v>
      </c>
      <c r="H14" s="13">
        <v>135480</v>
      </c>
      <c r="I14" s="2"/>
      <c r="J14" s="2"/>
    </row>
    <row r="15" spans="1:10" x14ac:dyDescent="0.35">
      <c r="A15" s="2"/>
      <c r="B15" s="2" t="s">
        <v>15</v>
      </c>
      <c r="C15" s="13">
        <v>1904073</v>
      </c>
      <c r="D15" s="13">
        <v>1862514</v>
      </c>
      <c r="E15" s="13">
        <v>1323096</v>
      </c>
      <c r="F15" s="13">
        <v>333680</v>
      </c>
      <c r="G15" s="13">
        <v>365451</v>
      </c>
      <c r="H15" s="13">
        <v>102693</v>
      </c>
      <c r="I15" s="2"/>
      <c r="J15" s="2"/>
    </row>
    <row r="16" spans="1:10" x14ac:dyDescent="0.35">
      <c r="A16" s="2"/>
      <c r="B16" s="2" t="s">
        <v>16</v>
      </c>
      <c r="C16" s="4" t="s">
        <v>57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2"/>
      <c r="J16" s="2"/>
    </row>
    <row r="17" spans="1:10" x14ac:dyDescent="0.35">
      <c r="A17" s="2"/>
      <c r="B17" s="2" t="s">
        <v>17</v>
      </c>
      <c r="C17" s="4" t="s">
        <v>63</v>
      </c>
      <c r="D17" s="4" t="s">
        <v>64</v>
      </c>
      <c r="E17" s="4" t="s">
        <v>65</v>
      </c>
      <c r="F17" s="4" t="s">
        <v>66</v>
      </c>
      <c r="G17" s="4" t="s">
        <v>67</v>
      </c>
      <c r="H17" s="4" t="s">
        <v>68</v>
      </c>
      <c r="I17" s="2"/>
      <c r="J17" s="2"/>
    </row>
    <row r="18" spans="1:10" x14ac:dyDescent="0.35">
      <c r="A18" s="2"/>
      <c r="B18" s="2" t="s">
        <v>18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2"/>
      <c r="J18" s="2"/>
    </row>
    <row r="19" spans="1:10" x14ac:dyDescent="0.35">
      <c r="A19" s="2"/>
      <c r="B19" s="2" t="s">
        <v>19</v>
      </c>
      <c r="C19" s="13">
        <v>95568</v>
      </c>
      <c r="D19" s="13">
        <v>83640</v>
      </c>
      <c r="E19" s="13">
        <v>39156</v>
      </c>
      <c r="F19" s="13">
        <v>1080</v>
      </c>
      <c r="G19" s="13">
        <v>4656</v>
      </c>
      <c r="H19" s="13">
        <v>2328</v>
      </c>
      <c r="I19" s="2"/>
      <c r="J19" s="2"/>
    </row>
    <row r="20" spans="1:10" x14ac:dyDescent="0.35">
      <c r="A20" s="2"/>
      <c r="B20" s="2" t="s">
        <v>20</v>
      </c>
      <c r="C20" s="14">
        <v>0.64800000000000002</v>
      </c>
      <c r="D20" s="14">
        <v>0.55300000000000005</v>
      </c>
      <c r="E20" s="14">
        <v>0.627</v>
      </c>
      <c r="F20" s="14">
        <v>0.54900000000000004</v>
      </c>
      <c r="G20" s="14">
        <v>0.55700000000000005</v>
      </c>
      <c r="H20" s="14">
        <v>0.51</v>
      </c>
      <c r="I20" s="2"/>
      <c r="J20" s="2"/>
    </row>
    <row r="21" spans="1:10" x14ac:dyDescent="0.35">
      <c r="A21" s="2"/>
      <c r="B21" s="2" t="s">
        <v>21</v>
      </c>
      <c r="C21" s="13">
        <v>22342094</v>
      </c>
      <c r="D21" s="13">
        <v>36406400</v>
      </c>
      <c r="E21" s="13">
        <v>17508375</v>
      </c>
      <c r="F21" s="13">
        <v>2774258</v>
      </c>
      <c r="G21" s="13">
        <v>2611585</v>
      </c>
      <c r="H21" s="13">
        <v>151132</v>
      </c>
      <c r="I21" s="2"/>
      <c r="J21" s="2"/>
    </row>
    <row r="22" spans="1:10" x14ac:dyDescent="0.35">
      <c r="A22" s="2"/>
      <c r="B22" s="2" t="s">
        <v>22</v>
      </c>
      <c r="C22" s="13">
        <v>51556220</v>
      </c>
      <c r="D22" s="13">
        <v>26864638</v>
      </c>
      <c r="E22" s="13">
        <v>70145543</v>
      </c>
      <c r="F22" s="13">
        <v>6658061</v>
      </c>
      <c r="G22" s="13">
        <v>9541905</v>
      </c>
      <c r="H22" s="13">
        <v>697773</v>
      </c>
      <c r="I22" s="2"/>
      <c r="J22" s="2"/>
    </row>
    <row r="23" spans="1:10" x14ac:dyDescent="0.35">
      <c r="A23" s="2"/>
      <c r="B23" s="2" t="s">
        <v>23</v>
      </c>
      <c r="C23" s="13">
        <v>13500228</v>
      </c>
      <c r="D23" s="13">
        <v>2862506</v>
      </c>
      <c r="E23" s="13">
        <v>3929251</v>
      </c>
      <c r="F23" s="13">
        <v>2234577</v>
      </c>
      <c r="G23" s="13">
        <v>2307892</v>
      </c>
      <c r="H23" s="4"/>
      <c r="I23" s="2"/>
      <c r="J23" s="2"/>
    </row>
    <row r="24" spans="1:10" x14ac:dyDescent="0.35">
      <c r="A24" s="2"/>
      <c r="B24" s="2" t="s">
        <v>24</v>
      </c>
      <c r="C24" s="13">
        <v>120644546</v>
      </c>
      <c r="D24" s="13">
        <v>104661514</v>
      </c>
      <c r="E24" s="13">
        <v>86911348</v>
      </c>
      <c r="F24" s="13">
        <v>16147988</v>
      </c>
      <c r="G24" s="13">
        <v>17600539</v>
      </c>
      <c r="H24" s="13">
        <v>2241932</v>
      </c>
      <c r="I24" s="2"/>
      <c r="J24" s="2"/>
    </row>
    <row r="25" spans="1:10" x14ac:dyDescent="0.35">
      <c r="A25" s="2"/>
      <c r="B25" s="2" t="s">
        <v>25</v>
      </c>
      <c r="C25" s="4" t="s">
        <v>75</v>
      </c>
      <c r="D25" s="4" t="s">
        <v>76</v>
      </c>
      <c r="E25" s="4" t="s">
        <v>77</v>
      </c>
      <c r="F25" s="4" t="s">
        <v>78</v>
      </c>
      <c r="G25" s="4" t="s">
        <v>79</v>
      </c>
      <c r="H25" s="4" t="s">
        <v>80</v>
      </c>
      <c r="I25" s="2"/>
      <c r="J25" s="2"/>
    </row>
    <row r="26" spans="1:10" x14ac:dyDescent="0.35">
      <c r="A26" s="2"/>
      <c r="B26" s="2" t="s">
        <v>26</v>
      </c>
      <c r="C26" s="13">
        <v>2376180</v>
      </c>
      <c r="D26" s="13">
        <v>1634628</v>
      </c>
      <c r="E26" s="13">
        <v>1865736</v>
      </c>
      <c r="F26" s="13">
        <v>403548</v>
      </c>
      <c r="G26" s="13">
        <v>500448</v>
      </c>
      <c r="H26" s="13">
        <v>110052</v>
      </c>
      <c r="I26" s="2"/>
      <c r="J26" s="2"/>
    </row>
    <row r="27" spans="1:10" x14ac:dyDescent="0.35">
      <c r="A27" s="2"/>
      <c r="B27" s="2" t="s">
        <v>27</v>
      </c>
      <c r="C27" s="15">
        <v>2.5499999999999998</v>
      </c>
      <c r="D27" s="15">
        <v>2.4900000000000002</v>
      </c>
      <c r="E27" s="15">
        <v>2.4700000000000002</v>
      </c>
      <c r="F27" s="15">
        <v>2.5</v>
      </c>
      <c r="G27" s="15">
        <v>2.5</v>
      </c>
      <c r="H27" s="15">
        <v>2.65</v>
      </c>
      <c r="I27" s="2"/>
      <c r="J27" s="2"/>
    </row>
    <row r="28" spans="1:10" x14ac:dyDescent="0.35">
      <c r="A28" s="2"/>
      <c r="B28" s="2" t="s">
        <v>28</v>
      </c>
      <c r="C28" s="4" t="s">
        <v>81</v>
      </c>
      <c r="D28" s="4" t="s">
        <v>82</v>
      </c>
      <c r="E28" s="4" t="s">
        <v>83</v>
      </c>
      <c r="F28" s="4" t="s">
        <v>84</v>
      </c>
      <c r="G28" s="4" t="s">
        <v>85</v>
      </c>
      <c r="H28" s="4" t="s">
        <v>86</v>
      </c>
      <c r="I28" s="2"/>
      <c r="J28" s="2"/>
    </row>
    <row r="29" spans="1:10" x14ac:dyDescent="0.35">
      <c r="A29" s="2"/>
      <c r="B29" s="2" t="s">
        <v>29</v>
      </c>
      <c r="C29" s="4" t="s">
        <v>87</v>
      </c>
      <c r="D29" s="4" t="s">
        <v>88</v>
      </c>
      <c r="E29" s="4" t="s">
        <v>89</v>
      </c>
      <c r="F29" s="4" t="s">
        <v>90</v>
      </c>
      <c r="G29" s="4" t="s">
        <v>91</v>
      </c>
      <c r="H29" s="4" t="s">
        <v>92</v>
      </c>
      <c r="I29" s="2"/>
      <c r="J29" s="2"/>
    </row>
    <row r="30" spans="1:10" x14ac:dyDescent="0.35">
      <c r="A30" s="2"/>
      <c r="B30" s="2" t="s">
        <v>30</v>
      </c>
      <c r="C30" s="14">
        <v>0.121</v>
      </c>
      <c r="D30" s="14">
        <v>0.128</v>
      </c>
      <c r="E30" s="14">
        <v>0.16</v>
      </c>
      <c r="F30" s="14">
        <v>0.191</v>
      </c>
      <c r="G30" s="14">
        <v>0.20499999999999999</v>
      </c>
      <c r="H30" s="14">
        <v>0.16800000000000001</v>
      </c>
      <c r="I30" s="2"/>
      <c r="J30" s="2"/>
    </row>
    <row r="31" spans="1:10" x14ac:dyDescent="0.35">
      <c r="A31" s="2"/>
      <c r="B31" s="2" t="s">
        <v>31</v>
      </c>
      <c r="C31" s="13">
        <v>170172</v>
      </c>
      <c r="D31" s="13">
        <v>113688</v>
      </c>
      <c r="E31" s="13">
        <v>110220</v>
      </c>
      <c r="F31" s="13">
        <v>18924</v>
      </c>
      <c r="G31" s="13">
        <v>21132</v>
      </c>
      <c r="H31" s="13">
        <v>3888</v>
      </c>
      <c r="I31" s="2"/>
      <c r="J31" s="2"/>
    </row>
    <row r="32" spans="1:10" x14ac:dyDescent="0.35">
      <c r="A32" s="2"/>
      <c r="B32" s="2" t="s">
        <v>32</v>
      </c>
      <c r="C32" s="13">
        <v>2990424</v>
      </c>
      <c r="D32" s="13">
        <v>1412112</v>
      </c>
      <c r="E32" s="13">
        <v>1941528</v>
      </c>
      <c r="F32" s="13">
        <v>284904</v>
      </c>
      <c r="G32" s="13">
        <v>388428</v>
      </c>
      <c r="H32" s="13">
        <v>65676</v>
      </c>
      <c r="I32" s="2"/>
      <c r="J32" s="2"/>
    </row>
    <row r="33" spans="1:10" x14ac:dyDescent="0.35">
      <c r="A33" s="2"/>
      <c r="B33" s="2" t="s">
        <v>33</v>
      </c>
      <c r="C33" s="13">
        <v>186551503</v>
      </c>
      <c r="D33" s="13">
        <v>60187999</v>
      </c>
      <c r="E33" s="13">
        <v>116972082</v>
      </c>
      <c r="F33" s="13">
        <v>14470878</v>
      </c>
      <c r="G33" s="13">
        <v>20694659</v>
      </c>
      <c r="H33" s="13">
        <v>2989576</v>
      </c>
      <c r="I33" s="2"/>
      <c r="J33" s="2"/>
    </row>
    <row r="34" spans="1:10" x14ac:dyDescent="0.35">
      <c r="A34" s="2"/>
      <c r="B34" s="2" t="s">
        <v>34</v>
      </c>
      <c r="C34" s="4">
        <v>2.58</v>
      </c>
      <c r="D34" s="4">
        <v>1.19</v>
      </c>
      <c r="E34" s="4">
        <v>2.12</v>
      </c>
      <c r="F34" s="4">
        <v>0.28999999999999998</v>
      </c>
      <c r="G34" s="4">
        <v>0.61</v>
      </c>
      <c r="H34" s="4">
        <v>0.19</v>
      </c>
      <c r="I34" s="2"/>
      <c r="J34" s="2"/>
    </row>
    <row r="35" spans="1:10" x14ac:dyDescent="0.35">
      <c r="A35" s="2"/>
      <c r="B35" s="2" t="s">
        <v>35</v>
      </c>
      <c r="C35" s="13">
        <v>2442659</v>
      </c>
      <c r="D35" s="13">
        <v>3522311</v>
      </c>
      <c r="E35" s="13">
        <v>2353615</v>
      </c>
      <c r="F35" s="13">
        <v>3438613</v>
      </c>
      <c r="G35" s="13">
        <v>2067059</v>
      </c>
      <c r="H35" s="13">
        <v>1556199</v>
      </c>
      <c r="I35" s="2"/>
      <c r="J35" s="2"/>
    </row>
    <row r="36" spans="1:10" x14ac:dyDescent="0.35">
      <c r="A36" s="2"/>
      <c r="B36" s="2" t="s">
        <v>36</v>
      </c>
      <c r="C36" s="13">
        <v>531771287</v>
      </c>
      <c r="D36" s="13">
        <v>222153795</v>
      </c>
      <c r="E36" s="13">
        <v>417708522</v>
      </c>
      <c r="F36" s="13">
        <v>45815957</v>
      </c>
      <c r="G36" s="13">
        <v>69643447</v>
      </c>
      <c r="H36" s="13">
        <v>9845914</v>
      </c>
      <c r="I36" s="2"/>
      <c r="J36" s="2"/>
    </row>
    <row r="37" spans="1:10" x14ac:dyDescent="0.35">
      <c r="A37" s="2"/>
      <c r="B37" s="2" t="s">
        <v>37</v>
      </c>
      <c r="C37" s="13">
        <v>534828123</v>
      </c>
      <c r="D37" s="13">
        <v>223457321</v>
      </c>
      <c r="E37" s="13">
        <v>414066160</v>
      </c>
      <c r="F37" s="13">
        <v>46354925</v>
      </c>
      <c r="G37" s="13">
        <v>68360180</v>
      </c>
      <c r="H37" s="13">
        <v>9766147</v>
      </c>
      <c r="I37" s="2"/>
      <c r="J37" s="2"/>
    </row>
    <row r="38" spans="1:10" x14ac:dyDescent="0.35">
      <c r="A38" s="2"/>
      <c r="B38" s="2" t="s">
        <v>38</v>
      </c>
      <c r="C38" s="4" t="s">
        <v>93</v>
      </c>
      <c r="D38" s="4" t="s">
        <v>94</v>
      </c>
      <c r="E38" s="4" t="s">
        <v>95</v>
      </c>
      <c r="F38" s="4" t="s">
        <v>96</v>
      </c>
      <c r="G38" s="4" t="s">
        <v>97</v>
      </c>
      <c r="H38" s="4" t="s">
        <v>98</v>
      </c>
      <c r="I38" s="2"/>
      <c r="J38" s="2"/>
    </row>
    <row r="39" spans="1:10" x14ac:dyDescent="0.35">
      <c r="A39" s="2"/>
      <c r="B39" s="2" t="s">
        <v>39</v>
      </c>
      <c r="C39" s="16">
        <v>4.2999999999999997E-2</v>
      </c>
      <c r="D39" s="16">
        <v>6.3299999999999995E-2</v>
      </c>
      <c r="E39" s="16">
        <v>3.56E-2</v>
      </c>
      <c r="F39" s="16">
        <v>0.18820000000000001</v>
      </c>
      <c r="G39" s="16">
        <v>9.9599999999999994E-2</v>
      </c>
      <c r="H39" s="16">
        <v>7.5899999999999995E-2</v>
      </c>
      <c r="I39" s="2"/>
      <c r="J39" s="2"/>
    </row>
    <row r="40" spans="1:10" x14ac:dyDescent="0.35">
      <c r="A40" s="2"/>
      <c r="B40" s="2" t="s">
        <v>40</v>
      </c>
      <c r="C40" s="16">
        <v>4.5900000000000003E-2</v>
      </c>
      <c r="D40" s="16">
        <v>5.3699999999999998E-2</v>
      </c>
      <c r="E40" s="16">
        <v>6.2300000000000001E-2</v>
      </c>
      <c r="F40" s="16">
        <v>0.1888</v>
      </c>
      <c r="G40" s="16">
        <v>0.13969999999999999</v>
      </c>
      <c r="H40" s="16">
        <v>0.15790000000000001</v>
      </c>
      <c r="I40" s="2"/>
      <c r="J40" s="2"/>
    </row>
    <row r="41" spans="1:10" x14ac:dyDescent="0.35">
      <c r="A41" s="2"/>
      <c r="B41" s="2" t="s">
        <v>41</v>
      </c>
      <c r="C41" s="16">
        <v>6.9500000000000006E-2</v>
      </c>
      <c r="D41" s="16">
        <v>6.93E-2</v>
      </c>
      <c r="E41" s="16">
        <v>0.1123</v>
      </c>
      <c r="F41" s="16">
        <v>0.1578</v>
      </c>
      <c r="G41" s="16">
        <v>0.18909999999999999</v>
      </c>
      <c r="H41" s="16">
        <v>0.1336</v>
      </c>
      <c r="I41" s="2"/>
      <c r="J41" s="2"/>
    </row>
    <row r="42" spans="1:10" x14ac:dyDescent="0.35">
      <c r="A42" s="2"/>
      <c r="B42" s="2" t="s">
        <v>42</v>
      </c>
      <c r="C42" s="16">
        <v>0.16039999999999999</v>
      </c>
      <c r="D42" s="16">
        <v>0.15310000000000001</v>
      </c>
      <c r="E42" s="16">
        <v>0.21609999999999999</v>
      </c>
      <c r="F42" s="16">
        <v>0.1726</v>
      </c>
      <c r="G42" s="16">
        <v>0.1867</v>
      </c>
      <c r="H42" s="16">
        <v>0.1605</v>
      </c>
      <c r="I42" s="2"/>
      <c r="J42" s="2"/>
    </row>
    <row r="43" spans="1:10" x14ac:dyDescent="0.35">
      <c r="A43" s="2"/>
      <c r="B43" s="2" t="s">
        <v>43</v>
      </c>
      <c r="C43" s="16">
        <v>0.10780000000000001</v>
      </c>
      <c r="D43" s="16">
        <v>0.112</v>
      </c>
      <c r="E43" s="16">
        <v>0.1053</v>
      </c>
      <c r="F43" s="16">
        <v>8.7599999999999997E-2</v>
      </c>
      <c r="G43" s="16">
        <v>0.1192</v>
      </c>
      <c r="H43" s="16">
        <v>0.10249999999999999</v>
      </c>
      <c r="I43" s="2"/>
      <c r="J43" s="2"/>
    </row>
    <row r="44" spans="1:10" x14ac:dyDescent="0.35">
      <c r="A44" s="2"/>
      <c r="B44" s="2" t="s">
        <v>44</v>
      </c>
      <c r="C44" s="16">
        <v>8.1799999999999998E-2</v>
      </c>
      <c r="D44" s="16">
        <v>9.4700000000000006E-2</v>
      </c>
      <c r="E44" s="16">
        <v>7.6100000000000001E-2</v>
      </c>
      <c r="F44" s="16">
        <v>3.3700000000000001E-2</v>
      </c>
      <c r="G44" s="16">
        <v>6.7900000000000002E-2</v>
      </c>
      <c r="H44" s="16">
        <v>5.8200000000000002E-2</v>
      </c>
      <c r="I44" s="2"/>
      <c r="J44" s="2"/>
    </row>
    <row r="45" spans="1:10" x14ac:dyDescent="0.35">
      <c r="A45" s="2"/>
      <c r="B45" s="2" t="s">
        <v>45</v>
      </c>
      <c r="C45" s="16">
        <v>0.22919999999999999</v>
      </c>
      <c r="D45" s="16">
        <v>0.24440000000000001</v>
      </c>
      <c r="E45" s="16">
        <v>0.18940000000000001</v>
      </c>
      <c r="F45" s="16">
        <v>0.1013</v>
      </c>
      <c r="G45" s="16">
        <v>0.126</v>
      </c>
      <c r="H45" s="16">
        <v>0.17019999999999999</v>
      </c>
      <c r="I45" s="2"/>
      <c r="J45" s="2"/>
    </row>
    <row r="46" spans="1:10" x14ac:dyDescent="0.35">
      <c r="A46" s="2"/>
      <c r="B46" s="2" t="s">
        <v>46</v>
      </c>
      <c r="C46" s="16">
        <v>0.11509999999999999</v>
      </c>
      <c r="D46" s="16">
        <v>0.11260000000000001</v>
      </c>
      <c r="E46" s="16">
        <v>0.1008</v>
      </c>
      <c r="F46" s="16">
        <v>2.9100000000000001E-2</v>
      </c>
      <c r="G46" s="16">
        <v>4.19E-2</v>
      </c>
      <c r="H46" s="16">
        <v>8.0100000000000005E-2</v>
      </c>
      <c r="I46" s="2"/>
      <c r="J46" s="2"/>
    </row>
    <row r="47" spans="1:10" x14ac:dyDescent="0.35">
      <c r="A47" s="2"/>
      <c r="B47" s="2" t="s">
        <v>47</v>
      </c>
      <c r="C47" s="16">
        <v>5.28E-2</v>
      </c>
      <c r="D47" s="16">
        <v>4.8599999999999997E-2</v>
      </c>
      <c r="E47" s="16">
        <v>4.3400000000000001E-2</v>
      </c>
      <c r="F47" s="16">
        <v>1.83E-2</v>
      </c>
      <c r="G47" s="16">
        <v>1.3899999999999999E-2</v>
      </c>
      <c r="H47" s="16">
        <v>3.0499999999999999E-2</v>
      </c>
      <c r="I47" s="2"/>
      <c r="J47" s="2"/>
    </row>
    <row r="48" spans="1:10" x14ac:dyDescent="0.35">
      <c r="A48" s="2"/>
      <c r="B48" s="2" t="s">
        <v>48</v>
      </c>
      <c r="C48" s="16">
        <v>5.7299999999999997E-2</v>
      </c>
      <c r="D48" s="16">
        <v>3.1E-2</v>
      </c>
      <c r="E48" s="16">
        <v>4.2599999999999999E-2</v>
      </c>
      <c r="F48" s="16">
        <v>1.0800000000000001E-2</v>
      </c>
      <c r="G48" s="16">
        <v>8.9999999999999993E-3</v>
      </c>
      <c r="H48" s="16">
        <v>1.5800000000000002E-2</v>
      </c>
      <c r="I48" s="2"/>
      <c r="J48" s="2"/>
    </row>
    <row r="49" spans="1:10" x14ac:dyDescent="0.35">
      <c r="A49" s="2"/>
      <c r="B49" s="2" t="s">
        <v>49</v>
      </c>
      <c r="C49" s="16">
        <v>1.9900000000000001E-2</v>
      </c>
      <c r="D49" s="16">
        <v>8.0000000000000002E-3</v>
      </c>
      <c r="E49" s="16">
        <v>8.6999999999999994E-3</v>
      </c>
      <c r="F49" s="16">
        <v>2.5999999999999999E-3</v>
      </c>
      <c r="G49" s="16">
        <v>1.8E-3</v>
      </c>
      <c r="H49" s="16">
        <v>1.0800000000000001E-2</v>
      </c>
      <c r="I49" s="2"/>
      <c r="J49" s="2"/>
    </row>
    <row r="50" spans="1:10" x14ac:dyDescent="0.35">
      <c r="A50" s="2"/>
      <c r="B50" s="2" t="s">
        <v>50</v>
      </c>
      <c r="C50" s="16">
        <v>1.1299999999999999E-2</v>
      </c>
      <c r="D50" s="16">
        <v>5.5999999999999999E-3</v>
      </c>
      <c r="E50" s="16">
        <v>3.5999999999999999E-3</v>
      </c>
      <c r="F50" s="16">
        <v>6.0000000000000001E-3</v>
      </c>
      <c r="G50" s="16">
        <v>2.9999999999999997E-4</v>
      </c>
      <c r="H50" s="16">
        <v>0</v>
      </c>
      <c r="I50" s="2"/>
      <c r="J50" s="2"/>
    </row>
    <row r="51" spans="1:10" x14ac:dyDescent="0.35">
      <c r="A51" s="2"/>
      <c r="B51" s="2" t="s">
        <v>51</v>
      </c>
      <c r="C51" s="16">
        <v>6.0000000000000001E-3</v>
      </c>
      <c r="D51" s="16">
        <v>3.7000000000000002E-3</v>
      </c>
      <c r="E51" s="16">
        <v>3.8E-3</v>
      </c>
      <c r="F51" s="16">
        <v>3.2000000000000002E-3</v>
      </c>
      <c r="G51" s="16">
        <v>4.8999999999999998E-3</v>
      </c>
      <c r="H51" s="16">
        <v>4.0000000000000001E-3</v>
      </c>
      <c r="I51" s="2"/>
      <c r="J51" s="2"/>
    </row>
    <row r="52" spans="1:10" x14ac:dyDescent="0.35">
      <c r="A52" s="2"/>
      <c r="B52" s="2"/>
      <c r="C52" s="4"/>
      <c r="D52" s="4"/>
      <c r="E52" s="4"/>
      <c r="F52" s="4"/>
      <c r="G52" s="4"/>
      <c r="H52" s="4"/>
      <c r="I52" s="2"/>
      <c r="J52" s="2"/>
    </row>
  </sheetData>
  <conditionalFormatting sqref="B9:H51">
    <cfRule type="expression" dxfId="6" priority="1">
      <formula>MOD(ROW(),3)=2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EE8F-3255-4359-B634-8E9675029CE2}">
  <sheetPr>
    <tabColor rgb="FF92D050"/>
  </sheetPr>
  <dimension ref="A1:BA131"/>
  <sheetViews>
    <sheetView topLeftCell="V1" zoomScale="85" zoomScaleNormal="85" workbookViewId="0">
      <selection activeCell="AJ4" sqref="AJ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20.1796875" bestFit="1" customWidth="1"/>
    <col min="23" max="23" width="22.453125" bestFit="1" customWidth="1"/>
    <col min="24" max="24" width="20" bestFit="1" customWidth="1"/>
    <col min="25" max="25" width="19.1796875" bestFit="1" customWidth="1"/>
    <col min="26" max="26" width="20.453125" bestFit="1" customWidth="1"/>
    <col min="27" max="27" width="14.54296875" bestFit="1" customWidth="1"/>
    <col min="30" max="30" width="13.81640625" style="30" bestFit="1" customWidth="1"/>
    <col min="31" max="32" width="14.54296875" style="30" bestFit="1" customWidth="1"/>
    <col min="33" max="35" width="13.81640625" style="30" bestFit="1" customWidth="1"/>
    <col min="36" max="37" width="14.81640625" style="32" bestFit="1" customWidth="1"/>
    <col min="38" max="41" width="13.81640625" style="32" bestFit="1" customWidth="1"/>
    <col min="42" max="42" width="16.1796875" style="34" bestFit="1" customWidth="1"/>
    <col min="43" max="44" width="17.453125" style="34" bestFit="1" customWidth="1"/>
    <col min="45" max="45" width="16.1796875" style="34" bestFit="1" customWidth="1"/>
    <col min="46" max="47" width="15.81640625" style="34" bestFit="1" customWidth="1"/>
    <col min="50" max="50" width="20.1796875" bestFit="1" customWidth="1"/>
    <col min="51" max="51" width="22.453125" bestFit="1" customWidth="1"/>
    <col min="52" max="52" width="20" bestFit="1" customWidth="1"/>
    <col min="53" max="53" width="19.1796875" bestFit="1" customWidth="1"/>
  </cols>
  <sheetData>
    <row r="1" spans="1:53" x14ac:dyDescent="0.35">
      <c r="A1" t="s">
        <v>115</v>
      </c>
      <c r="AC1" t="s">
        <v>115</v>
      </c>
    </row>
    <row r="2" spans="1:53" ht="15" thickBot="1" x14ac:dyDescent="0.4">
      <c r="B2" s="30" t="s">
        <v>126</v>
      </c>
      <c r="H2" s="32" t="s">
        <v>127</v>
      </c>
      <c r="N2" s="34" t="s">
        <v>128</v>
      </c>
      <c r="AD2" s="30" t="s">
        <v>126</v>
      </c>
      <c r="AJ2" s="32" t="s">
        <v>127</v>
      </c>
      <c r="AP2" s="34" t="s">
        <v>128</v>
      </c>
    </row>
    <row r="3" spans="1:53" ht="15" thickBot="1" x14ac:dyDescent="0.4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67" t="s">
        <v>0</v>
      </c>
      <c r="V3" s="63" t="s">
        <v>138</v>
      </c>
      <c r="W3" s="64" t="s">
        <v>139</v>
      </c>
      <c r="X3" s="65" t="s">
        <v>140</v>
      </c>
      <c r="Y3" s="66" t="s">
        <v>141</v>
      </c>
      <c r="AC3" s="1" t="s">
        <v>0</v>
      </c>
      <c r="AD3" s="31" t="s">
        <v>1</v>
      </c>
      <c r="AE3" s="31" t="s">
        <v>2</v>
      </c>
      <c r="AF3" s="31" t="s">
        <v>3</v>
      </c>
      <c r="AG3" s="31" t="s">
        <v>4</v>
      </c>
      <c r="AH3" s="31" t="s">
        <v>5</v>
      </c>
      <c r="AI3" s="31" t="s">
        <v>6</v>
      </c>
      <c r="AJ3" s="33" t="s">
        <v>1</v>
      </c>
      <c r="AK3" s="33" t="s">
        <v>2</v>
      </c>
      <c r="AL3" s="33" t="s">
        <v>3</v>
      </c>
      <c r="AM3" s="33" t="s">
        <v>4</v>
      </c>
      <c r="AN3" s="33" t="s">
        <v>5</v>
      </c>
      <c r="AO3" s="33" t="s">
        <v>6</v>
      </c>
      <c r="AP3" s="35" t="s">
        <v>1</v>
      </c>
      <c r="AQ3" s="35" t="s">
        <v>2</v>
      </c>
      <c r="AR3" s="35" t="s">
        <v>3</v>
      </c>
      <c r="AS3" s="35" t="s">
        <v>4</v>
      </c>
      <c r="AT3" s="35" t="s">
        <v>5</v>
      </c>
      <c r="AU3" s="35" t="s">
        <v>6</v>
      </c>
      <c r="AW3" s="67" t="s">
        <v>0</v>
      </c>
      <c r="AX3" s="63" t="s">
        <v>138</v>
      </c>
      <c r="AY3" s="64" t="s">
        <v>139</v>
      </c>
      <c r="AZ3" s="65" t="s">
        <v>140</v>
      </c>
      <c r="BA3" s="66" t="s">
        <v>141</v>
      </c>
    </row>
    <row r="4" spans="1:53" x14ac:dyDescent="0.35">
      <c r="A4">
        <v>2023</v>
      </c>
      <c r="B4" s="51">
        <f>'Temp Relocation Housing Costs'!B4+'Temp Relocation Living Costs'!B4</f>
        <v>0</v>
      </c>
      <c r="C4" s="51">
        <f>'Temp Relocation Housing Costs'!C4+'Temp Relocation Living Costs'!C4</f>
        <v>0</v>
      </c>
      <c r="D4" s="51">
        <f>'Temp Relocation Housing Costs'!D4+'Temp Relocation Living Costs'!D4</f>
        <v>0</v>
      </c>
      <c r="E4" s="51">
        <f>'Temp Relocation Housing Costs'!E4+'Temp Relocation Living Costs'!E4</f>
        <v>0</v>
      </c>
      <c r="F4" s="51">
        <f>'Temp Relocation Housing Costs'!F4+'Temp Relocation Living Costs'!F4</f>
        <v>0</v>
      </c>
      <c r="G4" s="51">
        <f>'Temp Relocation Housing Costs'!G4+'Temp Relocation Living Costs'!G4</f>
        <v>0</v>
      </c>
      <c r="H4" s="52">
        <f>'Temp Relocation Housing Costs'!H4+'Temp Relocation Living Costs'!H4</f>
        <v>132297.69425264484</v>
      </c>
      <c r="I4" s="52">
        <f>'Temp Relocation Housing Costs'!I4+'Temp Relocation Living Costs'!I4</f>
        <v>151866.55295743945</v>
      </c>
      <c r="J4" s="52">
        <f>'Temp Relocation Housing Costs'!J4+'Temp Relocation Living Costs'!J4</f>
        <v>104611.75369481512</v>
      </c>
      <c r="K4" s="52">
        <f>'Temp Relocation Housing Costs'!K4+'Temp Relocation Living Costs'!K4</f>
        <v>94379.467203060223</v>
      </c>
      <c r="L4" s="52">
        <f>'Temp Relocation Housing Costs'!L4+'Temp Relocation Living Costs'!L4</f>
        <v>77737.949582465386</v>
      </c>
      <c r="M4" s="52">
        <f>'Temp Relocation Housing Costs'!M4+'Temp Relocation Living Costs'!M4</f>
        <v>33016.334280638614</v>
      </c>
      <c r="N4" s="53">
        <f>'Temp Relocation Housing Costs'!N4+'Temp Relocation Living Costs'!N4</f>
        <v>10552827.008315656</v>
      </c>
      <c r="O4" s="53">
        <f>'Temp Relocation Housing Costs'!O4+'Temp Relocation Living Costs'!O4</f>
        <v>20308717.810703382</v>
      </c>
      <c r="P4" s="53">
        <f>'Temp Relocation Housing Costs'!P4+'Temp Relocation Living Costs'!P4</f>
        <v>16223392.17404817</v>
      </c>
      <c r="Q4" s="53">
        <f>'Temp Relocation Housing Costs'!Q4+'Temp Relocation Living Costs'!Q4</f>
        <v>6630231.8177583581</v>
      </c>
      <c r="R4" s="53">
        <f>'Temp Relocation Housing Costs'!R4+'Temp Relocation Living Costs'!R4</f>
        <v>4259698.6483809138</v>
      </c>
      <c r="S4" s="53">
        <f>'Temp Relocation Housing Costs'!S4+'Temp Relocation Living Costs'!S4</f>
        <v>2412200.3948755465</v>
      </c>
      <c r="U4" s="68">
        <v>2023</v>
      </c>
      <c r="V4" s="55">
        <f>SUM(B4:G4)</f>
        <v>0</v>
      </c>
      <c r="W4" s="56">
        <f>SUM(H4:M4)</f>
        <v>593909.75197106367</v>
      </c>
      <c r="X4" s="57">
        <f>SUM(N4:S4)</f>
        <v>60387067.854082026</v>
      </c>
      <c r="Y4" s="58">
        <f>SUM(V4:X4)</f>
        <v>60980977.606053092</v>
      </c>
      <c r="Z4" s="96">
        <f>Y4/1.0556^(U4-2022)</f>
        <v>57769020.089099169</v>
      </c>
      <c r="AA4" s="25">
        <f>SUM(Z:Z)</f>
        <v>1998738092.52174</v>
      </c>
      <c r="AC4">
        <v>2023</v>
      </c>
      <c r="AD4" s="51">
        <f>'Temp Relocation Housing Costs'!V4+'Temp Relocation Living Costs'!V4</f>
        <v>0</v>
      </c>
      <c r="AE4" s="51">
        <f>'Temp Relocation Housing Costs'!W4+'Temp Relocation Living Costs'!W4</f>
        <v>0</v>
      </c>
      <c r="AF4" s="51">
        <f>'Temp Relocation Housing Costs'!X4+'Temp Relocation Living Costs'!X4</f>
        <v>0</v>
      </c>
      <c r="AG4" s="51">
        <f>'Temp Relocation Housing Costs'!Y4+'Temp Relocation Living Costs'!Y4</f>
        <v>0</v>
      </c>
      <c r="AH4" s="51">
        <f>'Temp Relocation Housing Costs'!Z4+'Temp Relocation Living Costs'!Z4</f>
        <v>0</v>
      </c>
      <c r="AI4" s="51">
        <f>'Temp Relocation Housing Costs'!AA4+'Temp Relocation Living Costs'!AA4</f>
        <v>0</v>
      </c>
      <c r="AJ4" s="52">
        <f>'Temp Relocation Housing Costs'!AB4+'Temp Relocation Living Costs'!AB4</f>
        <v>123165.9347239161</v>
      </c>
      <c r="AK4" s="52">
        <f>'Temp Relocation Housing Costs'!AC4+'Temp Relocation Living Costs'!AC4</f>
        <v>138683.3174426934</v>
      </c>
      <c r="AL4" s="52">
        <f>'Temp Relocation Housing Costs'!AD4+'Temp Relocation Living Costs'!AD4</f>
        <v>94527.362667259295</v>
      </c>
      <c r="AM4" s="52">
        <f>'Temp Relocation Housing Costs'!AE4+'Temp Relocation Living Costs'!AE4</f>
        <v>94136.611596739007</v>
      </c>
      <c r="AN4" s="52">
        <f>'Temp Relocation Housing Costs'!AF4+'Temp Relocation Living Costs'!AF4</f>
        <v>76149.997897928377</v>
      </c>
      <c r="AO4" s="52">
        <f>'Temp Relocation Housing Costs'!AG4+'Temp Relocation Living Costs'!AG4</f>
        <v>30197.862174184203</v>
      </c>
      <c r="AP4" s="53">
        <f>'Temp Relocation Housing Costs'!AH4+'Temp Relocation Living Costs'!AH4</f>
        <v>9824425.2086275555</v>
      </c>
      <c r="AQ4" s="53">
        <f>'Temp Relocation Housing Costs'!AI4+'Temp Relocation Living Costs'!AI4</f>
        <v>18545758.128751207</v>
      </c>
      <c r="AR4" s="53">
        <f>'Temp Relocation Housing Costs'!AJ4+'Temp Relocation Living Costs'!AJ4</f>
        <v>14659485.397819456</v>
      </c>
      <c r="AS4" s="53">
        <f>'Temp Relocation Housing Costs'!AK4+'Temp Relocation Living Costs'!AK4</f>
        <v>6613171.0203638608</v>
      </c>
      <c r="AT4" s="53">
        <f>'Temp Relocation Housing Costs'!AL4+'Temp Relocation Living Costs'!AL4</f>
        <v>4172685.8614390497</v>
      </c>
      <c r="AU4" s="53">
        <f>'Temp Relocation Housing Costs'!AM4+'Temp Relocation Living Costs'!AM4</f>
        <v>2206280.5168434796</v>
      </c>
      <c r="AW4" s="68">
        <v>2023</v>
      </c>
      <c r="AX4" s="55">
        <f>SUM(AD4:AI4)</f>
        <v>0</v>
      </c>
      <c r="AY4" s="56">
        <f>SUM(AJ4:AO4)</f>
        <v>556861.08650272037</v>
      </c>
      <c r="AZ4" s="57">
        <f>SUM(AP4:AU4)</f>
        <v>56021806.133844607</v>
      </c>
      <c r="BA4" s="58">
        <f>SUM(AX4:AZ4)</f>
        <v>56578667.22034733</v>
      </c>
    </row>
    <row r="5" spans="1:53" x14ac:dyDescent="0.35">
      <c r="A5">
        <v>2024</v>
      </c>
      <c r="B5" s="51">
        <f>'Temp Relocation Housing Costs'!B5+'Temp Relocation Living Costs'!B5</f>
        <v>0</v>
      </c>
      <c r="C5" s="51">
        <f>'Temp Relocation Housing Costs'!C5+'Temp Relocation Living Costs'!C5</f>
        <v>0</v>
      </c>
      <c r="D5" s="51">
        <f>'Temp Relocation Housing Costs'!D5+'Temp Relocation Living Costs'!D5</f>
        <v>0</v>
      </c>
      <c r="E5" s="51">
        <f>'Temp Relocation Housing Costs'!E5+'Temp Relocation Living Costs'!E5</f>
        <v>0</v>
      </c>
      <c r="F5" s="51">
        <f>'Temp Relocation Housing Costs'!F5+'Temp Relocation Living Costs'!F5</f>
        <v>0</v>
      </c>
      <c r="G5" s="51">
        <f>'Temp Relocation Housing Costs'!G5+'Temp Relocation Living Costs'!G5</f>
        <v>0</v>
      </c>
      <c r="H5" s="52">
        <f>'Temp Relocation Housing Costs'!H5+'Temp Relocation Living Costs'!H5</f>
        <v>134197.91140274875</v>
      </c>
      <c r="I5" s="52">
        <f>'Temp Relocation Housing Costs'!I5+'Temp Relocation Living Costs'!I5</f>
        <v>154047.84137737064</v>
      </c>
      <c r="J5" s="52">
        <f>'Temp Relocation Housing Costs'!J5+'Temp Relocation Living Costs'!J5</f>
        <v>106114.31237201866</v>
      </c>
      <c r="K5" s="52">
        <f>'Temp Relocation Housing Costs'!K5+'Temp Relocation Living Costs'!K5</f>
        <v>95735.057587382733</v>
      </c>
      <c r="L5" s="52">
        <f>'Temp Relocation Housing Costs'!L5+'Temp Relocation Living Costs'!L5</f>
        <v>78854.514658258908</v>
      </c>
      <c r="M5" s="52">
        <f>'Temp Relocation Housing Costs'!M5+'Temp Relocation Living Costs'!M5</f>
        <v>33490.554220661339</v>
      </c>
      <c r="N5" s="53">
        <f>'Temp Relocation Housing Costs'!N5+'Temp Relocation Living Costs'!N5</f>
        <v>10699425.3208744</v>
      </c>
      <c r="O5" s="53">
        <f>'Temp Relocation Housing Costs'!O5+'Temp Relocation Living Costs'!O5</f>
        <v>20590843.515875537</v>
      </c>
      <c r="P5" s="53">
        <f>'Temp Relocation Housing Costs'!P5+'Temp Relocation Living Costs'!P5</f>
        <v>16448765.139493357</v>
      </c>
      <c r="Q5" s="53">
        <f>'Temp Relocation Housing Costs'!Q5+'Temp Relocation Living Costs'!Q5</f>
        <v>6722338.0178875495</v>
      </c>
      <c r="R5" s="53">
        <f>'Temp Relocation Housing Costs'!R5+'Temp Relocation Living Costs'!R5</f>
        <v>4318873.7522056354</v>
      </c>
      <c r="S5" s="53">
        <f>'Temp Relocation Housing Costs'!S5+'Temp Relocation Living Costs'!S5</f>
        <v>2445710.3261161172</v>
      </c>
      <c r="U5" s="68">
        <v>2024</v>
      </c>
      <c r="V5" s="55">
        <f t="shared" ref="V5:V68" si="0">SUM(B5:G5)</f>
        <v>0</v>
      </c>
      <c r="W5" s="56">
        <f t="shared" ref="W5:W68" si="1">SUM(H5:M5)</f>
        <v>602440.19161844102</v>
      </c>
      <c r="X5" s="57">
        <f t="shared" ref="X5:X68" si="2">SUM(N5:S5)</f>
        <v>61225956.07245259</v>
      </c>
      <c r="Y5" s="58">
        <f t="shared" ref="Y5:Y68" si="3">SUM(V5:X5)</f>
        <v>61828396.264071032</v>
      </c>
      <c r="Z5" s="96">
        <f t="shared" ref="Z5:Z68" si="4">Y5/1.0556^(U5-2022)</f>
        <v>55486741.155447014</v>
      </c>
      <c r="AC5">
        <v>2024</v>
      </c>
      <c r="AD5" s="51">
        <f>'Temp Relocation Housing Costs'!V5+'Temp Relocation Living Costs'!V5</f>
        <v>0</v>
      </c>
      <c r="AE5" s="51">
        <f>'Temp Relocation Housing Costs'!W5+'Temp Relocation Living Costs'!W5</f>
        <v>0</v>
      </c>
      <c r="AF5" s="51">
        <f>'Temp Relocation Housing Costs'!X5+'Temp Relocation Living Costs'!X5</f>
        <v>0</v>
      </c>
      <c r="AG5" s="51">
        <f>'Temp Relocation Housing Costs'!Y5+'Temp Relocation Living Costs'!Y5</f>
        <v>0</v>
      </c>
      <c r="AH5" s="51">
        <f>'Temp Relocation Housing Costs'!Z5+'Temp Relocation Living Costs'!Z5</f>
        <v>0</v>
      </c>
      <c r="AI5" s="51">
        <f>'Temp Relocation Housing Costs'!AA5+'Temp Relocation Living Costs'!AA5</f>
        <v>0</v>
      </c>
      <c r="AJ5" s="52">
        <f>'Temp Relocation Housing Costs'!AB5+'Temp Relocation Living Costs'!AB5</f>
        <v>124934.99066093055</v>
      </c>
      <c r="AK5" s="52">
        <f>'Temp Relocation Housing Costs'!AC5+'Temp Relocation Living Costs'!AC5</f>
        <v>140675.25252309366</v>
      </c>
      <c r="AL5" s="52">
        <f>'Temp Relocation Housing Costs'!AD5+'Temp Relocation Living Costs'!AD5</f>
        <v>95885.077302492486</v>
      </c>
      <c r="AM5" s="52">
        <f>'Temp Relocation Housing Costs'!AE5+'Temp Relocation Living Costs'!AE5</f>
        <v>95488.713799421312</v>
      </c>
      <c r="AN5" s="52">
        <f>'Temp Relocation Housing Costs'!AF5+'Temp Relocation Living Costs'!AF5</f>
        <v>77243.75491919354</v>
      </c>
      <c r="AO5" s="52">
        <f>'Temp Relocation Housing Costs'!AG5+'Temp Relocation Living Costs'!AG5</f>
        <v>30631.599858911173</v>
      </c>
      <c r="AP5" s="53">
        <f>'Temp Relocation Housing Costs'!AH5+'Temp Relocation Living Costs'!AH5</f>
        <v>9960904.6710796058</v>
      </c>
      <c r="AQ5" s="53">
        <f>'Temp Relocation Housing Costs'!AI5+'Temp Relocation Living Costs'!AI5</f>
        <v>18803393.058676153</v>
      </c>
      <c r="AR5" s="53">
        <f>'Temp Relocation Housing Costs'!AJ5+'Temp Relocation Living Costs'!AJ5</f>
        <v>14863132.801553678</v>
      </c>
      <c r="AS5" s="53">
        <f>'Temp Relocation Housing Costs'!AK5+'Temp Relocation Living Costs'!AK5</f>
        <v>6705040.2144180955</v>
      </c>
      <c r="AT5" s="53">
        <f>'Temp Relocation Housing Costs'!AL5+'Temp Relocation Living Costs'!AL5</f>
        <v>4230652.1964924587</v>
      </c>
      <c r="AU5" s="53">
        <f>'Temp Relocation Housing Costs'!AM5+'Temp Relocation Living Costs'!AM5</f>
        <v>2236929.8395837857</v>
      </c>
      <c r="AW5" s="68">
        <v>2024</v>
      </c>
      <c r="AX5" s="55">
        <f t="shared" ref="AX5:AX68" si="5">SUM(AD5:AI5)</f>
        <v>0</v>
      </c>
      <c r="AY5" s="56">
        <f t="shared" ref="AY5:AY68" si="6">SUM(AJ5:AO5)</f>
        <v>564859.38906404271</v>
      </c>
      <c r="AZ5" s="57">
        <f t="shared" ref="AZ5:AZ68" si="7">SUM(AP5:AU5)</f>
        <v>56800052.781803779</v>
      </c>
      <c r="BA5" s="58">
        <f t="shared" ref="BA5:BA68" si="8">SUM(AX5:AZ5)</f>
        <v>57364912.170867823</v>
      </c>
    </row>
    <row r="6" spans="1:53" x14ac:dyDescent="0.35">
      <c r="A6">
        <v>2025</v>
      </c>
      <c r="B6" s="51">
        <f>'Temp Relocation Housing Costs'!B6+'Temp Relocation Living Costs'!B6</f>
        <v>0</v>
      </c>
      <c r="C6" s="51">
        <f>'Temp Relocation Housing Costs'!C6+'Temp Relocation Living Costs'!C6</f>
        <v>0</v>
      </c>
      <c r="D6" s="51">
        <f>'Temp Relocation Housing Costs'!D6+'Temp Relocation Living Costs'!D6</f>
        <v>0</v>
      </c>
      <c r="E6" s="51">
        <f>'Temp Relocation Housing Costs'!E6+'Temp Relocation Living Costs'!E6</f>
        <v>0</v>
      </c>
      <c r="F6" s="51">
        <f>'Temp Relocation Housing Costs'!F6+'Temp Relocation Living Costs'!F6</f>
        <v>0</v>
      </c>
      <c r="G6" s="51">
        <f>'Temp Relocation Housing Costs'!G6+'Temp Relocation Living Costs'!G6</f>
        <v>0</v>
      </c>
      <c r="H6" s="52">
        <f>'Temp Relocation Housing Costs'!H6+'Temp Relocation Living Costs'!H6</f>
        <v>136125.42173613864</v>
      </c>
      <c r="I6" s="52">
        <f>'Temp Relocation Housing Costs'!I6+'Temp Relocation Living Costs'!I6</f>
        <v>156260.46006113058</v>
      </c>
      <c r="J6" s="52">
        <f>'Temp Relocation Housing Costs'!J6+'Temp Relocation Living Costs'!J6</f>
        <v>107638.45258761253</v>
      </c>
      <c r="K6" s="52">
        <f>'Temp Relocation Housing Costs'!K6+'Temp Relocation Living Costs'!K6</f>
        <v>97110.118576324283</v>
      </c>
      <c r="L6" s="52">
        <f>'Temp Relocation Housing Costs'!L6+'Temp Relocation Living Costs'!L6</f>
        <v>79987.117172332932</v>
      </c>
      <c r="M6" s="52">
        <f>'Temp Relocation Housing Costs'!M6+'Temp Relocation Living Costs'!M6</f>
        <v>33971.58547261238</v>
      </c>
      <c r="N6" s="53">
        <f>'Temp Relocation Housing Costs'!N6+'Temp Relocation Living Costs'!N6</f>
        <v>10848060.155516576</v>
      </c>
      <c r="O6" s="53">
        <f>'Temp Relocation Housing Costs'!O6+'Temp Relocation Living Costs'!O6</f>
        <v>20876888.469631515</v>
      </c>
      <c r="P6" s="53">
        <f>'Temp Relocation Housing Costs'!P6+'Temp Relocation Living Costs'!P6</f>
        <v>16677268.952853005</v>
      </c>
      <c r="Q6" s="53">
        <f>'Temp Relocation Housing Costs'!Q6+'Temp Relocation Living Costs'!Q6</f>
        <v>6815723.7437309865</v>
      </c>
      <c r="R6" s="53">
        <f>'Temp Relocation Housing Costs'!R6+'Temp Relocation Living Costs'!R6</f>
        <v>4378870.9078236204</v>
      </c>
      <c r="S6" s="53">
        <f>'Temp Relocation Housing Costs'!S6+'Temp Relocation Living Costs'!S6</f>
        <v>2479685.7723670206</v>
      </c>
      <c r="U6" s="68">
        <v>2025</v>
      </c>
      <c r="V6" s="55">
        <f t="shared" si="0"/>
        <v>0</v>
      </c>
      <c r="W6" s="56">
        <f t="shared" si="1"/>
        <v>611093.15560615144</v>
      </c>
      <c r="X6" s="57">
        <f t="shared" si="2"/>
        <v>62076498.001922727</v>
      </c>
      <c r="Y6" s="58">
        <f t="shared" si="3"/>
        <v>62687591.157528877</v>
      </c>
      <c r="Z6" s="96">
        <f t="shared" si="4"/>
        <v>53294628.257846683</v>
      </c>
      <c r="AC6">
        <v>2025</v>
      </c>
      <c r="AD6" s="51">
        <f>'Temp Relocation Housing Costs'!V6+'Temp Relocation Living Costs'!V6</f>
        <v>0</v>
      </c>
      <c r="AE6" s="51">
        <f>'Temp Relocation Housing Costs'!W6+'Temp Relocation Living Costs'!W6</f>
        <v>0</v>
      </c>
      <c r="AF6" s="51">
        <f>'Temp Relocation Housing Costs'!X6+'Temp Relocation Living Costs'!X6</f>
        <v>0</v>
      </c>
      <c r="AG6" s="51">
        <f>'Temp Relocation Housing Costs'!Y6+'Temp Relocation Living Costs'!Y6</f>
        <v>0</v>
      </c>
      <c r="AH6" s="51">
        <f>'Temp Relocation Housing Costs'!Z6+'Temp Relocation Living Costs'!Z6</f>
        <v>0</v>
      </c>
      <c r="AI6" s="51">
        <f>'Temp Relocation Housing Costs'!AA6+'Temp Relocation Living Costs'!AA6</f>
        <v>0</v>
      </c>
      <c r="AJ6" s="52">
        <f>'Temp Relocation Housing Costs'!AB6+'Temp Relocation Living Costs'!AB6</f>
        <v>126729.45588757776</v>
      </c>
      <c r="AK6" s="52">
        <f>'Temp Relocation Housing Costs'!AC6+'Temp Relocation Living Costs'!AC6</f>
        <v>142695.79814899925</v>
      </c>
      <c r="AL6" s="52">
        <f>'Temp Relocation Housing Costs'!AD6+'Temp Relocation Living Costs'!AD6</f>
        <v>97262.293053367859</v>
      </c>
      <c r="AM6" s="52">
        <f>'Temp Relocation Housing Costs'!AE6+'Temp Relocation Living Costs'!AE6</f>
        <v>96860.236505300956</v>
      </c>
      <c r="AN6" s="52">
        <f>'Temp Relocation Housing Costs'!AF6+'Temp Relocation Living Costs'!AF6</f>
        <v>78353.221782278648</v>
      </c>
      <c r="AO6" s="52">
        <f>'Temp Relocation Housing Costs'!AG6+'Temp Relocation Living Costs'!AG6</f>
        <v>31071.567401171349</v>
      </c>
      <c r="AP6" s="53">
        <f>'Temp Relocation Housing Costs'!AH6+'Temp Relocation Living Costs'!AH6</f>
        <v>10099280.086045479</v>
      </c>
      <c r="AQ6" s="53">
        <f>'Temp Relocation Housing Costs'!AI6+'Temp Relocation Living Costs'!AI6</f>
        <v>19064607.014956169</v>
      </c>
      <c r="AR6" s="53">
        <f>'Temp Relocation Housing Costs'!AJ6+'Temp Relocation Living Costs'!AJ6</f>
        <v>15069609.244911207</v>
      </c>
      <c r="AS6" s="53">
        <f>'Temp Relocation Housing Costs'!AK6+'Temp Relocation Living Costs'!AK6</f>
        <v>6798185.6417332254</v>
      </c>
      <c r="AT6" s="53">
        <f>'Temp Relocation Housing Costs'!AL6+'Temp Relocation Living Costs'!AL6</f>
        <v>4289423.7913020775</v>
      </c>
      <c r="AU6" s="53">
        <f>'Temp Relocation Housing Costs'!AM6+'Temp Relocation Living Costs'!AM6</f>
        <v>2268004.9381840825</v>
      </c>
      <c r="AW6" s="68">
        <v>2025</v>
      </c>
      <c r="AX6" s="55">
        <f t="shared" si="5"/>
        <v>0</v>
      </c>
      <c r="AY6" s="56">
        <f t="shared" si="6"/>
        <v>572972.57277869585</v>
      </c>
      <c r="AZ6" s="57">
        <f t="shared" si="7"/>
        <v>57589110.717132248</v>
      </c>
      <c r="BA6" s="58">
        <f t="shared" si="8"/>
        <v>58162083.289910942</v>
      </c>
    </row>
    <row r="7" spans="1:53" x14ac:dyDescent="0.35">
      <c r="A7">
        <v>2026</v>
      </c>
      <c r="B7" s="51">
        <f>'Temp Relocation Housing Costs'!B7+'Temp Relocation Living Costs'!B7</f>
        <v>0</v>
      </c>
      <c r="C7" s="51">
        <f>'Temp Relocation Housing Costs'!C7+'Temp Relocation Living Costs'!C7</f>
        <v>0</v>
      </c>
      <c r="D7" s="51">
        <f>'Temp Relocation Housing Costs'!D7+'Temp Relocation Living Costs'!D7</f>
        <v>0</v>
      </c>
      <c r="E7" s="51">
        <f>'Temp Relocation Housing Costs'!E7+'Temp Relocation Living Costs'!E7</f>
        <v>0</v>
      </c>
      <c r="F7" s="51">
        <f>'Temp Relocation Housing Costs'!F7+'Temp Relocation Living Costs'!F7</f>
        <v>0</v>
      </c>
      <c r="G7" s="51">
        <f>'Temp Relocation Housing Costs'!G7+'Temp Relocation Living Costs'!G7</f>
        <v>0</v>
      </c>
      <c r="H7" s="52">
        <f>'Temp Relocation Housing Costs'!H7+'Temp Relocation Living Costs'!H7</f>
        <v>138080.61727003937</v>
      </c>
      <c r="I7" s="52">
        <f>'Temp Relocation Housing Costs'!I7+'Temp Relocation Living Costs'!I7</f>
        <v>158504.85901130622</v>
      </c>
      <c r="J7" s="52">
        <f>'Temp Relocation Housing Costs'!J7+'Temp Relocation Living Costs'!J7</f>
        <v>109184.48432137069</v>
      </c>
      <c r="K7" s="52">
        <f>'Temp Relocation Housing Costs'!K7+'Temp Relocation Living Costs'!K7</f>
        <v>98504.929829912449</v>
      </c>
      <c r="L7" s="52">
        <f>'Temp Relocation Housing Costs'!L7+'Temp Relocation Living Costs'!L7</f>
        <v>81135.98747348864</v>
      </c>
      <c r="M7" s="52">
        <f>'Temp Relocation Housing Costs'!M7+'Temp Relocation Living Costs'!M7</f>
        <v>34459.525868671</v>
      </c>
      <c r="N7" s="53">
        <f>'Temp Relocation Housing Costs'!N7+'Temp Relocation Living Costs'!N7</f>
        <v>10998759.803305864</v>
      </c>
      <c r="O7" s="53">
        <f>'Temp Relocation Housing Costs'!O7+'Temp Relocation Living Costs'!O7</f>
        <v>21166907.117593177</v>
      </c>
      <c r="P7" s="53">
        <f>'Temp Relocation Housing Costs'!P7+'Temp Relocation Living Costs'!P7</f>
        <v>16908947.107403435</v>
      </c>
      <c r="Q7" s="53">
        <f>'Temp Relocation Housing Costs'!Q7+'Temp Relocation Living Costs'!Q7</f>
        <v>6910406.7702707145</v>
      </c>
      <c r="R7" s="53">
        <f>'Temp Relocation Housing Costs'!R7+'Temp Relocation Living Costs'!R7</f>
        <v>4439701.5350568406</v>
      </c>
      <c r="S7" s="53">
        <f>'Temp Relocation Housing Costs'!S7+'Temp Relocation Living Costs'!S7</f>
        <v>2514133.2004939551</v>
      </c>
      <c r="U7" s="68">
        <v>2026</v>
      </c>
      <c r="V7" s="55">
        <f t="shared" si="0"/>
        <v>0</v>
      </c>
      <c r="W7" s="56">
        <f t="shared" si="1"/>
        <v>619870.40377478837</v>
      </c>
      <c r="X7" s="57">
        <f t="shared" si="2"/>
        <v>62938855.53412398</v>
      </c>
      <c r="Y7" s="58">
        <f t="shared" si="3"/>
        <v>63558725.93789877</v>
      </c>
      <c r="Z7" s="96">
        <f t="shared" si="4"/>
        <v>51189119.200704038</v>
      </c>
      <c r="AC7">
        <v>2026</v>
      </c>
      <c r="AD7" s="51">
        <f>'Temp Relocation Housing Costs'!V7+'Temp Relocation Living Costs'!V7</f>
        <v>0</v>
      </c>
      <c r="AE7" s="51">
        <f>'Temp Relocation Housing Costs'!W7+'Temp Relocation Living Costs'!W7</f>
        <v>0</v>
      </c>
      <c r="AF7" s="51">
        <f>'Temp Relocation Housing Costs'!X7+'Temp Relocation Living Costs'!X7</f>
        <v>0</v>
      </c>
      <c r="AG7" s="51">
        <f>'Temp Relocation Housing Costs'!Y7+'Temp Relocation Living Costs'!Y7</f>
        <v>0</v>
      </c>
      <c r="AH7" s="51">
        <f>'Temp Relocation Housing Costs'!Z7+'Temp Relocation Living Costs'!Z7</f>
        <v>0</v>
      </c>
      <c r="AI7" s="51">
        <f>'Temp Relocation Housing Costs'!AA7+'Temp Relocation Living Costs'!AA7</f>
        <v>0</v>
      </c>
      <c r="AJ7" s="52">
        <f>'Temp Relocation Housing Costs'!AB7+'Temp Relocation Living Costs'!AB7</f>
        <v>128549.69536235677</v>
      </c>
      <c r="AK7" s="52">
        <f>'Temp Relocation Housing Costs'!AC7+'Temp Relocation Living Costs'!AC7</f>
        <v>144745.36525916128</v>
      </c>
      <c r="AL7" s="52">
        <f>'Temp Relocation Housing Costs'!AD7+'Temp Relocation Living Costs'!AD7</f>
        <v>98659.290018148618</v>
      </c>
      <c r="AM7" s="52">
        <f>'Temp Relocation Housing Costs'!AE7+'Temp Relocation Living Costs'!AE7</f>
        <v>98251.458654789138</v>
      </c>
      <c r="AN7" s="52">
        <f>'Temp Relocation Housing Costs'!AF7+'Temp Relocation Living Costs'!AF7</f>
        <v>79478.624130654076</v>
      </c>
      <c r="AO7" s="52">
        <f>'Temp Relocation Housing Costs'!AG7+'Temp Relocation Living Costs'!AG7</f>
        <v>31517.854281603017</v>
      </c>
      <c r="AP7" s="53">
        <f>'Temp Relocation Housing Costs'!AH7+'Temp Relocation Living Costs'!AH7</f>
        <v>10239577.791817186</v>
      </c>
      <c r="AQ7" s="53">
        <f>'Temp Relocation Housing Costs'!AI7+'Temp Relocation Living Costs'!AI7</f>
        <v>19329449.716896206</v>
      </c>
      <c r="AR7" s="53">
        <f>'Temp Relocation Housing Costs'!AJ7+'Temp Relocation Living Costs'!AJ7</f>
        <v>15278954.028492205</v>
      </c>
      <c r="AS7" s="53">
        <f>'Temp Relocation Housing Costs'!AK7+'Temp Relocation Living Costs'!AK7</f>
        <v>6892625.031553017</v>
      </c>
      <c r="AT7" s="53">
        <f>'Temp Relocation Housing Costs'!AL7+'Temp Relocation Living Costs'!AL7</f>
        <v>4349011.8324173819</v>
      </c>
      <c r="AU7" s="53">
        <f>'Temp Relocation Housing Costs'!AM7+'Temp Relocation Living Costs'!AM7</f>
        <v>2299511.7274596649</v>
      </c>
      <c r="AW7" s="68">
        <v>2026</v>
      </c>
      <c r="AX7" s="55">
        <f t="shared" si="5"/>
        <v>0</v>
      </c>
      <c r="AY7" s="56">
        <f t="shared" si="6"/>
        <v>581202.28770671284</v>
      </c>
      <c r="AZ7" s="57">
        <f t="shared" si="7"/>
        <v>58389130.12863566</v>
      </c>
      <c r="BA7" s="58">
        <f t="shared" si="8"/>
        <v>58970332.41634237</v>
      </c>
    </row>
    <row r="8" spans="1:53" x14ac:dyDescent="0.35">
      <c r="A8">
        <v>2027</v>
      </c>
      <c r="B8" s="51">
        <f>'Temp Relocation Housing Costs'!B8+'Temp Relocation Living Costs'!B8</f>
        <v>0</v>
      </c>
      <c r="C8" s="51">
        <f>'Temp Relocation Housing Costs'!C8+'Temp Relocation Living Costs'!C8</f>
        <v>0</v>
      </c>
      <c r="D8" s="51">
        <f>'Temp Relocation Housing Costs'!D8+'Temp Relocation Living Costs'!D8</f>
        <v>0</v>
      </c>
      <c r="E8" s="51">
        <f>'Temp Relocation Housing Costs'!E8+'Temp Relocation Living Costs'!E8</f>
        <v>0</v>
      </c>
      <c r="F8" s="51">
        <f>'Temp Relocation Housing Costs'!F8+'Temp Relocation Living Costs'!F8</f>
        <v>0</v>
      </c>
      <c r="G8" s="51">
        <f>'Temp Relocation Housing Costs'!G8+'Temp Relocation Living Costs'!G8</f>
        <v>0</v>
      </c>
      <c r="H8" s="52">
        <f>'Temp Relocation Housing Costs'!H8+'Temp Relocation Living Costs'!H8</f>
        <v>140063.89565229448</v>
      </c>
      <c r="I8" s="52">
        <f>'Temp Relocation Housing Costs'!I8+'Temp Relocation Living Costs'!I8</f>
        <v>160781.49469395762</v>
      </c>
      <c r="J8" s="52">
        <f>'Temp Relocation Housing Costs'!J8+'Temp Relocation Living Costs'!J8</f>
        <v>110752.72200536626</v>
      </c>
      <c r="K8" s="52">
        <f>'Temp Relocation Housing Costs'!K8+'Temp Relocation Living Costs'!K8</f>
        <v>99919.7750249854</v>
      </c>
      <c r="L8" s="52">
        <f>'Temp Relocation Housing Costs'!L8+'Temp Relocation Living Costs'!L8</f>
        <v>82301.359219071092</v>
      </c>
      <c r="M8" s="52">
        <f>'Temp Relocation Housing Costs'!M8+'Temp Relocation Living Costs'!M8</f>
        <v>34954.474646198847</v>
      </c>
      <c r="N8" s="53">
        <f>'Temp Relocation Housing Costs'!N8+'Temp Relocation Living Costs'!N8</f>
        <v>11151552.948321221</v>
      </c>
      <c r="O8" s="53">
        <f>'Temp Relocation Housing Costs'!O8+'Temp Relocation Living Costs'!O8</f>
        <v>21460954.661732916</v>
      </c>
      <c r="P8" s="53">
        <f>'Temp Relocation Housing Costs'!P8+'Temp Relocation Living Costs'!P8</f>
        <v>17143843.700623155</v>
      </c>
      <c r="Q8" s="53">
        <f>'Temp Relocation Housing Costs'!Q8+'Temp Relocation Living Costs'!Q8</f>
        <v>7006405.1194162006</v>
      </c>
      <c r="R8" s="53">
        <f>'Temp Relocation Housing Costs'!R8+'Temp Relocation Living Costs'!R8</f>
        <v>4501377.2123697456</v>
      </c>
      <c r="S8" s="53">
        <f>'Temp Relocation Housing Costs'!S8+'Temp Relocation Living Costs'!S8</f>
        <v>2549059.1671993588</v>
      </c>
      <c r="U8" s="68">
        <v>2027</v>
      </c>
      <c r="V8" s="55">
        <f t="shared" si="0"/>
        <v>0</v>
      </c>
      <c r="W8" s="56">
        <f t="shared" si="1"/>
        <v>628773.72124187369</v>
      </c>
      <c r="X8" s="57">
        <f t="shared" si="2"/>
        <v>63813192.809662595</v>
      </c>
      <c r="Y8" s="58">
        <f t="shared" si="3"/>
        <v>64441966.530904472</v>
      </c>
      <c r="Z8" s="96">
        <f t="shared" si="4"/>
        <v>49166792.520493217</v>
      </c>
      <c r="AC8">
        <v>2027</v>
      </c>
      <c r="AD8" s="51">
        <f>'Temp Relocation Housing Costs'!V8+'Temp Relocation Living Costs'!V8</f>
        <v>0</v>
      </c>
      <c r="AE8" s="51">
        <f>'Temp Relocation Housing Costs'!W8+'Temp Relocation Living Costs'!W8</f>
        <v>0</v>
      </c>
      <c r="AF8" s="51">
        <f>'Temp Relocation Housing Costs'!X8+'Temp Relocation Living Costs'!X8</f>
        <v>0</v>
      </c>
      <c r="AG8" s="51">
        <f>'Temp Relocation Housing Costs'!Y8+'Temp Relocation Living Costs'!Y8</f>
        <v>0</v>
      </c>
      <c r="AH8" s="51">
        <f>'Temp Relocation Housing Costs'!Z8+'Temp Relocation Living Costs'!Z8</f>
        <v>0</v>
      </c>
      <c r="AI8" s="51">
        <f>'Temp Relocation Housing Costs'!AA8+'Temp Relocation Living Costs'!AA8</f>
        <v>0</v>
      </c>
      <c r="AJ8" s="52">
        <f>'Temp Relocation Housing Costs'!AB8+'Temp Relocation Living Costs'!AB8</f>
        <v>130396.07928573572</v>
      </c>
      <c r="AK8" s="52">
        <f>'Temp Relocation Housing Costs'!AC8+'Temp Relocation Living Costs'!AC8</f>
        <v>146824.37069472283</v>
      </c>
      <c r="AL8" s="52">
        <f>'Temp Relocation Housing Costs'!AD8+'Temp Relocation Living Costs'!AD8</f>
        <v>100076.35231820313</v>
      </c>
      <c r="AM8" s="52">
        <f>'Temp Relocation Housing Costs'!AE8+'Temp Relocation Living Costs'!AE8</f>
        <v>99662.663194771711</v>
      </c>
      <c r="AN8" s="52">
        <f>'Temp Relocation Housing Costs'!AF8+'Temp Relocation Living Costs'!AF8</f>
        <v>80620.190848750615</v>
      </c>
      <c r="AO8" s="52">
        <f>'Temp Relocation Housing Costs'!AG8+'Temp Relocation Living Costs'!AG8</f>
        <v>31970.551266072041</v>
      </c>
      <c r="AP8" s="53">
        <f>'Temp Relocation Housing Costs'!AH8+'Temp Relocation Living Costs'!AH8</f>
        <v>10381824.492574384</v>
      </c>
      <c r="AQ8" s="53">
        <f>'Temp Relocation Housing Costs'!AI8+'Temp Relocation Living Costs'!AI8</f>
        <v>19597971.574494466</v>
      </c>
      <c r="AR8" s="53">
        <f>'Temp Relocation Housing Costs'!AJ8+'Temp Relocation Living Costs'!AJ8</f>
        <v>15491206.998854984</v>
      </c>
      <c r="AS8" s="53">
        <f>'Temp Relocation Housing Costs'!AK8+'Temp Relocation Living Costs'!AK8</f>
        <v>6988376.3594132755</v>
      </c>
      <c r="AT8" s="53">
        <f>'Temp Relocation Housing Costs'!AL8+'Temp Relocation Living Costs'!AL8</f>
        <v>4409427.6617897386</v>
      </c>
      <c r="AU8" s="53">
        <f>'Temp Relocation Housing Costs'!AM8+'Temp Relocation Living Costs'!AM8</f>
        <v>2331456.2043935689</v>
      </c>
      <c r="AW8" s="68">
        <v>2027</v>
      </c>
      <c r="AX8" s="55">
        <f t="shared" si="5"/>
        <v>0</v>
      </c>
      <c r="AY8" s="56">
        <f t="shared" si="6"/>
        <v>589550.20760825614</v>
      </c>
      <c r="AZ8" s="57">
        <f t="shared" si="7"/>
        <v>59200263.291520417</v>
      </c>
      <c r="BA8" s="58">
        <f t="shared" si="8"/>
        <v>59789813.49912867</v>
      </c>
    </row>
    <row r="9" spans="1:53" x14ac:dyDescent="0.35">
      <c r="A9">
        <v>2028</v>
      </c>
      <c r="B9" s="51">
        <f>'Temp Relocation Housing Costs'!B9+'Temp Relocation Living Costs'!B9</f>
        <v>0</v>
      </c>
      <c r="C9" s="51">
        <f>'Temp Relocation Housing Costs'!C9+'Temp Relocation Living Costs'!C9</f>
        <v>0</v>
      </c>
      <c r="D9" s="51">
        <f>'Temp Relocation Housing Costs'!D9+'Temp Relocation Living Costs'!D9</f>
        <v>0</v>
      </c>
      <c r="E9" s="51">
        <f>'Temp Relocation Housing Costs'!E9+'Temp Relocation Living Costs'!E9</f>
        <v>0</v>
      </c>
      <c r="F9" s="51">
        <f>'Temp Relocation Housing Costs'!F9+'Temp Relocation Living Costs'!F9</f>
        <v>0</v>
      </c>
      <c r="G9" s="51">
        <f>'Temp Relocation Housing Costs'!G9+'Temp Relocation Living Costs'!G9</f>
        <v>0</v>
      </c>
      <c r="H9" s="52">
        <f>'Temp Relocation Housing Costs'!H9+'Temp Relocation Living Costs'!H9</f>
        <v>142075.6602422396</v>
      </c>
      <c r="I9" s="52">
        <f>'Temp Relocation Housing Costs'!I9+'Temp Relocation Living Costs'!I9</f>
        <v>163090.83013145486</v>
      </c>
      <c r="J9" s="52">
        <f>'Temp Relocation Housing Costs'!J9+'Temp Relocation Living Costs'!J9</f>
        <v>112343.48458792036</v>
      </c>
      <c r="K9" s="52">
        <f>'Temp Relocation Housing Costs'!K9+'Temp Relocation Living Costs'!K9</f>
        <v>101354.94191288603</v>
      </c>
      <c r="L9" s="52">
        <f>'Temp Relocation Housing Costs'!L9+'Temp Relocation Living Costs'!L9</f>
        <v>83483.4694224907</v>
      </c>
      <c r="M9" s="52">
        <f>'Temp Relocation Housing Costs'!M9+'Temp Relocation Living Costs'!M9</f>
        <v>35456.532467922756</v>
      </c>
      <c r="N9" s="53">
        <f>'Temp Relocation Housing Costs'!N9+'Temp Relocation Living Costs'!N9</f>
        <v>11306468.673116587</v>
      </c>
      <c r="O9" s="53">
        <f>'Temp Relocation Housing Costs'!O9+'Temp Relocation Living Costs'!O9</f>
        <v>21759087.070880774</v>
      </c>
      <c r="P9" s="53">
        <f>'Temp Relocation Housing Costs'!P9+'Temp Relocation Living Costs'!P9</f>
        <v>17382003.442586303</v>
      </c>
      <c r="Q9" s="53">
        <f>'Temp Relocation Housing Costs'!Q9+'Temp Relocation Living Costs'!Q9</f>
        <v>7103737.0634346092</v>
      </c>
      <c r="R9" s="53">
        <f>'Temp Relocation Housing Costs'!R9+'Temp Relocation Living Costs'!R9</f>
        <v>4563909.6790731009</v>
      </c>
      <c r="S9" s="53">
        <f>'Temp Relocation Housing Costs'!S9+'Temp Relocation Living Costs'!S9</f>
        <v>2584470.3202704117</v>
      </c>
      <c r="U9" s="68">
        <v>2028</v>
      </c>
      <c r="V9" s="55">
        <f t="shared" si="0"/>
        <v>0</v>
      </c>
      <c r="W9" s="56">
        <f t="shared" si="1"/>
        <v>637804.91876491439</v>
      </c>
      <c r="X9" s="57">
        <f t="shared" si="2"/>
        <v>64699676.249361791</v>
      </c>
      <c r="Y9" s="58">
        <f t="shared" si="3"/>
        <v>65337481.168126702</v>
      </c>
      <c r="Z9" s="96">
        <f t="shared" si="4"/>
        <v>47224361.925832063</v>
      </c>
      <c r="AC9">
        <v>2028</v>
      </c>
      <c r="AD9" s="51">
        <f>'Temp Relocation Housing Costs'!V9+'Temp Relocation Living Costs'!V9</f>
        <v>0</v>
      </c>
      <c r="AE9" s="51">
        <f>'Temp Relocation Housing Costs'!W9+'Temp Relocation Living Costs'!W9</f>
        <v>0</v>
      </c>
      <c r="AF9" s="51">
        <f>'Temp Relocation Housing Costs'!X9+'Temp Relocation Living Costs'!X9</f>
        <v>0</v>
      </c>
      <c r="AG9" s="51">
        <f>'Temp Relocation Housing Costs'!Y9+'Temp Relocation Living Costs'!Y9</f>
        <v>0</v>
      </c>
      <c r="AH9" s="51">
        <f>'Temp Relocation Housing Costs'!Z9+'Temp Relocation Living Costs'!Z9</f>
        <v>0</v>
      </c>
      <c r="AI9" s="51">
        <f>'Temp Relocation Housing Costs'!AA9+'Temp Relocation Living Costs'!AA9</f>
        <v>0</v>
      </c>
      <c r="AJ9" s="52">
        <f>'Temp Relocation Housing Costs'!AB9+'Temp Relocation Living Costs'!AB9</f>
        <v>132268.98317544285</v>
      </c>
      <c r="AK9" s="52">
        <f>'Temp Relocation Housing Costs'!AC9+'Temp Relocation Living Costs'!AC9</f>
        <v>148933.23728399636</v>
      </c>
      <c r="AL9" s="52">
        <f>'Temp Relocation Housing Costs'!AD9+'Temp Relocation Living Costs'!AD9</f>
        <v>101513.76815578937</v>
      </c>
      <c r="AM9" s="52">
        <f>'Temp Relocation Housing Costs'!AE9+'Temp Relocation Living Costs'!AE9</f>
        <v>101094.13713615482</v>
      </c>
      <c r="AN9" s="52">
        <f>'Temp Relocation Housing Costs'!AF9+'Temp Relocation Living Costs'!AF9</f>
        <v>81778.154108510018</v>
      </c>
      <c r="AO9" s="52">
        <f>'Temp Relocation Housing Costs'!AG9+'Temp Relocation Living Costs'!AG9</f>
        <v>32429.750424131835</v>
      </c>
      <c r="AP9" s="53">
        <f>'Temp Relocation Housing Costs'!AH9+'Temp Relocation Living Costs'!AH9</f>
        <v>10526047.263467256</v>
      </c>
      <c r="AQ9" s="53">
        <f>'Temp Relocation Housing Costs'!AI9+'Temp Relocation Living Costs'!AI9</f>
        <v>19870223.69803739</v>
      </c>
      <c r="AR9" s="53">
        <f>'Temp Relocation Housing Costs'!AJ9+'Temp Relocation Living Costs'!AJ9</f>
        <v>15706408.556100331</v>
      </c>
      <c r="AS9" s="53">
        <f>'Temp Relocation Housing Costs'!AK9+'Temp Relocation Living Costs'!AK9</f>
        <v>7085457.8505632849</v>
      </c>
      <c r="AT9" s="53">
        <f>'Temp Relocation Housing Costs'!AL9+'Temp Relocation Living Costs'!AL9</f>
        <v>4470682.7789312229</v>
      </c>
      <c r="AU9" s="53">
        <f>'Temp Relocation Housing Costs'!AM9+'Temp Relocation Living Costs'!AM9</f>
        <v>2363844.4492780329</v>
      </c>
      <c r="AW9" s="68">
        <v>2028</v>
      </c>
      <c r="AX9" s="55">
        <f t="shared" si="5"/>
        <v>0</v>
      </c>
      <c r="AY9" s="56">
        <f t="shared" si="6"/>
        <v>598018.03028402524</v>
      </c>
      <c r="AZ9" s="57">
        <f t="shared" si="7"/>
        <v>60022664.596377522</v>
      </c>
      <c r="BA9" s="58">
        <f t="shared" si="8"/>
        <v>60620682.626661547</v>
      </c>
    </row>
    <row r="10" spans="1:53" x14ac:dyDescent="0.35">
      <c r="A10">
        <v>2029</v>
      </c>
      <c r="B10" s="51">
        <f>'Temp Relocation Housing Costs'!B10+'Temp Relocation Living Costs'!B10</f>
        <v>0</v>
      </c>
      <c r="C10" s="51">
        <f>'Temp Relocation Housing Costs'!C10+'Temp Relocation Living Costs'!C10</f>
        <v>0</v>
      </c>
      <c r="D10" s="51">
        <f>'Temp Relocation Housing Costs'!D10+'Temp Relocation Living Costs'!D10</f>
        <v>0</v>
      </c>
      <c r="E10" s="51">
        <f>'Temp Relocation Housing Costs'!E10+'Temp Relocation Living Costs'!E10</f>
        <v>0</v>
      </c>
      <c r="F10" s="51">
        <f>'Temp Relocation Housing Costs'!F10+'Temp Relocation Living Costs'!F10</f>
        <v>0</v>
      </c>
      <c r="G10" s="51">
        <f>'Temp Relocation Housing Costs'!G10+'Temp Relocation Living Costs'!G10</f>
        <v>0</v>
      </c>
      <c r="H10" s="52">
        <f>'Temp Relocation Housing Costs'!H10+'Temp Relocation Living Costs'!H10</f>
        <v>144116.32019273791</v>
      </c>
      <c r="I10" s="52">
        <f>'Temp Relocation Housing Costs'!I10+'Temp Relocation Living Costs'!I10</f>
        <v>165433.33499664662</v>
      </c>
      <c r="J10" s="52">
        <f>'Temp Relocation Housing Costs'!J10+'Temp Relocation Living Costs'!J10</f>
        <v>113957.09559847004</v>
      </c>
      <c r="K10" s="52">
        <f>'Temp Relocation Housing Costs'!K10+'Temp Relocation Living Costs'!K10</f>
        <v>102810.72237798512</v>
      </c>
      <c r="L10" s="52">
        <f>'Temp Relocation Housing Costs'!L10+'Temp Relocation Living Costs'!L10</f>
        <v>84682.55850142696</v>
      </c>
      <c r="M10" s="52">
        <f>'Temp Relocation Housing Costs'!M10+'Temp Relocation Living Costs'!M10</f>
        <v>35965.801442407661</v>
      </c>
      <c r="N10" s="53">
        <f>'Temp Relocation Housing Costs'!N10+'Temp Relocation Living Costs'!N10</f>
        <v>11463536.464256443</v>
      </c>
      <c r="O10" s="53">
        <f>'Temp Relocation Housing Costs'!O10+'Temp Relocation Living Costs'!O10</f>
        <v>22061361.091377489</v>
      </c>
      <c r="P10" s="53">
        <f>'Temp Relocation Housing Costs'!P10+'Temp Relocation Living Costs'!P10</f>
        <v>17623471.664472759</v>
      </c>
      <c r="Q10" s="53">
        <f>'Temp Relocation Housing Costs'!Q10+'Temp Relocation Living Costs'!Q10</f>
        <v>7202421.128428746</v>
      </c>
      <c r="R10" s="53">
        <f>'Temp Relocation Housing Costs'!R10+'Temp Relocation Living Costs'!R10</f>
        <v>4627310.8375584427</v>
      </c>
      <c r="S10" s="53">
        <f>'Temp Relocation Housing Costs'!S10+'Temp Relocation Living Costs'!S10</f>
        <v>2620373.3998443726</v>
      </c>
      <c r="U10" s="68">
        <v>2029</v>
      </c>
      <c r="V10" s="55">
        <f t="shared" si="0"/>
        <v>0</v>
      </c>
      <c r="W10" s="56">
        <f t="shared" si="1"/>
        <v>646965.83310967428</v>
      </c>
      <c r="X10" s="57">
        <f t="shared" si="2"/>
        <v>65598474.585938245</v>
      </c>
      <c r="Y10" s="58">
        <f t="shared" si="3"/>
        <v>66245440.419047922</v>
      </c>
      <c r="Z10" s="96">
        <f t="shared" si="4"/>
        <v>45358670.957214698</v>
      </c>
      <c r="AC10">
        <v>2029</v>
      </c>
      <c r="AD10" s="51">
        <f>'Temp Relocation Housing Costs'!V10+'Temp Relocation Living Costs'!V10</f>
        <v>0</v>
      </c>
      <c r="AE10" s="51">
        <f>'Temp Relocation Housing Costs'!W10+'Temp Relocation Living Costs'!W10</f>
        <v>0</v>
      </c>
      <c r="AF10" s="51">
        <f>'Temp Relocation Housing Costs'!X10+'Temp Relocation Living Costs'!X10</f>
        <v>0</v>
      </c>
      <c r="AG10" s="51">
        <f>'Temp Relocation Housing Costs'!Y10+'Temp Relocation Living Costs'!Y10</f>
        <v>0</v>
      </c>
      <c r="AH10" s="51">
        <f>'Temp Relocation Housing Costs'!Z10+'Temp Relocation Living Costs'!Z10</f>
        <v>0</v>
      </c>
      <c r="AI10" s="51">
        <f>'Temp Relocation Housing Costs'!AA10+'Temp Relocation Living Costs'!AA10</f>
        <v>0</v>
      </c>
      <c r="AJ10" s="52">
        <f>'Temp Relocation Housing Costs'!AB10+'Temp Relocation Living Costs'!AB10</f>
        <v>134168.78794283967</v>
      </c>
      <c r="AK10" s="52">
        <f>'Temp Relocation Housing Costs'!AC10+'Temp Relocation Living Costs'!AC10</f>
        <v>151072.39392845836</v>
      </c>
      <c r="AL10" s="52">
        <f>'Temp Relocation Housing Costs'!AD10+'Temp Relocation Living Costs'!AD10</f>
        <v>102971.82987266959</v>
      </c>
      <c r="AM10" s="52">
        <f>'Temp Relocation Housing Costs'!AE10+'Temp Relocation Living Costs'!AE10</f>
        <v>102546.17161223746</v>
      </c>
      <c r="AN10" s="52">
        <f>'Temp Relocation Housing Costs'!AF10+'Temp Relocation Living Costs'!AF10</f>
        <v>82952.749416604202</v>
      </c>
      <c r="AO10" s="52">
        <f>'Temp Relocation Housing Costs'!AG10+'Temp Relocation Living Costs'!AG10</f>
        <v>32895.545147748446</v>
      </c>
      <c r="AP10" s="53">
        <f>'Temp Relocation Housing Costs'!AH10+'Temp Relocation Living Costs'!AH10</f>
        <v>10672273.555769961</v>
      </c>
      <c r="AQ10" s="53">
        <f>'Temp Relocation Housing Costs'!AI10+'Temp Relocation Living Costs'!AI10</f>
        <v>20146257.907827958</v>
      </c>
      <c r="AR10" s="53">
        <f>'Temp Relocation Housing Costs'!AJ10+'Temp Relocation Living Costs'!AJ10</f>
        <v>15924599.661561279</v>
      </c>
      <c r="AS10" s="53">
        <f>'Temp Relocation Housing Costs'!AK10+'Temp Relocation Living Costs'!AK10</f>
        <v>7183887.9834348056</v>
      </c>
      <c r="AT10" s="53">
        <f>'Temp Relocation Housing Costs'!AL10+'Temp Relocation Living Costs'!AL10</f>
        <v>4532788.8431034395</v>
      </c>
      <c r="AU10" s="53">
        <f>'Temp Relocation Housing Costs'!AM10+'Temp Relocation Living Costs'!AM10</f>
        <v>2396682.6268718126</v>
      </c>
      <c r="AW10" s="68">
        <v>2029</v>
      </c>
      <c r="AX10" s="55">
        <f t="shared" si="5"/>
        <v>0</v>
      </c>
      <c r="AY10" s="56">
        <f t="shared" si="6"/>
        <v>606607.47792055772</v>
      </c>
      <c r="AZ10" s="57">
        <f t="shared" si="7"/>
        <v>60856490.578569248</v>
      </c>
      <c r="BA10" s="58">
        <f t="shared" si="8"/>
        <v>61463098.056489803</v>
      </c>
    </row>
    <row r="11" spans="1:53" x14ac:dyDescent="0.35">
      <c r="A11">
        <v>2030</v>
      </c>
      <c r="B11" s="51">
        <f>'Temp Relocation Housing Costs'!B11+'Temp Relocation Living Costs'!B11</f>
        <v>0</v>
      </c>
      <c r="C11" s="51">
        <f>'Temp Relocation Housing Costs'!C11+'Temp Relocation Living Costs'!C11</f>
        <v>0</v>
      </c>
      <c r="D11" s="51">
        <f>'Temp Relocation Housing Costs'!D11+'Temp Relocation Living Costs'!D11</f>
        <v>0</v>
      </c>
      <c r="E11" s="51">
        <f>'Temp Relocation Housing Costs'!E11+'Temp Relocation Living Costs'!E11</f>
        <v>0</v>
      </c>
      <c r="F11" s="51">
        <f>'Temp Relocation Housing Costs'!F11+'Temp Relocation Living Costs'!F11</f>
        <v>0</v>
      </c>
      <c r="G11" s="51">
        <f>'Temp Relocation Housing Costs'!G11+'Temp Relocation Living Costs'!G11</f>
        <v>0</v>
      </c>
      <c r="H11" s="52">
        <f>'Temp Relocation Housing Costs'!H11+'Temp Relocation Living Costs'!H11</f>
        <v>169087.09548838966</v>
      </c>
      <c r="I11" s="52">
        <f>'Temp Relocation Housing Costs'!I11+'Temp Relocation Living Costs'!I11</f>
        <v>194097.6710627274</v>
      </c>
      <c r="J11" s="52">
        <f>'Temp Relocation Housing Costs'!J11+'Temp Relocation Living Costs'!J11</f>
        <v>133702.23635510923</v>
      </c>
      <c r="K11" s="52">
        <f>'Temp Relocation Housing Costs'!K11+'Temp Relocation Living Costs'!K11</f>
        <v>120624.55111751234</v>
      </c>
      <c r="L11" s="52">
        <f>'Temp Relocation Housing Costs'!L11+'Temp Relocation Living Costs'!L11</f>
        <v>99355.352928678563</v>
      </c>
      <c r="M11" s="52">
        <f>'Temp Relocation Housing Costs'!M11+'Temp Relocation Living Costs'!M11</f>
        <v>42197.531096240746</v>
      </c>
      <c r="N11" s="53">
        <f>'Temp Relocation Housing Costs'!N11+'Temp Relocation Living Costs'!N11</f>
        <v>13443553.125955047</v>
      </c>
      <c r="O11" s="53">
        <f>'Temp Relocation Housing Costs'!O11+'Temp Relocation Living Costs'!O11</f>
        <v>25871866.050024204</v>
      </c>
      <c r="P11" s="53">
        <f>'Temp Relocation Housing Costs'!P11+'Temp Relocation Living Costs'!P11</f>
        <v>20667450.949698739</v>
      </c>
      <c r="Q11" s="53">
        <f>'Temp Relocation Housing Costs'!Q11+'Temp Relocation Living Costs'!Q11</f>
        <v>8446445.0719408356</v>
      </c>
      <c r="R11" s="53">
        <f>'Temp Relocation Housing Costs'!R11+'Temp Relocation Living Costs'!R11</f>
        <v>5426553.9494717717</v>
      </c>
      <c r="S11" s="53">
        <f>'Temp Relocation Housing Costs'!S11+'Temp Relocation Living Costs'!S11</f>
        <v>3072972.2124133524</v>
      </c>
      <c r="U11" s="68">
        <v>2030</v>
      </c>
      <c r="V11" s="55">
        <f t="shared" si="0"/>
        <v>0</v>
      </c>
      <c r="W11" s="56">
        <f t="shared" si="1"/>
        <v>759064.43804865796</v>
      </c>
      <c r="X11" s="57">
        <f t="shared" si="2"/>
        <v>76928841.359503955</v>
      </c>
      <c r="Y11" s="58">
        <f t="shared" si="3"/>
        <v>77687905.797552615</v>
      </c>
      <c r="Z11" s="96">
        <f t="shared" si="4"/>
        <v>50391624.844115958</v>
      </c>
      <c r="AC11">
        <v>2030</v>
      </c>
      <c r="AD11" s="51">
        <f>'Temp Relocation Housing Costs'!V11+'Temp Relocation Living Costs'!V11</f>
        <v>0</v>
      </c>
      <c r="AE11" s="51">
        <f>'Temp Relocation Housing Costs'!W11+'Temp Relocation Living Costs'!W11</f>
        <v>0</v>
      </c>
      <c r="AF11" s="51">
        <f>'Temp Relocation Housing Costs'!X11+'Temp Relocation Living Costs'!X11</f>
        <v>0</v>
      </c>
      <c r="AG11" s="51">
        <f>'Temp Relocation Housing Costs'!Y11+'Temp Relocation Living Costs'!Y11</f>
        <v>0</v>
      </c>
      <c r="AH11" s="51">
        <f>'Temp Relocation Housing Costs'!Z11+'Temp Relocation Living Costs'!Z11</f>
        <v>0</v>
      </c>
      <c r="AI11" s="51">
        <f>'Temp Relocation Housing Costs'!AA11+'Temp Relocation Living Costs'!AA11</f>
        <v>0</v>
      </c>
      <c r="AJ11" s="52">
        <f>'Temp Relocation Housing Costs'!AB11+'Temp Relocation Living Costs'!AB11</f>
        <v>157415.97223765083</v>
      </c>
      <c r="AK11" s="52">
        <f>'Temp Relocation Housing Costs'!AC11+'Temp Relocation Living Costs'!AC11</f>
        <v>177248.43559479152</v>
      </c>
      <c r="AL11" s="52">
        <f>'Temp Relocation Housing Costs'!AD11+'Temp Relocation Living Costs'!AD11</f>
        <v>120813.57341770131</v>
      </c>
      <c r="AM11" s="52">
        <f>'Temp Relocation Housing Costs'!AE11+'Temp Relocation Living Costs'!AE11</f>
        <v>120314.16211694892</v>
      </c>
      <c r="AN11" s="52">
        <f>'Temp Relocation Housing Costs'!AF11+'Temp Relocation Living Costs'!AF11</f>
        <v>97325.822938522411</v>
      </c>
      <c r="AO11" s="52">
        <f>'Temp Relocation Housing Costs'!AG11+'Temp Relocation Living Costs'!AG11</f>
        <v>38595.297021886181</v>
      </c>
      <c r="AP11" s="53">
        <f>'Temp Relocation Housing Costs'!AH11+'Temp Relocation Living Costs'!AH11</f>
        <v>12515620.896664083</v>
      </c>
      <c r="AQ11" s="53">
        <f>'Temp Relocation Housing Costs'!AI11+'Temp Relocation Living Costs'!AI11</f>
        <v>23625980.45703904</v>
      </c>
      <c r="AR11" s="53">
        <f>'Temp Relocation Housing Costs'!AJ11+'Temp Relocation Living Costs'!AJ11</f>
        <v>18675144.640336849</v>
      </c>
      <c r="AS11" s="53">
        <f>'Temp Relocation Housing Costs'!AK11+'Temp Relocation Living Costs'!AK11</f>
        <v>8424710.8261351082</v>
      </c>
      <c r="AT11" s="53">
        <f>'Temp Relocation Housing Costs'!AL11+'Temp Relocation Living Costs'!AL11</f>
        <v>5315705.8304825593</v>
      </c>
      <c r="AU11" s="53">
        <f>'Temp Relocation Housing Costs'!AM11+'Temp Relocation Living Costs'!AM11</f>
        <v>2810644.893124138</v>
      </c>
      <c r="AW11" s="68">
        <v>2030</v>
      </c>
      <c r="AX11" s="55">
        <f t="shared" si="5"/>
        <v>0</v>
      </c>
      <c r="AY11" s="56">
        <f t="shared" si="6"/>
        <v>711713.26332750125</v>
      </c>
      <c r="AZ11" s="57">
        <f t="shared" si="7"/>
        <v>71367807.543781772</v>
      </c>
      <c r="BA11" s="58">
        <f t="shared" si="8"/>
        <v>72079520.807109267</v>
      </c>
    </row>
    <row r="12" spans="1:53" x14ac:dyDescent="0.35">
      <c r="A12">
        <v>2031</v>
      </c>
      <c r="B12" s="51">
        <f>'Temp Relocation Housing Costs'!B12+'Temp Relocation Living Costs'!B12</f>
        <v>0</v>
      </c>
      <c r="C12" s="51">
        <f>'Temp Relocation Housing Costs'!C12+'Temp Relocation Living Costs'!C12</f>
        <v>0</v>
      </c>
      <c r="D12" s="51">
        <f>'Temp Relocation Housing Costs'!D12+'Temp Relocation Living Costs'!D12</f>
        <v>0</v>
      </c>
      <c r="E12" s="51">
        <f>'Temp Relocation Housing Costs'!E12+'Temp Relocation Living Costs'!E12</f>
        <v>0</v>
      </c>
      <c r="F12" s="51">
        <f>'Temp Relocation Housing Costs'!F12+'Temp Relocation Living Costs'!F12</f>
        <v>0</v>
      </c>
      <c r="G12" s="51">
        <f>'Temp Relocation Housing Costs'!G12+'Temp Relocation Living Costs'!G12</f>
        <v>0</v>
      </c>
      <c r="H12" s="52">
        <f>'Temp Relocation Housing Costs'!H12+'Temp Relocation Living Costs'!H12</f>
        <v>171515.72586266295</v>
      </c>
      <c r="I12" s="52">
        <f>'Temp Relocation Housing Costs'!I12+'Temp Relocation Living Costs'!I12</f>
        <v>196885.53312965267</v>
      </c>
      <c r="J12" s="52">
        <f>'Temp Relocation Housing Costs'!J12+'Temp Relocation Living Costs'!J12</f>
        <v>135622.62721274616</v>
      </c>
      <c r="K12" s="52">
        <f>'Temp Relocation Housing Costs'!K12+'Temp Relocation Living Costs'!K12</f>
        <v>122357.10467448787</v>
      </c>
      <c r="L12" s="52">
        <f>'Temp Relocation Housing Costs'!L12+'Temp Relocation Living Costs'!L12</f>
        <v>100782.4129137843</v>
      </c>
      <c r="M12" s="52">
        <f>'Temp Relocation Housing Costs'!M12+'Temp Relocation Living Costs'!M12</f>
        <v>42803.622326583689</v>
      </c>
      <c r="N12" s="53">
        <f>'Temp Relocation Housing Costs'!N12+'Temp Relocation Living Costs'!N12</f>
        <v>13630308.978344729</v>
      </c>
      <c r="O12" s="53">
        <f>'Temp Relocation Housing Costs'!O12+'Temp Relocation Living Costs'!O12</f>
        <v>26231274.188022744</v>
      </c>
      <c r="P12" s="53">
        <f>'Temp Relocation Housing Costs'!P12+'Temp Relocation Living Costs'!P12</f>
        <v>20954560.122598935</v>
      </c>
      <c r="Q12" s="53">
        <f>'Temp Relocation Housing Costs'!Q12+'Temp Relocation Living Costs'!Q12</f>
        <v>8563781.838069085</v>
      </c>
      <c r="R12" s="53">
        <f>'Temp Relocation Housing Costs'!R12+'Temp Relocation Living Costs'!R12</f>
        <v>5501938.8346191039</v>
      </c>
      <c r="S12" s="53">
        <f>'Temp Relocation Housing Costs'!S12+'Temp Relocation Living Costs'!S12</f>
        <v>3115661.488047712</v>
      </c>
      <c r="U12" s="68">
        <v>2031</v>
      </c>
      <c r="V12" s="55">
        <f t="shared" si="0"/>
        <v>0</v>
      </c>
      <c r="W12" s="56">
        <f t="shared" si="1"/>
        <v>769967.02611991763</v>
      </c>
      <c r="X12" s="57">
        <f t="shared" si="2"/>
        <v>77997525.449702308</v>
      </c>
      <c r="Y12" s="58">
        <f t="shared" si="3"/>
        <v>78767492.475822225</v>
      </c>
      <c r="Z12" s="96">
        <f t="shared" si="4"/>
        <v>48400805.14894899</v>
      </c>
      <c r="AC12">
        <v>2031</v>
      </c>
      <c r="AD12" s="51">
        <f>'Temp Relocation Housing Costs'!V12+'Temp Relocation Living Costs'!V12</f>
        <v>0</v>
      </c>
      <c r="AE12" s="51">
        <f>'Temp Relocation Housing Costs'!W12+'Temp Relocation Living Costs'!W12</f>
        <v>0</v>
      </c>
      <c r="AF12" s="51">
        <f>'Temp Relocation Housing Costs'!X12+'Temp Relocation Living Costs'!X12</f>
        <v>0</v>
      </c>
      <c r="AG12" s="51">
        <f>'Temp Relocation Housing Costs'!Y12+'Temp Relocation Living Costs'!Y12</f>
        <v>0</v>
      </c>
      <c r="AH12" s="51">
        <f>'Temp Relocation Housing Costs'!Z12+'Temp Relocation Living Costs'!Z12</f>
        <v>0</v>
      </c>
      <c r="AI12" s="51">
        <f>'Temp Relocation Housing Costs'!AA12+'Temp Relocation Living Costs'!AA12</f>
        <v>0</v>
      </c>
      <c r="AJ12" s="52">
        <f>'Temp Relocation Housing Costs'!AB12+'Temp Relocation Living Costs'!AB12</f>
        <v>159676.96803078265</v>
      </c>
      <c r="AK12" s="52">
        <f>'Temp Relocation Housing Costs'!AC12+'Temp Relocation Living Costs'!AC12</f>
        <v>179794.28886191736</v>
      </c>
      <c r="AL12" s="52">
        <f>'Temp Relocation Housing Costs'!AD12+'Temp Relocation Living Costs'!AD12</f>
        <v>122548.84193821871</v>
      </c>
      <c r="AM12" s="52">
        <f>'Temp Relocation Housing Costs'!AE12+'Temp Relocation Living Costs'!AE12</f>
        <v>122042.25749719351</v>
      </c>
      <c r="AN12" s="52">
        <f>'Temp Relocation Housing Costs'!AF12+'Temp Relocation Living Costs'!AF12</f>
        <v>98723.732395225277</v>
      </c>
      <c r="AO12" s="52">
        <f>'Temp Relocation Housing Costs'!AG12+'Temp Relocation Living Costs'!AG12</f>
        <v>39149.648673505209</v>
      </c>
      <c r="AP12" s="53">
        <f>'Temp Relocation Housing Costs'!AH12+'Temp Relocation Living Costs'!AH12</f>
        <v>12689486.051719699</v>
      </c>
      <c r="AQ12" s="53">
        <f>'Temp Relocation Housing Costs'!AI12+'Temp Relocation Living Costs'!AI12</f>
        <v>23954189.084435135</v>
      </c>
      <c r="AR12" s="53">
        <f>'Temp Relocation Housing Costs'!AJ12+'Temp Relocation Living Costs'!AJ12</f>
        <v>18934576.988550879</v>
      </c>
      <c r="AS12" s="53">
        <f>'Temp Relocation Housing Costs'!AK12+'Temp Relocation Living Costs'!AK12</f>
        <v>8541745.6633340437</v>
      </c>
      <c r="AT12" s="53">
        <f>'Temp Relocation Housing Costs'!AL12+'Temp Relocation Living Costs'!AL12</f>
        <v>5389550.8299498437</v>
      </c>
      <c r="AU12" s="53">
        <f>'Temp Relocation Housing Costs'!AM12+'Temp Relocation Living Costs'!AM12</f>
        <v>2849689.9564241571</v>
      </c>
      <c r="AW12" s="68">
        <v>2031</v>
      </c>
      <c r="AX12" s="55">
        <f t="shared" si="5"/>
        <v>0</v>
      </c>
      <c r="AY12" s="56">
        <f t="shared" si="6"/>
        <v>721935.73739684268</v>
      </c>
      <c r="AZ12" s="57">
        <f t="shared" si="7"/>
        <v>72359238.574413761</v>
      </c>
      <c r="BA12" s="58">
        <f t="shared" si="8"/>
        <v>73081174.311810598</v>
      </c>
    </row>
    <row r="13" spans="1:53" x14ac:dyDescent="0.35">
      <c r="A13">
        <v>2032</v>
      </c>
      <c r="B13" s="51">
        <f>'Temp Relocation Housing Costs'!B13+'Temp Relocation Living Costs'!B13</f>
        <v>0</v>
      </c>
      <c r="C13" s="51">
        <f>'Temp Relocation Housing Costs'!C13+'Temp Relocation Living Costs'!C13</f>
        <v>0</v>
      </c>
      <c r="D13" s="51">
        <f>'Temp Relocation Housing Costs'!D13+'Temp Relocation Living Costs'!D13</f>
        <v>0</v>
      </c>
      <c r="E13" s="51">
        <f>'Temp Relocation Housing Costs'!E13+'Temp Relocation Living Costs'!E13</f>
        <v>0</v>
      </c>
      <c r="F13" s="51">
        <f>'Temp Relocation Housing Costs'!F13+'Temp Relocation Living Costs'!F13</f>
        <v>0</v>
      </c>
      <c r="G13" s="51">
        <f>'Temp Relocation Housing Costs'!G13+'Temp Relocation Living Costs'!G13</f>
        <v>0</v>
      </c>
      <c r="H13" s="52">
        <f>'Temp Relocation Housing Costs'!H13+'Temp Relocation Living Costs'!H13</f>
        <v>173979.23912068206</v>
      </c>
      <c r="I13" s="52">
        <f>'Temp Relocation Housing Costs'!I13+'Temp Relocation Living Costs'!I13</f>
        <v>199713.43779400655</v>
      </c>
      <c r="J13" s="52">
        <f>'Temp Relocation Housing Costs'!J13+'Temp Relocation Living Costs'!J13</f>
        <v>137570.60101249861</v>
      </c>
      <c r="K13" s="52">
        <f>'Temp Relocation Housing Costs'!K13+'Temp Relocation Living Costs'!K13</f>
        <v>124114.54323041244</v>
      </c>
      <c r="L13" s="52">
        <f>'Temp Relocation Housing Costs'!L13+'Temp Relocation Living Costs'!L13</f>
        <v>102229.97003508915</v>
      </c>
      <c r="M13" s="52">
        <f>'Temp Relocation Housing Costs'!M13+'Temp Relocation Living Costs'!M13</f>
        <v>43418.418961483607</v>
      </c>
      <c r="N13" s="53">
        <f>'Temp Relocation Housing Costs'!N13+'Temp Relocation Living Costs'!N13</f>
        <v>13819659.215423854</v>
      </c>
      <c r="O13" s="53">
        <f>'Temp Relocation Housing Costs'!O13+'Temp Relocation Living Costs'!O13</f>
        <v>26595675.170735687</v>
      </c>
      <c r="P13" s="53">
        <f>'Temp Relocation Housing Costs'!P13+'Temp Relocation Living Costs'!P13</f>
        <v>21245657.77367983</v>
      </c>
      <c r="Q13" s="53">
        <f>'Temp Relocation Housing Costs'!Q13+'Temp Relocation Living Costs'!Q13</f>
        <v>8682748.6292040925</v>
      </c>
      <c r="R13" s="53">
        <f>'Temp Relocation Housing Costs'!R13+'Temp Relocation Living Costs'!R13</f>
        <v>5578370.9554452077</v>
      </c>
      <c r="S13" s="53">
        <f>'Temp Relocation Housing Costs'!S13+'Temp Relocation Living Costs'!S13</f>
        <v>3158943.796787553</v>
      </c>
      <c r="U13" s="68">
        <v>2032</v>
      </c>
      <c r="V13" s="55">
        <f t="shared" si="0"/>
        <v>0</v>
      </c>
      <c r="W13" s="56">
        <f t="shared" si="1"/>
        <v>781026.2101541725</v>
      </c>
      <c r="X13" s="57">
        <f t="shared" si="2"/>
        <v>79081055.541276217</v>
      </c>
      <c r="Y13" s="58">
        <f t="shared" si="3"/>
        <v>79862081.751430392</v>
      </c>
      <c r="Z13" s="96">
        <f t="shared" si="4"/>
        <v>46488636.776680253</v>
      </c>
      <c r="AC13">
        <v>2032</v>
      </c>
      <c r="AD13" s="51">
        <f>'Temp Relocation Housing Costs'!V13+'Temp Relocation Living Costs'!V13</f>
        <v>0</v>
      </c>
      <c r="AE13" s="51">
        <f>'Temp Relocation Housing Costs'!W13+'Temp Relocation Living Costs'!W13</f>
        <v>0</v>
      </c>
      <c r="AF13" s="51">
        <f>'Temp Relocation Housing Costs'!X13+'Temp Relocation Living Costs'!X13</f>
        <v>0</v>
      </c>
      <c r="AG13" s="51">
        <f>'Temp Relocation Housing Costs'!Y13+'Temp Relocation Living Costs'!Y13</f>
        <v>0</v>
      </c>
      <c r="AH13" s="51">
        <f>'Temp Relocation Housing Costs'!Z13+'Temp Relocation Living Costs'!Z13</f>
        <v>0</v>
      </c>
      <c r="AI13" s="51">
        <f>'Temp Relocation Housing Costs'!AA13+'Temp Relocation Living Costs'!AA13</f>
        <v>0</v>
      </c>
      <c r="AJ13" s="52">
        <f>'Temp Relocation Housing Costs'!AB13+'Temp Relocation Living Costs'!AB13</f>
        <v>161970.43894002811</v>
      </c>
      <c r="AK13" s="52">
        <f>'Temp Relocation Housing Costs'!AC13+'Temp Relocation Living Costs'!AC13</f>
        <v>182376.70870767609</v>
      </c>
      <c r="AL13" s="52">
        <f>'Temp Relocation Housing Costs'!AD13+'Temp Relocation Living Costs'!AD13</f>
        <v>124309.03445322713</v>
      </c>
      <c r="AM13" s="52">
        <f>'Temp Relocation Housing Costs'!AE13+'Temp Relocation Living Costs'!AE13</f>
        <v>123795.17384273993</v>
      </c>
      <c r="AN13" s="52">
        <f>'Temp Relocation Housing Costs'!AF13+'Temp Relocation Living Costs'!AF13</f>
        <v>100141.72029349829</v>
      </c>
      <c r="AO13" s="52">
        <f>'Temp Relocation Housing Costs'!AG13+'Temp Relocation Living Costs'!AG13</f>
        <v>39711.96258419114</v>
      </c>
      <c r="AP13" s="53">
        <f>'Temp Relocation Housing Costs'!AH13+'Temp Relocation Living Costs'!AH13</f>
        <v>12865766.515803296</v>
      </c>
      <c r="AQ13" s="53">
        <f>'Temp Relocation Housing Costs'!AI13+'Temp Relocation Living Costs'!AI13</f>
        <v>24286957.137557212</v>
      </c>
      <c r="AR13" s="53">
        <f>'Temp Relocation Housing Costs'!AJ13+'Temp Relocation Living Costs'!AJ13</f>
        <v>19197613.332589101</v>
      </c>
      <c r="AS13" s="53">
        <f>'Temp Relocation Housing Costs'!AK13+'Temp Relocation Living Costs'!AK13</f>
        <v>8660406.3311876915</v>
      </c>
      <c r="AT13" s="53">
        <f>'Temp Relocation Housing Costs'!AL13+'Temp Relocation Living Costs'!AL13</f>
        <v>5464421.673231706</v>
      </c>
      <c r="AU13" s="53">
        <f>'Temp Relocation Housing Costs'!AM13+'Temp Relocation Living Costs'!AM13</f>
        <v>2889277.4279707093</v>
      </c>
      <c r="AW13" s="68">
        <v>2032</v>
      </c>
      <c r="AX13" s="55">
        <f t="shared" si="5"/>
        <v>0</v>
      </c>
      <c r="AY13" s="56">
        <f t="shared" si="6"/>
        <v>732305.03882136068</v>
      </c>
      <c r="AZ13" s="57">
        <f t="shared" si="7"/>
        <v>73364442.418339714</v>
      </c>
      <c r="BA13" s="58">
        <f t="shared" si="8"/>
        <v>74096747.457161069</v>
      </c>
    </row>
    <row r="14" spans="1:53" x14ac:dyDescent="0.35">
      <c r="A14">
        <v>2033</v>
      </c>
      <c r="B14" s="51">
        <f>'Temp Relocation Housing Costs'!B14+'Temp Relocation Living Costs'!B14</f>
        <v>0</v>
      </c>
      <c r="C14" s="51">
        <f>'Temp Relocation Housing Costs'!C14+'Temp Relocation Living Costs'!C14</f>
        <v>0</v>
      </c>
      <c r="D14" s="51">
        <f>'Temp Relocation Housing Costs'!D14+'Temp Relocation Living Costs'!D14</f>
        <v>0</v>
      </c>
      <c r="E14" s="51">
        <f>'Temp Relocation Housing Costs'!E14+'Temp Relocation Living Costs'!E14</f>
        <v>0</v>
      </c>
      <c r="F14" s="51">
        <f>'Temp Relocation Housing Costs'!F14+'Temp Relocation Living Costs'!F14</f>
        <v>0</v>
      </c>
      <c r="G14" s="51">
        <f>'Temp Relocation Housing Costs'!G14+'Temp Relocation Living Costs'!G14</f>
        <v>0</v>
      </c>
      <c r="H14" s="52">
        <f>'Temp Relocation Housing Costs'!H14+'Temp Relocation Living Costs'!H14</f>
        <v>176478.13629199498</v>
      </c>
      <c r="I14" s="52">
        <f>'Temp Relocation Housing Costs'!I14+'Temp Relocation Living Costs'!I14</f>
        <v>202581.96019529394</v>
      </c>
      <c r="J14" s="52">
        <f>'Temp Relocation Housing Costs'!J14+'Temp Relocation Living Costs'!J14</f>
        <v>139546.55393345305</v>
      </c>
      <c r="K14" s="52">
        <f>'Temp Relocation Housing Costs'!K14+'Temp Relocation Living Costs'!K14</f>
        <v>125897.22421329761</v>
      </c>
      <c r="L14" s="52">
        <f>'Temp Relocation Housing Costs'!L14+'Temp Relocation Living Costs'!L14</f>
        <v>103698.31869689058</v>
      </c>
      <c r="M14" s="52">
        <f>'Temp Relocation Housing Costs'!M14+'Temp Relocation Living Costs'!M14</f>
        <v>44042.046038335386</v>
      </c>
      <c r="N14" s="53">
        <f>'Temp Relocation Housing Costs'!N14+'Temp Relocation Living Costs'!N14</f>
        <v>14011639.87800096</v>
      </c>
      <c r="O14" s="53">
        <f>'Temp Relocation Housing Costs'!O14+'Temp Relocation Living Costs'!O14</f>
        <v>26965138.358023595</v>
      </c>
      <c r="P14" s="53">
        <f>'Temp Relocation Housing Costs'!P14+'Temp Relocation Living Costs'!P14</f>
        <v>21540799.310290605</v>
      </c>
      <c r="Q14" s="53">
        <f>'Temp Relocation Housing Costs'!Q14+'Temp Relocation Living Costs'!Q14</f>
        <v>8803368.089412244</v>
      </c>
      <c r="R14" s="53">
        <f>'Temp Relocation Housing Costs'!R14+'Temp Relocation Living Costs'!R14</f>
        <v>5655864.8599933023</v>
      </c>
      <c r="S14" s="53">
        <f>'Temp Relocation Housing Costs'!S14+'Temp Relocation Living Costs'!S14</f>
        <v>3202827.3769610967</v>
      </c>
      <c r="U14" s="68">
        <v>2033</v>
      </c>
      <c r="V14" s="55">
        <f t="shared" si="0"/>
        <v>0</v>
      </c>
      <c r="W14" s="56">
        <f t="shared" si="1"/>
        <v>792244.23936926562</v>
      </c>
      <c r="X14" s="57">
        <f t="shared" si="2"/>
        <v>80179637.872681811</v>
      </c>
      <c r="Y14" s="58">
        <f t="shared" si="3"/>
        <v>80971882.11205107</v>
      </c>
      <c r="Z14" s="96">
        <f t="shared" si="4"/>
        <v>44652012.445334777</v>
      </c>
      <c r="AC14">
        <v>2033</v>
      </c>
      <c r="AD14" s="51">
        <f>'Temp Relocation Housing Costs'!V14+'Temp Relocation Living Costs'!V14</f>
        <v>0</v>
      </c>
      <c r="AE14" s="51">
        <f>'Temp Relocation Housing Costs'!W14+'Temp Relocation Living Costs'!W14</f>
        <v>0</v>
      </c>
      <c r="AF14" s="51">
        <f>'Temp Relocation Housing Costs'!X14+'Temp Relocation Living Costs'!X14</f>
        <v>0</v>
      </c>
      <c r="AG14" s="51">
        <f>'Temp Relocation Housing Costs'!Y14+'Temp Relocation Living Costs'!Y14</f>
        <v>0</v>
      </c>
      <c r="AH14" s="51">
        <f>'Temp Relocation Housing Costs'!Z14+'Temp Relocation Living Costs'!Z14</f>
        <v>0</v>
      </c>
      <c r="AI14" s="51">
        <f>'Temp Relocation Housing Costs'!AA14+'Temp Relocation Living Costs'!AA14</f>
        <v>0</v>
      </c>
      <c r="AJ14" s="52">
        <f>'Temp Relocation Housing Costs'!AB14+'Temp Relocation Living Costs'!AB14</f>
        <v>164296.85141170686</v>
      </c>
      <c r="AK14" s="52">
        <f>'Temp Relocation Housing Costs'!AC14+'Temp Relocation Living Costs'!AC14</f>
        <v>184996.2203448482</v>
      </c>
      <c r="AL14" s="52">
        <f>'Temp Relocation Housing Costs'!AD14+'Temp Relocation Living Costs'!AD14</f>
        <v>126094.50895083844</v>
      </c>
      <c r="AM14" s="52">
        <f>'Temp Relocation Housing Costs'!AE14+'Temp Relocation Living Costs'!AE14</f>
        <v>125573.26766187216</v>
      </c>
      <c r="AN14" s="52">
        <f>'Temp Relocation Housing Costs'!AF14+'Temp Relocation Living Costs'!AF14</f>
        <v>101580.07502384775</v>
      </c>
      <c r="AO14" s="52">
        <f>'Temp Relocation Housing Costs'!AG14+'Temp Relocation Living Costs'!AG14</f>
        <v>40282.35311739771</v>
      </c>
      <c r="AP14" s="53">
        <f>'Temp Relocation Housing Costs'!AH14+'Temp Relocation Living Costs'!AH14</f>
        <v>13044495.842030786</v>
      </c>
      <c r="AQ14" s="53">
        <f>'Temp Relocation Housing Costs'!AI14+'Temp Relocation Living Costs'!AI14</f>
        <v>24624347.95527333</v>
      </c>
      <c r="AR14" s="53">
        <f>'Temp Relocation Housing Costs'!AJ14+'Temp Relocation Living Costs'!AJ14</f>
        <v>19464303.738628641</v>
      </c>
      <c r="AS14" s="53">
        <f>'Temp Relocation Housing Costs'!AK14+'Temp Relocation Living Costs'!AK14</f>
        <v>8780715.41549512</v>
      </c>
      <c r="AT14" s="53">
        <f>'Temp Relocation Housing Costs'!AL14+'Temp Relocation Living Costs'!AL14</f>
        <v>5540332.6111987485</v>
      </c>
      <c r="AU14" s="53">
        <f>'Temp Relocation Housing Costs'!AM14+'Temp Relocation Living Costs'!AM14</f>
        <v>2929414.8428189568</v>
      </c>
      <c r="AW14" s="68">
        <v>2033</v>
      </c>
      <c r="AX14" s="55">
        <f t="shared" si="5"/>
        <v>0</v>
      </c>
      <c r="AY14" s="56">
        <f t="shared" si="6"/>
        <v>742823.27651051118</v>
      </c>
      <c r="AZ14" s="57">
        <f t="shared" si="7"/>
        <v>74383610.405445591</v>
      </c>
      <c r="BA14" s="58">
        <f t="shared" si="8"/>
        <v>75126433.681956097</v>
      </c>
    </row>
    <row r="15" spans="1:53" x14ac:dyDescent="0.35">
      <c r="A15">
        <v>2034</v>
      </c>
      <c r="B15" s="51">
        <f>'Temp Relocation Housing Costs'!B15+'Temp Relocation Living Costs'!B15</f>
        <v>0</v>
      </c>
      <c r="C15" s="51">
        <f>'Temp Relocation Housing Costs'!C15+'Temp Relocation Living Costs'!C15</f>
        <v>0</v>
      </c>
      <c r="D15" s="51">
        <f>'Temp Relocation Housing Costs'!D15+'Temp Relocation Living Costs'!D15</f>
        <v>0</v>
      </c>
      <c r="E15" s="51">
        <f>'Temp Relocation Housing Costs'!E15+'Temp Relocation Living Costs'!E15</f>
        <v>0</v>
      </c>
      <c r="F15" s="51">
        <f>'Temp Relocation Housing Costs'!F15+'Temp Relocation Living Costs'!F15</f>
        <v>0</v>
      </c>
      <c r="G15" s="51">
        <f>'Temp Relocation Housing Costs'!G15+'Temp Relocation Living Costs'!G15</f>
        <v>0</v>
      </c>
      <c r="H15" s="52">
        <f>'Temp Relocation Housing Costs'!H15+'Temp Relocation Living Costs'!H15</f>
        <v>179012.92560253292</v>
      </c>
      <c r="I15" s="52">
        <f>'Temp Relocation Housing Costs'!I15+'Temp Relocation Living Costs'!I15</f>
        <v>205491.68373385878</v>
      </c>
      <c r="J15" s="52">
        <f>'Temp Relocation Housing Costs'!J15+'Temp Relocation Living Costs'!J15</f>
        <v>141550.88784509225</v>
      </c>
      <c r="K15" s="52">
        <f>'Temp Relocation Housing Costs'!K15+'Temp Relocation Living Costs'!K15</f>
        <v>127705.51018496192</v>
      </c>
      <c r="L15" s="52">
        <f>'Temp Relocation Housing Costs'!L15+'Temp Relocation Living Costs'!L15</f>
        <v>105187.75753207141</v>
      </c>
      <c r="M15" s="52">
        <f>'Temp Relocation Housing Costs'!M15+'Temp Relocation Living Costs'!M15</f>
        <v>44674.630390469989</v>
      </c>
      <c r="N15" s="53">
        <f>'Temp Relocation Housing Costs'!N15+'Temp Relocation Living Costs'!N15</f>
        <v>14206287.507558146</v>
      </c>
      <c r="O15" s="53">
        <f>'Temp Relocation Housing Costs'!O15+'Temp Relocation Living Costs'!O15</f>
        <v>27339734.073283985</v>
      </c>
      <c r="P15" s="53">
        <f>'Temp Relocation Housing Costs'!P15+'Temp Relocation Living Costs'!P15</f>
        <v>21840040.909491148</v>
      </c>
      <c r="Q15" s="53">
        <f>'Temp Relocation Housing Costs'!Q15+'Temp Relocation Living Costs'!Q15</f>
        <v>8925663.1773279607</v>
      </c>
      <c r="R15" s="53">
        <f>'Temp Relocation Housing Costs'!R15+'Temp Relocation Living Costs'!R15</f>
        <v>5734435.2984058661</v>
      </c>
      <c r="S15" s="53">
        <f>'Temp Relocation Housing Costs'!S15+'Temp Relocation Living Costs'!S15</f>
        <v>3247320.5813422017</v>
      </c>
      <c r="U15" s="68">
        <v>2034</v>
      </c>
      <c r="V15" s="55">
        <f t="shared" si="0"/>
        <v>0</v>
      </c>
      <c r="W15" s="56">
        <f t="shared" si="1"/>
        <v>803623.39528898732</v>
      </c>
      <c r="X15" s="57">
        <f t="shared" si="2"/>
        <v>81293481.547409311</v>
      </c>
      <c r="Y15" s="58">
        <f t="shared" si="3"/>
        <v>82097104.9426983</v>
      </c>
      <c r="Z15" s="96">
        <f t="shared" si="4"/>
        <v>42887947.632639341</v>
      </c>
      <c r="AC15">
        <v>2034</v>
      </c>
      <c r="AD15" s="51">
        <f>'Temp Relocation Housing Costs'!V15+'Temp Relocation Living Costs'!V15</f>
        <v>0</v>
      </c>
      <c r="AE15" s="51">
        <f>'Temp Relocation Housing Costs'!W15+'Temp Relocation Living Costs'!W15</f>
        <v>0</v>
      </c>
      <c r="AF15" s="51">
        <f>'Temp Relocation Housing Costs'!X15+'Temp Relocation Living Costs'!X15</f>
        <v>0</v>
      </c>
      <c r="AG15" s="51">
        <f>'Temp Relocation Housing Costs'!Y15+'Temp Relocation Living Costs'!Y15</f>
        <v>0</v>
      </c>
      <c r="AH15" s="51">
        <f>'Temp Relocation Housing Costs'!Z15+'Temp Relocation Living Costs'!Z15</f>
        <v>0</v>
      </c>
      <c r="AI15" s="51">
        <f>'Temp Relocation Housing Costs'!AA15+'Temp Relocation Living Costs'!AA15</f>
        <v>0</v>
      </c>
      <c r="AJ15" s="52">
        <f>'Temp Relocation Housing Costs'!AB15+'Temp Relocation Living Costs'!AB15</f>
        <v>166656.67859179666</v>
      </c>
      <c r="AK15" s="52">
        <f>'Temp Relocation Housing Costs'!AC15+'Temp Relocation Living Costs'!AC15</f>
        <v>187653.35652994583</v>
      </c>
      <c r="AL15" s="52">
        <f>'Temp Relocation Housing Costs'!AD15+'Temp Relocation Living Costs'!AD15</f>
        <v>127905.62856101661</v>
      </c>
      <c r="AM15" s="52">
        <f>'Temp Relocation Housing Costs'!AE15+'Temp Relocation Living Costs'!AE15</f>
        <v>127376.90058347095</v>
      </c>
      <c r="AN15" s="52">
        <f>'Temp Relocation Housing Costs'!AF15+'Temp Relocation Living Costs'!AF15</f>
        <v>103039.08911898793</v>
      </c>
      <c r="AO15" s="52">
        <f>'Temp Relocation Housing Costs'!AG15+'Temp Relocation Living Costs'!AG15</f>
        <v>40860.936279202811</v>
      </c>
      <c r="AP15" s="53">
        <f>'Temp Relocation Housing Costs'!AH15+'Temp Relocation Living Costs'!AH15</f>
        <v>13225708.049633006</v>
      </c>
      <c r="AQ15" s="53">
        <f>'Temp Relocation Housing Costs'!AI15+'Temp Relocation Living Costs'!AI15</f>
        <v>24966425.75634576</v>
      </c>
      <c r="AR15" s="53">
        <f>'Temp Relocation Housing Costs'!AJ15+'Temp Relocation Living Costs'!AJ15</f>
        <v>19734698.968358576</v>
      </c>
      <c r="AS15" s="53">
        <f>'Temp Relocation Housing Costs'!AK15+'Temp Relocation Living Costs'!AK15</f>
        <v>8902695.8158139866</v>
      </c>
      <c r="AT15" s="53">
        <f>'Temp Relocation Housing Costs'!AL15+'Temp Relocation Living Costs'!AL15</f>
        <v>5617298.0926925577</v>
      </c>
      <c r="AU15" s="53">
        <f>'Temp Relocation Housing Costs'!AM15+'Temp Relocation Living Costs'!AM15</f>
        <v>2970109.8406999405</v>
      </c>
      <c r="AW15" s="68">
        <v>2034</v>
      </c>
      <c r="AX15" s="55">
        <f t="shared" si="5"/>
        <v>0</v>
      </c>
      <c r="AY15" s="56">
        <f t="shared" si="6"/>
        <v>753492.58966442081</v>
      </c>
      <c r="AZ15" s="57">
        <f t="shared" si="7"/>
        <v>75416936.523543835</v>
      </c>
      <c r="BA15" s="58">
        <f t="shared" si="8"/>
        <v>76170429.113208249</v>
      </c>
    </row>
    <row r="16" spans="1:53" x14ac:dyDescent="0.35">
      <c r="A16">
        <v>2035</v>
      </c>
      <c r="B16" s="51">
        <f>'Temp Relocation Housing Costs'!B16+'Temp Relocation Living Costs'!B16</f>
        <v>0</v>
      </c>
      <c r="C16" s="51">
        <f>'Temp Relocation Housing Costs'!C16+'Temp Relocation Living Costs'!C16</f>
        <v>0</v>
      </c>
      <c r="D16" s="51">
        <f>'Temp Relocation Housing Costs'!D16+'Temp Relocation Living Costs'!D16</f>
        <v>0</v>
      </c>
      <c r="E16" s="51">
        <f>'Temp Relocation Housing Costs'!E16+'Temp Relocation Living Costs'!E16</f>
        <v>0</v>
      </c>
      <c r="F16" s="51">
        <f>'Temp Relocation Housing Costs'!F16+'Temp Relocation Living Costs'!F16</f>
        <v>0</v>
      </c>
      <c r="G16" s="51">
        <f>'Temp Relocation Housing Costs'!G16+'Temp Relocation Living Costs'!G16</f>
        <v>0</v>
      </c>
      <c r="H16" s="52">
        <f>'Temp Relocation Housing Costs'!H16+'Temp Relocation Living Costs'!H16</f>
        <v>181584.12257797387</v>
      </c>
      <c r="I16" s="52">
        <f>'Temp Relocation Housing Costs'!I16+'Temp Relocation Living Costs'!I16</f>
        <v>208443.20018953574</v>
      </c>
      <c r="J16" s="52">
        <f>'Temp Relocation Housing Costs'!J16+'Temp Relocation Living Costs'!J16</f>
        <v>143584.01038902727</v>
      </c>
      <c r="K16" s="52">
        <f>'Temp Relocation Housing Costs'!K16+'Temp Relocation Living Costs'!K16</f>
        <v>129539.76891476873</v>
      </c>
      <c r="L16" s="52">
        <f>'Temp Relocation Housing Costs'!L16+'Temp Relocation Living Costs'!L16</f>
        <v>106698.58946283591</v>
      </c>
      <c r="M16" s="52">
        <f>'Temp Relocation Housing Costs'!M16+'Temp Relocation Living Costs'!M16</f>
        <v>45316.300672949823</v>
      </c>
      <c r="N16" s="53">
        <f>'Temp Relocation Housing Costs'!N16+'Temp Relocation Living Costs'!N16</f>
        <v>14403639.153206391</v>
      </c>
      <c r="O16" s="53">
        <f>'Temp Relocation Housing Costs'!O16+'Temp Relocation Living Costs'!O16</f>
        <v>27719533.616836619</v>
      </c>
      <c r="P16" s="53">
        <f>'Temp Relocation Housing Costs'!P16+'Temp Relocation Living Costs'!P16</f>
        <v>22143439.528744761</v>
      </c>
      <c r="Q16" s="53">
        <f>'Temp Relocation Housing Costs'!Q16+'Temp Relocation Living Costs'!Q16</f>
        <v>9049657.17052361</v>
      </c>
      <c r="R16" s="53">
        <f>'Temp Relocation Housing Costs'!R16+'Temp Relocation Living Costs'!R16</f>
        <v>5814097.2257321775</v>
      </c>
      <c r="S16" s="53">
        <f>'Temp Relocation Housing Costs'!S16+'Temp Relocation Living Costs'!S16</f>
        <v>3292431.8787402268</v>
      </c>
      <c r="U16" s="68">
        <v>2035</v>
      </c>
      <c r="V16" s="55">
        <f t="shared" si="0"/>
        <v>0</v>
      </c>
      <c r="W16" s="56">
        <f t="shared" si="1"/>
        <v>815165.99220709142</v>
      </c>
      <c r="X16" s="57">
        <f t="shared" si="2"/>
        <v>82422798.573783785</v>
      </c>
      <c r="Y16" s="58">
        <f t="shared" si="3"/>
        <v>83237964.56599088</v>
      </c>
      <c r="Z16" s="96">
        <f t="shared" si="4"/>
        <v>41193575.726136804</v>
      </c>
      <c r="AC16">
        <v>2035</v>
      </c>
      <c r="AD16" s="51">
        <f>'Temp Relocation Housing Costs'!V16+'Temp Relocation Living Costs'!V16</f>
        <v>0</v>
      </c>
      <c r="AE16" s="51">
        <f>'Temp Relocation Housing Costs'!W16+'Temp Relocation Living Costs'!W16</f>
        <v>0</v>
      </c>
      <c r="AF16" s="51">
        <f>'Temp Relocation Housing Costs'!X16+'Temp Relocation Living Costs'!X16</f>
        <v>0</v>
      </c>
      <c r="AG16" s="51">
        <f>'Temp Relocation Housing Costs'!Y16+'Temp Relocation Living Costs'!Y16</f>
        <v>0</v>
      </c>
      <c r="AH16" s="51">
        <f>'Temp Relocation Housing Costs'!Z16+'Temp Relocation Living Costs'!Z16</f>
        <v>0</v>
      </c>
      <c r="AI16" s="51">
        <f>'Temp Relocation Housing Costs'!AA16+'Temp Relocation Living Costs'!AA16</f>
        <v>0</v>
      </c>
      <c r="AJ16" s="52">
        <f>'Temp Relocation Housing Costs'!AB16+'Temp Relocation Living Costs'!AB16</f>
        <v>169050.4004221615</v>
      </c>
      <c r="AK16" s="52">
        <f>'Temp Relocation Housing Costs'!AC16+'Temp Relocation Living Costs'!AC16</f>
        <v>190348.65767156525</v>
      </c>
      <c r="AL16" s="52">
        <f>'Temp Relocation Housing Costs'!AD16+'Temp Relocation Living Costs'!AD16</f>
        <v>129742.76162943065</v>
      </c>
      <c r="AM16" s="52">
        <f>'Temp Relocation Housing Costs'!AE16+'Temp Relocation Living Costs'!AE16</f>
        <v>129206.43943056199</v>
      </c>
      <c r="AN16" s="52">
        <f>'Temp Relocation Housing Costs'!AF16+'Temp Relocation Living Costs'!AF16</f>
        <v>104519.05931333675</v>
      </c>
      <c r="AO16" s="52">
        <f>'Temp Relocation Housing Costs'!AG16+'Temp Relocation Living Costs'!AG16</f>
        <v>41447.829741901929</v>
      </c>
      <c r="AP16" s="53">
        <f>'Temp Relocation Housing Costs'!AH16+'Temp Relocation Living Costs'!AH16</f>
        <v>13409437.630430922</v>
      </c>
      <c r="AQ16" s="53">
        <f>'Temp Relocation Housing Costs'!AI16+'Temp Relocation Living Costs'!AI16</f>
        <v>25313255.651654318</v>
      </c>
      <c r="AR16" s="53">
        <f>'Temp Relocation Housing Costs'!AJ16+'Temp Relocation Living Costs'!AJ16</f>
        <v>20008850.488641843</v>
      </c>
      <c r="AS16" s="53">
        <f>'Temp Relocation Housing Costs'!AK16+'Temp Relocation Living Costs'!AK16</f>
        <v>9026370.749819221</v>
      </c>
      <c r="AT16" s="53">
        <f>'Temp Relocation Housing Costs'!AL16+'Temp Relocation Living Costs'!AL16</f>
        <v>5695332.7672758959</v>
      </c>
      <c r="AU16" s="53">
        <f>'Temp Relocation Housing Costs'!AM16+'Temp Relocation Living Costs'!AM16</f>
        <v>3011370.1674747104</v>
      </c>
      <c r="AW16" s="68">
        <v>2035</v>
      </c>
      <c r="AX16" s="55">
        <f t="shared" si="5"/>
        <v>0</v>
      </c>
      <c r="AY16" s="56">
        <f t="shared" si="6"/>
        <v>764315.1482089581</v>
      </c>
      <c r="AZ16" s="57">
        <f t="shared" si="7"/>
        <v>76464617.455296919</v>
      </c>
      <c r="BA16" s="58">
        <f t="shared" si="8"/>
        <v>77228932.60350588</v>
      </c>
    </row>
    <row r="17" spans="1:53" x14ac:dyDescent="0.35">
      <c r="A17">
        <v>2036</v>
      </c>
      <c r="B17" s="51">
        <f>'Temp Relocation Housing Costs'!B17+'Temp Relocation Living Costs'!B17</f>
        <v>0</v>
      </c>
      <c r="C17" s="51">
        <f>'Temp Relocation Housing Costs'!C17+'Temp Relocation Living Costs'!C17</f>
        <v>0</v>
      </c>
      <c r="D17" s="51">
        <f>'Temp Relocation Housing Costs'!D17+'Temp Relocation Living Costs'!D17</f>
        <v>0</v>
      </c>
      <c r="E17" s="51">
        <f>'Temp Relocation Housing Costs'!E17+'Temp Relocation Living Costs'!E17</f>
        <v>0</v>
      </c>
      <c r="F17" s="51">
        <f>'Temp Relocation Housing Costs'!F17+'Temp Relocation Living Costs'!F17</f>
        <v>0</v>
      </c>
      <c r="G17" s="51">
        <f>'Temp Relocation Housing Costs'!G17+'Temp Relocation Living Costs'!G17</f>
        <v>0</v>
      </c>
      <c r="H17" s="52">
        <f>'Temp Relocation Housing Costs'!H17+'Temp Relocation Living Costs'!H17</f>
        <v>184192.25014858978</v>
      </c>
      <c r="I17" s="52">
        <f>'Temp Relocation Housing Costs'!I17+'Temp Relocation Living Costs'!I17</f>
        <v>211437.10984200714</v>
      </c>
      <c r="J17" s="52">
        <f>'Temp Relocation Housing Costs'!J17+'Temp Relocation Living Costs'!J17</f>
        <v>145646.33506190398</v>
      </c>
      <c r="K17" s="52">
        <f>'Temp Relocation Housing Costs'!K17+'Temp Relocation Living Costs'!K17</f>
        <v>131400.37345442362</v>
      </c>
      <c r="L17" s="52">
        <f>'Temp Relocation Housing Costs'!L17+'Temp Relocation Living Costs'!L17</f>
        <v>108231.12176231798</v>
      </c>
      <c r="M17" s="52">
        <f>'Temp Relocation Housing Costs'!M17+'Temp Relocation Living Costs'!M17</f>
        <v>45967.187388734616</v>
      </c>
      <c r="N17" s="53">
        <f>'Temp Relocation Housing Costs'!N17+'Temp Relocation Living Costs'!N17</f>
        <v>14603732.378737442</v>
      </c>
      <c r="O17" s="53">
        <f>'Temp Relocation Housing Costs'!O17+'Temp Relocation Living Costs'!O17</f>
        <v>28104609.279494733</v>
      </c>
      <c r="P17" s="53">
        <f>'Temp Relocation Housing Costs'!P17+'Temp Relocation Living Costs'!P17</f>
        <v>22451052.916759409</v>
      </c>
      <c r="Q17" s="53">
        <f>'Temp Relocation Housing Costs'!Q17+'Temp Relocation Living Costs'!Q17</f>
        <v>9175373.6699401625</v>
      </c>
      <c r="R17" s="53">
        <f>'Temp Relocation Housing Costs'!R17+'Temp Relocation Living Costs'!R17</f>
        <v>5894865.8047748506</v>
      </c>
      <c r="S17" s="53">
        <f>'Temp Relocation Housing Costs'!S17+'Temp Relocation Living Costs'!S17</f>
        <v>3338169.8556119772</v>
      </c>
      <c r="U17" s="68">
        <v>2036</v>
      </c>
      <c r="V17" s="55">
        <f t="shared" si="0"/>
        <v>0</v>
      </c>
      <c r="W17" s="56">
        <f t="shared" si="1"/>
        <v>826874.37765797705</v>
      </c>
      <c r="X17" s="57">
        <f t="shared" si="2"/>
        <v>83567803.905318573</v>
      </c>
      <c r="Y17" s="58">
        <f t="shared" si="3"/>
        <v>84394678.282976553</v>
      </c>
      <c r="Z17" s="96">
        <f t="shared" si="4"/>
        <v>39566143.364905797</v>
      </c>
      <c r="AC17">
        <v>2036</v>
      </c>
      <c r="AD17" s="51">
        <f>'Temp Relocation Housing Costs'!V17+'Temp Relocation Living Costs'!V17</f>
        <v>0</v>
      </c>
      <c r="AE17" s="51">
        <f>'Temp Relocation Housing Costs'!W17+'Temp Relocation Living Costs'!W17</f>
        <v>0</v>
      </c>
      <c r="AF17" s="51">
        <f>'Temp Relocation Housing Costs'!X17+'Temp Relocation Living Costs'!X17</f>
        <v>0</v>
      </c>
      <c r="AG17" s="51">
        <f>'Temp Relocation Housing Costs'!Y17+'Temp Relocation Living Costs'!Y17</f>
        <v>0</v>
      </c>
      <c r="AH17" s="51">
        <f>'Temp Relocation Housing Costs'!Z17+'Temp Relocation Living Costs'!Z17</f>
        <v>0</v>
      </c>
      <c r="AI17" s="51">
        <f>'Temp Relocation Housing Costs'!AA17+'Temp Relocation Living Costs'!AA17</f>
        <v>0</v>
      </c>
      <c r="AJ17" s="52">
        <f>'Temp Relocation Housing Costs'!AB17+'Temp Relocation Living Costs'!AB17</f>
        <v>171478.5037381624</v>
      </c>
      <c r="AK17" s="52">
        <f>'Temp Relocation Housing Costs'!AC17+'Temp Relocation Living Costs'!AC17</f>
        <v>193082.67194029488</v>
      </c>
      <c r="AL17" s="52">
        <f>'Temp Relocation Housing Costs'!AD17+'Temp Relocation Living Costs'!AD17</f>
        <v>131606.28179236921</v>
      </c>
      <c r="AM17" s="52">
        <f>'Temp Relocation Housing Costs'!AE17+'Temp Relocation Living Costs'!AE17</f>
        <v>131062.2562949206</v>
      </c>
      <c r="AN17" s="52">
        <f>'Temp Relocation Housing Costs'!AF17+'Temp Relocation Living Costs'!AF17</f>
        <v>106020.28660336537</v>
      </c>
      <c r="AO17" s="52">
        <f>'Temp Relocation Housing Costs'!AG17+'Temp Relocation Living Costs'!AG17</f>
        <v>42043.152867940276</v>
      </c>
      <c r="AP17" s="53">
        <f>'Temp Relocation Housing Costs'!AH17+'Temp Relocation Living Costs'!AH17</f>
        <v>13595719.555400772</v>
      </c>
      <c r="AQ17" s="53">
        <f>'Temp Relocation Housing Costs'!AI17+'Temp Relocation Living Costs'!AI17</f>
        <v>25664903.656589523</v>
      </c>
      <c r="AR17" s="53">
        <f>'Temp Relocation Housing Costs'!AJ17+'Temp Relocation Living Costs'!AJ17</f>
        <v>20286810.481311444</v>
      </c>
      <c r="AS17" s="53">
        <f>'Temp Relocation Housing Costs'!AK17+'Temp Relocation Living Costs'!AK17</f>
        <v>9151763.7577222567</v>
      </c>
      <c r="AT17" s="53">
        <f>'Temp Relocation Housing Costs'!AL17+'Temp Relocation Living Costs'!AL17</f>
        <v>5774451.4880210813</v>
      </c>
      <c r="AU17" s="53">
        <f>'Temp Relocation Housing Costs'!AM17+'Temp Relocation Living Costs'!AM17</f>
        <v>3053203.6766086756</v>
      </c>
      <c r="AW17" s="68">
        <v>2036</v>
      </c>
      <c r="AX17" s="55">
        <f t="shared" si="5"/>
        <v>0</v>
      </c>
      <c r="AY17" s="56">
        <f t="shared" si="6"/>
        <v>775293.15323705261</v>
      </c>
      <c r="AZ17" s="57">
        <f t="shared" si="7"/>
        <v>77526852.615653753</v>
      </c>
      <c r="BA17" s="58">
        <f t="shared" si="8"/>
        <v>78302145.768890813</v>
      </c>
    </row>
    <row r="18" spans="1:53" x14ac:dyDescent="0.35">
      <c r="A18">
        <v>2037</v>
      </c>
      <c r="B18" s="51">
        <f>'Temp Relocation Housing Costs'!B18+'Temp Relocation Living Costs'!B18</f>
        <v>0</v>
      </c>
      <c r="C18" s="51">
        <f>'Temp Relocation Housing Costs'!C18+'Temp Relocation Living Costs'!C18</f>
        <v>0</v>
      </c>
      <c r="D18" s="51">
        <f>'Temp Relocation Housing Costs'!D18+'Temp Relocation Living Costs'!D18</f>
        <v>0</v>
      </c>
      <c r="E18" s="51">
        <f>'Temp Relocation Housing Costs'!E18+'Temp Relocation Living Costs'!E18</f>
        <v>0</v>
      </c>
      <c r="F18" s="51">
        <f>'Temp Relocation Housing Costs'!F18+'Temp Relocation Living Costs'!F18</f>
        <v>0</v>
      </c>
      <c r="G18" s="51">
        <f>'Temp Relocation Housing Costs'!G18+'Temp Relocation Living Costs'!G18</f>
        <v>0</v>
      </c>
      <c r="H18" s="52">
        <f>'Temp Relocation Housing Costs'!H18+'Temp Relocation Living Costs'!H18</f>
        <v>186837.83875560045</v>
      </c>
      <c r="I18" s="52">
        <f>'Temp Relocation Housing Costs'!I18+'Temp Relocation Living Costs'!I18</f>
        <v>214474.02159288712</v>
      </c>
      <c r="J18" s="52">
        <f>'Temp Relocation Housing Costs'!J18+'Temp Relocation Living Costs'!J18</f>
        <v>147738.28129949968</v>
      </c>
      <c r="K18" s="52">
        <f>'Temp Relocation Housing Costs'!K18+'Temp Relocation Living Costs'!K18</f>
        <v>133287.70221384498</v>
      </c>
      <c r="L18" s="52">
        <f>'Temp Relocation Housing Costs'!L18+'Temp Relocation Living Costs'!L18</f>
        <v>109785.66611707442</v>
      </c>
      <c r="M18" s="52">
        <f>'Temp Relocation Housing Costs'!M18+'Temp Relocation Living Costs'!M18</f>
        <v>46627.422915223142</v>
      </c>
      <c r="N18" s="53">
        <f>'Temp Relocation Housing Costs'!N18+'Temp Relocation Living Costs'!N18</f>
        <v>14806605.269773688</v>
      </c>
      <c r="O18" s="53">
        <f>'Temp Relocation Housing Costs'!O18+'Temp Relocation Living Costs'!O18</f>
        <v>28495034.356324855</v>
      </c>
      <c r="P18" s="53">
        <f>'Temp Relocation Housing Costs'!P18+'Temp Relocation Living Costs'!P18</f>
        <v>22762939.624479569</v>
      </c>
      <c r="Q18" s="53">
        <f>'Temp Relocation Housing Costs'!Q18+'Temp Relocation Living Costs'!Q18</f>
        <v>9302836.6043793578</v>
      </c>
      <c r="R18" s="53">
        <f>'Temp Relocation Housing Costs'!R18+'Temp Relocation Living Costs'!R18</f>
        <v>5976756.4089759095</v>
      </c>
      <c r="S18" s="53">
        <f>'Temp Relocation Housing Costs'!S18+'Temp Relocation Living Costs'!S18</f>
        <v>3384543.2176960465</v>
      </c>
      <c r="U18" s="68">
        <v>2037</v>
      </c>
      <c r="V18" s="55">
        <f t="shared" si="0"/>
        <v>0</v>
      </c>
      <c r="W18" s="56">
        <f t="shared" si="1"/>
        <v>838750.93289412989</v>
      </c>
      <c r="X18" s="57">
        <f t="shared" si="2"/>
        <v>84728715.481629431</v>
      </c>
      <c r="Y18" s="58">
        <f t="shared" si="3"/>
        <v>85567466.414523557</v>
      </c>
      <c r="Z18" s="96">
        <f t="shared" si="4"/>
        <v>38003005.965315908</v>
      </c>
      <c r="AC18">
        <v>2037</v>
      </c>
      <c r="AD18" s="51">
        <f>'Temp Relocation Housing Costs'!V18+'Temp Relocation Living Costs'!V18</f>
        <v>0</v>
      </c>
      <c r="AE18" s="51">
        <f>'Temp Relocation Housing Costs'!W18+'Temp Relocation Living Costs'!W18</f>
        <v>0</v>
      </c>
      <c r="AF18" s="51">
        <f>'Temp Relocation Housing Costs'!X18+'Temp Relocation Living Costs'!X18</f>
        <v>0</v>
      </c>
      <c r="AG18" s="51">
        <f>'Temp Relocation Housing Costs'!Y18+'Temp Relocation Living Costs'!Y18</f>
        <v>0</v>
      </c>
      <c r="AH18" s="51">
        <f>'Temp Relocation Housing Costs'!Z18+'Temp Relocation Living Costs'!Z18</f>
        <v>0</v>
      </c>
      <c r="AI18" s="51">
        <f>'Temp Relocation Housing Costs'!AA18+'Temp Relocation Living Costs'!AA18</f>
        <v>0</v>
      </c>
      <c r="AJ18" s="52">
        <f>'Temp Relocation Housing Costs'!AB18+'Temp Relocation Living Costs'!AB18</f>
        <v>173941.48236767016</v>
      </c>
      <c r="AK18" s="52">
        <f>'Temp Relocation Housing Costs'!AC18+'Temp Relocation Living Costs'!AC18</f>
        <v>195855.95538020256</v>
      </c>
      <c r="AL18" s="52">
        <f>'Temp Relocation Housing Costs'!AD18+'Temp Relocation Living Costs'!AD18</f>
        <v>133496.56805273064</v>
      </c>
      <c r="AM18" s="52">
        <f>'Temp Relocation Housing Costs'!AE18+'Temp Relocation Living Costs'!AE18</f>
        <v>132944.72861274745</v>
      </c>
      <c r="AN18" s="52">
        <f>'Temp Relocation Housing Costs'!AF18+'Temp Relocation Living Costs'!AF18</f>
        <v>107543.07630881498</v>
      </c>
      <c r="AO18" s="52">
        <f>'Temp Relocation Housing Costs'!AG18+'Temp Relocation Living Costs'!AG18</f>
        <v>42647.02673418873</v>
      </c>
      <c r="AP18" s="53">
        <f>'Temp Relocation Housing Costs'!AH18+'Temp Relocation Living Costs'!AH18</f>
        <v>13784589.281330423</v>
      </c>
      <c r="AQ18" s="53">
        <f>'Temp Relocation Housing Costs'!AI18+'Temp Relocation Living Costs'!AI18</f>
        <v>26021436.703617945</v>
      </c>
      <c r="AR18" s="53">
        <f>'Temp Relocation Housing Costs'!AJ18+'Temp Relocation Living Costs'!AJ18</f>
        <v>20568631.853102695</v>
      </c>
      <c r="AS18" s="53">
        <f>'Temp Relocation Housing Costs'!AK18+'Temp Relocation Living Costs'!AK18</f>
        <v>9278898.7067516595</v>
      </c>
      <c r="AT18" s="53">
        <f>'Temp Relocation Housing Costs'!AL18+'Temp Relocation Living Costs'!AL18</f>
        <v>5854669.3143371129</v>
      </c>
      <c r="AU18" s="53">
        <f>'Temp Relocation Housing Costs'!AM18+'Temp Relocation Living Costs'!AM18</f>
        <v>3095618.3306664242</v>
      </c>
      <c r="AW18" s="68">
        <v>2037</v>
      </c>
      <c r="AX18" s="55">
        <f t="shared" si="5"/>
        <v>0</v>
      </c>
      <c r="AY18" s="56">
        <f t="shared" si="6"/>
        <v>786428.83745635452</v>
      </c>
      <c r="AZ18" s="57">
        <f t="shared" si="7"/>
        <v>78603844.189806268</v>
      </c>
      <c r="BA18" s="58">
        <f t="shared" si="8"/>
        <v>79390273.027262628</v>
      </c>
    </row>
    <row r="19" spans="1:53" x14ac:dyDescent="0.35">
      <c r="A19">
        <v>2038</v>
      </c>
      <c r="B19" s="51">
        <f>'Temp Relocation Housing Costs'!B19+'Temp Relocation Living Costs'!B19</f>
        <v>0</v>
      </c>
      <c r="C19" s="51">
        <f>'Temp Relocation Housing Costs'!C19+'Temp Relocation Living Costs'!C19</f>
        <v>0</v>
      </c>
      <c r="D19" s="51">
        <f>'Temp Relocation Housing Costs'!D19+'Temp Relocation Living Costs'!D19</f>
        <v>0</v>
      </c>
      <c r="E19" s="51">
        <f>'Temp Relocation Housing Costs'!E19+'Temp Relocation Living Costs'!E19</f>
        <v>0</v>
      </c>
      <c r="F19" s="51">
        <f>'Temp Relocation Housing Costs'!F19+'Temp Relocation Living Costs'!F19</f>
        <v>0</v>
      </c>
      <c r="G19" s="51">
        <f>'Temp Relocation Housing Costs'!G19+'Temp Relocation Living Costs'!G19</f>
        <v>0</v>
      </c>
      <c r="H19" s="52">
        <f>'Temp Relocation Housing Costs'!H19+'Temp Relocation Living Costs'!H19</f>
        <v>189521.42645905467</v>
      </c>
      <c r="I19" s="52">
        <f>'Temp Relocation Housing Costs'!I19+'Temp Relocation Living Costs'!I19</f>
        <v>217554.55308956068</v>
      </c>
      <c r="J19" s="52">
        <f>'Temp Relocation Housing Costs'!J19+'Temp Relocation Living Costs'!J19</f>
        <v>149860.27456202829</v>
      </c>
      <c r="K19" s="52">
        <f>'Temp Relocation Housing Costs'!K19+'Temp Relocation Living Costs'!K19</f>
        <v>135202.13903812569</v>
      </c>
      <c r="L19" s="52">
        <f>'Temp Relocation Housing Costs'!L19+'Temp Relocation Living Costs'!L19</f>
        <v>111362.53869047586</v>
      </c>
      <c r="M19" s="52">
        <f>'Temp Relocation Housing Costs'!M19+'Temp Relocation Living Costs'!M19</f>
        <v>47297.141531176152</v>
      </c>
      <c r="N19" s="53">
        <f>'Temp Relocation Housing Costs'!N19+'Temp Relocation Living Costs'!N19</f>
        <v>15012296.441017352</v>
      </c>
      <c r="O19" s="53">
        <f>'Temp Relocation Housing Costs'!O19+'Temp Relocation Living Costs'!O19</f>
        <v>28890883.160597764</v>
      </c>
      <c r="P19" s="53">
        <f>'Temp Relocation Housing Costs'!P19+'Temp Relocation Living Costs'!P19</f>
        <v>23079159.016230769</v>
      </c>
      <c r="Q19" s="53">
        <f>'Temp Relocation Housing Costs'!Q19+'Temp Relocation Living Costs'!Q19</f>
        <v>9432070.2350583263</v>
      </c>
      <c r="R19" s="53">
        <f>'Temp Relocation Housing Costs'!R19+'Temp Relocation Living Costs'!R19</f>
        <v>6059784.6253429623</v>
      </c>
      <c r="S19" s="53">
        <f>'Temp Relocation Housing Costs'!S19+'Temp Relocation Living Costs'!S19</f>
        <v>3431560.7916698642</v>
      </c>
      <c r="U19" s="68">
        <v>2038</v>
      </c>
      <c r="V19" s="55">
        <f t="shared" si="0"/>
        <v>0</v>
      </c>
      <c r="W19" s="56">
        <f t="shared" si="1"/>
        <v>850798.07337042142</v>
      </c>
      <c r="X19" s="57">
        <f t="shared" si="2"/>
        <v>85905754.269917041</v>
      </c>
      <c r="Y19" s="58">
        <f t="shared" si="3"/>
        <v>86756552.343287468</v>
      </c>
      <c r="Z19" s="96">
        <f t="shared" si="4"/>
        <v>36501623.423547909</v>
      </c>
      <c r="AC19">
        <v>2038</v>
      </c>
      <c r="AD19" s="51">
        <f>'Temp Relocation Housing Costs'!V19+'Temp Relocation Living Costs'!V19</f>
        <v>0</v>
      </c>
      <c r="AE19" s="51">
        <f>'Temp Relocation Housing Costs'!W19+'Temp Relocation Living Costs'!W19</f>
        <v>0</v>
      </c>
      <c r="AF19" s="51">
        <f>'Temp Relocation Housing Costs'!X19+'Temp Relocation Living Costs'!X19</f>
        <v>0</v>
      </c>
      <c r="AG19" s="51">
        <f>'Temp Relocation Housing Costs'!Y19+'Temp Relocation Living Costs'!Y19</f>
        <v>0</v>
      </c>
      <c r="AH19" s="51">
        <f>'Temp Relocation Housing Costs'!Z19+'Temp Relocation Living Costs'!Z19</f>
        <v>0</v>
      </c>
      <c r="AI19" s="51">
        <f>'Temp Relocation Housing Costs'!AA19+'Temp Relocation Living Costs'!AA19</f>
        <v>0</v>
      </c>
      <c r="AJ19" s="52">
        <f>'Temp Relocation Housing Costs'!AB19+'Temp Relocation Living Costs'!AB19</f>
        <v>176439.83723149984</v>
      </c>
      <c r="AK19" s="52">
        <f>'Temp Relocation Housing Costs'!AC19+'Temp Relocation Living Costs'!AC19</f>
        <v>198669.07202192373</v>
      </c>
      <c r="AL19" s="52">
        <f>'Temp Relocation Housing Costs'!AD19+'Temp Relocation Living Costs'!AD19</f>
        <v>135414.00485710442</v>
      </c>
      <c r="AM19" s="52">
        <f>'Temp Relocation Housing Costs'!AE19+'Temp Relocation Living Costs'!AE19</f>
        <v>134854.23924143176</v>
      </c>
      <c r="AN19" s="52">
        <f>'Temp Relocation Housing Costs'!AF19+'Temp Relocation Living Costs'!AF19</f>
        <v>109087.73813479279</v>
      </c>
      <c r="AO19" s="52">
        <f>'Temp Relocation Housing Costs'!AG19+'Temp Relocation Living Costs'!AG19</f>
        <v>43259.574156568524</v>
      </c>
      <c r="AP19" s="53">
        <f>'Temp Relocation Housing Costs'!AH19+'Temp Relocation Living Costs'!AH19</f>
        <v>13976082.757568212</v>
      </c>
      <c r="AQ19" s="53">
        <f>'Temp Relocation Housing Costs'!AI19+'Temp Relocation Living Costs'!AI19</f>
        <v>26382922.655022107</v>
      </c>
      <c r="AR19" s="53">
        <f>'Temp Relocation Housing Costs'!AJ19+'Temp Relocation Living Costs'!AJ19</f>
        <v>20854368.24572343</v>
      </c>
      <c r="AS19" s="53">
        <f>'Temp Relocation Housing Costs'!AK19+'Temp Relocation Living Costs'!AK19</f>
        <v>9407799.7956960127</v>
      </c>
      <c r="AT19" s="53">
        <f>'Temp Relocation Housing Costs'!AL19+'Temp Relocation Living Costs'!AL19</f>
        <v>5936001.5148360822</v>
      </c>
      <c r="AU19" s="53">
        <f>'Temp Relocation Housing Costs'!AM19+'Temp Relocation Living Costs'!AM19</f>
        <v>3138622.2028273167</v>
      </c>
      <c r="AW19" s="68">
        <v>2038</v>
      </c>
      <c r="AX19" s="55">
        <f t="shared" si="5"/>
        <v>0</v>
      </c>
      <c r="AY19" s="56">
        <f t="shared" si="6"/>
        <v>797724.46564332105</v>
      </c>
      <c r="AZ19" s="57">
        <f t="shared" si="7"/>
        <v>79695797.171673179</v>
      </c>
      <c r="BA19" s="58">
        <f t="shared" si="8"/>
        <v>80493521.637316495</v>
      </c>
    </row>
    <row r="20" spans="1:53" x14ac:dyDescent="0.35">
      <c r="A20">
        <v>2039</v>
      </c>
      <c r="B20" s="51">
        <f>'Temp Relocation Housing Costs'!B20+'Temp Relocation Living Costs'!B20</f>
        <v>0</v>
      </c>
      <c r="C20" s="51">
        <f>'Temp Relocation Housing Costs'!C20+'Temp Relocation Living Costs'!C20</f>
        <v>0</v>
      </c>
      <c r="D20" s="51">
        <f>'Temp Relocation Housing Costs'!D20+'Temp Relocation Living Costs'!D20</f>
        <v>0</v>
      </c>
      <c r="E20" s="51">
        <f>'Temp Relocation Housing Costs'!E20+'Temp Relocation Living Costs'!E20</f>
        <v>0</v>
      </c>
      <c r="F20" s="51">
        <f>'Temp Relocation Housing Costs'!F20+'Temp Relocation Living Costs'!F20</f>
        <v>0</v>
      </c>
      <c r="G20" s="51">
        <f>'Temp Relocation Housing Costs'!G20+'Temp Relocation Living Costs'!G20</f>
        <v>0</v>
      </c>
      <c r="H20" s="52">
        <f>'Temp Relocation Housing Costs'!H20+'Temp Relocation Living Costs'!H20</f>
        <v>192243.55904726076</v>
      </c>
      <c r="I20" s="52">
        <f>'Temp Relocation Housing Costs'!I20+'Temp Relocation Living Costs'!I20</f>
        <v>220679.3308508005</v>
      </c>
      <c r="J20" s="52">
        <f>'Temp Relocation Housing Costs'!J20+'Temp Relocation Living Costs'!J20</f>
        <v>152012.74642067036</v>
      </c>
      <c r="K20" s="52">
        <f>'Temp Relocation Housing Costs'!K20+'Temp Relocation Living Costs'!K20</f>
        <v>137144.07328559912</v>
      </c>
      <c r="L20" s="52">
        <f>'Temp Relocation Housing Costs'!L20+'Temp Relocation Living Costs'!L20</f>
        <v>112962.0601870081</v>
      </c>
      <c r="M20" s="52">
        <f>'Temp Relocation Housing Costs'!M20+'Temp Relocation Living Costs'!M20</f>
        <v>47976.479444025972</v>
      </c>
      <c r="N20" s="53">
        <f>'Temp Relocation Housing Costs'!N20+'Temp Relocation Living Costs'!N20</f>
        <v>15220845.043600386</v>
      </c>
      <c r="O20" s="53">
        <f>'Temp Relocation Housing Costs'!O20+'Temp Relocation Living Costs'!O20</f>
        <v>29292231.037933186</v>
      </c>
      <c r="P20" s="53">
        <f>'Temp Relocation Housing Costs'!P20+'Temp Relocation Living Costs'!P20</f>
        <v>23399771.281018984</v>
      </c>
      <c r="Q20" s="53">
        <f>'Temp Relocation Housing Costs'!Q20+'Temp Relocation Living Costs'!Q20</f>
        <v>9563099.1602274328</v>
      </c>
      <c r="R20" s="53">
        <f>'Temp Relocation Housing Costs'!R20+'Temp Relocation Living Costs'!R20</f>
        <v>6143966.2574160229</v>
      </c>
      <c r="S20" s="53">
        <f>'Temp Relocation Housing Costs'!S20+'Temp Relocation Living Costs'!S20</f>
        <v>3479231.5268297531</v>
      </c>
      <c r="U20" s="68">
        <v>2039</v>
      </c>
      <c r="V20" s="55">
        <f t="shared" si="0"/>
        <v>0</v>
      </c>
      <c r="W20" s="56">
        <f t="shared" si="1"/>
        <v>863018.24923536484</v>
      </c>
      <c r="X20" s="57">
        <f t="shared" si="2"/>
        <v>87099144.30702576</v>
      </c>
      <c r="Y20" s="58">
        <f t="shared" si="3"/>
        <v>87962162.556261122</v>
      </c>
      <c r="Z20" s="96">
        <f t="shared" si="4"/>
        <v>35059555.987895101</v>
      </c>
      <c r="AC20">
        <v>2039</v>
      </c>
      <c r="AD20" s="51">
        <f>'Temp Relocation Housing Costs'!V20+'Temp Relocation Living Costs'!V20</f>
        <v>0</v>
      </c>
      <c r="AE20" s="51">
        <f>'Temp Relocation Housing Costs'!W20+'Temp Relocation Living Costs'!W20</f>
        <v>0</v>
      </c>
      <c r="AF20" s="51">
        <f>'Temp Relocation Housing Costs'!X20+'Temp Relocation Living Costs'!X20</f>
        <v>0</v>
      </c>
      <c r="AG20" s="51">
        <f>'Temp Relocation Housing Costs'!Y20+'Temp Relocation Living Costs'!Y20</f>
        <v>0</v>
      </c>
      <c r="AH20" s="51">
        <f>'Temp Relocation Housing Costs'!Z20+'Temp Relocation Living Costs'!Z20</f>
        <v>0</v>
      </c>
      <c r="AI20" s="51">
        <f>'Temp Relocation Housing Costs'!AA20+'Temp Relocation Living Costs'!AA20</f>
        <v>0</v>
      </c>
      <c r="AJ20" s="52">
        <f>'Temp Relocation Housing Costs'!AB20+'Temp Relocation Living Costs'!AB20</f>
        <v>178974.0764452882</v>
      </c>
      <c r="AK20" s="52">
        <f>'Temp Relocation Housing Costs'!AC20+'Temp Relocation Living Costs'!AC20</f>
        <v>201522.59399737371</v>
      </c>
      <c r="AL20" s="52">
        <f>'Temp Relocation Housing Costs'!AD20+'Temp Relocation Living Costs'!AD20</f>
        <v>137358.98217396028</v>
      </c>
      <c r="AM20" s="52">
        <f>'Temp Relocation Housing Costs'!AE20+'Temp Relocation Living Costs'!AE20</f>
        <v>136791.17653741693</v>
      </c>
      <c r="AN20" s="52">
        <f>'Temp Relocation Housing Costs'!AF20+'Temp Relocation Living Costs'!AF20</f>
        <v>110654.58623475983</v>
      </c>
      <c r="AO20" s="52">
        <f>'Temp Relocation Housing Costs'!AG20+'Temp Relocation Living Costs'!AG20</f>
        <v>43880.919715029457</v>
      </c>
      <c r="AP20" s="53">
        <f>'Temp Relocation Housing Costs'!AH20+'Temp Relocation Living Costs'!AH20</f>
        <v>14170236.432865484</v>
      </c>
      <c r="AQ20" s="53">
        <f>'Temp Relocation Housing Costs'!AI20+'Temp Relocation Living Costs'!AI20</f>
        <v>26749430.315817297</v>
      </c>
      <c r="AR20" s="53">
        <f>'Temp Relocation Housing Costs'!AJ20+'Temp Relocation Living Costs'!AJ20</f>
        <v>21144074.046064198</v>
      </c>
      <c r="AS20" s="53">
        <f>'Temp Relocation Housing Costs'!AK20+'Temp Relocation Living Costs'!AK20</f>
        <v>9538491.5595098976</v>
      </c>
      <c r="AT20" s="53">
        <f>'Temp Relocation Housing Costs'!AL20+'Temp Relocation Living Costs'!AL20</f>
        <v>6018463.5702393763</v>
      </c>
      <c r="AU20" s="53">
        <f>'Temp Relocation Housing Costs'!AM20+'Temp Relocation Living Costs'!AM20</f>
        <v>3182223.4784221225</v>
      </c>
      <c r="AW20" s="68">
        <v>2039</v>
      </c>
      <c r="AX20" s="55">
        <f t="shared" si="5"/>
        <v>0</v>
      </c>
      <c r="AY20" s="56">
        <f t="shared" si="6"/>
        <v>809182.33510382823</v>
      </c>
      <c r="AZ20" s="57">
        <f t="shared" si="7"/>
        <v>80802919.402918383</v>
      </c>
      <c r="BA20" s="58">
        <f t="shared" si="8"/>
        <v>81612101.738022208</v>
      </c>
    </row>
    <row r="21" spans="1:53" x14ac:dyDescent="0.35">
      <c r="A21">
        <v>2040</v>
      </c>
      <c r="B21" s="51">
        <f>'Temp Relocation Housing Costs'!B21+'Temp Relocation Living Costs'!B21</f>
        <v>0</v>
      </c>
      <c r="C21" s="51">
        <f>'Temp Relocation Housing Costs'!C21+'Temp Relocation Living Costs'!C21</f>
        <v>0</v>
      </c>
      <c r="D21" s="51">
        <f>'Temp Relocation Housing Costs'!D21+'Temp Relocation Living Costs'!D21</f>
        <v>0</v>
      </c>
      <c r="E21" s="51">
        <f>'Temp Relocation Housing Costs'!E21+'Temp Relocation Living Costs'!E21</f>
        <v>0</v>
      </c>
      <c r="F21" s="51">
        <f>'Temp Relocation Housing Costs'!F21+'Temp Relocation Living Costs'!F21</f>
        <v>0</v>
      </c>
      <c r="G21" s="51">
        <f>'Temp Relocation Housing Costs'!G21+'Temp Relocation Living Costs'!G21</f>
        <v>0</v>
      </c>
      <c r="H21" s="52">
        <f>'Temp Relocation Housing Costs'!H21+'Temp Relocation Living Costs'!H21</f>
        <v>223895.47058478763</v>
      </c>
      <c r="I21" s="52">
        <f>'Temp Relocation Housing Costs'!I21+'Temp Relocation Living Costs'!I21</f>
        <v>257013.04571160904</v>
      </c>
      <c r="J21" s="52">
        <f>'Temp Relocation Housing Costs'!J21+'Temp Relocation Living Costs'!J21</f>
        <v>177040.86193272623</v>
      </c>
      <c r="K21" s="52">
        <f>'Temp Relocation Housing Costs'!K21+'Temp Relocation Living Costs'!K21</f>
        <v>159724.13837097731</v>
      </c>
      <c r="L21" s="52">
        <f>'Temp Relocation Housing Costs'!L21+'Temp Relocation Living Costs'!L21</f>
        <v>131560.68140404965</v>
      </c>
      <c r="M21" s="52">
        <f>'Temp Relocation Housing Costs'!M21+'Temp Relocation Living Costs'!M21</f>
        <v>55875.559604474773</v>
      </c>
      <c r="N21" s="53">
        <f>'Temp Relocation Housing Costs'!N21+'Temp Relocation Living Costs'!N21</f>
        <v>17718641.69131285</v>
      </c>
      <c r="O21" s="53">
        <f>'Temp Relocation Housing Costs'!O21+'Temp Relocation Living Costs'!O21</f>
        <v>34099193.876131922</v>
      </c>
      <c r="P21" s="53">
        <f>'Temp Relocation Housing Costs'!P21+'Temp Relocation Living Costs'!P21</f>
        <v>27239759.80304537</v>
      </c>
      <c r="Q21" s="53">
        <f>'Temp Relocation Housing Costs'!Q21+'Temp Relocation Living Costs'!Q21</f>
        <v>11132438.901597518</v>
      </c>
      <c r="R21" s="53">
        <f>'Temp Relocation Housing Costs'!R21+'Temp Relocation Living Costs'!R21</f>
        <v>7152213.7152590184</v>
      </c>
      <c r="S21" s="53">
        <f>'Temp Relocation Housing Costs'!S21+'Temp Relocation Living Costs'!S21</f>
        <v>4050186.2155764708</v>
      </c>
      <c r="U21" s="68">
        <v>2040</v>
      </c>
      <c r="V21" s="55">
        <f t="shared" si="0"/>
        <v>0</v>
      </c>
      <c r="W21" s="56">
        <f t="shared" si="1"/>
        <v>1005109.7576086245</v>
      </c>
      <c r="X21" s="57">
        <f t="shared" si="2"/>
        <v>101392434.20292313</v>
      </c>
      <c r="Y21" s="58">
        <f t="shared" si="3"/>
        <v>102397543.96053176</v>
      </c>
      <c r="Z21" s="96">
        <f t="shared" si="4"/>
        <v>38663456.054237761</v>
      </c>
      <c r="AC21">
        <v>2040</v>
      </c>
      <c r="AD21" s="51">
        <f>'Temp Relocation Housing Costs'!V21+'Temp Relocation Living Costs'!V21</f>
        <v>0</v>
      </c>
      <c r="AE21" s="51">
        <f>'Temp Relocation Housing Costs'!W21+'Temp Relocation Living Costs'!W21</f>
        <v>0</v>
      </c>
      <c r="AF21" s="51">
        <f>'Temp Relocation Housing Costs'!X21+'Temp Relocation Living Costs'!X21</f>
        <v>0</v>
      </c>
      <c r="AG21" s="51">
        <f>'Temp Relocation Housing Costs'!Y21+'Temp Relocation Living Costs'!Y21</f>
        <v>0</v>
      </c>
      <c r="AH21" s="51">
        <f>'Temp Relocation Housing Costs'!Z21+'Temp Relocation Living Costs'!Z21</f>
        <v>0</v>
      </c>
      <c r="AI21" s="51">
        <f>'Temp Relocation Housing Costs'!AA21+'Temp Relocation Living Costs'!AA21</f>
        <v>0</v>
      </c>
      <c r="AJ21" s="52">
        <f>'Temp Relocation Housing Costs'!AB21+'Temp Relocation Living Costs'!AB21</f>
        <v>208441.23603820964</v>
      </c>
      <c r="AK21" s="52">
        <f>'Temp Relocation Housing Costs'!AC21+'Temp Relocation Living Costs'!AC21</f>
        <v>234702.25083284522</v>
      </c>
      <c r="AL21" s="52">
        <f>'Temp Relocation Housing Costs'!AD21+'Temp Relocation Living Costs'!AD21</f>
        <v>159974.43090057326</v>
      </c>
      <c r="AM21" s="52">
        <f>'Temp Relocation Housing Costs'!AE21+'Temp Relocation Living Costs'!AE21</f>
        <v>159313.13899136905</v>
      </c>
      <c r="AN21" s="52">
        <f>'Temp Relocation Housing Costs'!AF21+'Temp Relocation Living Costs'!AF21</f>
        <v>128873.29375391905</v>
      </c>
      <c r="AO21" s="52">
        <f>'Temp Relocation Housing Costs'!AG21+'Temp Relocation Living Costs'!AG21</f>
        <v>51105.687066865597</v>
      </c>
      <c r="AP21" s="53">
        <f>'Temp Relocation Housing Costs'!AH21+'Temp Relocation Living Costs'!AH21</f>
        <v>16495624.343846554</v>
      </c>
      <c r="AQ21" s="53">
        <f>'Temp Relocation Housing Costs'!AI21+'Temp Relocation Living Costs'!AI21</f>
        <v>31139110.204133276</v>
      </c>
      <c r="AR21" s="53">
        <f>'Temp Relocation Housing Costs'!AJ21+'Temp Relocation Living Costs'!AJ21</f>
        <v>24613894.356300443</v>
      </c>
      <c r="AS21" s="53">
        <f>'Temp Relocation Housing Costs'!AK21+'Temp Relocation Living Costs'!AK21</f>
        <v>11103793.103105517</v>
      </c>
      <c r="AT21" s="53">
        <f>'Temp Relocation Housing Costs'!AL21+'Temp Relocation Living Costs'!AL21</f>
        <v>7006115.5755690085</v>
      </c>
      <c r="AU21" s="53">
        <f>'Temp Relocation Housing Costs'!AM21+'Temp Relocation Living Costs'!AM21</f>
        <v>3704438.0541507318</v>
      </c>
      <c r="AW21" s="68">
        <v>2040</v>
      </c>
      <c r="AX21" s="55">
        <f t="shared" si="5"/>
        <v>0</v>
      </c>
      <c r="AY21" s="56">
        <f t="shared" si="6"/>
        <v>942410.03758378187</v>
      </c>
      <c r="AZ21" s="57">
        <f t="shared" si="7"/>
        <v>94062975.637105525</v>
      </c>
      <c r="BA21" s="58">
        <f t="shared" si="8"/>
        <v>95005385.674689308</v>
      </c>
    </row>
    <row r="22" spans="1:53" x14ac:dyDescent="0.35">
      <c r="A22">
        <v>2041</v>
      </c>
      <c r="B22" s="51">
        <f>'Temp Relocation Housing Costs'!B22+'Temp Relocation Living Costs'!B22</f>
        <v>0</v>
      </c>
      <c r="C22" s="51">
        <f>'Temp Relocation Housing Costs'!C22+'Temp Relocation Living Costs'!C22</f>
        <v>0</v>
      </c>
      <c r="D22" s="51">
        <f>'Temp Relocation Housing Costs'!D22+'Temp Relocation Living Costs'!D22</f>
        <v>0</v>
      </c>
      <c r="E22" s="51">
        <f>'Temp Relocation Housing Costs'!E22+'Temp Relocation Living Costs'!E22</f>
        <v>0</v>
      </c>
      <c r="F22" s="51">
        <f>'Temp Relocation Housing Costs'!F22+'Temp Relocation Living Costs'!F22</f>
        <v>0</v>
      </c>
      <c r="G22" s="51">
        <f>'Temp Relocation Housing Costs'!G22+'Temp Relocation Living Costs'!G22</f>
        <v>0</v>
      </c>
      <c r="H22" s="52">
        <f>'Temp Relocation Housing Costs'!H22+'Temp Relocation Living Costs'!H22</f>
        <v>227111.32415985697</v>
      </c>
      <c r="I22" s="52">
        <f>'Temp Relocation Housing Costs'!I22+'Temp Relocation Living Costs'!I22</f>
        <v>260704.57336838736</v>
      </c>
      <c r="J22" s="52">
        <f>'Temp Relocation Housing Costs'!J22+'Temp Relocation Living Costs'!J22</f>
        <v>179583.73377954238</v>
      </c>
      <c r="K22" s="52">
        <f>'Temp Relocation Housing Costs'!K22+'Temp Relocation Living Costs'!K22</f>
        <v>162018.28679686369</v>
      </c>
      <c r="L22" s="52">
        <f>'Temp Relocation Housing Costs'!L22+'Temp Relocation Living Costs'!L22</f>
        <v>133450.31269728995</v>
      </c>
      <c r="M22" s="52">
        <f>'Temp Relocation Housing Costs'!M22+'Temp Relocation Living Costs'!M22</f>
        <v>56678.110980988684</v>
      </c>
      <c r="N22" s="53">
        <f>'Temp Relocation Housing Costs'!N22+'Temp Relocation Living Costs'!N22</f>
        <v>17964786.441978484</v>
      </c>
      <c r="O22" s="53">
        <f>'Temp Relocation Housing Costs'!O22+'Temp Relocation Living Costs'!O22</f>
        <v>34572894.835876197</v>
      </c>
      <c r="P22" s="53">
        <f>'Temp Relocation Housing Costs'!P22+'Temp Relocation Living Costs'!P22</f>
        <v>27618170.518817093</v>
      </c>
      <c r="Q22" s="53">
        <f>'Temp Relocation Housing Costs'!Q22+'Temp Relocation Living Costs'!Q22</f>
        <v>11287089.096881824</v>
      </c>
      <c r="R22" s="53">
        <f>'Temp Relocation Housing Costs'!R22+'Temp Relocation Living Costs'!R22</f>
        <v>7251571.2107330021</v>
      </c>
      <c r="S22" s="53">
        <f>'Temp Relocation Housing Costs'!S22+'Temp Relocation Living Costs'!S22</f>
        <v>4106450.80366119</v>
      </c>
      <c r="U22" s="68">
        <v>2041</v>
      </c>
      <c r="V22" s="55">
        <f t="shared" si="0"/>
        <v>0</v>
      </c>
      <c r="W22" s="56">
        <f t="shared" si="1"/>
        <v>1019546.341782929</v>
      </c>
      <c r="X22" s="57">
        <f t="shared" si="2"/>
        <v>102800962.90794778</v>
      </c>
      <c r="Y22" s="58">
        <f t="shared" si="3"/>
        <v>103820509.24973071</v>
      </c>
      <c r="Z22" s="96">
        <f t="shared" si="4"/>
        <v>37135981.38309741</v>
      </c>
      <c r="AC22">
        <v>2041</v>
      </c>
      <c r="AD22" s="51">
        <f>'Temp Relocation Housing Costs'!V22+'Temp Relocation Living Costs'!V22</f>
        <v>0</v>
      </c>
      <c r="AE22" s="51">
        <f>'Temp Relocation Housing Costs'!W22+'Temp Relocation Living Costs'!W22</f>
        <v>0</v>
      </c>
      <c r="AF22" s="51">
        <f>'Temp Relocation Housing Costs'!X22+'Temp Relocation Living Costs'!X22</f>
        <v>0</v>
      </c>
      <c r="AG22" s="51">
        <f>'Temp Relocation Housing Costs'!Y22+'Temp Relocation Living Costs'!Y22</f>
        <v>0</v>
      </c>
      <c r="AH22" s="51">
        <f>'Temp Relocation Housing Costs'!Z22+'Temp Relocation Living Costs'!Z22</f>
        <v>0</v>
      </c>
      <c r="AI22" s="51">
        <f>'Temp Relocation Housing Costs'!AA22+'Temp Relocation Living Costs'!AA22</f>
        <v>0</v>
      </c>
      <c r="AJ22" s="52">
        <f>'Temp Relocation Housing Costs'!AB22+'Temp Relocation Living Costs'!AB22</f>
        <v>211435.11747919885</v>
      </c>
      <c r="AK22" s="52">
        <f>'Temp Relocation Housing Costs'!AC22+'Temp Relocation Living Costs'!AC22</f>
        <v>238073.32426477433</v>
      </c>
      <c r="AL22" s="52">
        <f>'Temp Relocation Housing Costs'!AD22+'Temp Relocation Living Costs'!AD22</f>
        <v>162272.17432605481</v>
      </c>
      <c r="AM22" s="52">
        <f>'Temp Relocation Housing Costs'!AE22+'Temp Relocation Living Costs'!AE22</f>
        <v>161601.38415435862</v>
      </c>
      <c r="AN22" s="52">
        <f>'Temp Relocation Housing Costs'!AF22+'Temp Relocation Living Costs'!AF22</f>
        <v>130724.32558304467</v>
      </c>
      <c r="AO22" s="52">
        <f>'Temp Relocation Housing Costs'!AG22+'Temp Relocation Living Costs'!AG22</f>
        <v>51839.727849517862</v>
      </c>
      <c r="AP22" s="53">
        <f>'Temp Relocation Housing Costs'!AH22+'Temp Relocation Living Costs'!AH22</f>
        <v>16724779.118344916</v>
      </c>
      <c r="AQ22" s="53">
        <f>'Temp Relocation Housing Costs'!AI22+'Temp Relocation Living Costs'!AI22</f>
        <v>31571690.119155999</v>
      </c>
      <c r="AR22" s="53">
        <f>'Temp Relocation Housing Costs'!AJ22+'Temp Relocation Living Costs'!AJ22</f>
        <v>24955826.93752151</v>
      </c>
      <c r="AS22" s="53">
        <f>'Temp Relocation Housing Costs'!AK22+'Temp Relocation Living Costs'!AK22</f>
        <v>11258045.355192469</v>
      </c>
      <c r="AT22" s="53">
        <f>'Temp Relocation Housing Costs'!AL22+'Temp Relocation Living Costs'!AL22</f>
        <v>7103443.497287102</v>
      </c>
      <c r="AU22" s="53">
        <f>'Temp Relocation Housing Costs'!AM22+'Temp Relocation Living Costs'!AM22</f>
        <v>3755899.5598959639</v>
      </c>
      <c r="AW22" s="68">
        <v>2041</v>
      </c>
      <c r="AX22" s="55">
        <f t="shared" si="5"/>
        <v>0</v>
      </c>
      <c r="AY22" s="56">
        <f t="shared" si="6"/>
        <v>955946.05365694908</v>
      </c>
      <c r="AZ22" s="57">
        <f t="shared" si="7"/>
        <v>95369684.587397963</v>
      </c>
      <c r="BA22" s="58">
        <f t="shared" si="8"/>
        <v>96325630.641054913</v>
      </c>
    </row>
    <row r="23" spans="1:53" x14ac:dyDescent="0.35">
      <c r="A23">
        <v>2042</v>
      </c>
      <c r="B23" s="51">
        <f>'Temp Relocation Housing Costs'!B23+'Temp Relocation Living Costs'!B23</f>
        <v>0</v>
      </c>
      <c r="C23" s="51">
        <f>'Temp Relocation Housing Costs'!C23+'Temp Relocation Living Costs'!C23</f>
        <v>0</v>
      </c>
      <c r="D23" s="51">
        <f>'Temp Relocation Housing Costs'!D23+'Temp Relocation Living Costs'!D23</f>
        <v>0</v>
      </c>
      <c r="E23" s="51">
        <f>'Temp Relocation Housing Costs'!E23+'Temp Relocation Living Costs'!E23</f>
        <v>0</v>
      </c>
      <c r="F23" s="51">
        <f>'Temp Relocation Housing Costs'!F23+'Temp Relocation Living Costs'!F23</f>
        <v>0</v>
      </c>
      <c r="G23" s="51">
        <f>'Temp Relocation Housing Costs'!G23+'Temp Relocation Living Costs'!G23</f>
        <v>0</v>
      </c>
      <c r="H23" s="52">
        <f>'Temp Relocation Housing Costs'!H23+'Temp Relocation Living Costs'!H23</f>
        <v>230373.36765645206</v>
      </c>
      <c r="I23" s="52">
        <f>'Temp Relocation Housing Costs'!I23+'Temp Relocation Living Costs'!I23</f>
        <v>264449.12314473564</v>
      </c>
      <c r="J23" s="52">
        <f>'Temp Relocation Housing Costs'!J23+'Temp Relocation Living Costs'!J23</f>
        <v>182163.12938227988</v>
      </c>
      <c r="K23" s="52">
        <f>'Temp Relocation Housing Costs'!K23+'Temp Relocation Living Costs'!K23</f>
        <v>164345.38651648484</v>
      </c>
      <c r="L23" s="52">
        <f>'Temp Relocation Housing Costs'!L23+'Temp Relocation Living Costs'!L23</f>
        <v>135367.08512712421</v>
      </c>
      <c r="M23" s="52">
        <f>'Temp Relocation Housing Costs'!M23+'Temp Relocation Living Costs'!M23</f>
        <v>57492.18955680947</v>
      </c>
      <c r="N23" s="53">
        <f>'Temp Relocation Housing Costs'!N23+'Temp Relocation Living Costs'!N23</f>
        <v>18214350.599127743</v>
      </c>
      <c r="O23" s="53">
        <f>'Temp Relocation Housing Costs'!O23+'Temp Relocation Living Costs'!O23</f>
        <v>35053176.3793163</v>
      </c>
      <c r="P23" s="53">
        <f>'Temp Relocation Housing Costs'!P23+'Temp Relocation Living Costs'!P23</f>
        <v>28001838.060304098</v>
      </c>
      <c r="Q23" s="53">
        <f>'Temp Relocation Housing Costs'!Q23+'Temp Relocation Living Costs'!Q23</f>
        <v>11443887.66981391</v>
      </c>
      <c r="R23" s="53">
        <f>'Temp Relocation Housing Costs'!R23+'Temp Relocation Living Costs'!R23</f>
        <v>7352308.9658440538</v>
      </c>
      <c r="S23" s="53">
        <f>'Temp Relocation Housing Costs'!S23+'Temp Relocation Living Costs'!S23</f>
        <v>4163497.011084835</v>
      </c>
      <c r="U23" s="68">
        <v>2042</v>
      </c>
      <c r="V23" s="55">
        <f t="shared" si="0"/>
        <v>0</v>
      </c>
      <c r="W23" s="56">
        <f t="shared" si="1"/>
        <v>1034190.2813838862</v>
      </c>
      <c r="X23" s="57">
        <f t="shared" si="2"/>
        <v>104229058.68549095</v>
      </c>
      <c r="Y23" s="58">
        <f t="shared" si="3"/>
        <v>105263248.96687484</v>
      </c>
      <c r="Z23" s="96">
        <f t="shared" si="4"/>
        <v>35668852.630450428</v>
      </c>
      <c r="AC23">
        <v>2042</v>
      </c>
      <c r="AD23" s="51">
        <f>'Temp Relocation Housing Costs'!V23+'Temp Relocation Living Costs'!V23</f>
        <v>0</v>
      </c>
      <c r="AE23" s="51">
        <f>'Temp Relocation Housing Costs'!W23+'Temp Relocation Living Costs'!W23</f>
        <v>0</v>
      </c>
      <c r="AF23" s="51">
        <f>'Temp Relocation Housing Costs'!X23+'Temp Relocation Living Costs'!X23</f>
        <v>0</v>
      </c>
      <c r="AG23" s="51">
        <f>'Temp Relocation Housing Costs'!Y23+'Temp Relocation Living Costs'!Y23</f>
        <v>0</v>
      </c>
      <c r="AH23" s="51">
        <f>'Temp Relocation Housing Costs'!Z23+'Temp Relocation Living Costs'!Z23</f>
        <v>0</v>
      </c>
      <c r="AI23" s="51">
        <f>'Temp Relocation Housing Costs'!AA23+'Temp Relocation Living Costs'!AA23</f>
        <v>0</v>
      </c>
      <c r="AJ23" s="52">
        <f>'Temp Relocation Housing Costs'!AB23+'Temp Relocation Living Costs'!AB23</f>
        <v>214472.00061338977</v>
      </c>
      <c r="AK23" s="52">
        <f>'Temp Relocation Housing Costs'!AC23+'Temp Relocation Living Costs'!AC23</f>
        <v>241492.81707079598</v>
      </c>
      <c r="AL23" s="52">
        <f>'Temp Relocation Housing Costs'!AD23+'Temp Relocation Living Costs'!AD23</f>
        <v>164602.92068093963</v>
      </c>
      <c r="AM23" s="52">
        <f>'Temp Relocation Housing Costs'!AE23+'Temp Relocation Living Costs'!AE23</f>
        <v>163922.49582138605</v>
      </c>
      <c r="AN23" s="52">
        <f>'Temp Relocation Housing Costs'!AF23+'Temp Relocation Living Costs'!AF23</f>
        <v>132601.94413726</v>
      </c>
      <c r="AO23" s="52">
        <f>'Temp Relocation Housing Costs'!AG23+'Temp Relocation Living Costs'!AG23</f>
        <v>52584.311800680734</v>
      </c>
      <c r="AP23" s="53">
        <f>'Temp Relocation Housing Costs'!AH23+'Temp Relocation Living Costs'!AH23</f>
        <v>16957117.277089961</v>
      </c>
      <c r="AQ23" s="53">
        <f>'Temp Relocation Housing Costs'!AI23+'Temp Relocation Living Costs'!AI23</f>
        <v>32010279.370401058</v>
      </c>
      <c r="AR23" s="53">
        <f>'Temp Relocation Housing Costs'!AJ23+'Temp Relocation Living Costs'!AJ23</f>
        <v>25302509.595605999</v>
      </c>
      <c r="AS23" s="53">
        <f>'Temp Relocation Housing Costs'!AK23+'Temp Relocation Living Costs'!AK23</f>
        <v>11414440.456759136</v>
      </c>
      <c r="AT23" s="53">
        <f>'Temp Relocation Housing Costs'!AL23+'Temp Relocation Living Costs'!AL23</f>
        <v>7202123.4841037216</v>
      </c>
      <c r="AU23" s="53">
        <f>'Temp Relocation Housing Costs'!AM23+'Temp Relocation Living Costs'!AM23</f>
        <v>3808075.9612704008</v>
      </c>
      <c r="AW23" s="68">
        <v>2042</v>
      </c>
      <c r="AX23" s="55">
        <f t="shared" si="5"/>
        <v>0</v>
      </c>
      <c r="AY23" s="56">
        <f t="shared" si="6"/>
        <v>969676.49012445216</v>
      </c>
      <c r="AZ23" s="57">
        <f t="shared" si="7"/>
        <v>96694546.145230293</v>
      </c>
      <c r="BA23" s="58">
        <f t="shared" si="8"/>
        <v>97664222.635354742</v>
      </c>
    </row>
    <row r="24" spans="1:53" x14ac:dyDescent="0.35">
      <c r="A24">
        <v>2043</v>
      </c>
      <c r="B24" s="51">
        <f>'Temp Relocation Housing Costs'!B24+'Temp Relocation Living Costs'!B24</f>
        <v>0</v>
      </c>
      <c r="C24" s="51">
        <f>'Temp Relocation Housing Costs'!C24+'Temp Relocation Living Costs'!C24</f>
        <v>0</v>
      </c>
      <c r="D24" s="51">
        <f>'Temp Relocation Housing Costs'!D24+'Temp Relocation Living Costs'!D24</f>
        <v>0</v>
      </c>
      <c r="E24" s="51">
        <f>'Temp Relocation Housing Costs'!E24+'Temp Relocation Living Costs'!E24</f>
        <v>0</v>
      </c>
      <c r="F24" s="51">
        <f>'Temp Relocation Housing Costs'!F24+'Temp Relocation Living Costs'!F24</f>
        <v>0</v>
      </c>
      <c r="G24" s="51">
        <f>'Temp Relocation Housing Costs'!G24+'Temp Relocation Living Costs'!G24</f>
        <v>0</v>
      </c>
      <c r="H24" s="52">
        <f>'Temp Relocation Housing Costs'!H24+'Temp Relocation Living Costs'!H24</f>
        <v>233682.26450927253</v>
      </c>
      <c r="I24" s="52">
        <f>'Temp Relocation Housing Costs'!I24+'Temp Relocation Living Costs'!I24</f>
        <v>268247.45660752401</v>
      </c>
      <c r="J24" s="52">
        <f>'Temp Relocation Housing Costs'!J24+'Temp Relocation Living Costs'!J24</f>
        <v>184779.5733386483</v>
      </c>
      <c r="K24" s="52">
        <f>'Temp Relocation Housing Costs'!K24+'Temp Relocation Living Costs'!K24</f>
        <v>166705.91081559099</v>
      </c>
      <c r="L24" s="52">
        <f>'Temp Relocation Housing Costs'!L24+'Temp Relocation Living Costs'!L24</f>
        <v>137311.38852690175</v>
      </c>
      <c r="M24" s="52">
        <f>'Temp Relocation Housing Costs'!M24+'Temp Relocation Living Costs'!M24</f>
        <v>58317.960899311081</v>
      </c>
      <c r="N24" s="53">
        <f>'Temp Relocation Housing Costs'!N24+'Temp Relocation Living Costs'!N24</f>
        <v>18467381.664649926</v>
      </c>
      <c r="O24" s="53">
        <f>'Temp Relocation Housing Costs'!O24+'Temp Relocation Living Costs'!O24</f>
        <v>35540129.922948003</v>
      </c>
      <c r="P24" s="53">
        <f>'Temp Relocation Housing Costs'!P24+'Temp Relocation Living Costs'!P24</f>
        <v>28390835.45455201</v>
      </c>
      <c r="Q24" s="53">
        <f>'Temp Relocation Housing Costs'!Q24+'Temp Relocation Living Costs'!Q24</f>
        <v>11602864.465338418</v>
      </c>
      <c r="R24" s="53">
        <f>'Temp Relocation Housing Costs'!R24+'Temp Relocation Living Costs'!R24</f>
        <v>7454446.1549549848</v>
      </c>
      <c r="S24" s="53">
        <f>'Temp Relocation Housing Costs'!S24+'Temp Relocation Living Costs'!S24</f>
        <v>4221335.6959876986</v>
      </c>
      <c r="U24" s="68">
        <v>2043</v>
      </c>
      <c r="V24" s="55">
        <f t="shared" si="0"/>
        <v>0</v>
      </c>
      <c r="W24" s="56">
        <f t="shared" si="1"/>
        <v>1049044.5546972486</v>
      </c>
      <c r="X24" s="57">
        <f t="shared" si="2"/>
        <v>105676993.35843104</v>
      </c>
      <c r="Y24" s="58">
        <f t="shared" si="3"/>
        <v>106726037.91312829</v>
      </c>
      <c r="Z24" s="96">
        <f t="shared" si="4"/>
        <v>34259685.708089821</v>
      </c>
      <c r="AC24">
        <v>2043</v>
      </c>
      <c r="AD24" s="51">
        <f>'Temp Relocation Housing Costs'!V24+'Temp Relocation Living Costs'!V24</f>
        <v>0</v>
      </c>
      <c r="AE24" s="51">
        <f>'Temp Relocation Housing Costs'!W24+'Temp Relocation Living Costs'!W24</f>
        <v>0</v>
      </c>
      <c r="AF24" s="51">
        <f>'Temp Relocation Housing Costs'!X24+'Temp Relocation Living Costs'!X24</f>
        <v>0</v>
      </c>
      <c r="AG24" s="51">
        <f>'Temp Relocation Housing Costs'!Y24+'Temp Relocation Living Costs'!Y24</f>
        <v>0</v>
      </c>
      <c r="AH24" s="51">
        <f>'Temp Relocation Housing Costs'!Z24+'Temp Relocation Living Costs'!Z24</f>
        <v>0</v>
      </c>
      <c r="AI24" s="51">
        <f>'Temp Relocation Housing Costs'!AA24+'Temp Relocation Living Costs'!AA24</f>
        <v>0</v>
      </c>
      <c r="AJ24" s="52">
        <f>'Temp Relocation Housing Costs'!AB24+'Temp Relocation Living Costs'!AB24</f>
        <v>217552.50308234728</v>
      </c>
      <c r="AK24" s="52">
        <f>'Temp Relocation Housing Costs'!AC24+'Temp Relocation Living Costs'!AC24</f>
        <v>244961.42470766464</v>
      </c>
      <c r="AL24" s="52">
        <f>'Temp Relocation Housing Costs'!AD24+'Temp Relocation Living Costs'!AD24</f>
        <v>166967.14399263103</v>
      </c>
      <c r="AM24" s="52">
        <f>'Temp Relocation Housing Costs'!AE24+'Temp Relocation Living Costs'!AE24</f>
        <v>166276.94606035089</v>
      </c>
      <c r="AN24" s="52">
        <f>'Temp Relocation Housing Costs'!AF24+'Temp Relocation Living Costs'!AF24</f>
        <v>134506.53128679536</v>
      </c>
      <c r="AO24" s="52">
        <f>'Temp Relocation Housing Costs'!AG24+'Temp Relocation Living Costs'!AG24</f>
        <v>53339.590353905165</v>
      </c>
      <c r="AP24" s="53">
        <f>'Temp Relocation Housing Costs'!AH24+'Temp Relocation Living Costs'!AH24</f>
        <v>17192683.043184977</v>
      </c>
      <c r="AQ24" s="53">
        <f>'Temp Relocation Housing Costs'!AI24+'Temp Relocation Living Costs'!AI24</f>
        <v>32454961.438678768</v>
      </c>
      <c r="AR24" s="53">
        <f>'Temp Relocation Housing Costs'!AJ24+'Temp Relocation Living Costs'!AJ24</f>
        <v>25654008.317919392</v>
      </c>
      <c r="AS24" s="53">
        <f>'Temp Relocation Housing Costs'!AK24+'Temp Relocation Living Costs'!AK24</f>
        <v>11573008.175953671</v>
      </c>
      <c r="AT24" s="53">
        <f>'Temp Relocation Housing Costs'!AL24+'Temp Relocation Living Costs'!AL24</f>
        <v>7302174.3187073134</v>
      </c>
      <c r="AU24" s="53">
        <f>'Temp Relocation Housing Costs'!AM24+'Temp Relocation Living Costs'!AM24</f>
        <v>3860977.1894984227</v>
      </c>
      <c r="AW24" s="68">
        <v>2043</v>
      </c>
      <c r="AX24" s="55">
        <f t="shared" si="5"/>
        <v>0</v>
      </c>
      <c r="AY24" s="56">
        <f t="shared" si="6"/>
        <v>983604.13948369445</v>
      </c>
      <c r="AZ24" s="57">
        <f t="shared" si="7"/>
        <v>98037812.483942553</v>
      </c>
      <c r="BA24" s="58">
        <f t="shared" si="8"/>
        <v>99021416.623426244</v>
      </c>
    </row>
    <row r="25" spans="1:53" x14ac:dyDescent="0.35">
      <c r="A25">
        <v>2044</v>
      </c>
      <c r="B25" s="51">
        <f>'Temp Relocation Housing Costs'!B25+'Temp Relocation Living Costs'!B25</f>
        <v>0</v>
      </c>
      <c r="C25" s="51">
        <f>'Temp Relocation Housing Costs'!C25+'Temp Relocation Living Costs'!C25</f>
        <v>0</v>
      </c>
      <c r="D25" s="51">
        <f>'Temp Relocation Housing Costs'!D25+'Temp Relocation Living Costs'!D25</f>
        <v>0</v>
      </c>
      <c r="E25" s="51">
        <f>'Temp Relocation Housing Costs'!E25+'Temp Relocation Living Costs'!E25</f>
        <v>0</v>
      </c>
      <c r="F25" s="51">
        <f>'Temp Relocation Housing Costs'!F25+'Temp Relocation Living Costs'!F25</f>
        <v>0</v>
      </c>
      <c r="G25" s="51">
        <f>'Temp Relocation Housing Costs'!G25+'Temp Relocation Living Costs'!G25</f>
        <v>0</v>
      </c>
      <c r="H25" s="52">
        <f>'Temp Relocation Housing Costs'!H25+'Temp Relocation Living Costs'!H25</f>
        <v>237038.68768205782</v>
      </c>
      <c r="I25" s="52">
        <f>'Temp Relocation Housing Costs'!I25+'Temp Relocation Living Costs'!I25</f>
        <v>272100.34626215359</v>
      </c>
      <c r="J25" s="52">
        <f>'Temp Relocation Housing Costs'!J25+'Temp Relocation Living Costs'!J25</f>
        <v>187433.59778125465</v>
      </c>
      <c r="K25" s="52">
        <f>'Temp Relocation Housing Costs'!K25+'Temp Relocation Living Costs'!K25</f>
        <v>169100.33977782624</v>
      </c>
      <c r="L25" s="52">
        <f>'Temp Relocation Housing Costs'!L25+'Temp Relocation Living Costs'!L25</f>
        <v>139283.61832922258</v>
      </c>
      <c r="M25" s="52">
        <f>'Temp Relocation Housing Costs'!M25+'Temp Relocation Living Costs'!M25</f>
        <v>59155.592953943393</v>
      </c>
      <c r="N25" s="53">
        <f>'Temp Relocation Housing Costs'!N25+'Temp Relocation Living Costs'!N25</f>
        <v>18723927.800323583</v>
      </c>
      <c r="O25" s="53">
        <f>'Temp Relocation Housing Costs'!O25+'Temp Relocation Living Costs'!O25</f>
        <v>36033848.153211519</v>
      </c>
      <c r="P25" s="53">
        <f>'Temp Relocation Housing Costs'!P25+'Temp Relocation Living Costs'!P25</f>
        <v>28785236.743087351</v>
      </c>
      <c r="Q25" s="53">
        <f>'Temp Relocation Housing Costs'!Q25+'Temp Relocation Living Costs'!Q25</f>
        <v>11764049.743001552</v>
      </c>
      <c r="R25" s="53">
        <f>'Temp Relocation Housing Costs'!R25+'Temp Relocation Living Costs'!R25</f>
        <v>7558002.2187960055</v>
      </c>
      <c r="S25" s="53">
        <f>'Temp Relocation Housing Costs'!S25+'Temp Relocation Living Costs'!S25</f>
        <v>4279977.867349756</v>
      </c>
      <c r="U25" s="68">
        <v>2044</v>
      </c>
      <c r="V25" s="55">
        <f t="shared" si="0"/>
        <v>0</v>
      </c>
      <c r="W25" s="56">
        <f t="shared" si="1"/>
        <v>1064112.1827864582</v>
      </c>
      <c r="X25" s="57">
        <f t="shared" si="2"/>
        <v>107145042.52576977</v>
      </c>
      <c r="Y25" s="58">
        <f t="shared" si="3"/>
        <v>108209154.70855623</v>
      </c>
      <c r="Z25" s="96">
        <f t="shared" si="4"/>
        <v>32906190.716174986</v>
      </c>
      <c r="AC25">
        <v>2044</v>
      </c>
      <c r="AD25" s="51">
        <f>'Temp Relocation Housing Costs'!V25+'Temp Relocation Living Costs'!V25</f>
        <v>0</v>
      </c>
      <c r="AE25" s="51">
        <f>'Temp Relocation Housing Costs'!W25+'Temp Relocation Living Costs'!W25</f>
        <v>0</v>
      </c>
      <c r="AF25" s="51">
        <f>'Temp Relocation Housing Costs'!X25+'Temp Relocation Living Costs'!X25</f>
        <v>0</v>
      </c>
      <c r="AG25" s="51">
        <f>'Temp Relocation Housing Costs'!Y25+'Temp Relocation Living Costs'!Y25</f>
        <v>0</v>
      </c>
      <c r="AH25" s="51">
        <f>'Temp Relocation Housing Costs'!Z25+'Temp Relocation Living Costs'!Z25</f>
        <v>0</v>
      </c>
      <c r="AI25" s="51">
        <f>'Temp Relocation Housing Costs'!AA25+'Temp Relocation Living Costs'!AA25</f>
        <v>0</v>
      </c>
      <c r="AJ25" s="52">
        <f>'Temp Relocation Housing Costs'!AB25+'Temp Relocation Living Costs'!AB25</f>
        <v>220677.25139894048</v>
      </c>
      <c r="AK25" s="52">
        <f>'Temp Relocation Housing Costs'!AC25+'Temp Relocation Living Costs'!AC25</f>
        <v>248479.85262111318</v>
      </c>
      <c r="AL25" s="52">
        <f>'Temp Relocation Housing Costs'!AD25+'Temp Relocation Living Costs'!AD25</f>
        <v>169365.32509707852</v>
      </c>
      <c r="AM25" s="52">
        <f>'Temp Relocation Housing Costs'!AE25+'Temp Relocation Living Costs'!AE25</f>
        <v>168665.21371955439</v>
      </c>
      <c r="AN25" s="52">
        <f>'Temp Relocation Housing Costs'!AF25+'Temp Relocation Living Costs'!AF25</f>
        <v>136438.47438675642</v>
      </c>
      <c r="AO25" s="52">
        <f>'Temp Relocation Housing Costs'!AG25+'Temp Relocation Living Costs'!AG25</f>
        <v>54105.717117811189</v>
      </c>
      <c r="AP25" s="53">
        <f>'Temp Relocation Housing Costs'!AH25+'Temp Relocation Living Costs'!AH25</f>
        <v>17431521.254074071</v>
      </c>
      <c r="AQ25" s="53">
        <f>'Temp Relocation Housing Costs'!AI25+'Temp Relocation Living Costs'!AI25</f>
        <v>32905820.964502521</v>
      </c>
      <c r="AR25" s="53">
        <f>'Temp Relocation Housing Costs'!AJ25+'Temp Relocation Living Costs'!AJ25</f>
        <v>26010390.008513901</v>
      </c>
      <c r="AS25" s="53">
        <f>'Temp Relocation Housing Costs'!AK25+'Temp Relocation Living Costs'!AK25</f>
        <v>11733778.694458943</v>
      </c>
      <c r="AT25" s="53">
        <f>'Temp Relocation Housing Costs'!AL25+'Temp Relocation Living Costs'!AL25</f>
        <v>7403615.0447126506</v>
      </c>
      <c r="AU25" s="53">
        <f>'Temp Relocation Housing Costs'!AM25+'Temp Relocation Living Costs'!AM25</f>
        <v>3914613.313767517</v>
      </c>
      <c r="AW25" s="68">
        <v>2044</v>
      </c>
      <c r="AX25" s="55">
        <f t="shared" si="5"/>
        <v>0</v>
      </c>
      <c r="AY25" s="56">
        <f t="shared" si="6"/>
        <v>997731.8343412542</v>
      </c>
      <c r="AZ25" s="57">
        <f t="shared" si="7"/>
        <v>99399739.28002961</v>
      </c>
      <c r="BA25" s="58">
        <f t="shared" si="8"/>
        <v>100397471.11437087</v>
      </c>
    </row>
    <row r="26" spans="1:53" x14ac:dyDescent="0.35">
      <c r="A26">
        <v>2045</v>
      </c>
      <c r="B26" s="51">
        <f>'Temp Relocation Housing Costs'!B26+'Temp Relocation Living Costs'!B26</f>
        <v>0</v>
      </c>
      <c r="C26" s="51">
        <f>'Temp Relocation Housing Costs'!C26+'Temp Relocation Living Costs'!C26</f>
        <v>0</v>
      </c>
      <c r="D26" s="51">
        <f>'Temp Relocation Housing Costs'!D26+'Temp Relocation Living Costs'!D26</f>
        <v>0</v>
      </c>
      <c r="E26" s="51">
        <f>'Temp Relocation Housing Costs'!E26+'Temp Relocation Living Costs'!E26</f>
        <v>0</v>
      </c>
      <c r="F26" s="51">
        <f>'Temp Relocation Housing Costs'!F26+'Temp Relocation Living Costs'!F26</f>
        <v>0</v>
      </c>
      <c r="G26" s="51">
        <f>'Temp Relocation Housing Costs'!G26+'Temp Relocation Living Costs'!G26</f>
        <v>0</v>
      </c>
      <c r="H26" s="52">
        <f>'Temp Relocation Housing Costs'!H26+'Temp Relocation Living Costs'!H26</f>
        <v>240443.31980445457</v>
      </c>
      <c r="I26" s="52">
        <f>'Temp Relocation Housing Costs'!I26+'Temp Relocation Living Costs'!I26</f>
        <v>276008.5757096688</v>
      </c>
      <c r="J26" s="52">
        <f>'Temp Relocation Housing Costs'!J26+'Temp Relocation Living Costs'!J26</f>
        <v>190125.7424858287</v>
      </c>
      <c r="K26" s="52">
        <f>'Temp Relocation Housing Costs'!K26+'Temp Relocation Living Costs'!K26</f>
        <v>171529.16038236825</v>
      </c>
      <c r="L26" s="52">
        <f>'Temp Relocation Housing Costs'!L26+'Temp Relocation Living Costs'!L26</f>
        <v>141284.17564636137</v>
      </c>
      <c r="M26" s="52">
        <f>'Temp Relocation Housing Costs'!M26+'Temp Relocation Living Costs'!M26</f>
        <v>60005.256078388986</v>
      </c>
      <c r="N26" s="53">
        <f>'Temp Relocation Housing Costs'!N26+'Temp Relocation Living Costs'!N26</f>
        <v>18984037.836983539</v>
      </c>
      <c r="O26" s="53">
        <f>'Temp Relocation Housing Costs'!O26+'Temp Relocation Living Costs'!O26</f>
        <v>36534425.044133358</v>
      </c>
      <c r="P26" s="53">
        <f>'Temp Relocation Housing Costs'!P26+'Temp Relocation Living Costs'!P26</f>
        <v>29185116.996010587</v>
      </c>
      <c r="Q26" s="53">
        <f>'Temp Relocation Housing Costs'!Q26+'Temp Relocation Living Costs'!Q26</f>
        <v>11927474.182710661</v>
      </c>
      <c r="R26" s="53">
        <f>'Temp Relocation Housing Costs'!R26+'Temp Relocation Living Costs'!R26</f>
        <v>7662996.8681650897</v>
      </c>
      <c r="S26" s="53">
        <f>'Temp Relocation Housing Costs'!S26+'Temp Relocation Living Costs'!S26</f>
        <v>4339434.6870860988</v>
      </c>
      <c r="U26" s="68">
        <v>2045</v>
      </c>
      <c r="V26" s="55">
        <f t="shared" si="0"/>
        <v>0</v>
      </c>
      <c r="W26" s="56">
        <f t="shared" si="1"/>
        <v>1079396.2301070706</v>
      </c>
      <c r="X26" s="57">
        <f t="shared" si="2"/>
        <v>108633485.61508934</v>
      </c>
      <c r="Y26" s="58">
        <f t="shared" si="3"/>
        <v>109712881.84519641</v>
      </c>
      <c r="Z26" s="96">
        <f t="shared" si="4"/>
        <v>31606168.222119749</v>
      </c>
      <c r="AC26">
        <v>2045</v>
      </c>
      <c r="AD26" s="51">
        <f>'Temp Relocation Housing Costs'!V26+'Temp Relocation Living Costs'!V26</f>
        <v>0</v>
      </c>
      <c r="AE26" s="51">
        <f>'Temp Relocation Housing Costs'!W26+'Temp Relocation Living Costs'!W26</f>
        <v>0</v>
      </c>
      <c r="AF26" s="51">
        <f>'Temp Relocation Housing Costs'!X26+'Temp Relocation Living Costs'!X26</f>
        <v>0</v>
      </c>
      <c r="AG26" s="51">
        <f>'Temp Relocation Housing Costs'!Y26+'Temp Relocation Living Costs'!Y26</f>
        <v>0</v>
      </c>
      <c r="AH26" s="51">
        <f>'Temp Relocation Housing Costs'!Z26+'Temp Relocation Living Costs'!Z26</f>
        <v>0</v>
      </c>
      <c r="AI26" s="51">
        <f>'Temp Relocation Housing Costs'!AA26+'Temp Relocation Living Costs'!AA26</f>
        <v>0</v>
      </c>
      <c r="AJ26" s="52">
        <f>'Temp Relocation Housing Costs'!AB26+'Temp Relocation Living Costs'!AB26</f>
        <v>223846.88107476284</v>
      </c>
      <c r="AK26" s="52">
        <f>'Temp Relocation Housing Costs'!AC26+'Temp Relocation Living Costs'!AC26</f>
        <v>252048.81638932708</v>
      </c>
      <c r="AL26" s="52">
        <f>'Temp Relocation Housing Costs'!AD26+'Temp Relocation Living Costs'!AD26</f>
        <v>171797.9517365708</v>
      </c>
      <c r="AM26" s="52">
        <f>'Temp Relocation Housing Costs'!AE26+'Temp Relocation Living Costs'!AE26</f>
        <v>171087.78452508774</v>
      </c>
      <c r="AN26" s="52">
        <f>'Temp Relocation Housing Costs'!AF26+'Temp Relocation Living Costs'!AF26</f>
        <v>138398.1663559046</v>
      </c>
      <c r="AO26" s="52">
        <f>'Temp Relocation Housing Costs'!AG26+'Temp Relocation Living Costs'!AG26</f>
        <v>54882.847907328949</v>
      </c>
      <c r="AP26" s="53">
        <f>'Temp Relocation Housing Costs'!AH26+'Temp Relocation Living Costs'!AH26</f>
        <v>17673677.370076485</v>
      </c>
      <c r="AQ26" s="53">
        <f>'Temp Relocation Housing Costs'!AI26+'Temp Relocation Living Costs'!AI26</f>
        <v>33362943.76419922</v>
      </c>
      <c r="AR26" s="53">
        <f>'Temp Relocation Housing Costs'!AJ26+'Temp Relocation Living Costs'!AJ26</f>
        <v>26371722.500862926</v>
      </c>
      <c r="AS26" s="53">
        <f>'Temp Relocation Housing Costs'!AK26+'Temp Relocation Living Costs'!AK26</f>
        <v>11896782.613237286</v>
      </c>
      <c r="AT26" s="53">
        <f>'Temp Relocation Housing Costs'!AL26+'Temp Relocation Living Costs'!AL26</f>
        <v>7506464.9702855898</v>
      </c>
      <c r="AU26" s="53">
        <f>'Temp Relocation Housing Costs'!AM26+'Temp Relocation Living Costs'!AM26</f>
        <v>3968994.5431448286</v>
      </c>
      <c r="AW26" s="68">
        <v>2045</v>
      </c>
      <c r="AX26" s="55">
        <f t="shared" si="5"/>
        <v>0</v>
      </c>
      <c r="AY26" s="56">
        <f t="shared" si="6"/>
        <v>1012062.4479889821</v>
      </c>
      <c r="AZ26" s="57">
        <f t="shared" si="7"/>
        <v>100780585.76180634</v>
      </c>
      <c r="BA26" s="58">
        <f t="shared" si="8"/>
        <v>101792648.20979533</v>
      </c>
    </row>
    <row r="27" spans="1:53" x14ac:dyDescent="0.35">
      <c r="A27">
        <v>2046</v>
      </c>
      <c r="B27" s="51">
        <f>'Temp Relocation Housing Costs'!B27+'Temp Relocation Living Costs'!B27</f>
        <v>0</v>
      </c>
      <c r="C27" s="51">
        <f>'Temp Relocation Housing Costs'!C27+'Temp Relocation Living Costs'!C27</f>
        <v>0</v>
      </c>
      <c r="D27" s="51">
        <f>'Temp Relocation Housing Costs'!D27+'Temp Relocation Living Costs'!D27</f>
        <v>0</v>
      </c>
      <c r="E27" s="51">
        <f>'Temp Relocation Housing Costs'!E27+'Temp Relocation Living Costs'!E27</f>
        <v>0</v>
      </c>
      <c r="F27" s="51">
        <f>'Temp Relocation Housing Costs'!F27+'Temp Relocation Living Costs'!F27</f>
        <v>0</v>
      </c>
      <c r="G27" s="51">
        <f>'Temp Relocation Housing Costs'!G27+'Temp Relocation Living Costs'!G27</f>
        <v>0</v>
      </c>
      <c r="H27" s="52">
        <f>'Temp Relocation Housing Costs'!H27+'Temp Relocation Living Costs'!H27</f>
        <v>243896.85331084987</v>
      </c>
      <c r="I27" s="52">
        <f>'Temp Relocation Housing Costs'!I27+'Temp Relocation Living Costs'!I27</f>
        <v>279972.93980612617</v>
      </c>
      <c r="J27" s="52">
        <f>'Temp Relocation Housing Costs'!J27+'Temp Relocation Living Costs'!J27</f>
        <v>192856.55498100255</v>
      </c>
      <c r="K27" s="52">
        <f>'Temp Relocation Housing Costs'!K27+'Temp Relocation Living Costs'!K27</f>
        <v>173992.86660296997</v>
      </c>
      <c r="L27" s="52">
        <f>'Temp Relocation Housing Costs'!L27+'Temp Relocation Living Costs'!L27</f>
        <v>143313.46735184506</v>
      </c>
      <c r="M27" s="52">
        <f>'Temp Relocation Housing Costs'!M27+'Temp Relocation Living Costs'!M27</f>
        <v>60867.123077210505</v>
      </c>
      <c r="N27" s="53">
        <f>'Temp Relocation Housing Costs'!N27+'Temp Relocation Living Costs'!N27</f>
        <v>19247761.283815373</v>
      </c>
      <c r="O27" s="53">
        <f>'Temp Relocation Housing Costs'!O27+'Temp Relocation Living Costs'!O27</f>
        <v>37041955.875213347</v>
      </c>
      <c r="P27" s="53">
        <f>'Temp Relocation Housing Costs'!P27+'Temp Relocation Living Costs'!P27</f>
        <v>29590552.326284945</v>
      </c>
      <c r="Q27" s="53">
        <f>'Temp Relocation Housing Costs'!Q27+'Temp Relocation Living Costs'!Q27</f>
        <v>12093168.890573824</v>
      </c>
      <c r="R27" s="53">
        <f>'Temp Relocation Housing Costs'!R27+'Temp Relocation Living Costs'!R27</f>
        <v>7769450.0876797028</v>
      </c>
      <c r="S27" s="53">
        <f>'Temp Relocation Housing Costs'!S27+'Temp Relocation Living Costs'!S27</f>
        <v>4399717.4721714985</v>
      </c>
      <c r="U27" s="68">
        <v>2046</v>
      </c>
      <c r="V27" s="55">
        <f t="shared" si="0"/>
        <v>0</v>
      </c>
      <c r="W27" s="56">
        <f t="shared" si="1"/>
        <v>1094899.8051300042</v>
      </c>
      <c r="X27" s="57">
        <f t="shared" si="2"/>
        <v>110142605.9357387</v>
      </c>
      <c r="Y27" s="58">
        <f t="shared" si="3"/>
        <v>111237505.7408687</v>
      </c>
      <c r="Z27" s="96">
        <f t="shared" si="4"/>
        <v>30357505.686491139</v>
      </c>
      <c r="AC27">
        <v>2046</v>
      </c>
      <c r="AD27" s="51">
        <f>'Temp Relocation Housing Costs'!V27+'Temp Relocation Living Costs'!V27</f>
        <v>0</v>
      </c>
      <c r="AE27" s="51">
        <f>'Temp Relocation Housing Costs'!W27+'Temp Relocation Living Costs'!W27</f>
        <v>0</v>
      </c>
      <c r="AF27" s="51">
        <f>'Temp Relocation Housing Costs'!X27+'Temp Relocation Living Costs'!X27</f>
        <v>0</v>
      </c>
      <c r="AG27" s="51">
        <f>'Temp Relocation Housing Costs'!Y27+'Temp Relocation Living Costs'!Y27</f>
        <v>0</v>
      </c>
      <c r="AH27" s="51">
        <f>'Temp Relocation Housing Costs'!Z27+'Temp Relocation Living Costs'!Z27</f>
        <v>0</v>
      </c>
      <c r="AI27" s="51">
        <f>'Temp Relocation Housing Costs'!AA27+'Temp Relocation Living Costs'!AA27</f>
        <v>0</v>
      </c>
      <c r="AJ27" s="52">
        <f>'Temp Relocation Housing Costs'!AB27+'Temp Relocation Living Costs'!AB27</f>
        <v>227062.03674938291</v>
      </c>
      <c r="AK27" s="52">
        <f>'Temp Relocation Housing Costs'!AC27+'Temp Relocation Living Costs'!AC27</f>
        <v>255669.04186847841</v>
      </c>
      <c r="AL27" s="52">
        <f>'Temp Relocation Housing Costs'!AD27+'Temp Relocation Living Costs'!AD27</f>
        <v>174265.51865893256</v>
      </c>
      <c r="AM27" s="52">
        <f>'Temp Relocation Housing Costs'!AE27+'Temp Relocation Living Costs'!AE27</f>
        <v>173545.15117961928</v>
      </c>
      <c r="AN27" s="52">
        <f>'Temp Relocation Housing Costs'!AF27+'Temp Relocation Living Costs'!AF27</f>
        <v>140386.00575656872</v>
      </c>
      <c r="AO27" s="52">
        <f>'Temp Relocation Housing Costs'!AG27+'Temp Relocation Living Costs'!AG27</f>
        <v>55671.140775388252</v>
      </c>
      <c r="AP27" s="53">
        <f>'Temp Relocation Housing Costs'!AH27+'Temp Relocation Living Costs'!AH27</f>
        <v>17919197.483039506</v>
      </c>
      <c r="AQ27" s="53">
        <f>'Temp Relocation Housing Costs'!AI27+'Temp Relocation Living Costs'!AI27</f>
        <v>33826416.846243456</v>
      </c>
      <c r="AR27" s="53">
        <f>'Temp Relocation Housing Costs'!AJ27+'Temp Relocation Living Costs'!AJ27</f>
        <v>26738074.570772488</v>
      </c>
      <c r="AS27" s="53">
        <f>'Temp Relocation Housing Costs'!AK27+'Temp Relocation Living Costs'!AK27</f>
        <v>12062050.958355088</v>
      </c>
      <c r="AT27" s="53">
        <f>'Temp Relocation Housing Costs'!AL27+'Temp Relocation Living Costs'!AL27</f>
        <v>7610743.6718181772</v>
      </c>
      <c r="AU27" s="53">
        <f>'Temp Relocation Housing Costs'!AM27+'Temp Relocation Living Costs'!AM27</f>
        <v>4024131.2285203571</v>
      </c>
      <c r="AW27" s="68">
        <v>2046</v>
      </c>
      <c r="AX27" s="55">
        <f t="shared" si="5"/>
        <v>0</v>
      </c>
      <c r="AY27" s="56">
        <f t="shared" si="6"/>
        <v>1026598.8949883701</v>
      </c>
      <c r="AZ27" s="57">
        <f t="shared" si="7"/>
        <v>102180614.75874908</v>
      </c>
      <c r="BA27" s="58">
        <f t="shared" si="8"/>
        <v>103207213.65373746</v>
      </c>
    </row>
    <row r="28" spans="1:53" x14ac:dyDescent="0.35">
      <c r="A28">
        <v>2047</v>
      </c>
      <c r="B28" s="51">
        <f>'Temp Relocation Housing Costs'!B28+'Temp Relocation Living Costs'!B28</f>
        <v>0</v>
      </c>
      <c r="C28" s="51">
        <f>'Temp Relocation Housing Costs'!C28+'Temp Relocation Living Costs'!C28</f>
        <v>0</v>
      </c>
      <c r="D28" s="51">
        <f>'Temp Relocation Housing Costs'!D28+'Temp Relocation Living Costs'!D28</f>
        <v>0</v>
      </c>
      <c r="E28" s="51">
        <f>'Temp Relocation Housing Costs'!E28+'Temp Relocation Living Costs'!E28</f>
        <v>0</v>
      </c>
      <c r="F28" s="51">
        <f>'Temp Relocation Housing Costs'!F28+'Temp Relocation Living Costs'!F28</f>
        <v>0</v>
      </c>
      <c r="G28" s="51">
        <f>'Temp Relocation Housing Costs'!G28+'Temp Relocation Living Costs'!G28</f>
        <v>0</v>
      </c>
      <c r="H28" s="52">
        <f>'Temp Relocation Housing Costs'!H28+'Temp Relocation Living Costs'!H28</f>
        <v>247399.99058119865</v>
      </c>
      <c r="I28" s="52">
        <f>'Temp Relocation Housing Costs'!I28+'Temp Relocation Living Costs'!I28</f>
        <v>283994.24482425174</v>
      </c>
      <c r="J28" s="52">
        <f>'Temp Relocation Housing Costs'!J28+'Temp Relocation Living Costs'!J28</f>
        <v>195626.59065966698</v>
      </c>
      <c r="K28" s="52">
        <f>'Temp Relocation Housing Costs'!K28+'Temp Relocation Living Costs'!K28</f>
        <v>176491.95950842393</v>
      </c>
      <c r="L28" s="52">
        <f>'Temp Relocation Housing Costs'!L28+'Temp Relocation Living Costs'!L28</f>
        <v>145371.90616320315</v>
      </c>
      <c r="M28" s="52">
        <f>'Temp Relocation Housing Costs'!M28+'Temp Relocation Living Costs'!M28</f>
        <v>61741.369236995633</v>
      </c>
      <c r="N28" s="53">
        <f>'Temp Relocation Housing Costs'!N28+'Temp Relocation Living Costs'!N28</f>
        <v>19515148.337778952</v>
      </c>
      <c r="O28" s="53">
        <f>'Temp Relocation Housing Costs'!O28+'Temp Relocation Living Costs'!O28</f>
        <v>37556537.249560013</v>
      </c>
      <c r="P28" s="53">
        <f>'Temp Relocation Housing Costs'!P28+'Temp Relocation Living Costs'!P28</f>
        <v>30001619.904223666</v>
      </c>
      <c r="Q28" s="53">
        <f>'Temp Relocation Housing Costs'!Q28+'Temp Relocation Living Costs'!Q28</f>
        <v>12261165.404820573</v>
      </c>
      <c r="R28" s="53">
        <f>'Temp Relocation Housing Costs'!R28+'Temp Relocation Living Costs'!R28</f>
        <v>7877382.1395806447</v>
      </c>
      <c r="S28" s="53">
        <f>'Temp Relocation Housing Costs'!S28+'Temp Relocation Living Costs'!S28</f>
        <v>4460837.6967944643</v>
      </c>
      <c r="U28" s="68">
        <v>2047</v>
      </c>
      <c r="V28" s="55">
        <f t="shared" si="0"/>
        <v>0</v>
      </c>
      <c r="W28" s="56">
        <f t="shared" si="1"/>
        <v>1110626.0609737402</v>
      </c>
      <c r="X28" s="57">
        <f t="shared" si="2"/>
        <v>111672690.73275833</v>
      </c>
      <c r="Y28" s="58">
        <f t="shared" si="3"/>
        <v>112783316.79373206</v>
      </c>
      <c r="Z28" s="96">
        <f t="shared" si="4"/>
        <v>29158174.030110713</v>
      </c>
      <c r="AC28">
        <v>2047</v>
      </c>
      <c r="AD28" s="51">
        <f>'Temp Relocation Housing Costs'!V28+'Temp Relocation Living Costs'!V28</f>
        <v>0</v>
      </c>
      <c r="AE28" s="51">
        <f>'Temp Relocation Housing Costs'!W28+'Temp Relocation Living Costs'!W28</f>
        <v>0</v>
      </c>
      <c r="AF28" s="51">
        <f>'Temp Relocation Housing Costs'!X28+'Temp Relocation Living Costs'!X28</f>
        <v>0</v>
      </c>
      <c r="AG28" s="51">
        <f>'Temp Relocation Housing Costs'!Y28+'Temp Relocation Living Costs'!Y28</f>
        <v>0</v>
      </c>
      <c r="AH28" s="51">
        <f>'Temp Relocation Housing Costs'!Z28+'Temp Relocation Living Costs'!Z28</f>
        <v>0</v>
      </c>
      <c r="AI28" s="51">
        <f>'Temp Relocation Housing Costs'!AA28+'Temp Relocation Living Costs'!AA28</f>
        <v>0</v>
      </c>
      <c r="AJ28" s="52">
        <f>'Temp Relocation Housing Costs'!AB28+'Temp Relocation Living Costs'!AB28</f>
        <v>230323.37232145079</v>
      </c>
      <c r="AK28" s="52">
        <f>'Temp Relocation Housing Costs'!AC28+'Temp Relocation Living Costs'!AC28</f>
        <v>259341.26534035045</v>
      </c>
      <c r="AL28" s="52">
        <f>'Temp Relocation Housing Costs'!AD28+'Temp Relocation Living Costs'!AD28</f>
        <v>176768.5277181463</v>
      </c>
      <c r="AM28" s="52">
        <f>'Temp Relocation Housing Costs'!AE28+'Temp Relocation Living Costs'!AE28</f>
        <v>176037.81346260005</v>
      </c>
      <c r="AN28" s="52">
        <f>'Temp Relocation Housing Costs'!AF28+'Temp Relocation Living Costs'!AF28</f>
        <v>142402.39687570481</v>
      </c>
      <c r="AO28" s="52">
        <f>'Temp Relocation Housing Costs'!AG28+'Temp Relocation Living Costs'!AG28</f>
        <v>56470.756045063514</v>
      </c>
      <c r="AP28" s="53">
        <f>'Temp Relocation Housing Costs'!AH28+'Temp Relocation Living Costs'!AH28</f>
        <v>18168128.325111531</v>
      </c>
      <c r="AQ28" s="53">
        <f>'Temp Relocation Housing Costs'!AI28+'Temp Relocation Living Costs'!AI28</f>
        <v>34296328.427818723</v>
      </c>
      <c r="AR28" s="53">
        <f>'Temp Relocation Housing Costs'!AJ28+'Temp Relocation Living Costs'!AJ28</f>
        <v>27109515.949471891</v>
      </c>
      <c r="AS28" s="53">
        <f>'Temp Relocation Housing Costs'!AK28+'Temp Relocation Living Costs'!AK28</f>
        <v>12229615.186888257</v>
      </c>
      <c r="AT28" s="53">
        <f>'Temp Relocation Housing Costs'!AL28+'Temp Relocation Living Costs'!AL28</f>
        <v>7716470.9976547966</v>
      </c>
      <c r="AU28" s="53">
        <f>'Temp Relocation Housing Costs'!AM28+'Temp Relocation Living Costs'!AM28</f>
        <v>4080033.864577136</v>
      </c>
      <c r="AW28" s="68">
        <v>2047</v>
      </c>
      <c r="AX28" s="55">
        <f t="shared" si="5"/>
        <v>0</v>
      </c>
      <c r="AY28" s="56">
        <f t="shared" si="6"/>
        <v>1041344.131763316</v>
      </c>
      <c r="AZ28" s="57">
        <f t="shared" si="7"/>
        <v>103600092.75152233</v>
      </c>
      <c r="BA28" s="58">
        <f t="shared" si="8"/>
        <v>104641436.88328564</v>
      </c>
    </row>
    <row r="29" spans="1:53" x14ac:dyDescent="0.35">
      <c r="A29">
        <v>2048</v>
      </c>
      <c r="B29" s="51">
        <f>'Temp Relocation Housing Costs'!B29+'Temp Relocation Living Costs'!B29</f>
        <v>0</v>
      </c>
      <c r="C29" s="51">
        <f>'Temp Relocation Housing Costs'!C29+'Temp Relocation Living Costs'!C29</f>
        <v>0</v>
      </c>
      <c r="D29" s="51">
        <f>'Temp Relocation Housing Costs'!D29+'Temp Relocation Living Costs'!D29</f>
        <v>0</v>
      </c>
      <c r="E29" s="51">
        <f>'Temp Relocation Housing Costs'!E29+'Temp Relocation Living Costs'!E29</f>
        <v>0</v>
      </c>
      <c r="F29" s="51">
        <f>'Temp Relocation Housing Costs'!F29+'Temp Relocation Living Costs'!F29</f>
        <v>0</v>
      </c>
      <c r="G29" s="51">
        <f>'Temp Relocation Housing Costs'!G29+'Temp Relocation Living Costs'!G29</f>
        <v>0</v>
      </c>
      <c r="H29" s="52">
        <f>'Temp Relocation Housing Costs'!H29+'Temp Relocation Living Costs'!H29</f>
        <v>250953.44408387408</v>
      </c>
      <c r="I29" s="52">
        <f>'Temp Relocation Housing Costs'!I29+'Temp Relocation Living Costs'!I29</f>
        <v>288073.30861742189</v>
      </c>
      <c r="J29" s="52">
        <f>'Temp Relocation Housing Costs'!J29+'Temp Relocation Living Costs'!J29</f>
        <v>198436.41289192729</v>
      </c>
      <c r="K29" s="52">
        <f>'Temp Relocation Housing Costs'!K29+'Temp Relocation Living Costs'!K29</f>
        <v>179026.94736447005</v>
      </c>
      <c r="L29" s="52">
        <f>'Temp Relocation Housing Costs'!L29+'Temp Relocation Living Costs'!L29</f>
        <v>147459.91072590623</v>
      </c>
      <c r="M29" s="52">
        <f>'Temp Relocation Housing Costs'!M29+'Temp Relocation Living Costs'!M29</f>
        <v>62628.172362006932</v>
      </c>
      <c r="N29" s="53">
        <f>'Temp Relocation Housing Costs'!N29+'Temp Relocation Living Costs'!N29</f>
        <v>19786249.893162884</v>
      </c>
      <c r="O29" s="53">
        <f>'Temp Relocation Housing Costs'!O29+'Temp Relocation Living Costs'!O29</f>
        <v>38078267.11227797</v>
      </c>
      <c r="P29" s="53">
        <f>'Temp Relocation Housing Costs'!P29+'Temp Relocation Living Costs'!P29</f>
        <v>30418397.972178549</v>
      </c>
      <c r="Q29" s="53">
        <f>'Temp Relocation Housing Costs'!Q29+'Temp Relocation Living Costs'!Q29</f>
        <v>12431495.701804869</v>
      </c>
      <c r="R29" s="53">
        <f>'Temp Relocation Housing Costs'!R29+'Temp Relocation Living Costs'!R29</f>
        <v>7986813.5675887894</v>
      </c>
      <c r="S29" s="53">
        <f>'Temp Relocation Housing Costs'!S29+'Temp Relocation Living Costs'!S29</f>
        <v>4522806.9945412362</v>
      </c>
      <c r="U29" s="68">
        <v>2048</v>
      </c>
      <c r="V29" s="55">
        <f t="shared" si="0"/>
        <v>0</v>
      </c>
      <c r="W29" s="56">
        <f t="shared" si="1"/>
        <v>1126578.1960456066</v>
      </c>
      <c r="X29" s="57">
        <f t="shared" si="2"/>
        <v>113224031.24155432</v>
      </c>
      <c r="Y29" s="58">
        <f t="shared" si="3"/>
        <v>114350609.43759993</v>
      </c>
      <c r="Z29" s="96">
        <f t="shared" si="4"/>
        <v>28006224.336780023</v>
      </c>
      <c r="AC29">
        <v>2048</v>
      </c>
      <c r="AD29" s="51">
        <f>'Temp Relocation Housing Costs'!V29+'Temp Relocation Living Costs'!V29</f>
        <v>0</v>
      </c>
      <c r="AE29" s="51">
        <f>'Temp Relocation Housing Costs'!W29+'Temp Relocation Living Costs'!W29</f>
        <v>0</v>
      </c>
      <c r="AF29" s="51">
        <f>'Temp Relocation Housing Costs'!X29+'Temp Relocation Living Costs'!X29</f>
        <v>0</v>
      </c>
      <c r="AG29" s="51">
        <f>'Temp Relocation Housing Costs'!Y29+'Temp Relocation Living Costs'!Y29</f>
        <v>0</v>
      </c>
      <c r="AH29" s="51">
        <f>'Temp Relocation Housing Costs'!Z29+'Temp Relocation Living Costs'!Z29</f>
        <v>0</v>
      </c>
      <c r="AI29" s="51">
        <f>'Temp Relocation Housing Costs'!AA29+'Temp Relocation Living Costs'!AA29</f>
        <v>0</v>
      </c>
      <c r="AJ29" s="52">
        <f>'Temp Relocation Housing Costs'!AB29+'Temp Relocation Living Costs'!AB29</f>
        <v>233631.5510816882</v>
      </c>
      <c r="AK29" s="52">
        <f>'Temp Relocation Housing Costs'!AC29+'Temp Relocation Living Costs'!AC29</f>
        <v>263066.2336620831</v>
      </c>
      <c r="AL29" s="52">
        <f>'Temp Relocation Housing Costs'!AD29+'Temp Relocation Living Costs'!AD29</f>
        <v>179307.48797641948</v>
      </c>
      <c r="AM29" s="52">
        <f>'Temp Relocation Housing Costs'!AE29+'Temp Relocation Living Costs'!AE29</f>
        <v>178566.27833190924</v>
      </c>
      <c r="AN29" s="52">
        <f>'Temp Relocation Housing Costs'!AF29+'Temp Relocation Living Costs'!AF29</f>
        <v>144447.74980712001</v>
      </c>
      <c r="AO29" s="52">
        <f>'Temp Relocation Housing Costs'!AG29+'Temp Relocation Living Costs'!AG29</f>
        <v>57281.856342180123</v>
      </c>
      <c r="AP29" s="53">
        <f>'Temp Relocation Housing Costs'!AH29+'Temp Relocation Living Costs'!AH29</f>
        <v>18420517.277637072</v>
      </c>
      <c r="AQ29" s="53">
        <f>'Temp Relocation Housing Costs'!AI29+'Temp Relocation Living Costs'!AI29</f>
        <v>34772767.951608568</v>
      </c>
      <c r="AR29" s="53">
        <f>'Temp Relocation Housing Costs'!AJ29+'Temp Relocation Living Costs'!AJ29</f>
        <v>27486117.336886391</v>
      </c>
      <c r="AS29" s="53">
        <f>'Temp Relocation Housing Costs'!AK29+'Temp Relocation Living Costs'!AK29</f>
        <v>12399507.192909751</v>
      </c>
      <c r="AT29" s="53">
        <f>'Temp Relocation Housing Costs'!AL29+'Temp Relocation Living Costs'!AL29</f>
        <v>7823667.0718701007</v>
      </c>
      <c r="AU29" s="53">
        <f>'Temp Relocation Housing Costs'!AM29+'Temp Relocation Living Costs'!AM29</f>
        <v>4136713.0917887832</v>
      </c>
      <c r="AW29" s="68">
        <v>2048</v>
      </c>
      <c r="AX29" s="55">
        <f t="shared" si="5"/>
        <v>0</v>
      </c>
      <c r="AY29" s="56">
        <f t="shared" si="6"/>
        <v>1056301.1572014003</v>
      </c>
      <c r="AZ29" s="57">
        <f t="shared" si="7"/>
        <v>105039289.92270067</v>
      </c>
      <c r="BA29" s="58">
        <f t="shared" si="8"/>
        <v>106095591.07990207</v>
      </c>
    </row>
    <row r="30" spans="1:53" x14ac:dyDescent="0.35">
      <c r="A30">
        <v>2049</v>
      </c>
      <c r="B30" s="51">
        <f>'Temp Relocation Housing Costs'!B30+'Temp Relocation Living Costs'!B30</f>
        <v>0</v>
      </c>
      <c r="C30" s="51">
        <f>'Temp Relocation Housing Costs'!C30+'Temp Relocation Living Costs'!C30</f>
        <v>0</v>
      </c>
      <c r="D30" s="51">
        <f>'Temp Relocation Housing Costs'!D30+'Temp Relocation Living Costs'!D30</f>
        <v>0</v>
      </c>
      <c r="E30" s="51">
        <f>'Temp Relocation Housing Costs'!E30+'Temp Relocation Living Costs'!E30</f>
        <v>0</v>
      </c>
      <c r="F30" s="51">
        <f>'Temp Relocation Housing Costs'!F30+'Temp Relocation Living Costs'!F30</f>
        <v>0</v>
      </c>
      <c r="G30" s="51">
        <f>'Temp Relocation Housing Costs'!G30+'Temp Relocation Living Costs'!G30</f>
        <v>0</v>
      </c>
      <c r="H30" s="52">
        <f>'Temp Relocation Housing Costs'!H30+'Temp Relocation Living Costs'!H30</f>
        <v>254557.93652056885</v>
      </c>
      <c r="I30" s="52">
        <f>'Temp Relocation Housing Costs'!I30+'Temp Relocation Living Costs'!I30</f>
        <v>292210.96078599733</v>
      </c>
      <c r="J30" s="52">
        <f>'Temp Relocation Housing Costs'!J30+'Temp Relocation Living Costs'!J30</f>
        <v>201286.5931396817</v>
      </c>
      <c r="K30" s="52">
        <f>'Temp Relocation Housing Costs'!K30+'Temp Relocation Living Costs'!K30</f>
        <v>181598.34573716635</v>
      </c>
      <c r="L30" s="52">
        <f>'Temp Relocation Housing Costs'!L30+'Temp Relocation Living Costs'!L30</f>
        <v>149577.90569850992</v>
      </c>
      <c r="M30" s="52">
        <f>'Temp Relocation Housing Costs'!M30+'Temp Relocation Living Costs'!M30</f>
        <v>63527.71281034375</v>
      </c>
      <c r="N30" s="53">
        <f>'Temp Relocation Housing Costs'!N30+'Temp Relocation Living Costs'!N30</f>
        <v>20061117.551271703</v>
      </c>
      <c r="O30" s="53">
        <f>'Temp Relocation Housing Costs'!O30+'Temp Relocation Living Costs'!O30</f>
        <v>38607244.769110799</v>
      </c>
      <c r="P30" s="53">
        <f>'Temp Relocation Housing Costs'!P30+'Temp Relocation Living Costs'!P30</f>
        <v>30840965.859432615</v>
      </c>
      <c r="Q30" s="53">
        <f>'Temp Relocation Housing Costs'!Q30+'Temp Relocation Living Costs'!Q30</f>
        <v>12604192.202091454</v>
      </c>
      <c r="R30" s="53">
        <f>'Temp Relocation Housing Costs'!R30+'Temp Relocation Living Costs'!R30</f>
        <v>8097765.2008153321</v>
      </c>
      <c r="S30" s="53">
        <f>'Temp Relocation Housing Costs'!S30+'Temp Relocation Living Costs'!S30</f>
        <v>4585637.1606101142</v>
      </c>
      <c r="U30" s="68">
        <v>2049</v>
      </c>
      <c r="V30" s="55">
        <f t="shared" si="0"/>
        <v>0</v>
      </c>
      <c r="W30" s="56">
        <f t="shared" si="1"/>
        <v>1142759.454692268</v>
      </c>
      <c r="X30" s="57">
        <f t="shared" si="2"/>
        <v>114796922.74333201</v>
      </c>
      <c r="Y30" s="58">
        <f t="shared" si="3"/>
        <v>115939682.19802429</v>
      </c>
      <c r="Z30" s="96">
        <f t="shared" si="4"/>
        <v>26899784.686272085</v>
      </c>
      <c r="AC30">
        <v>2049</v>
      </c>
      <c r="AD30" s="51">
        <f>'Temp Relocation Housing Costs'!V30+'Temp Relocation Living Costs'!V30</f>
        <v>0</v>
      </c>
      <c r="AE30" s="51">
        <f>'Temp Relocation Housing Costs'!W30+'Temp Relocation Living Costs'!W30</f>
        <v>0</v>
      </c>
      <c r="AF30" s="51">
        <f>'Temp Relocation Housing Costs'!X30+'Temp Relocation Living Costs'!X30</f>
        <v>0</v>
      </c>
      <c r="AG30" s="51">
        <f>'Temp Relocation Housing Costs'!Y30+'Temp Relocation Living Costs'!Y30</f>
        <v>0</v>
      </c>
      <c r="AH30" s="51">
        <f>'Temp Relocation Housing Costs'!Z30+'Temp Relocation Living Costs'!Z30</f>
        <v>0</v>
      </c>
      <c r="AI30" s="51">
        <f>'Temp Relocation Housing Costs'!AA30+'Temp Relocation Living Costs'!AA30</f>
        <v>0</v>
      </c>
      <c r="AJ30" s="52">
        <f>'Temp Relocation Housing Costs'!AB30+'Temp Relocation Living Costs'!AB30</f>
        <v>236987.24584778899</v>
      </c>
      <c r="AK30" s="52">
        <f>'Temp Relocation Housing Costs'!AC30+'Temp Relocation Living Costs'!AC30</f>
        <v>266844.70441806869</v>
      </c>
      <c r="AL30" s="52">
        <f>'Temp Relocation Housing Costs'!AD30+'Temp Relocation Living Costs'!AD30</f>
        <v>181882.91580771774</v>
      </c>
      <c r="AM30" s="52">
        <f>'Temp Relocation Housing Costs'!AE30+'Temp Relocation Living Costs'!AE30</f>
        <v>181131.06002695943</v>
      </c>
      <c r="AN30" s="52">
        <f>'Temp Relocation Housing Costs'!AF30+'Temp Relocation Living Costs'!AF30</f>
        <v>146522.4805348774</v>
      </c>
      <c r="AO30" s="52">
        <f>'Temp Relocation Housing Costs'!AG30+'Temp Relocation Living Costs'!AG30</f>
        <v>58104.606628389454</v>
      </c>
      <c r="AP30" s="53">
        <f>'Temp Relocation Housing Costs'!AH30+'Temp Relocation Living Costs'!AH30</f>
        <v>18676412.380175263</v>
      </c>
      <c r="AQ30" s="53">
        <f>'Temp Relocation Housing Costs'!AI30+'Temp Relocation Living Costs'!AI30</f>
        <v>35255826.102821097</v>
      </c>
      <c r="AR30" s="53">
        <f>'Temp Relocation Housing Costs'!AJ30+'Temp Relocation Living Costs'!AJ30</f>
        <v>27867950.415094148</v>
      </c>
      <c r="AS30" s="53">
        <f>'Temp Relocation Housing Costs'!AK30+'Temp Relocation Living Costs'!AK30</f>
        <v>12571759.313560283</v>
      </c>
      <c r="AT30" s="53">
        <f>'Temp Relocation Housing Costs'!AL30+'Temp Relocation Living Costs'!AL30</f>
        <v>7932352.2980994107</v>
      </c>
      <c r="AU30" s="53">
        <f>'Temp Relocation Housing Costs'!AM30+'Temp Relocation Living Costs'!AM30</f>
        <v>4194179.6984448018</v>
      </c>
      <c r="AW30" s="68">
        <v>2049</v>
      </c>
      <c r="AX30" s="55">
        <f t="shared" si="5"/>
        <v>0</v>
      </c>
      <c r="AY30" s="56">
        <f t="shared" si="6"/>
        <v>1071473.0132638018</v>
      </c>
      <c r="AZ30" s="57">
        <f t="shared" si="7"/>
        <v>106498480.208195</v>
      </c>
      <c r="BA30" s="58">
        <f t="shared" si="8"/>
        <v>107569953.22145881</v>
      </c>
    </row>
    <row r="31" spans="1:53" x14ac:dyDescent="0.35">
      <c r="A31">
        <v>2050</v>
      </c>
      <c r="B31" s="51">
        <f>'Temp Relocation Housing Costs'!B31+'Temp Relocation Living Costs'!B31</f>
        <v>0</v>
      </c>
      <c r="C31" s="51">
        <f>'Temp Relocation Housing Costs'!C31+'Temp Relocation Living Costs'!C31</f>
        <v>0</v>
      </c>
      <c r="D31" s="51">
        <f>'Temp Relocation Housing Costs'!D31+'Temp Relocation Living Costs'!D31</f>
        <v>0</v>
      </c>
      <c r="E31" s="51">
        <f>'Temp Relocation Housing Costs'!E31+'Temp Relocation Living Costs'!E31</f>
        <v>0</v>
      </c>
      <c r="F31" s="51">
        <f>'Temp Relocation Housing Costs'!F31+'Temp Relocation Living Costs'!F31</f>
        <v>0</v>
      </c>
      <c r="G31" s="51">
        <f>'Temp Relocation Housing Costs'!G31+'Temp Relocation Living Costs'!G31</f>
        <v>0</v>
      </c>
      <c r="H31" s="52">
        <f>'Temp Relocation Housing Costs'!H31+'Temp Relocation Living Costs'!H31</f>
        <v>292368.62994967983</v>
      </c>
      <c r="I31" s="52">
        <f>'Temp Relocation Housing Costs'!I31+'Temp Relocation Living Costs'!I31</f>
        <v>335614.43586882029</v>
      </c>
      <c r="J31" s="52">
        <f>'Temp Relocation Housing Costs'!J31+'Temp Relocation Living Costs'!J31</f>
        <v>231184.64215996725</v>
      </c>
      <c r="K31" s="52">
        <f>'Temp Relocation Housing Costs'!K31+'Temp Relocation Living Costs'!K31</f>
        <v>208572.00631815117</v>
      </c>
      <c r="L31" s="52">
        <f>'Temp Relocation Housing Costs'!L31+'Temp Relocation Living Costs'!L31</f>
        <v>171795.41898227995</v>
      </c>
      <c r="M31" s="52">
        <f>'Temp Relocation Housing Costs'!M31+'Temp Relocation Living Costs'!M31</f>
        <v>72963.784245226794</v>
      </c>
      <c r="N31" s="53">
        <f>'Temp Relocation Housing Costs'!N31+'Temp Relocation Living Costs'!N31</f>
        <v>23030183.848937195</v>
      </c>
      <c r="O31" s="53">
        <f>'Temp Relocation Housing Costs'!O31+'Temp Relocation Living Costs'!O31</f>
        <v>44321157.216746241</v>
      </c>
      <c r="P31" s="53">
        <f>'Temp Relocation Housing Costs'!P31+'Temp Relocation Living Costs'!P31</f>
        <v>35405460.937369525</v>
      </c>
      <c r="Q31" s="53">
        <f>'Temp Relocation Housing Costs'!Q31+'Temp Relocation Living Costs'!Q31</f>
        <v>14469625.779302891</v>
      </c>
      <c r="R31" s="53">
        <f>'Temp Relocation Housing Costs'!R31+'Temp Relocation Living Costs'!R31</f>
        <v>9296242.8869512714</v>
      </c>
      <c r="S31" s="53">
        <f>'Temp Relocation Housing Costs'!S31+'Temp Relocation Living Costs'!S31</f>
        <v>5264316.2377897864</v>
      </c>
      <c r="U31" s="68">
        <v>2050</v>
      </c>
      <c r="V31" s="55">
        <f t="shared" si="0"/>
        <v>0</v>
      </c>
      <c r="W31" s="56">
        <f t="shared" si="1"/>
        <v>1312498.9175241252</v>
      </c>
      <c r="X31" s="57">
        <f t="shared" si="2"/>
        <v>131786986.90709691</v>
      </c>
      <c r="Y31" s="58">
        <f t="shared" si="3"/>
        <v>133099485.82462104</v>
      </c>
      <c r="Z31" s="96">
        <f t="shared" si="4"/>
        <v>29254568.344512276</v>
      </c>
      <c r="AC31">
        <v>2050</v>
      </c>
      <c r="AD31" s="51">
        <f>'Temp Relocation Housing Costs'!V31+'Temp Relocation Living Costs'!V31</f>
        <v>0</v>
      </c>
      <c r="AE31" s="51">
        <f>'Temp Relocation Housing Costs'!W31+'Temp Relocation Living Costs'!W31</f>
        <v>0</v>
      </c>
      <c r="AF31" s="51">
        <f>'Temp Relocation Housing Costs'!X31+'Temp Relocation Living Costs'!X31</f>
        <v>0</v>
      </c>
      <c r="AG31" s="51">
        <f>'Temp Relocation Housing Costs'!Y31+'Temp Relocation Living Costs'!Y31</f>
        <v>0</v>
      </c>
      <c r="AH31" s="51">
        <f>'Temp Relocation Housing Costs'!Z31+'Temp Relocation Living Costs'!Z31</f>
        <v>0</v>
      </c>
      <c r="AI31" s="51">
        <f>'Temp Relocation Housing Costs'!AA31+'Temp Relocation Living Costs'!AA31</f>
        <v>0</v>
      </c>
      <c r="AJ31" s="52">
        <f>'Temp Relocation Housing Costs'!AB31+'Temp Relocation Living Costs'!AB31</f>
        <v>272188.08154687966</v>
      </c>
      <c r="AK31" s="52">
        <f>'Temp Relocation Housing Costs'!AC31+'Temp Relocation Living Costs'!AC31</f>
        <v>306480.40955397236</v>
      </c>
      <c r="AL31" s="52">
        <f>'Temp Relocation Housing Costs'!AD31+'Temp Relocation Living Costs'!AD31</f>
        <v>208898.84492624563</v>
      </c>
      <c r="AM31" s="52">
        <f>'Temp Relocation Housing Costs'!AE31+'Temp Relocation Living Costs'!AE31</f>
        <v>208035.31245287377</v>
      </c>
      <c r="AN31" s="52">
        <f>'Temp Relocation Housing Costs'!AF31+'Temp Relocation Living Costs'!AF31</f>
        <v>168286.1570782307</v>
      </c>
      <c r="AO31" s="52">
        <f>'Temp Relocation Housing Costs'!AG31+'Temp Relocation Living Costs'!AG31</f>
        <v>66735.158470828697</v>
      </c>
      <c r="AP31" s="53">
        <f>'Temp Relocation Housing Costs'!AH31+'Temp Relocation Living Costs'!AH31</f>
        <v>21440540.869904675</v>
      </c>
      <c r="AQ31" s="53">
        <f>'Temp Relocation Housing Costs'!AI31+'Temp Relocation Living Costs'!AI31</f>
        <v>40473725.096270047</v>
      </c>
      <c r="AR31" s="53">
        <f>'Temp Relocation Housing Costs'!AJ31+'Temp Relocation Living Costs'!AJ31</f>
        <v>31992436.10992144</v>
      </c>
      <c r="AS31" s="53">
        <f>'Temp Relocation Housing Costs'!AK31+'Temp Relocation Living Costs'!AK31</f>
        <v>14432392.789479867</v>
      </c>
      <c r="AT31" s="53">
        <f>'Temp Relocation Housing Costs'!AL31+'Temp Relocation Living Costs'!AL31</f>
        <v>9106348.7023028918</v>
      </c>
      <c r="AU31" s="53">
        <f>'Temp Relocation Housing Costs'!AM31+'Temp Relocation Living Costs'!AM31</f>
        <v>4814922.6633957205</v>
      </c>
      <c r="AW31" s="68">
        <v>2050</v>
      </c>
      <c r="AX31" s="55">
        <f t="shared" si="5"/>
        <v>0</v>
      </c>
      <c r="AY31" s="56">
        <f t="shared" si="6"/>
        <v>1230623.9640290309</v>
      </c>
      <c r="AZ31" s="57">
        <f t="shared" si="7"/>
        <v>122260366.23127463</v>
      </c>
      <c r="BA31" s="58">
        <f t="shared" si="8"/>
        <v>123490990.19530366</v>
      </c>
    </row>
    <row r="32" spans="1:53" x14ac:dyDescent="0.35">
      <c r="A32">
        <v>2051</v>
      </c>
      <c r="B32" s="51">
        <f>'Temp Relocation Housing Costs'!B32+'Temp Relocation Living Costs'!B32</f>
        <v>0</v>
      </c>
      <c r="C32" s="51">
        <f>'Temp Relocation Housing Costs'!C32+'Temp Relocation Living Costs'!C32</f>
        <v>0</v>
      </c>
      <c r="D32" s="51">
        <f>'Temp Relocation Housing Costs'!D32+'Temp Relocation Living Costs'!D32</f>
        <v>0</v>
      </c>
      <c r="E32" s="51">
        <f>'Temp Relocation Housing Costs'!E32+'Temp Relocation Living Costs'!E32</f>
        <v>0</v>
      </c>
      <c r="F32" s="51">
        <f>'Temp Relocation Housing Costs'!F32+'Temp Relocation Living Costs'!F32</f>
        <v>0</v>
      </c>
      <c r="G32" s="51">
        <f>'Temp Relocation Housing Costs'!G32+'Temp Relocation Living Costs'!G32</f>
        <v>0</v>
      </c>
      <c r="H32" s="52">
        <f>'Temp Relocation Housing Costs'!H32+'Temp Relocation Living Costs'!H32</f>
        <v>296567.9766421612</v>
      </c>
      <c r="I32" s="52">
        <f>'Temp Relocation Housing Costs'!I32+'Temp Relocation Living Costs'!I32</f>
        <v>340434.93036392843</v>
      </c>
      <c r="J32" s="52">
        <f>'Temp Relocation Housing Costs'!J32+'Temp Relocation Living Costs'!J32</f>
        <v>234505.19150404035</v>
      </c>
      <c r="K32" s="52">
        <f>'Temp Relocation Housing Costs'!K32+'Temp Relocation Living Costs'!K32</f>
        <v>211567.76603774584</v>
      </c>
      <c r="L32" s="52">
        <f>'Temp Relocation Housing Costs'!L32+'Temp Relocation Living Costs'!L32</f>
        <v>174262.94952620618</v>
      </c>
      <c r="M32" s="52">
        <f>'Temp Relocation Housing Costs'!M32+'Temp Relocation Living Costs'!M32</f>
        <v>74011.777068854484</v>
      </c>
      <c r="N32" s="53">
        <f>'Temp Relocation Housing Costs'!N32+'Temp Relocation Living Costs'!N32</f>
        <v>23350115.757942371</v>
      </c>
      <c r="O32" s="53">
        <f>'Temp Relocation Housing Costs'!O32+'Temp Relocation Living Costs'!O32</f>
        <v>44936860.1798959</v>
      </c>
      <c r="P32" s="53">
        <f>'Temp Relocation Housing Costs'!P32+'Temp Relocation Living Costs'!P32</f>
        <v>35897308.365996256</v>
      </c>
      <c r="Q32" s="53">
        <f>'Temp Relocation Housing Costs'!Q32+'Temp Relocation Living Costs'!Q32</f>
        <v>14670635.68128752</v>
      </c>
      <c r="R32" s="53">
        <f>'Temp Relocation Housing Costs'!R32+'Temp Relocation Living Costs'!R32</f>
        <v>9425384.9186826125</v>
      </c>
      <c r="S32" s="53">
        <f>'Temp Relocation Housing Costs'!S32+'Temp Relocation Living Costs'!S32</f>
        <v>5337447.3406333588</v>
      </c>
      <c r="U32" s="68">
        <v>2051</v>
      </c>
      <c r="V32" s="55">
        <f t="shared" si="0"/>
        <v>0</v>
      </c>
      <c r="W32" s="56">
        <f t="shared" si="1"/>
        <v>1331350.5911429364</v>
      </c>
      <c r="X32" s="57">
        <f t="shared" si="2"/>
        <v>133617752.24443802</v>
      </c>
      <c r="Y32" s="58">
        <f t="shared" si="3"/>
        <v>134949102.83558095</v>
      </c>
      <c r="Z32" s="96">
        <f t="shared" si="4"/>
        <v>28098810.586277083</v>
      </c>
      <c r="AC32">
        <v>2051</v>
      </c>
      <c r="AD32" s="51">
        <f>'Temp Relocation Housing Costs'!V32+'Temp Relocation Living Costs'!V32</f>
        <v>0</v>
      </c>
      <c r="AE32" s="51">
        <f>'Temp Relocation Housing Costs'!W32+'Temp Relocation Living Costs'!W32</f>
        <v>0</v>
      </c>
      <c r="AF32" s="51">
        <f>'Temp Relocation Housing Costs'!X32+'Temp Relocation Living Costs'!X32</f>
        <v>0</v>
      </c>
      <c r="AG32" s="51">
        <f>'Temp Relocation Housing Costs'!Y32+'Temp Relocation Living Costs'!Y32</f>
        <v>0</v>
      </c>
      <c r="AH32" s="51">
        <f>'Temp Relocation Housing Costs'!Z32+'Temp Relocation Living Costs'!Z32</f>
        <v>0</v>
      </c>
      <c r="AI32" s="51">
        <f>'Temp Relocation Housing Costs'!AA32+'Temp Relocation Living Costs'!AA32</f>
        <v>0</v>
      </c>
      <c r="AJ32" s="52">
        <f>'Temp Relocation Housing Costs'!AB32+'Temp Relocation Living Costs'!AB32</f>
        <v>276097.57115311222</v>
      </c>
      <c r="AK32" s="52">
        <f>'Temp Relocation Housing Costs'!AC32+'Temp Relocation Living Costs'!AC32</f>
        <v>310882.44644278742</v>
      </c>
      <c r="AL32" s="52">
        <f>'Temp Relocation Housing Costs'!AD32+'Temp Relocation Living Costs'!AD32</f>
        <v>211899.29909143836</v>
      </c>
      <c r="AM32" s="52">
        <f>'Temp Relocation Housing Costs'!AE32+'Temp Relocation Living Costs'!AE32</f>
        <v>211023.36353557257</v>
      </c>
      <c r="AN32" s="52">
        <f>'Temp Relocation Housing Costs'!AF32+'Temp Relocation Living Costs'!AF32</f>
        <v>170703.28342054217</v>
      </c>
      <c r="AO32" s="52">
        <f>'Temp Relocation Housing Costs'!AG32+'Temp Relocation Living Costs'!AG32</f>
        <v>67693.688348144642</v>
      </c>
      <c r="AP32" s="53">
        <f>'Temp Relocation Housing Costs'!AH32+'Temp Relocation Living Costs'!AH32</f>
        <v>21738389.693674646</v>
      </c>
      <c r="AQ32" s="53">
        <f>'Temp Relocation Housing Costs'!AI32+'Temp Relocation Living Costs'!AI32</f>
        <v>41035980.101246819</v>
      </c>
      <c r="AR32" s="53">
        <f>'Temp Relocation Housing Costs'!AJ32+'Temp Relocation Living Costs'!AJ32</f>
        <v>32436870.302262712</v>
      </c>
      <c r="AS32" s="53">
        <f>'Temp Relocation Housing Costs'!AK32+'Temp Relocation Living Costs'!AK32</f>
        <v>14632885.456274789</v>
      </c>
      <c r="AT32" s="53">
        <f>'Temp Relocation Housing Costs'!AL32+'Temp Relocation Living Costs'!AL32</f>
        <v>9232852.7520970497</v>
      </c>
      <c r="AU32" s="53">
        <f>'Temp Relocation Housing Costs'!AM32+'Temp Relocation Living Costs'!AM32</f>
        <v>4881810.8571468769</v>
      </c>
      <c r="AW32" s="68">
        <v>2051</v>
      </c>
      <c r="AX32" s="55">
        <f t="shared" si="5"/>
        <v>0</v>
      </c>
      <c r="AY32" s="56">
        <f t="shared" si="6"/>
        <v>1248299.6519915974</v>
      </c>
      <c r="AZ32" s="57">
        <f t="shared" si="7"/>
        <v>123958789.1627029</v>
      </c>
      <c r="BA32" s="58">
        <f t="shared" si="8"/>
        <v>125207088.81469449</v>
      </c>
    </row>
    <row r="33" spans="1:53" x14ac:dyDescent="0.35">
      <c r="A33">
        <v>2052</v>
      </c>
      <c r="B33" s="51">
        <f>'Temp Relocation Housing Costs'!B33+'Temp Relocation Living Costs'!B33</f>
        <v>0</v>
      </c>
      <c r="C33" s="51">
        <f>'Temp Relocation Housing Costs'!C33+'Temp Relocation Living Costs'!C33</f>
        <v>0</v>
      </c>
      <c r="D33" s="51">
        <f>'Temp Relocation Housing Costs'!D33+'Temp Relocation Living Costs'!D33</f>
        <v>0</v>
      </c>
      <c r="E33" s="51">
        <f>'Temp Relocation Housing Costs'!E33+'Temp Relocation Living Costs'!E33</f>
        <v>0</v>
      </c>
      <c r="F33" s="51">
        <f>'Temp Relocation Housing Costs'!F33+'Temp Relocation Living Costs'!F33</f>
        <v>0</v>
      </c>
      <c r="G33" s="51">
        <f>'Temp Relocation Housing Costs'!G33+'Temp Relocation Living Costs'!G33</f>
        <v>0</v>
      </c>
      <c r="H33" s="52">
        <f>'Temp Relocation Housing Costs'!H33+'Temp Relocation Living Costs'!H33</f>
        <v>300827.63935639465</v>
      </c>
      <c r="I33" s="52">
        <f>'Temp Relocation Housing Costs'!I33+'Temp Relocation Living Costs'!I33</f>
        <v>345324.66254578042</v>
      </c>
      <c r="J33" s="52">
        <f>'Temp Relocation Housing Costs'!J33+'Temp Relocation Living Costs'!J33</f>
        <v>237873.43453504439</v>
      </c>
      <c r="K33" s="52">
        <f>'Temp Relocation Housing Costs'!K33+'Temp Relocation Living Costs'!K33</f>
        <v>214606.55442861811</v>
      </c>
      <c r="L33" s="52">
        <f>'Temp Relocation Housing Costs'!L33+'Temp Relocation Living Costs'!L33</f>
        <v>176765.92168447399</v>
      </c>
      <c r="M33" s="52">
        <f>'Temp Relocation Housing Costs'!M33+'Temp Relocation Living Costs'!M33</f>
        <v>75074.822414356357</v>
      </c>
      <c r="N33" s="53">
        <f>'Temp Relocation Housing Costs'!N33+'Temp Relocation Living Costs'!N33</f>
        <v>23674492.113725342</v>
      </c>
      <c r="O33" s="53">
        <f>'Temp Relocation Housing Costs'!O33+'Temp Relocation Living Costs'!O33</f>
        <v>45561116.397577651</v>
      </c>
      <c r="P33" s="53">
        <f>'Temp Relocation Housing Costs'!P33+'Temp Relocation Living Costs'!P33</f>
        <v>36395988.46638158</v>
      </c>
      <c r="Q33" s="53">
        <f>'Temp Relocation Housing Costs'!Q33+'Temp Relocation Living Costs'!Q33</f>
        <v>14874437.983111104</v>
      </c>
      <c r="R33" s="53">
        <f>'Temp Relocation Housing Costs'!R33+'Temp Relocation Living Costs'!R33</f>
        <v>9556320.9724250529</v>
      </c>
      <c r="S33" s="53">
        <f>'Temp Relocation Housing Costs'!S33+'Temp Relocation Living Costs'!S33</f>
        <v>5411594.3699451638</v>
      </c>
      <c r="U33" s="68">
        <v>2052</v>
      </c>
      <c r="V33" s="55">
        <f t="shared" si="0"/>
        <v>0</v>
      </c>
      <c r="W33" s="56">
        <f t="shared" si="1"/>
        <v>1350473.0349646679</v>
      </c>
      <c r="X33" s="57">
        <f t="shared" si="2"/>
        <v>135473950.30316588</v>
      </c>
      <c r="Y33" s="58">
        <f t="shared" si="3"/>
        <v>136824423.33813056</v>
      </c>
      <c r="Z33" s="96">
        <f t="shared" si="4"/>
        <v>26988713.30903041</v>
      </c>
      <c r="AC33">
        <v>2052</v>
      </c>
      <c r="AD33" s="51">
        <f>'Temp Relocation Housing Costs'!V33+'Temp Relocation Living Costs'!V33</f>
        <v>0</v>
      </c>
      <c r="AE33" s="51">
        <f>'Temp Relocation Housing Costs'!W33+'Temp Relocation Living Costs'!W33</f>
        <v>0</v>
      </c>
      <c r="AF33" s="51">
        <f>'Temp Relocation Housing Costs'!X33+'Temp Relocation Living Costs'!X33</f>
        <v>0</v>
      </c>
      <c r="AG33" s="51">
        <f>'Temp Relocation Housing Costs'!Y33+'Temp Relocation Living Costs'!Y33</f>
        <v>0</v>
      </c>
      <c r="AH33" s="51">
        <f>'Temp Relocation Housing Costs'!Z33+'Temp Relocation Living Costs'!Z33</f>
        <v>0</v>
      </c>
      <c r="AI33" s="51">
        <f>'Temp Relocation Housing Costs'!AA33+'Temp Relocation Living Costs'!AA33</f>
        <v>0</v>
      </c>
      <c r="AJ33" s="52">
        <f>'Temp Relocation Housing Costs'!AB33+'Temp Relocation Living Costs'!AB33</f>
        <v>280063.2135081882</v>
      </c>
      <c r="AK33" s="52">
        <f>'Temp Relocation Housing Costs'!AC33+'Temp Relocation Living Costs'!AC33</f>
        <v>315347.71063150954</v>
      </c>
      <c r="AL33" s="52">
        <f>'Temp Relocation Housing Costs'!AD33+'Temp Relocation Living Costs'!AD33</f>
        <v>214942.84935513095</v>
      </c>
      <c r="AM33" s="52">
        <f>'Temp Relocation Housing Costs'!AE33+'Temp Relocation Living Costs'!AE33</f>
        <v>214054.33256891911</v>
      </c>
      <c r="AN33" s="52">
        <f>'Temp Relocation Housing Costs'!AF33+'Temp Relocation Living Costs'!AF33</f>
        <v>173155.12741198254</v>
      </c>
      <c r="AO33" s="52">
        <f>'Temp Relocation Housing Costs'!AG33+'Temp Relocation Living Costs'!AG33</f>
        <v>68665.985773882756</v>
      </c>
      <c r="AP33" s="53">
        <f>'Temp Relocation Housing Costs'!AH33+'Temp Relocation Living Costs'!AH33</f>
        <v>22040376.189267326</v>
      </c>
      <c r="AQ33" s="53">
        <f>'Temp Relocation Housing Costs'!AI33+'Temp Relocation Living Costs'!AI33</f>
        <v>41606045.869623043</v>
      </c>
      <c r="AR33" s="53">
        <f>'Temp Relocation Housing Costs'!AJ33+'Temp Relocation Living Costs'!AJ33</f>
        <v>32887478.508694161</v>
      </c>
      <c r="AS33" s="53">
        <f>'Temp Relocation Housing Costs'!AK33+'Temp Relocation Living Costs'!AK33</f>
        <v>14836163.337553889</v>
      </c>
      <c r="AT33" s="53">
        <f>'Temp Relocation Housing Costs'!AL33+'Temp Relocation Living Costs'!AL33</f>
        <v>9361114.1774472576</v>
      </c>
      <c r="AU33" s="53">
        <f>'Temp Relocation Housing Costs'!AM33+'Temp Relocation Living Costs'!AM33</f>
        <v>4949628.2517961711</v>
      </c>
      <c r="AW33" s="68">
        <v>2052</v>
      </c>
      <c r="AX33" s="55">
        <f t="shared" si="5"/>
        <v>0</v>
      </c>
      <c r="AY33" s="56">
        <f t="shared" si="6"/>
        <v>1266229.2192496131</v>
      </c>
      <c r="AZ33" s="57">
        <f t="shared" si="7"/>
        <v>125680806.33438185</v>
      </c>
      <c r="BA33" s="58">
        <f t="shared" si="8"/>
        <v>126947035.55363145</v>
      </c>
    </row>
    <row r="34" spans="1:53" x14ac:dyDescent="0.35">
      <c r="A34">
        <v>2053</v>
      </c>
      <c r="B34" s="51">
        <f>'Temp Relocation Housing Costs'!B34+'Temp Relocation Living Costs'!B34</f>
        <v>0</v>
      </c>
      <c r="C34" s="51">
        <f>'Temp Relocation Housing Costs'!C34+'Temp Relocation Living Costs'!C34</f>
        <v>0</v>
      </c>
      <c r="D34" s="51">
        <f>'Temp Relocation Housing Costs'!D34+'Temp Relocation Living Costs'!D34</f>
        <v>0</v>
      </c>
      <c r="E34" s="51">
        <f>'Temp Relocation Housing Costs'!E34+'Temp Relocation Living Costs'!E34</f>
        <v>0</v>
      </c>
      <c r="F34" s="51">
        <f>'Temp Relocation Housing Costs'!F34+'Temp Relocation Living Costs'!F34</f>
        <v>0</v>
      </c>
      <c r="G34" s="51">
        <f>'Temp Relocation Housing Costs'!G34+'Temp Relocation Living Costs'!G34</f>
        <v>0</v>
      </c>
      <c r="H34" s="52">
        <f>'Temp Relocation Housing Costs'!H34+'Temp Relocation Living Costs'!H34</f>
        <v>305148.48442296602</v>
      </c>
      <c r="I34" s="52">
        <f>'Temp Relocation Housing Costs'!I34+'Temp Relocation Living Costs'!I34</f>
        <v>350284.62688854698</v>
      </c>
      <c r="J34" s="52">
        <f>'Temp Relocation Housing Costs'!J34+'Temp Relocation Living Costs'!J34</f>
        <v>241290.05628654995</v>
      </c>
      <c r="K34" s="52">
        <f>'Temp Relocation Housing Costs'!K34+'Temp Relocation Living Costs'!K34</f>
        <v>217688.98951982387</v>
      </c>
      <c r="L34" s="52">
        <f>'Temp Relocation Housing Costs'!L34+'Temp Relocation Living Costs'!L34</f>
        <v>179304.84451178584</v>
      </c>
      <c r="M34" s="52">
        <f>'Temp Relocation Housing Costs'!M34+'Temp Relocation Living Costs'!M34</f>
        <v>76153.136483990369</v>
      </c>
      <c r="N34" s="53">
        <f>'Temp Relocation Housing Costs'!N34+'Temp Relocation Living Costs'!N34</f>
        <v>24003374.657883652</v>
      </c>
      <c r="O34" s="53">
        <f>'Temp Relocation Housing Costs'!O34+'Temp Relocation Living Costs'!O34</f>
        <v>46194044.69033882</v>
      </c>
      <c r="P34" s="53">
        <f>'Temp Relocation Housing Costs'!P34+'Temp Relocation Living Costs'!P34</f>
        <v>36901596.15699137</v>
      </c>
      <c r="Q34" s="53">
        <f>'Temp Relocation Housing Costs'!Q34+'Temp Relocation Living Costs'!Q34</f>
        <v>15081071.476379342</v>
      </c>
      <c r="R34" s="53">
        <f>'Temp Relocation Housing Costs'!R34+'Temp Relocation Living Costs'!R34</f>
        <v>9689075.9704671204</v>
      </c>
      <c r="S34" s="53">
        <f>'Temp Relocation Housing Costs'!S34+'Temp Relocation Living Costs'!S34</f>
        <v>5486771.4388254927</v>
      </c>
      <c r="U34" s="68">
        <v>2053</v>
      </c>
      <c r="V34" s="55">
        <f t="shared" si="0"/>
        <v>0</v>
      </c>
      <c r="W34" s="56">
        <f t="shared" si="1"/>
        <v>1369870.1381136628</v>
      </c>
      <c r="X34" s="57">
        <f t="shared" si="2"/>
        <v>137355934.39088577</v>
      </c>
      <c r="Y34" s="58">
        <f t="shared" si="3"/>
        <v>138725804.52899945</v>
      </c>
      <c r="Z34" s="96">
        <f t="shared" si="4"/>
        <v>25922472.60353544</v>
      </c>
      <c r="AC34">
        <v>2053</v>
      </c>
      <c r="AD34" s="51">
        <f>'Temp Relocation Housing Costs'!V34+'Temp Relocation Living Costs'!V34</f>
        <v>0</v>
      </c>
      <c r="AE34" s="51">
        <f>'Temp Relocation Housing Costs'!W34+'Temp Relocation Living Costs'!W34</f>
        <v>0</v>
      </c>
      <c r="AF34" s="51">
        <f>'Temp Relocation Housing Costs'!X34+'Temp Relocation Living Costs'!X34</f>
        <v>0</v>
      </c>
      <c r="AG34" s="51">
        <f>'Temp Relocation Housing Costs'!Y34+'Temp Relocation Living Costs'!Y34</f>
        <v>0</v>
      </c>
      <c r="AH34" s="51">
        <f>'Temp Relocation Housing Costs'!Z34+'Temp Relocation Living Costs'!Z34</f>
        <v>0</v>
      </c>
      <c r="AI34" s="51">
        <f>'Temp Relocation Housing Costs'!AA34+'Temp Relocation Living Costs'!AA34</f>
        <v>0</v>
      </c>
      <c r="AJ34" s="52">
        <f>'Temp Relocation Housing Costs'!AB34+'Temp Relocation Living Costs'!AB34</f>
        <v>284085.81514480623</v>
      </c>
      <c r="AK34" s="52">
        <f>'Temp Relocation Housing Costs'!AC34+'Temp Relocation Living Costs'!AC34</f>
        <v>319877.11026597093</v>
      </c>
      <c r="AL34" s="52">
        <f>'Temp Relocation Housing Costs'!AD34+'Temp Relocation Living Costs'!AD34</f>
        <v>218030.11471484948</v>
      </c>
      <c r="AM34" s="52">
        <f>'Temp Relocation Housing Costs'!AE34+'Temp Relocation Living Costs'!AE34</f>
        <v>217128.8359916677</v>
      </c>
      <c r="AN34" s="52">
        <f>'Temp Relocation Housing Costs'!AF34+'Temp Relocation Living Costs'!AF34</f>
        <v>175642.18770880325</v>
      </c>
      <c r="AO34" s="52">
        <f>'Temp Relocation Housing Costs'!AG34+'Temp Relocation Living Costs'!AG34</f>
        <v>69652.248493980864</v>
      </c>
      <c r="AP34" s="53">
        <f>'Temp Relocation Housing Costs'!AH34+'Temp Relocation Living Costs'!AH34</f>
        <v>22346557.836607926</v>
      </c>
      <c r="AQ34" s="53">
        <f>'Temp Relocation Housing Costs'!AI34+'Temp Relocation Living Costs'!AI34</f>
        <v>42184030.90736904</v>
      </c>
      <c r="AR34" s="53">
        <f>'Temp Relocation Housing Costs'!AJ34+'Temp Relocation Living Costs'!AJ34</f>
        <v>33344346.497706711</v>
      </c>
      <c r="AS34" s="53">
        <f>'Temp Relocation Housing Costs'!AK34+'Temp Relocation Living Costs'!AK34</f>
        <v>15042265.125104977</v>
      </c>
      <c r="AT34" s="53">
        <f>'Temp Relocation Housing Costs'!AL34+'Temp Relocation Living Costs'!AL34</f>
        <v>9491157.3915549181</v>
      </c>
      <c r="AU34" s="53">
        <f>'Temp Relocation Housing Costs'!AM34+'Temp Relocation Living Costs'!AM34</f>
        <v>5018387.7556650965</v>
      </c>
      <c r="AW34" s="68">
        <v>2053</v>
      </c>
      <c r="AX34" s="55">
        <f t="shared" si="5"/>
        <v>0</v>
      </c>
      <c r="AY34" s="56">
        <f t="shared" si="6"/>
        <v>1284416.3123200785</v>
      </c>
      <c r="AZ34" s="57">
        <f t="shared" si="7"/>
        <v>127426745.51400867</v>
      </c>
      <c r="BA34" s="58">
        <f t="shared" si="8"/>
        <v>128711161.82632875</v>
      </c>
    </row>
    <row r="35" spans="1:53" x14ac:dyDescent="0.35">
      <c r="A35">
        <v>2054</v>
      </c>
      <c r="B35" s="51">
        <f>'Temp Relocation Housing Costs'!B35+'Temp Relocation Living Costs'!B35</f>
        <v>0</v>
      </c>
      <c r="C35" s="51">
        <f>'Temp Relocation Housing Costs'!C35+'Temp Relocation Living Costs'!C35</f>
        <v>0</v>
      </c>
      <c r="D35" s="51">
        <f>'Temp Relocation Housing Costs'!D35+'Temp Relocation Living Costs'!D35</f>
        <v>0</v>
      </c>
      <c r="E35" s="51">
        <f>'Temp Relocation Housing Costs'!E35+'Temp Relocation Living Costs'!E35</f>
        <v>0</v>
      </c>
      <c r="F35" s="51">
        <f>'Temp Relocation Housing Costs'!F35+'Temp Relocation Living Costs'!F35</f>
        <v>0</v>
      </c>
      <c r="G35" s="51">
        <f>'Temp Relocation Housing Costs'!G35+'Temp Relocation Living Costs'!G35</f>
        <v>0</v>
      </c>
      <c r="H35" s="52">
        <f>'Temp Relocation Housing Costs'!H35+'Temp Relocation Living Costs'!H35</f>
        <v>309531.39061573311</v>
      </c>
      <c r="I35" s="52">
        <f>'Temp Relocation Housing Costs'!I35+'Temp Relocation Living Costs'!I35</f>
        <v>355315.83215022192</v>
      </c>
      <c r="J35" s="52">
        <f>'Temp Relocation Housing Costs'!J35+'Temp Relocation Living Costs'!J35</f>
        <v>244755.75163139592</v>
      </c>
      <c r="K35" s="52">
        <f>'Temp Relocation Housing Costs'!K35+'Temp Relocation Living Costs'!K35</f>
        <v>220815.69821728929</v>
      </c>
      <c r="L35" s="52">
        <f>'Temp Relocation Housing Costs'!L35+'Temp Relocation Living Costs'!L35</f>
        <v>181880.23437449464</v>
      </c>
      <c r="M35" s="52">
        <f>'Temp Relocation Housing Costs'!M35+'Temp Relocation Living Costs'!M35</f>
        <v>77246.93858536896</v>
      </c>
      <c r="N35" s="53">
        <f>'Temp Relocation Housing Costs'!N35+'Temp Relocation Living Costs'!N35</f>
        <v>24336825.989719953</v>
      </c>
      <c r="O35" s="53">
        <f>'Temp Relocation Housing Costs'!O35+'Temp Relocation Living Costs'!O35</f>
        <v>46835765.529364266</v>
      </c>
      <c r="P35" s="53">
        <f>'Temp Relocation Housing Costs'!P35+'Temp Relocation Living Costs'!P35</f>
        <v>37414227.674884751</v>
      </c>
      <c r="Q35" s="53">
        <f>'Temp Relocation Housing Costs'!Q35+'Temp Relocation Living Costs'!Q35</f>
        <v>15290575.49158521</v>
      </c>
      <c r="R35" s="53">
        <f>'Temp Relocation Housing Costs'!R35+'Temp Relocation Living Costs'!R35</f>
        <v>9823675.1813140959</v>
      </c>
      <c r="S35" s="53">
        <f>'Temp Relocation Housing Costs'!S35+'Temp Relocation Living Costs'!S35</f>
        <v>5562992.8564317403</v>
      </c>
      <c r="U35" s="68">
        <v>2054</v>
      </c>
      <c r="V35" s="55">
        <f t="shared" si="0"/>
        <v>0</v>
      </c>
      <c r="W35" s="56">
        <f t="shared" si="1"/>
        <v>1389545.8455745038</v>
      </c>
      <c r="X35" s="57">
        <f t="shared" si="2"/>
        <v>139264062.72330001</v>
      </c>
      <c r="Y35" s="58">
        <f t="shared" si="3"/>
        <v>140653608.56887451</v>
      </c>
      <c r="Z35" s="96">
        <f t="shared" si="4"/>
        <v>24898355.827708807</v>
      </c>
      <c r="AC35">
        <v>2054</v>
      </c>
      <c r="AD35" s="51">
        <f>'Temp Relocation Housing Costs'!V35+'Temp Relocation Living Costs'!V35</f>
        <v>0</v>
      </c>
      <c r="AE35" s="51">
        <f>'Temp Relocation Housing Costs'!W35+'Temp Relocation Living Costs'!W35</f>
        <v>0</v>
      </c>
      <c r="AF35" s="51">
        <f>'Temp Relocation Housing Costs'!X35+'Temp Relocation Living Costs'!X35</f>
        <v>0</v>
      </c>
      <c r="AG35" s="51">
        <f>'Temp Relocation Housing Costs'!Y35+'Temp Relocation Living Costs'!Y35</f>
        <v>0</v>
      </c>
      <c r="AH35" s="51">
        <f>'Temp Relocation Housing Costs'!Z35+'Temp Relocation Living Costs'!Z35</f>
        <v>0</v>
      </c>
      <c r="AI35" s="51">
        <f>'Temp Relocation Housing Costs'!AA35+'Temp Relocation Living Costs'!AA35</f>
        <v>0</v>
      </c>
      <c r="AJ35" s="52">
        <f>'Temp Relocation Housing Costs'!AB35+'Temp Relocation Living Costs'!AB35</f>
        <v>288166.19418004865</v>
      </c>
      <c r="AK35" s="52">
        <f>'Temp Relocation Housing Costs'!AC35+'Temp Relocation Living Costs'!AC35</f>
        <v>324471.56653587619</v>
      </c>
      <c r="AL35" s="52">
        <f>'Temp Relocation Housing Costs'!AD35+'Temp Relocation Living Costs'!AD35</f>
        <v>221161.72305890039</v>
      </c>
      <c r="AM35" s="52">
        <f>'Temp Relocation Housing Costs'!AE35+'Temp Relocation Living Costs'!AE35</f>
        <v>220247.49909660098</v>
      </c>
      <c r="AN35" s="52">
        <f>'Temp Relocation Housing Costs'!AF35+'Temp Relocation Living Costs'!AF35</f>
        <v>178164.97012955107</v>
      </c>
      <c r="AO35" s="52">
        <f>'Temp Relocation Housing Costs'!AG35+'Temp Relocation Living Costs'!AG35</f>
        <v>70652.677094639701</v>
      </c>
      <c r="AP35" s="53">
        <f>'Temp Relocation Housing Costs'!AH35+'Temp Relocation Living Costs'!AH35</f>
        <v>22656992.914124262</v>
      </c>
      <c r="AQ35" s="53">
        <f>'Temp Relocation Housing Costs'!AI35+'Temp Relocation Living Costs'!AI35</f>
        <v>42770045.227804027</v>
      </c>
      <c r="AR35" s="53">
        <f>'Temp Relocation Housing Costs'!AJ35+'Temp Relocation Living Costs'!AJ35</f>
        <v>33807561.229274459</v>
      </c>
      <c r="AS35" s="53">
        <f>'Temp Relocation Housing Costs'!AK35+'Temp Relocation Living Costs'!AK35</f>
        <v>15251230.04821647</v>
      </c>
      <c r="AT35" s="53">
        <f>'Temp Relocation Housing Costs'!AL35+'Temp Relocation Living Costs'!AL35</f>
        <v>9623007.1467660069</v>
      </c>
      <c r="AU35" s="53">
        <f>'Temp Relocation Housing Costs'!AM35+'Temp Relocation Living Costs'!AM35</f>
        <v>5088102.4563956419</v>
      </c>
      <c r="AW35" s="68">
        <v>2054</v>
      </c>
      <c r="AX35" s="55">
        <f t="shared" si="5"/>
        <v>0</v>
      </c>
      <c r="AY35" s="56">
        <f t="shared" si="6"/>
        <v>1302864.6300956171</v>
      </c>
      <c r="AZ35" s="57">
        <f t="shared" si="7"/>
        <v>129196939.02258085</v>
      </c>
      <c r="BA35" s="58">
        <f t="shared" si="8"/>
        <v>130499803.65267646</v>
      </c>
    </row>
    <row r="36" spans="1:53" x14ac:dyDescent="0.35">
      <c r="A36">
        <v>2055</v>
      </c>
      <c r="B36" s="51">
        <f>'Temp Relocation Housing Costs'!B36+'Temp Relocation Living Costs'!B36</f>
        <v>0</v>
      </c>
      <c r="C36" s="51">
        <f>'Temp Relocation Housing Costs'!C36+'Temp Relocation Living Costs'!C36</f>
        <v>0</v>
      </c>
      <c r="D36" s="51">
        <f>'Temp Relocation Housing Costs'!D36+'Temp Relocation Living Costs'!D36</f>
        <v>0</v>
      </c>
      <c r="E36" s="51">
        <f>'Temp Relocation Housing Costs'!E36+'Temp Relocation Living Costs'!E36</f>
        <v>0</v>
      </c>
      <c r="F36" s="51">
        <f>'Temp Relocation Housing Costs'!F36+'Temp Relocation Living Costs'!F36</f>
        <v>0</v>
      </c>
      <c r="G36" s="51">
        <f>'Temp Relocation Housing Costs'!G36+'Temp Relocation Living Costs'!G36</f>
        <v>0</v>
      </c>
      <c r="H36" s="52">
        <f>'Temp Relocation Housing Costs'!H36+'Temp Relocation Living Costs'!H36</f>
        <v>313977.24933055177</v>
      </c>
      <c r="I36" s="52">
        <f>'Temp Relocation Housing Costs'!I36+'Temp Relocation Living Costs'!I36</f>
        <v>360419.30157778366</v>
      </c>
      <c r="J36" s="52">
        <f>'Temp Relocation Housing Costs'!J36+'Temp Relocation Living Costs'!J36</f>
        <v>248271.22542301303</v>
      </c>
      <c r="K36" s="52">
        <f>'Temp Relocation Housing Costs'!K36+'Temp Relocation Living Costs'!K36</f>
        <v>223987.31643131023</v>
      </c>
      <c r="L36" s="52">
        <f>'Temp Relocation Housing Costs'!L36+'Temp Relocation Living Costs'!L36</f>
        <v>184492.61505562221</v>
      </c>
      <c r="M36" s="52">
        <f>'Temp Relocation Housing Costs'!M36+'Temp Relocation Living Costs'!M36</f>
        <v>78356.451176061804</v>
      </c>
      <c r="N36" s="53">
        <f>'Temp Relocation Housing Costs'!N36+'Temp Relocation Living Costs'!N36</f>
        <v>24674909.578157187</v>
      </c>
      <c r="O36" s="53">
        <f>'Temp Relocation Housing Costs'!O36+'Temp Relocation Living Costs'!O36</f>
        <v>47486401.059406713</v>
      </c>
      <c r="P36" s="53">
        <f>'Temp Relocation Housing Costs'!P36+'Temp Relocation Living Costs'!P36</f>
        <v>37933980.594031863</v>
      </c>
      <c r="Q36" s="53">
        <f>'Temp Relocation Housing Costs'!Q36+'Temp Relocation Living Costs'!Q36</f>
        <v>15502989.905595032</v>
      </c>
      <c r="R36" s="53">
        <f>'Temp Relocation Housing Costs'!R36+'Temp Relocation Living Costs'!R36</f>
        <v>9960144.2244975977</v>
      </c>
      <c r="S36" s="53">
        <f>'Temp Relocation Housing Costs'!S36+'Temp Relocation Living Costs'!S36</f>
        <v>5640273.1307019992</v>
      </c>
      <c r="U36" s="68">
        <v>2055</v>
      </c>
      <c r="V36" s="55">
        <f t="shared" si="0"/>
        <v>0</v>
      </c>
      <c r="W36" s="56">
        <f t="shared" si="1"/>
        <v>1409504.1589943429</v>
      </c>
      <c r="X36" s="57">
        <f t="shared" si="2"/>
        <v>141198698.49239036</v>
      </c>
      <c r="Y36" s="58">
        <f t="shared" si="3"/>
        <v>142608202.65138471</v>
      </c>
      <c r="Z36" s="96">
        <f t="shared" si="4"/>
        <v>23914698.791061327</v>
      </c>
      <c r="AC36">
        <v>2055</v>
      </c>
      <c r="AD36" s="51">
        <f>'Temp Relocation Housing Costs'!V36+'Temp Relocation Living Costs'!V36</f>
        <v>0</v>
      </c>
      <c r="AE36" s="51">
        <f>'Temp Relocation Housing Costs'!W36+'Temp Relocation Living Costs'!W36</f>
        <v>0</v>
      </c>
      <c r="AF36" s="51">
        <f>'Temp Relocation Housing Costs'!X36+'Temp Relocation Living Costs'!X36</f>
        <v>0</v>
      </c>
      <c r="AG36" s="51">
        <f>'Temp Relocation Housing Costs'!Y36+'Temp Relocation Living Costs'!Y36</f>
        <v>0</v>
      </c>
      <c r="AH36" s="51">
        <f>'Temp Relocation Housing Costs'!Z36+'Temp Relocation Living Costs'!Z36</f>
        <v>0</v>
      </c>
      <c r="AI36" s="51">
        <f>'Temp Relocation Housing Costs'!AA36+'Temp Relocation Living Costs'!AA36</f>
        <v>0</v>
      </c>
      <c r="AJ36" s="52">
        <f>'Temp Relocation Housing Costs'!AB36+'Temp Relocation Living Costs'!AB36</f>
        <v>292305.18048177066</v>
      </c>
      <c r="AK36" s="52">
        <f>'Temp Relocation Housing Costs'!AC36+'Temp Relocation Living Costs'!AC36</f>
        <v>329132.01386215468</v>
      </c>
      <c r="AL36" s="52">
        <f>'Temp Relocation Housing Costs'!AD36+'Temp Relocation Living Costs'!AD36</f>
        <v>224338.3112940703</v>
      </c>
      <c r="AM36" s="52">
        <f>'Temp Relocation Housing Costs'!AE36+'Temp Relocation Living Costs'!AE36</f>
        <v>223410.95615770158</v>
      </c>
      <c r="AN36" s="52">
        <f>'Temp Relocation Housing Costs'!AF36+'Temp Relocation Living Costs'!AF36</f>
        <v>180723.98775794153</v>
      </c>
      <c r="AO36" s="52">
        <f>'Temp Relocation Housing Costs'!AG36+'Temp Relocation Living Costs'!AG36</f>
        <v>71667.475043117985</v>
      </c>
      <c r="AP36" s="53">
        <f>'Temp Relocation Housing Costs'!AH36+'Temp Relocation Living Costs'!AH36</f>
        <v>22971740.509839486</v>
      </c>
      <c r="AQ36" s="53">
        <f>'Temp Relocation Housing Costs'!AI36+'Temp Relocation Living Costs'!AI36</f>
        <v>43364200.372535989</v>
      </c>
      <c r="AR36" s="53">
        <f>'Temp Relocation Housing Costs'!AJ36+'Temp Relocation Living Costs'!AJ36</f>
        <v>34277210.8714066</v>
      </c>
      <c r="AS36" s="53">
        <f>'Temp Relocation Housing Costs'!AK36+'Temp Relocation Living Costs'!AK36</f>
        <v>15463097.881144261</v>
      </c>
      <c r="AT36" s="53">
        <f>'Temp Relocation Housing Costs'!AL36+'Temp Relocation Living Costs'!AL36</f>
        <v>9756688.5392824374</v>
      </c>
      <c r="AU36" s="53">
        <f>'Temp Relocation Housing Costs'!AM36+'Temp Relocation Living Costs'!AM36</f>
        <v>5158785.6234413851</v>
      </c>
      <c r="AW36" s="68">
        <v>2055</v>
      </c>
      <c r="AX36" s="55">
        <f t="shared" si="5"/>
        <v>0</v>
      </c>
      <c r="AY36" s="56">
        <f t="shared" si="6"/>
        <v>1321577.9245967567</v>
      </c>
      <c r="AZ36" s="57">
        <f t="shared" si="7"/>
        <v>130991723.79765016</v>
      </c>
      <c r="BA36" s="58">
        <f t="shared" si="8"/>
        <v>132313301.72224692</v>
      </c>
    </row>
    <row r="37" spans="1:53" x14ac:dyDescent="0.35">
      <c r="A37">
        <v>2056</v>
      </c>
      <c r="B37" s="51">
        <f>'Temp Relocation Housing Costs'!B37+'Temp Relocation Living Costs'!B37</f>
        <v>0</v>
      </c>
      <c r="C37" s="51">
        <f>'Temp Relocation Housing Costs'!C37+'Temp Relocation Living Costs'!C37</f>
        <v>0</v>
      </c>
      <c r="D37" s="51">
        <f>'Temp Relocation Housing Costs'!D37+'Temp Relocation Living Costs'!D37</f>
        <v>0</v>
      </c>
      <c r="E37" s="51">
        <f>'Temp Relocation Housing Costs'!E37+'Temp Relocation Living Costs'!E37</f>
        <v>0</v>
      </c>
      <c r="F37" s="51">
        <f>'Temp Relocation Housing Costs'!F37+'Temp Relocation Living Costs'!F37</f>
        <v>0</v>
      </c>
      <c r="G37" s="51">
        <f>'Temp Relocation Housing Costs'!G37+'Temp Relocation Living Costs'!G37</f>
        <v>0</v>
      </c>
      <c r="H37" s="52">
        <f>'Temp Relocation Housing Costs'!H37+'Temp Relocation Living Costs'!H37</f>
        <v>318486.96476656699</v>
      </c>
      <c r="I37" s="52">
        <f>'Temp Relocation Housing Costs'!I37+'Temp Relocation Living Costs'!I37</f>
        <v>365596.07311530359</v>
      </c>
      <c r="J37" s="52">
        <f>'Temp Relocation Housing Costs'!J37+'Temp Relocation Living Costs'!J37</f>
        <v>251837.19263877714</v>
      </c>
      <c r="K37" s="52">
        <f>'Temp Relocation Housing Costs'!K37+'Temp Relocation Living Costs'!K37</f>
        <v>227204.48920588425</v>
      </c>
      <c r="L37" s="52">
        <f>'Temp Relocation Housing Costs'!L37+'Temp Relocation Living Costs'!L37</f>
        <v>187142.51786138635</v>
      </c>
      <c r="M37" s="52">
        <f>'Temp Relocation Housing Costs'!M37+'Temp Relocation Living Costs'!M37</f>
        <v>79481.899908839376</v>
      </c>
      <c r="N37" s="53">
        <f>'Temp Relocation Housing Costs'!N37+'Temp Relocation Living Costs'!N37</f>
        <v>25017689.77381916</v>
      </c>
      <c r="O37" s="53">
        <f>'Temp Relocation Housing Costs'!O37+'Temp Relocation Living Costs'!O37</f>
        <v>48146075.122035727</v>
      </c>
      <c r="P37" s="53">
        <f>'Temp Relocation Housing Costs'!P37+'Temp Relocation Living Costs'!P37</f>
        <v>38460953.84388604</v>
      </c>
      <c r="Q37" s="53">
        <f>'Temp Relocation Housing Costs'!Q37+'Temp Relocation Living Costs'!Q37</f>
        <v>15718355.149238707</v>
      </c>
      <c r="R37" s="53">
        <f>'Temp Relocation Housing Costs'!R37+'Temp Relocation Living Costs'!R37</f>
        <v>10098509.075451985</v>
      </c>
      <c r="S37" s="53">
        <f>'Temp Relocation Housing Costs'!S37+'Temp Relocation Living Costs'!S37</f>
        <v>5718626.9711164944</v>
      </c>
      <c r="U37" s="68">
        <v>2056</v>
      </c>
      <c r="V37" s="55">
        <f t="shared" si="0"/>
        <v>0</v>
      </c>
      <c r="W37" s="56">
        <f t="shared" si="1"/>
        <v>1429749.1374967578</v>
      </c>
      <c r="X37" s="57">
        <f t="shared" si="2"/>
        <v>143160209.93554813</v>
      </c>
      <c r="Y37" s="58">
        <f t="shared" si="3"/>
        <v>144589959.0730449</v>
      </c>
      <c r="Z37" s="96">
        <f t="shared" si="4"/>
        <v>22969903.050373547</v>
      </c>
      <c r="AC37">
        <v>2056</v>
      </c>
      <c r="AD37" s="51">
        <f>'Temp Relocation Housing Costs'!V37+'Temp Relocation Living Costs'!V37</f>
        <v>0</v>
      </c>
      <c r="AE37" s="51">
        <f>'Temp Relocation Housing Costs'!W37+'Temp Relocation Living Costs'!W37</f>
        <v>0</v>
      </c>
      <c r="AF37" s="51">
        <f>'Temp Relocation Housing Costs'!X37+'Temp Relocation Living Costs'!X37</f>
        <v>0</v>
      </c>
      <c r="AG37" s="51">
        <f>'Temp Relocation Housing Costs'!Y37+'Temp Relocation Living Costs'!Y37</f>
        <v>0</v>
      </c>
      <c r="AH37" s="51">
        <f>'Temp Relocation Housing Costs'!Z37+'Temp Relocation Living Costs'!Z37</f>
        <v>0</v>
      </c>
      <c r="AI37" s="51">
        <f>'Temp Relocation Housing Costs'!AA37+'Temp Relocation Living Costs'!AA37</f>
        <v>0</v>
      </c>
      <c r="AJ37" s="52">
        <f>'Temp Relocation Housing Costs'!AB37+'Temp Relocation Living Costs'!AB37</f>
        <v>296503.61583737837</v>
      </c>
      <c r="AK37" s="52">
        <f>'Temp Relocation Housing Costs'!AC37+'Temp Relocation Living Costs'!AC37</f>
        <v>333859.40008700278</v>
      </c>
      <c r="AL37" s="52">
        <f>'Temp Relocation Housing Costs'!AD37+'Temp Relocation Living Costs'!AD37</f>
        <v>227560.52547516002</v>
      </c>
      <c r="AM37" s="52">
        <f>'Temp Relocation Housing Costs'!AE37+'Temp Relocation Living Costs'!AE37</f>
        <v>226619.85055915097</v>
      </c>
      <c r="AN37" s="52">
        <f>'Temp Relocation Housing Costs'!AF37+'Temp Relocation Living Costs'!AF37</f>
        <v>183319.76104720987</v>
      </c>
      <c r="AO37" s="52">
        <f>'Temp Relocation Housing Costs'!AG37+'Temp Relocation Living Costs'!AG37</f>
        <v>72696.84872911367</v>
      </c>
      <c r="AP37" s="53">
        <f>'Temp Relocation Housing Costs'!AH37+'Temp Relocation Living Costs'!AH37</f>
        <v>23290860.532618795</v>
      </c>
      <c r="AQ37" s="53">
        <f>'Temp Relocation Housing Costs'!AI37+'Temp Relocation Living Costs'!AI37</f>
        <v>43966609.432692431</v>
      </c>
      <c r="AR37" s="53">
        <f>'Temp Relocation Housing Costs'!AJ37+'Temp Relocation Living Costs'!AJ37</f>
        <v>34753384.816929318</v>
      </c>
      <c r="AS37" s="53">
        <f>'Temp Relocation Housing Costs'!AK37+'Temp Relocation Living Costs'!AK37</f>
        <v>15677908.95068232</v>
      </c>
      <c r="AT37" s="53">
        <f>'Temp Relocation Housing Costs'!AL37+'Temp Relocation Living Costs'!AL37</f>
        <v>9892227.0139388423</v>
      </c>
      <c r="AU37" s="53">
        <f>'Temp Relocation Housing Costs'!AM37+'Temp Relocation Living Costs'!AM37</f>
        <v>5230450.7105931854</v>
      </c>
      <c r="AW37" s="68">
        <v>2056</v>
      </c>
      <c r="AX37" s="55">
        <f t="shared" si="5"/>
        <v>0</v>
      </c>
      <c r="AY37" s="56">
        <f t="shared" si="6"/>
        <v>1340560.0017350155</v>
      </c>
      <c r="AZ37" s="57">
        <f t="shared" si="7"/>
        <v>132811441.45745488</v>
      </c>
      <c r="BA37" s="58">
        <f t="shared" si="8"/>
        <v>134152001.45918989</v>
      </c>
    </row>
    <row r="38" spans="1:53" x14ac:dyDescent="0.35">
      <c r="A38">
        <v>2057</v>
      </c>
      <c r="B38" s="51">
        <f>'Temp Relocation Housing Costs'!B38+'Temp Relocation Living Costs'!B38</f>
        <v>0</v>
      </c>
      <c r="C38" s="51">
        <f>'Temp Relocation Housing Costs'!C38+'Temp Relocation Living Costs'!C38</f>
        <v>0</v>
      </c>
      <c r="D38" s="51">
        <f>'Temp Relocation Housing Costs'!D38+'Temp Relocation Living Costs'!D38</f>
        <v>0</v>
      </c>
      <c r="E38" s="51">
        <f>'Temp Relocation Housing Costs'!E38+'Temp Relocation Living Costs'!E38</f>
        <v>0</v>
      </c>
      <c r="F38" s="51">
        <f>'Temp Relocation Housing Costs'!F38+'Temp Relocation Living Costs'!F38</f>
        <v>0</v>
      </c>
      <c r="G38" s="51">
        <f>'Temp Relocation Housing Costs'!G38+'Temp Relocation Living Costs'!G38</f>
        <v>0</v>
      </c>
      <c r="H38" s="52">
        <f>'Temp Relocation Housing Costs'!H38+'Temp Relocation Living Costs'!H38</f>
        <v>323061.45411010948</v>
      </c>
      <c r="I38" s="52">
        <f>'Temp Relocation Housing Costs'!I38+'Temp Relocation Living Costs'!I38</f>
        <v>370847.1996150419</v>
      </c>
      <c r="J38" s="52">
        <f>'Temp Relocation Housing Costs'!J38+'Temp Relocation Living Costs'!J38</f>
        <v>255454.37852542134</v>
      </c>
      <c r="K38" s="52">
        <f>'Temp Relocation Housing Costs'!K38+'Temp Relocation Living Costs'!K38</f>
        <v>230467.87084989942</v>
      </c>
      <c r="L38" s="52">
        <f>'Temp Relocation Housing Costs'!L38+'Temp Relocation Living Costs'!L38</f>
        <v>189830.481729258</v>
      </c>
      <c r="M38" s="52">
        <f>'Temp Relocation Housing Costs'!M38+'Temp Relocation Living Costs'!M38</f>
        <v>80623.513677566109</v>
      </c>
      <c r="N38" s="53">
        <f>'Temp Relocation Housing Costs'!N38+'Temp Relocation Living Costs'!N38</f>
        <v>25365231.821279041</v>
      </c>
      <c r="O38" s="53">
        <f>'Temp Relocation Housing Costs'!O38+'Temp Relocation Living Costs'!O38</f>
        <v>48814913.279209629</v>
      </c>
      <c r="P38" s="53">
        <f>'Temp Relocation Housing Costs'!P38+'Temp Relocation Living Costs'!P38</f>
        <v>38995247.728213951</v>
      </c>
      <c r="Q38" s="53">
        <f>'Temp Relocation Housing Costs'!Q38+'Temp Relocation Living Costs'!Q38</f>
        <v>15936712.215005223</v>
      </c>
      <c r="R38" s="53">
        <f>'Temp Relocation Housing Costs'!R38+'Temp Relocation Living Costs'!R38</f>
        <v>10238796.070458522</v>
      </c>
      <c r="S38" s="53">
        <f>'Temp Relocation Housing Costs'!S38+'Temp Relocation Living Costs'!S38</f>
        <v>5798069.2914973702</v>
      </c>
      <c r="U38" s="68">
        <v>2057</v>
      </c>
      <c r="V38" s="55">
        <f t="shared" si="0"/>
        <v>0</v>
      </c>
      <c r="W38" s="56">
        <f t="shared" si="1"/>
        <v>1450284.8985072963</v>
      </c>
      <c r="X38" s="57">
        <f t="shared" si="2"/>
        <v>145148970.40566373</v>
      </c>
      <c r="Y38" s="58">
        <f t="shared" si="3"/>
        <v>146599255.30417103</v>
      </c>
      <c r="Z38" s="96">
        <f t="shared" si="4"/>
        <v>22062433.312211387</v>
      </c>
      <c r="AC38">
        <v>2057</v>
      </c>
      <c r="AD38" s="51">
        <f>'Temp Relocation Housing Costs'!V38+'Temp Relocation Living Costs'!V38</f>
        <v>0</v>
      </c>
      <c r="AE38" s="51">
        <f>'Temp Relocation Housing Costs'!W38+'Temp Relocation Living Costs'!W38</f>
        <v>0</v>
      </c>
      <c r="AF38" s="51">
        <f>'Temp Relocation Housing Costs'!X38+'Temp Relocation Living Costs'!X38</f>
        <v>0</v>
      </c>
      <c r="AG38" s="51">
        <f>'Temp Relocation Housing Costs'!Y38+'Temp Relocation Living Costs'!Y38</f>
        <v>0</v>
      </c>
      <c r="AH38" s="51">
        <f>'Temp Relocation Housing Costs'!Z38+'Temp Relocation Living Costs'!Z38</f>
        <v>0</v>
      </c>
      <c r="AI38" s="51">
        <f>'Temp Relocation Housing Costs'!AA38+'Temp Relocation Living Costs'!AA38</f>
        <v>0</v>
      </c>
      <c r="AJ38" s="52">
        <f>'Temp Relocation Housing Costs'!AB38+'Temp Relocation Living Costs'!AB38</f>
        <v>300762.35412503185</v>
      </c>
      <c r="AK38" s="52">
        <f>'Temp Relocation Housing Costs'!AC38+'Temp Relocation Living Costs'!AC38</f>
        <v>338654.68666665559</v>
      </c>
      <c r="AL38" s="52">
        <f>'Temp Relocation Housing Costs'!AD38+'Temp Relocation Living Costs'!AD38</f>
        <v>230829.02093637944</v>
      </c>
      <c r="AM38" s="52">
        <f>'Temp Relocation Housing Costs'!AE38+'Temp Relocation Living Costs'!AE38</f>
        <v>229874.83492618101</v>
      </c>
      <c r="AN38" s="52">
        <f>'Temp Relocation Housing Costs'!AF38+'Temp Relocation Living Costs'!AF38</f>
        <v>185952.81792596122</v>
      </c>
      <c r="AO38" s="52">
        <f>'Temp Relocation Housing Costs'!AG38+'Temp Relocation Living Costs'!AG38</f>
        <v>73741.00750673961</v>
      </c>
      <c r="AP38" s="53">
        <f>'Temp Relocation Housing Costs'!AH38+'Temp Relocation Living Costs'!AH38</f>
        <v>23614413.723572493</v>
      </c>
      <c r="AQ38" s="53">
        <f>'Temp Relocation Housing Costs'!AI38+'Temp Relocation Living Costs'!AI38</f>
        <v>44577387.070446067</v>
      </c>
      <c r="AR38" s="53">
        <f>'Temp Relocation Housing Costs'!AJ38+'Temp Relocation Living Costs'!AJ38</f>
        <v>35236173.700500697</v>
      </c>
      <c r="AS38" s="53">
        <f>'Temp Relocation Housing Costs'!AK38+'Temp Relocation Living Costs'!AK38</f>
        <v>15895704.143838478</v>
      </c>
      <c r="AT38" s="53">
        <f>'Temp Relocation Housing Costs'!AL38+'Temp Relocation Living Costs'!AL38</f>
        <v>10029648.369045742</v>
      </c>
      <c r="AU38" s="53">
        <f>'Temp Relocation Housing Costs'!AM38+'Temp Relocation Living Costs'!AM38</f>
        <v>5303111.3585399762</v>
      </c>
      <c r="AW38" s="68">
        <v>2057</v>
      </c>
      <c r="AX38" s="55">
        <f t="shared" si="5"/>
        <v>0</v>
      </c>
      <c r="AY38" s="56">
        <f t="shared" si="6"/>
        <v>1359814.7220869486</v>
      </c>
      <c r="AZ38" s="57">
        <f t="shared" si="7"/>
        <v>134656438.36594346</v>
      </c>
      <c r="BA38" s="58">
        <f t="shared" si="8"/>
        <v>136016253.0880304</v>
      </c>
    </row>
    <row r="39" spans="1:53" x14ac:dyDescent="0.35">
      <c r="A39">
        <v>2058</v>
      </c>
      <c r="B39" s="51">
        <f>'Temp Relocation Housing Costs'!B39+'Temp Relocation Living Costs'!B39</f>
        <v>0</v>
      </c>
      <c r="C39" s="51">
        <f>'Temp Relocation Housing Costs'!C39+'Temp Relocation Living Costs'!C39</f>
        <v>0</v>
      </c>
      <c r="D39" s="51">
        <f>'Temp Relocation Housing Costs'!D39+'Temp Relocation Living Costs'!D39</f>
        <v>0</v>
      </c>
      <c r="E39" s="51">
        <f>'Temp Relocation Housing Costs'!E39+'Temp Relocation Living Costs'!E39</f>
        <v>0</v>
      </c>
      <c r="F39" s="51">
        <f>'Temp Relocation Housing Costs'!F39+'Temp Relocation Living Costs'!F39</f>
        <v>0</v>
      </c>
      <c r="G39" s="51">
        <f>'Temp Relocation Housing Costs'!G39+'Temp Relocation Living Costs'!G39</f>
        <v>0</v>
      </c>
      <c r="H39" s="52">
        <f>'Temp Relocation Housing Costs'!H39+'Temp Relocation Living Costs'!H39</f>
        <v>327701.64772123337</v>
      </c>
      <c r="I39" s="52">
        <f>'Temp Relocation Housing Costs'!I39+'Temp Relocation Living Costs'!I39</f>
        <v>376173.74905157834</v>
      </c>
      <c r="J39" s="52">
        <f>'Temp Relocation Housing Costs'!J39+'Temp Relocation Living Costs'!J39</f>
        <v>259123.51874653623</v>
      </c>
      <c r="K39" s="52">
        <f>'Temp Relocation Housing Costs'!K39+'Temp Relocation Living Costs'!K39</f>
        <v>233778.12507020813</v>
      </c>
      <c r="L39" s="52">
        <f>'Temp Relocation Housing Costs'!L39+'Temp Relocation Living Costs'!L39</f>
        <v>192557.05333757011</v>
      </c>
      <c r="M39" s="52">
        <f>'Temp Relocation Housing Costs'!M39+'Temp Relocation Living Costs'!M39</f>
        <v>81781.52466375292</v>
      </c>
      <c r="N39" s="53">
        <f>'Temp Relocation Housing Costs'!N39+'Temp Relocation Living Costs'!N39</f>
        <v>25717601.871477969</v>
      </c>
      <c r="O39" s="53">
        <f>'Temp Relocation Housing Costs'!O39+'Temp Relocation Living Costs'!O39</f>
        <v>49493042.837174922</v>
      </c>
      <c r="P39" s="53">
        <f>'Temp Relocation Housing Costs'!P39+'Temp Relocation Living Costs'!P39</f>
        <v>39536963.944187306</v>
      </c>
      <c r="Q39" s="53">
        <f>'Temp Relocation Housing Costs'!Q39+'Temp Relocation Living Costs'!Q39</f>
        <v>16158102.664845157</v>
      </c>
      <c r="R39" s="53">
        <f>'Temp Relocation Housing Costs'!R39+'Temp Relocation Living Costs'!R39</f>
        <v>10381031.911658181</v>
      </c>
      <c r="S39" s="53">
        <f>'Temp Relocation Housing Costs'!S39+'Temp Relocation Living Costs'!S39</f>
        <v>5878615.2128473921</v>
      </c>
      <c r="U39" s="68">
        <v>2058</v>
      </c>
      <c r="V39" s="55">
        <f t="shared" si="0"/>
        <v>0</v>
      </c>
      <c r="W39" s="56">
        <f t="shared" si="1"/>
        <v>1471115.618590879</v>
      </c>
      <c r="X39" s="57">
        <f t="shared" si="2"/>
        <v>147165358.44219092</v>
      </c>
      <c r="Y39" s="58">
        <f t="shared" si="3"/>
        <v>148636474.06078181</v>
      </c>
      <c r="Z39" s="96">
        <f t="shared" si="4"/>
        <v>21190814.938061073</v>
      </c>
      <c r="AC39">
        <v>2058</v>
      </c>
      <c r="AD39" s="51">
        <f>'Temp Relocation Housing Costs'!V39+'Temp Relocation Living Costs'!V39</f>
        <v>0</v>
      </c>
      <c r="AE39" s="51">
        <f>'Temp Relocation Housing Costs'!W39+'Temp Relocation Living Costs'!W39</f>
        <v>0</v>
      </c>
      <c r="AF39" s="51">
        <f>'Temp Relocation Housing Costs'!X39+'Temp Relocation Living Costs'!X39</f>
        <v>0</v>
      </c>
      <c r="AG39" s="51">
        <f>'Temp Relocation Housing Costs'!Y39+'Temp Relocation Living Costs'!Y39</f>
        <v>0</v>
      </c>
      <c r="AH39" s="51">
        <f>'Temp Relocation Housing Costs'!Z39+'Temp Relocation Living Costs'!Z39</f>
        <v>0</v>
      </c>
      <c r="AI39" s="51">
        <f>'Temp Relocation Housing Costs'!AA39+'Temp Relocation Living Costs'!AA39</f>
        <v>0</v>
      </c>
      <c r="AJ39" s="52">
        <f>'Temp Relocation Housing Costs'!AB39+'Temp Relocation Living Costs'!AB39</f>
        <v>305082.26148730697</v>
      </c>
      <c r="AK39" s="52">
        <f>'Temp Relocation Housing Costs'!AC39+'Temp Relocation Living Costs'!AC39</f>
        <v>343518.84886692895</v>
      </c>
      <c r="AL39" s="52">
        <f>'Temp Relocation Housing Costs'!AD39+'Temp Relocation Living Costs'!AD39</f>
        <v>234144.46242462914</v>
      </c>
      <c r="AM39" s="52">
        <f>'Temp Relocation Housing Costs'!AE39+'Temp Relocation Living Costs'!AE39</f>
        <v>233176.57125780502</v>
      </c>
      <c r="AN39" s="52">
        <f>'Temp Relocation Housing Costs'!AF39+'Temp Relocation Living Costs'!AF39</f>
        <v>188623.69390554007</v>
      </c>
      <c r="AO39" s="52">
        <f>'Temp Relocation Housing Costs'!AG39+'Temp Relocation Living Costs'!AG39</f>
        <v>74800.163737101859</v>
      </c>
      <c r="AP39" s="53">
        <f>'Temp Relocation Housing Costs'!AH39+'Temp Relocation Living Costs'!AH39</f>
        <v>23942461.667617418</v>
      </c>
      <c r="AQ39" s="53">
        <f>'Temp Relocation Housing Costs'!AI39+'Temp Relocation Living Costs'!AI39</f>
        <v>45196649.540839612</v>
      </c>
      <c r="AR39" s="53">
        <f>'Temp Relocation Housing Costs'!AJ39+'Temp Relocation Living Costs'!AJ39</f>
        <v>35725669.415862031</v>
      </c>
      <c r="AS39" s="53">
        <f>'Temp Relocation Housing Costs'!AK39+'Temp Relocation Living Costs'!AK39</f>
        <v>16116524.915616829</v>
      </c>
      <c r="AT39" s="53">
        <f>'Temp Relocation Housing Costs'!AL39+'Temp Relocation Living Costs'!AL39</f>
        <v>10168978.76129997</v>
      </c>
      <c r="AU39" s="53">
        <f>'Temp Relocation Housing Costs'!AM39+'Temp Relocation Living Costs'!AM39</f>
        <v>5376781.3974651331</v>
      </c>
      <c r="AW39" s="68">
        <v>2058</v>
      </c>
      <c r="AX39" s="55">
        <f t="shared" si="5"/>
        <v>0</v>
      </c>
      <c r="AY39" s="56">
        <f t="shared" si="6"/>
        <v>1379346.001679312</v>
      </c>
      <c r="AZ39" s="57">
        <f t="shared" si="7"/>
        <v>136527065.69870096</v>
      </c>
      <c r="BA39" s="58">
        <f t="shared" si="8"/>
        <v>137906411.70038027</v>
      </c>
    </row>
    <row r="40" spans="1:53" x14ac:dyDescent="0.35">
      <c r="A40">
        <v>2059</v>
      </c>
      <c r="B40" s="51">
        <f>'Temp Relocation Housing Costs'!B40+'Temp Relocation Living Costs'!B40</f>
        <v>0</v>
      </c>
      <c r="C40" s="51">
        <f>'Temp Relocation Housing Costs'!C40+'Temp Relocation Living Costs'!C40</f>
        <v>0</v>
      </c>
      <c r="D40" s="51">
        <f>'Temp Relocation Housing Costs'!D40+'Temp Relocation Living Costs'!D40</f>
        <v>0</v>
      </c>
      <c r="E40" s="51">
        <f>'Temp Relocation Housing Costs'!E40+'Temp Relocation Living Costs'!E40</f>
        <v>0</v>
      </c>
      <c r="F40" s="51">
        <f>'Temp Relocation Housing Costs'!F40+'Temp Relocation Living Costs'!F40</f>
        <v>0</v>
      </c>
      <c r="G40" s="51">
        <f>'Temp Relocation Housing Costs'!G40+'Temp Relocation Living Costs'!G40</f>
        <v>0</v>
      </c>
      <c r="H40" s="52">
        <f>'Temp Relocation Housing Costs'!H40+'Temp Relocation Living Costs'!H40</f>
        <v>332408.48932293226</v>
      </c>
      <c r="I40" s="52">
        <f>'Temp Relocation Housing Costs'!I40+'Temp Relocation Living Costs'!I40</f>
        <v>381576.80473901646</v>
      </c>
      <c r="J40" s="52">
        <f>'Temp Relocation Housing Costs'!J40+'Temp Relocation Living Costs'!J40</f>
        <v>262845.35953219002</v>
      </c>
      <c r="K40" s="52">
        <f>'Temp Relocation Housing Costs'!K40+'Temp Relocation Living Costs'!K40</f>
        <v>237135.92510661096</v>
      </c>
      <c r="L40" s="52">
        <f>'Temp Relocation Housing Costs'!L40+'Temp Relocation Living Costs'!L40</f>
        <v>195322.78721670169</v>
      </c>
      <c r="M40" s="52">
        <f>'Temp Relocation Housing Costs'!M40+'Temp Relocation Living Costs'!M40</f>
        <v>82956.168383778349</v>
      </c>
      <c r="N40" s="53">
        <f>'Temp Relocation Housing Costs'!N40+'Temp Relocation Living Costs'!N40</f>
        <v>26074866.994316172</v>
      </c>
      <c r="O40" s="53">
        <f>'Temp Relocation Housing Costs'!O40+'Temp Relocation Living Costs'!O40</f>
        <v>50180592.870697699</v>
      </c>
      <c r="P40" s="53">
        <f>'Temp Relocation Housing Costs'!P40+'Temp Relocation Living Costs'!P40</f>
        <v>40086205.60173995</v>
      </c>
      <c r="Q40" s="53">
        <f>'Temp Relocation Housing Costs'!Q40+'Temp Relocation Living Costs'!Q40</f>
        <v>16382568.63808158</v>
      </c>
      <c r="R40" s="53">
        <f>'Temp Relocation Housing Costs'!R40+'Temp Relocation Living Costs'!R40</f>
        <v>10525243.672134148</v>
      </c>
      <c r="S40" s="53">
        <f>'Temp Relocation Housing Costs'!S40+'Temp Relocation Living Costs'!S40</f>
        <v>5960280.0662280535</v>
      </c>
      <c r="U40" s="68">
        <v>2059</v>
      </c>
      <c r="V40" s="55">
        <f t="shared" si="0"/>
        <v>0</v>
      </c>
      <c r="W40" s="56">
        <f t="shared" si="1"/>
        <v>1492245.5343012298</v>
      </c>
      <c r="X40" s="57">
        <f t="shared" si="2"/>
        <v>149209757.84319761</v>
      </c>
      <c r="Y40" s="58">
        <f t="shared" si="3"/>
        <v>150702003.37749884</v>
      </c>
      <c r="Z40" s="96">
        <f t="shared" si="4"/>
        <v>20353631.548029054</v>
      </c>
      <c r="AC40">
        <v>2059</v>
      </c>
      <c r="AD40" s="51">
        <f>'Temp Relocation Housing Costs'!V40+'Temp Relocation Living Costs'!V40</f>
        <v>0</v>
      </c>
      <c r="AE40" s="51">
        <f>'Temp Relocation Housing Costs'!W40+'Temp Relocation Living Costs'!W40</f>
        <v>0</v>
      </c>
      <c r="AF40" s="51">
        <f>'Temp Relocation Housing Costs'!X40+'Temp Relocation Living Costs'!X40</f>
        <v>0</v>
      </c>
      <c r="AG40" s="51">
        <f>'Temp Relocation Housing Costs'!Y40+'Temp Relocation Living Costs'!Y40</f>
        <v>0</v>
      </c>
      <c r="AH40" s="51">
        <f>'Temp Relocation Housing Costs'!Z40+'Temp Relocation Living Costs'!Z40</f>
        <v>0</v>
      </c>
      <c r="AI40" s="51">
        <f>'Temp Relocation Housing Costs'!AA40+'Temp Relocation Living Costs'!AA40</f>
        <v>0</v>
      </c>
      <c r="AJ40" s="52">
        <f>'Temp Relocation Housing Costs'!AB40+'Temp Relocation Living Costs'!AB40</f>
        <v>309464.21650735126</v>
      </c>
      <c r="AK40" s="52">
        <f>'Temp Relocation Housing Costs'!AC40+'Temp Relocation Living Costs'!AC40</f>
        <v>348452.87596156861</v>
      </c>
      <c r="AL40" s="52">
        <f>'Temp Relocation Housing Costs'!AD40+'Temp Relocation Living Costs'!AD40</f>
        <v>237507.52423469728</v>
      </c>
      <c r="AM40" s="52">
        <f>'Temp Relocation Housing Costs'!AE40+'Temp Relocation Living Costs'!AE40</f>
        <v>236525.7310614548</v>
      </c>
      <c r="AN40" s="52">
        <f>'Temp Relocation Housing Costs'!AF40+'Temp Relocation Living Costs'!AF40</f>
        <v>191332.93218894344</v>
      </c>
      <c r="AO40" s="52">
        <f>'Temp Relocation Housing Costs'!AG40+'Temp Relocation Living Costs'!AG40</f>
        <v>75874.532831489763</v>
      </c>
      <c r="AP40" s="53">
        <f>'Temp Relocation Housing Costs'!AH40+'Temp Relocation Living Costs'!AH40</f>
        <v>24275066.80519896</v>
      </c>
      <c r="AQ40" s="53">
        <f>'Temp Relocation Housing Costs'!AI40+'Temp Relocation Living Costs'!AI40</f>
        <v>45824514.713913597</v>
      </c>
      <c r="AR40" s="53">
        <f>'Temp Relocation Housing Costs'!AJ40+'Temp Relocation Living Costs'!AJ40</f>
        <v>36221965.133329004</v>
      </c>
      <c r="AS40" s="53">
        <f>'Temp Relocation Housing Costs'!AK40+'Temp Relocation Living Costs'!AK40</f>
        <v>16340413.296908259</v>
      </c>
      <c r="AT40" s="53">
        <f>'Temp Relocation Housing Costs'!AL40+'Temp Relocation Living Costs'!AL40</f>
        <v>10310244.710763324</v>
      </c>
      <c r="AU40" s="53">
        <f>'Temp Relocation Housing Costs'!AM40+'Temp Relocation Living Costs'!AM40</f>
        <v>5451474.8496788861</v>
      </c>
      <c r="AW40" s="68">
        <v>2059</v>
      </c>
      <c r="AX40" s="55">
        <f t="shared" si="5"/>
        <v>0</v>
      </c>
      <c r="AY40" s="56">
        <f t="shared" si="6"/>
        <v>1399157.8127855053</v>
      </c>
      <c r="AZ40" s="57">
        <f t="shared" si="7"/>
        <v>138423679.50979203</v>
      </c>
      <c r="BA40" s="58">
        <f t="shared" si="8"/>
        <v>139822837.32257754</v>
      </c>
    </row>
    <row r="41" spans="1:53" x14ac:dyDescent="0.35">
      <c r="A41">
        <v>2060</v>
      </c>
      <c r="B41" s="51">
        <f>'Temp Relocation Housing Costs'!B41+'Temp Relocation Living Costs'!B41</f>
        <v>0</v>
      </c>
      <c r="C41" s="51">
        <f>'Temp Relocation Housing Costs'!C41+'Temp Relocation Living Costs'!C41</f>
        <v>0</v>
      </c>
      <c r="D41" s="51">
        <f>'Temp Relocation Housing Costs'!D41+'Temp Relocation Living Costs'!D41</f>
        <v>0</v>
      </c>
      <c r="E41" s="51">
        <f>'Temp Relocation Housing Costs'!E41+'Temp Relocation Living Costs'!E41</f>
        <v>0</v>
      </c>
      <c r="F41" s="51">
        <f>'Temp Relocation Housing Costs'!F41+'Temp Relocation Living Costs'!F41</f>
        <v>0</v>
      </c>
      <c r="G41" s="51">
        <f>'Temp Relocation Housing Costs'!G41+'Temp Relocation Living Costs'!G41</f>
        <v>0</v>
      </c>
      <c r="H41" s="52">
        <f>'Temp Relocation Housing Costs'!H41+'Temp Relocation Living Costs'!H41</f>
        <v>380025.60897919664</v>
      </c>
      <c r="I41" s="52">
        <f>'Temp Relocation Housing Costs'!I41+'Temp Relocation Living Costs'!I41</f>
        <v>436237.22693918808</v>
      </c>
      <c r="J41" s="52">
        <f>'Temp Relocation Housing Costs'!J41+'Temp Relocation Living Costs'!J41</f>
        <v>300497.64380877768</v>
      </c>
      <c r="K41" s="52">
        <f>'Temp Relocation Housing Costs'!K41+'Temp Relocation Living Costs'!K41</f>
        <v>271105.36356349284</v>
      </c>
      <c r="L41" s="52">
        <f>'Temp Relocation Housing Costs'!L41+'Temp Relocation Living Costs'!L41</f>
        <v>223302.54353831941</v>
      </c>
      <c r="M41" s="52">
        <f>'Temp Relocation Housing Costs'!M41+'Temp Relocation Living Costs'!M41</f>
        <v>94839.540569011704</v>
      </c>
      <c r="N41" s="53">
        <f>'Temp Relocation Housing Costs'!N41+'Temp Relocation Living Costs'!N41</f>
        <v>29796208.886463679</v>
      </c>
      <c r="O41" s="53">
        <f>'Temp Relocation Housing Costs'!O41+'Temp Relocation Living Costs'!O41</f>
        <v>57342245.601782814</v>
      </c>
      <c r="P41" s="53">
        <f>'Temp Relocation Housing Costs'!P41+'Temp Relocation Living Costs'!P41</f>
        <v>45807211.819547698</v>
      </c>
      <c r="Q41" s="53">
        <f>'Temp Relocation Housing Costs'!Q41+'Temp Relocation Living Costs'!Q41</f>
        <v>18720649.173148707</v>
      </c>
      <c r="R41" s="53">
        <f>'Temp Relocation Housing Costs'!R41+'Temp Relocation Living Costs'!R41</f>
        <v>12027380.968202088</v>
      </c>
      <c r="S41" s="53">
        <f>'Temp Relocation Housing Costs'!S41+'Temp Relocation Living Costs'!S41</f>
        <v>6810916.8078927761</v>
      </c>
      <c r="U41" s="68">
        <v>2060</v>
      </c>
      <c r="V41" s="55">
        <f t="shared" si="0"/>
        <v>0</v>
      </c>
      <c r="W41" s="56">
        <f t="shared" si="1"/>
        <v>1706007.9273979864</v>
      </c>
      <c r="X41" s="57">
        <f t="shared" si="2"/>
        <v>170504613.25703776</v>
      </c>
      <c r="Y41" s="58">
        <f t="shared" si="3"/>
        <v>172210621.18443576</v>
      </c>
      <c r="Z41" s="96">
        <f t="shared" si="4"/>
        <v>22033497.188503601</v>
      </c>
      <c r="AC41">
        <v>2060</v>
      </c>
      <c r="AD41" s="51">
        <f>'Temp Relocation Housing Costs'!V41+'Temp Relocation Living Costs'!V41</f>
        <v>0</v>
      </c>
      <c r="AE41" s="51">
        <f>'Temp Relocation Housing Costs'!W41+'Temp Relocation Living Costs'!W41</f>
        <v>0</v>
      </c>
      <c r="AF41" s="51">
        <f>'Temp Relocation Housing Costs'!X41+'Temp Relocation Living Costs'!X41</f>
        <v>0</v>
      </c>
      <c r="AG41" s="51">
        <f>'Temp Relocation Housing Costs'!Y41+'Temp Relocation Living Costs'!Y41</f>
        <v>0</v>
      </c>
      <c r="AH41" s="51">
        <f>'Temp Relocation Housing Costs'!Z41+'Temp Relocation Living Costs'!Z41</f>
        <v>0</v>
      </c>
      <c r="AI41" s="51">
        <f>'Temp Relocation Housing Costs'!AA41+'Temp Relocation Living Costs'!AA41</f>
        <v>0</v>
      </c>
      <c r="AJ41" s="52">
        <f>'Temp Relocation Housing Costs'!AB41+'Temp Relocation Living Costs'!AB41</f>
        <v>353794.59644673637</v>
      </c>
      <c r="AK41" s="52">
        <f>'Temp Relocation Housing Costs'!AC41+'Temp Relocation Living Costs'!AC41</f>
        <v>398368.33486885333</v>
      </c>
      <c r="AL41" s="52">
        <f>'Temp Relocation Housing Costs'!AD41+'Temp Relocation Living Costs'!AD41</f>
        <v>271530.19382349844</v>
      </c>
      <c r="AM41" s="52">
        <f>'Temp Relocation Housing Costs'!AE41+'Temp Relocation Living Costs'!AE41</f>
        <v>270407.75994910172</v>
      </c>
      <c r="AN41" s="52">
        <f>'Temp Relocation Housing Costs'!AF41+'Temp Relocation Living Costs'!AF41</f>
        <v>218741.14653624248</v>
      </c>
      <c r="AO41" s="52">
        <f>'Temp Relocation Housing Costs'!AG41+'Temp Relocation Living Costs'!AG41</f>
        <v>86743.469169605567</v>
      </c>
      <c r="AP41" s="53">
        <f>'Temp Relocation Housing Costs'!AH41+'Temp Relocation Living Costs'!AH41</f>
        <v>27739545.571535822</v>
      </c>
      <c r="AQ41" s="53">
        <f>'Temp Relocation Housing Costs'!AI41+'Temp Relocation Living Costs'!AI41</f>
        <v>52364478.516198307</v>
      </c>
      <c r="AR41" s="53">
        <f>'Temp Relocation Housing Costs'!AJ41+'Temp Relocation Living Costs'!AJ41</f>
        <v>41391476.306519113</v>
      </c>
      <c r="AS41" s="53">
        <f>'Temp Relocation Housing Costs'!AK41+'Temp Relocation Living Costs'!AK41</f>
        <v>18672477.523738027</v>
      </c>
      <c r="AT41" s="53">
        <f>'Temp Relocation Housing Costs'!AL41+'Temp Relocation Living Costs'!AL41</f>
        <v>11781697.875560649</v>
      </c>
      <c r="AU41" s="53">
        <f>'Temp Relocation Housing Costs'!AM41+'Temp Relocation Living Costs'!AM41</f>
        <v>6229496.1426166678</v>
      </c>
      <c r="AW41" s="68">
        <v>2060</v>
      </c>
      <c r="AX41" s="55">
        <f t="shared" si="5"/>
        <v>0</v>
      </c>
      <c r="AY41" s="56">
        <f t="shared" si="6"/>
        <v>1599585.5007940379</v>
      </c>
      <c r="AZ41" s="57">
        <f t="shared" si="7"/>
        <v>158179171.93616858</v>
      </c>
      <c r="BA41" s="58">
        <f t="shared" si="8"/>
        <v>159778757.4369626</v>
      </c>
    </row>
    <row r="42" spans="1:53" x14ac:dyDescent="0.35">
      <c r="A42">
        <v>2061</v>
      </c>
      <c r="B42" s="51">
        <f>'Temp Relocation Housing Costs'!B42+'Temp Relocation Living Costs'!B42</f>
        <v>0</v>
      </c>
      <c r="C42" s="51">
        <f>'Temp Relocation Housing Costs'!C42+'Temp Relocation Living Costs'!C42</f>
        <v>0</v>
      </c>
      <c r="D42" s="51">
        <f>'Temp Relocation Housing Costs'!D42+'Temp Relocation Living Costs'!D42</f>
        <v>0</v>
      </c>
      <c r="E42" s="51">
        <f>'Temp Relocation Housing Costs'!E42+'Temp Relocation Living Costs'!E42</f>
        <v>0</v>
      </c>
      <c r="F42" s="51">
        <f>'Temp Relocation Housing Costs'!F42+'Temp Relocation Living Costs'!F42</f>
        <v>0</v>
      </c>
      <c r="G42" s="51">
        <f>'Temp Relocation Housing Costs'!G42+'Temp Relocation Living Costs'!G42</f>
        <v>0</v>
      </c>
      <c r="H42" s="52">
        <f>'Temp Relocation Housing Costs'!H42+'Temp Relocation Living Costs'!H42</f>
        <v>385483.98966935382</v>
      </c>
      <c r="I42" s="52">
        <f>'Temp Relocation Housing Costs'!I42+'Temp Relocation Living Costs'!I42</f>
        <v>442502.98587645736</v>
      </c>
      <c r="J42" s="52">
        <f>'Temp Relocation Housing Costs'!J42+'Temp Relocation Living Costs'!J42</f>
        <v>304813.74908602319</v>
      </c>
      <c r="K42" s="52">
        <f>'Temp Relocation Housing Costs'!K42+'Temp Relocation Living Costs'!K42</f>
        <v>274999.30188372324</v>
      </c>
      <c r="L42" s="52">
        <f>'Temp Relocation Housing Costs'!L42+'Temp Relocation Living Costs'!L42</f>
        <v>226509.88078852897</v>
      </c>
      <c r="M42" s="52">
        <f>'Temp Relocation Housing Costs'!M42+'Temp Relocation Living Costs'!M42</f>
        <v>96201.739075306599</v>
      </c>
      <c r="N42" s="53">
        <f>'Temp Relocation Housing Costs'!N42+'Temp Relocation Living Costs'!N42</f>
        <v>30210133.414929967</v>
      </c>
      <c r="O42" s="53">
        <f>'Temp Relocation Housing Costs'!O42+'Temp Relocation Living Costs'!O42</f>
        <v>58138835.59960293</v>
      </c>
      <c r="P42" s="53">
        <f>'Temp Relocation Housing Costs'!P42+'Temp Relocation Living Costs'!P42</f>
        <v>46443558.833525561</v>
      </c>
      <c r="Q42" s="53">
        <f>'Temp Relocation Housing Costs'!Q42+'Temp Relocation Living Costs'!Q42</f>
        <v>18980713.663604692</v>
      </c>
      <c r="R42" s="53">
        <f>'Temp Relocation Housing Costs'!R42+'Temp Relocation Living Costs'!R42</f>
        <v>12194463.566358026</v>
      </c>
      <c r="S42" s="53">
        <f>'Temp Relocation Housing Costs'!S42+'Temp Relocation Living Costs'!S42</f>
        <v>6905533.0571905449</v>
      </c>
      <c r="U42" s="68">
        <v>2061</v>
      </c>
      <c r="V42" s="55">
        <f t="shared" si="0"/>
        <v>0</v>
      </c>
      <c r="W42" s="56">
        <f t="shared" si="1"/>
        <v>1730511.6463793931</v>
      </c>
      <c r="X42" s="57">
        <f t="shared" si="2"/>
        <v>172873238.13521171</v>
      </c>
      <c r="Y42" s="58">
        <f t="shared" si="3"/>
        <v>174603749.78159109</v>
      </c>
      <c r="Z42" s="96">
        <f t="shared" si="4"/>
        <v>21163022.125391409</v>
      </c>
      <c r="AC42">
        <v>2061</v>
      </c>
      <c r="AD42" s="51">
        <f>'Temp Relocation Housing Costs'!V42+'Temp Relocation Living Costs'!V42</f>
        <v>0</v>
      </c>
      <c r="AE42" s="51">
        <f>'Temp Relocation Housing Costs'!W42+'Temp Relocation Living Costs'!W42</f>
        <v>0</v>
      </c>
      <c r="AF42" s="51">
        <f>'Temp Relocation Housing Costs'!X42+'Temp Relocation Living Costs'!X42</f>
        <v>0</v>
      </c>
      <c r="AG42" s="51">
        <f>'Temp Relocation Housing Costs'!Y42+'Temp Relocation Living Costs'!Y42</f>
        <v>0</v>
      </c>
      <c r="AH42" s="51">
        <f>'Temp Relocation Housing Costs'!Z42+'Temp Relocation Living Costs'!Z42</f>
        <v>0</v>
      </c>
      <c r="AI42" s="51">
        <f>'Temp Relocation Housing Costs'!AA42+'Temp Relocation Living Costs'!AA42</f>
        <v>0</v>
      </c>
      <c r="AJ42" s="52">
        <f>'Temp Relocation Housing Costs'!AB42+'Temp Relocation Living Costs'!AB42</f>
        <v>358876.21607419814</v>
      </c>
      <c r="AK42" s="52">
        <f>'Temp Relocation Housing Costs'!AC42+'Temp Relocation Living Costs'!AC42</f>
        <v>404090.17564810795</v>
      </c>
      <c r="AL42" s="52">
        <f>'Temp Relocation Housing Costs'!AD42+'Temp Relocation Living Costs'!AD42</f>
        <v>275430.23406221299</v>
      </c>
      <c r="AM42" s="52">
        <f>'Temp Relocation Housing Costs'!AE42+'Temp Relocation Living Costs'!AE42</f>
        <v>274291.67845485592</v>
      </c>
      <c r="AN42" s="52">
        <f>'Temp Relocation Housing Costs'!AF42+'Temp Relocation Living Costs'!AF42</f>
        <v>221882.96756668162</v>
      </c>
      <c r="AO42" s="52">
        <f>'Temp Relocation Housing Costs'!AG42+'Temp Relocation Living Costs'!AG42</f>
        <v>87989.382250001523</v>
      </c>
      <c r="AP42" s="53">
        <f>'Temp Relocation Housing Costs'!AH42+'Temp Relocation Living Costs'!AH42</f>
        <v>28124899.237309828</v>
      </c>
      <c r="AQ42" s="53">
        <f>'Temp Relocation Housing Costs'!AI42+'Temp Relocation Living Costs'!AI42</f>
        <v>53091918.10963086</v>
      </c>
      <c r="AR42" s="53">
        <f>'Temp Relocation Housing Costs'!AJ42+'Temp Relocation Living Costs'!AJ42</f>
        <v>41966480.575618692</v>
      </c>
      <c r="AS42" s="53">
        <f>'Temp Relocation Housing Costs'!AK42+'Temp Relocation Living Costs'!AK42</f>
        <v>18931872.820762593</v>
      </c>
      <c r="AT42" s="53">
        <f>'Temp Relocation Housing Costs'!AL42+'Temp Relocation Living Costs'!AL42</f>
        <v>11945367.480517983</v>
      </c>
      <c r="AU42" s="53">
        <f>'Temp Relocation Housing Costs'!AM42+'Temp Relocation Living Costs'!AM42</f>
        <v>6316035.381995759</v>
      </c>
      <c r="AW42" s="68">
        <v>2061</v>
      </c>
      <c r="AX42" s="55">
        <f t="shared" si="5"/>
        <v>0</v>
      </c>
      <c r="AY42" s="56">
        <f t="shared" si="6"/>
        <v>1622560.654056058</v>
      </c>
      <c r="AZ42" s="57">
        <f t="shared" si="7"/>
        <v>160376573.60583574</v>
      </c>
      <c r="BA42" s="58">
        <f t="shared" si="8"/>
        <v>161999134.25989181</v>
      </c>
    </row>
    <row r="43" spans="1:53" x14ac:dyDescent="0.35">
      <c r="A43">
        <v>2062</v>
      </c>
      <c r="B43" s="51">
        <f>'Temp Relocation Housing Costs'!B43+'Temp Relocation Living Costs'!B43</f>
        <v>0</v>
      </c>
      <c r="C43" s="51">
        <f>'Temp Relocation Housing Costs'!C43+'Temp Relocation Living Costs'!C43</f>
        <v>0</v>
      </c>
      <c r="D43" s="51">
        <f>'Temp Relocation Housing Costs'!D43+'Temp Relocation Living Costs'!D43</f>
        <v>0</v>
      </c>
      <c r="E43" s="51">
        <f>'Temp Relocation Housing Costs'!E43+'Temp Relocation Living Costs'!E43</f>
        <v>0</v>
      </c>
      <c r="F43" s="51">
        <f>'Temp Relocation Housing Costs'!F43+'Temp Relocation Living Costs'!F43</f>
        <v>0</v>
      </c>
      <c r="G43" s="51">
        <f>'Temp Relocation Housing Costs'!G43+'Temp Relocation Living Costs'!G43</f>
        <v>0</v>
      </c>
      <c r="H43" s="52">
        <f>'Temp Relocation Housing Costs'!H43+'Temp Relocation Living Costs'!H43</f>
        <v>391020.77012798627</v>
      </c>
      <c r="I43" s="52">
        <f>'Temp Relocation Housing Costs'!I43+'Temp Relocation Living Costs'!I43</f>
        <v>448858.74111077678</v>
      </c>
      <c r="J43" s="52">
        <f>'Temp Relocation Housing Costs'!J43+'Temp Relocation Living Costs'!J43</f>
        <v>309191.84741096158</v>
      </c>
      <c r="K43" s="52">
        <f>'Temp Relocation Housing Costs'!K43+'Temp Relocation Living Costs'!K43</f>
        <v>278949.16958669422</v>
      </c>
      <c r="L43" s="52">
        <f>'Temp Relocation Housing Costs'!L43+'Temp Relocation Living Costs'!L43</f>
        <v>229763.28563865728</v>
      </c>
      <c r="M43" s="52">
        <f>'Temp Relocation Housing Costs'!M43+'Temp Relocation Living Costs'!M43</f>
        <v>97583.503099943555</v>
      </c>
      <c r="N43" s="53">
        <f>'Temp Relocation Housing Costs'!N43+'Temp Relocation Living Costs'!N43</f>
        <v>30629808.121746752</v>
      </c>
      <c r="O43" s="53">
        <f>'Temp Relocation Housing Costs'!O43+'Temp Relocation Living Costs'!O43</f>
        <v>58946491.707896546</v>
      </c>
      <c r="P43" s="53">
        <f>'Temp Relocation Housing Costs'!P43+'Temp Relocation Living Costs'!P43</f>
        <v>47088745.886137359</v>
      </c>
      <c r="Q43" s="53">
        <f>'Temp Relocation Housing Costs'!Q43+'Temp Relocation Living Costs'!Q43</f>
        <v>19244390.931511424</v>
      </c>
      <c r="R43" s="53">
        <f>'Temp Relocation Housing Costs'!R43+'Temp Relocation Living Costs'!R43</f>
        <v>12363867.251264298</v>
      </c>
      <c r="S43" s="53">
        <f>'Temp Relocation Housing Costs'!S43+'Temp Relocation Living Costs'!S43</f>
        <v>7001463.7014345042</v>
      </c>
      <c r="U43" s="68">
        <v>2062</v>
      </c>
      <c r="V43" s="55">
        <f t="shared" si="0"/>
        <v>0</v>
      </c>
      <c r="W43" s="56">
        <f t="shared" si="1"/>
        <v>1755367.3169750199</v>
      </c>
      <c r="X43" s="57">
        <f t="shared" si="2"/>
        <v>175274767.59999087</v>
      </c>
      <c r="Y43" s="58">
        <f t="shared" si="3"/>
        <v>177030134.9169659</v>
      </c>
      <c r="Z43" s="96">
        <f t="shared" si="4"/>
        <v>20326936.872411616</v>
      </c>
      <c r="AC43">
        <v>2062</v>
      </c>
      <c r="AD43" s="51">
        <f>'Temp Relocation Housing Costs'!V43+'Temp Relocation Living Costs'!V43</f>
        <v>0</v>
      </c>
      <c r="AE43" s="51">
        <f>'Temp Relocation Housing Costs'!W43+'Temp Relocation Living Costs'!W43</f>
        <v>0</v>
      </c>
      <c r="AF43" s="51">
        <f>'Temp Relocation Housing Costs'!X43+'Temp Relocation Living Costs'!X43</f>
        <v>0</v>
      </c>
      <c r="AG43" s="51">
        <f>'Temp Relocation Housing Costs'!Y43+'Temp Relocation Living Costs'!Y43</f>
        <v>0</v>
      </c>
      <c r="AH43" s="51">
        <f>'Temp Relocation Housing Costs'!Z43+'Temp Relocation Living Costs'!Z43</f>
        <v>0</v>
      </c>
      <c r="AI43" s="51">
        <f>'Temp Relocation Housing Costs'!AA43+'Temp Relocation Living Costs'!AA43</f>
        <v>0</v>
      </c>
      <c r="AJ43" s="52">
        <f>'Temp Relocation Housing Costs'!AB43+'Temp Relocation Living Costs'!AB43</f>
        <v>364030.82397874934</v>
      </c>
      <c r="AK43" s="52">
        <f>'Temp Relocation Housing Costs'!AC43+'Temp Relocation Living Costs'!AC43</f>
        <v>409894.20032361505</v>
      </c>
      <c r="AL43" s="52">
        <f>'Temp Relocation Housing Costs'!AD43+'Temp Relocation Living Costs'!AD43</f>
        <v>279386.29132669303</v>
      </c>
      <c r="AM43" s="52">
        <f>'Temp Relocation Housing Costs'!AE43+'Temp Relocation Living Costs'!AE43</f>
        <v>278231.38242683414</v>
      </c>
      <c r="AN43" s="52">
        <f>'Temp Relocation Housing Costs'!AF43+'Temp Relocation Living Costs'!AF43</f>
        <v>225069.91517501252</v>
      </c>
      <c r="AO43" s="52">
        <f>'Temp Relocation Housing Costs'!AG43+'Temp Relocation Living Costs'!AG43</f>
        <v>89253.190618870052</v>
      </c>
      <c r="AP43" s="53">
        <f>'Temp Relocation Housing Costs'!AH43+'Temp Relocation Living Costs'!AH43</f>
        <v>28515606.179234043</v>
      </c>
      <c r="AQ43" s="53">
        <f>'Temp Relocation Housing Costs'!AI43+'Temp Relocation Living Costs'!AI43</f>
        <v>53829463.186343081</v>
      </c>
      <c r="AR43" s="53">
        <f>'Temp Relocation Housing Costs'!AJ43+'Temp Relocation Living Costs'!AJ43</f>
        <v>42549472.719009928</v>
      </c>
      <c r="AS43" s="53">
        <f>'Temp Relocation Housing Costs'!AK43+'Temp Relocation Living Costs'!AK43</f>
        <v>19194871.598901715</v>
      </c>
      <c r="AT43" s="53">
        <f>'Temp Relocation Housing Costs'!AL43+'Temp Relocation Living Costs'!AL43</f>
        <v>12111310.759428749</v>
      </c>
      <c r="AU43" s="53">
        <f>'Temp Relocation Housing Costs'!AM43+'Temp Relocation Living Costs'!AM43</f>
        <v>6403776.8116934402</v>
      </c>
      <c r="AW43" s="68">
        <v>2062</v>
      </c>
      <c r="AX43" s="55">
        <f t="shared" si="5"/>
        <v>0</v>
      </c>
      <c r="AY43" s="56">
        <f t="shared" si="6"/>
        <v>1645865.8038497742</v>
      </c>
      <c r="AZ43" s="57">
        <f t="shared" si="7"/>
        <v>162604501.25461096</v>
      </c>
      <c r="BA43" s="58">
        <f t="shared" si="8"/>
        <v>164250367.05846074</v>
      </c>
    </row>
    <row r="44" spans="1:53" x14ac:dyDescent="0.35">
      <c r="A44">
        <v>2063</v>
      </c>
      <c r="B44" s="51">
        <f>'Temp Relocation Housing Costs'!B44+'Temp Relocation Living Costs'!B44</f>
        <v>0</v>
      </c>
      <c r="C44" s="51">
        <f>'Temp Relocation Housing Costs'!C44+'Temp Relocation Living Costs'!C44</f>
        <v>0</v>
      </c>
      <c r="D44" s="51">
        <f>'Temp Relocation Housing Costs'!D44+'Temp Relocation Living Costs'!D44</f>
        <v>0</v>
      </c>
      <c r="E44" s="51">
        <f>'Temp Relocation Housing Costs'!E44+'Temp Relocation Living Costs'!E44</f>
        <v>0</v>
      </c>
      <c r="F44" s="51">
        <f>'Temp Relocation Housing Costs'!F44+'Temp Relocation Living Costs'!F44</f>
        <v>0</v>
      </c>
      <c r="G44" s="51">
        <f>'Temp Relocation Housing Costs'!G44+'Temp Relocation Living Costs'!G44</f>
        <v>0</v>
      </c>
      <c r="H44" s="52">
        <f>'Temp Relocation Housing Costs'!H44+'Temp Relocation Living Costs'!H44</f>
        <v>396637.07642600173</v>
      </c>
      <c r="I44" s="52">
        <f>'Temp Relocation Housing Costs'!I44+'Temp Relocation Living Costs'!I44</f>
        <v>455305.78527621727</v>
      </c>
      <c r="J44" s="52">
        <f>'Temp Relocation Housing Costs'!J44+'Temp Relocation Living Costs'!J44</f>
        <v>313632.82920162403</v>
      </c>
      <c r="K44" s="52">
        <f>'Temp Relocation Housing Costs'!K44+'Temp Relocation Living Costs'!K44</f>
        <v>282955.76999685436</v>
      </c>
      <c r="L44" s="52">
        <f>'Temp Relocation Housing Costs'!L44+'Temp Relocation Living Costs'!L44</f>
        <v>233063.41976647545</v>
      </c>
      <c r="M44" s="52">
        <f>'Temp Relocation Housing Costs'!M44+'Temp Relocation Living Costs'!M44</f>
        <v>98985.113666214078</v>
      </c>
      <c r="N44" s="53">
        <f>'Temp Relocation Housing Costs'!N44+'Temp Relocation Living Costs'!N44</f>
        <v>31055312.887541518</v>
      </c>
      <c r="O44" s="53">
        <f>'Temp Relocation Housing Costs'!O44+'Temp Relocation Living Costs'!O44</f>
        <v>59765367.655434206</v>
      </c>
      <c r="P44" s="53">
        <f>'Temp Relocation Housing Costs'!P44+'Temp Relocation Living Costs'!P44</f>
        <v>47742895.781892821</v>
      </c>
      <c r="Q44" s="53">
        <f>'Temp Relocation Housing Costs'!Q44+'Temp Relocation Living Costs'!Q44</f>
        <v>19511731.165039111</v>
      </c>
      <c r="R44" s="53">
        <f>'Temp Relocation Housing Costs'!R44+'Temp Relocation Living Costs'!R44</f>
        <v>12535624.267114872</v>
      </c>
      <c r="S44" s="53">
        <f>'Temp Relocation Housing Costs'!S44+'Temp Relocation Living Costs'!S44</f>
        <v>7098727.0000049034</v>
      </c>
      <c r="U44" s="68">
        <v>2063</v>
      </c>
      <c r="V44" s="55">
        <f t="shared" si="0"/>
        <v>0</v>
      </c>
      <c r="W44" s="56">
        <f t="shared" si="1"/>
        <v>1780579.9943333869</v>
      </c>
      <c r="X44" s="57">
        <f t="shared" si="2"/>
        <v>177709658.75702748</v>
      </c>
      <c r="Y44" s="58">
        <f t="shared" si="3"/>
        <v>179490238.75136086</v>
      </c>
      <c r="Z44" s="96">
        <f t="shared" si="4"/>
        <v>19523882.791555617</v>
      </c>
      <c r="AC44">
        <v>2063</v>
      </c>
      <c r="AD44" s="51">
        <f>'Temp Relocation Housing Costs'!V44+'Temp Relocation Living Costs'!V44</f>
        <v>0</v>
      </c>
      <c r="AE44" s="51">
        <f>'Temp Relocation Housing Costs'!W44+'Temp Relocation Living Costs'!W44</f>
        <v>0</v>
      </c>
      <c r="AF44" s="51">
        <f>'Temp Relocation Housing Costs'!X44+'Temp Relocation Living Costs'!X44</f>
        <v>0</v>
      </c>
      <c r="AG44" s="51">
        <f>'Temp Relocation Housing Costs'!Y44+'Temp Relocation Living Costs'!Y44</f>
        <v>0</v>
      </c>
      <c r="AH44" s="51">
        <f>'Temp Relocation Housing Costs'!Z44+'Temp Relocation Living Costs'!Z44</f>
        <v>0</v>
      </c>
      <c r="AI44" s="51">
        <f>'Temp Relocation Housing Costs'!AA44+'Temp Relocation Living Costs'!AA44</f>
        <v>0</v>
      </c>
      <c r="AJ44" s="52">
        <f>'Temp Relocation Housing Costs'!AB44+'Temp Relocation Living Costs'!AB44</f>
        <v>369259.46850500919</v>
      </c>
      <c r="AK44" s="52">
        <f>'Temp Relocation Housing Costs'!AC44+'Temp Relocation Living Costs'!AC44</f>
        <v>415781.58931843488</v>
      </c>
      <c r="AL44" s="52">
        <f>'Temp Relocation Housing Costs'!AD44+'Temp Relocation Living Costs'!AD44</f>
        <v>283399.17020022118</v>
      </c>
      <c r="AM44" s="52">
        <f>'Temp Relocation Housing Costs'!AE44+'Temp Relocation Living Costs'!AE44</f>
        <v>282227.67312238441</v>
      </c>
      <c r="AN44" s="52">
        <f>'Temp Relocation Housing Costs'!AF44+'Temp Relocation Living Costs'!AF44</f>
        <v>228302.63752292632</v>
      </c>
      <c r="AO44" s="52">
        <f>'Temp Relocation Housing Costs'!AG44+'Temp Relocation Living Costs'!AG44</f>
        <v>90535.151309670866</v>
      </c>
      <c r="AP44" s="53">
        <f>'Temp Relocation Housing Costs'!AH44+'Temp Relocation Living Costs'!AH44</f>
        <v>28911740.764229253</v>
      </c>
      <c r="AQ44" s="53">
        <f>'Temp Relocation Housing Costs'!AI44+'Temp Relocation Living Costs'!AI44</f>
        <v>54577254.130214557</v>
      </c>
      <c r="AR44" s="53">
        <f>'Temp Relocation Housing Costs'!AJ44+'Temp Relocation Living Costs'!AJ44</f>
        <v>43140563.703061484</v>
      </c>
      <c r="AS44" s="53">
        <f>'Temp Relocation Housing Costs'!AK44+'Temp Relocation Living Costs'!AK44</f>
        <v>19461523.917182241</v>
      </c>
      <c r="AT44" s="53">
        <f>'Temp Relocation Housing Costs'!AL44+'Temp Relocation Living Costs'!AL44</f>
        <v>12279559.297835348</v>
      </c>
      <c r="AU44" s="53">
        <f>'Temp Relocation Housing Costs'!AM44+'Temp Relocation Living Costs'!AM44</f>
        <v>6492737.1323598623</v>
      </c>
      <c r="AW44" s="68">
        <v>2063</v>
      </c>
      <c r="AX44" s="55">
        <f t="shared" si="5"/>
        <v>0</v>
      </c>
      <c r="AY44" s="56">
        <f t="shared" si="6"/>
        <v>1669505.6899786468</v>
      </c>
      <c r="AZ44" s="57">
        <f t="shared" si="7"/>
        <v>164863378.94488275</v>
      </c>
      <c r="BA44" s="58">
        <f t="shared" si="8"/>
        <v>166532884.63486141</v>
      </c>
    </row>
    <row r="45" spans="1:53" x14ac:dyDescent="0.35">
      <c r="A45">
        <v>2064</v>
      </c>
      <c r="B45" s="51">
        <f>'Temp Relocation Housing Costs'!B45+'Temp Relocation Living Costs'!B45</f>
        <v>0</v>
      </c>
      <c r="C45" s="51">
        <f>'Temp Relocation Housing Costs'!C45+'Temp Relocation Living Costs'!C45</f>
        <v>0</v>
      </c>
      <c r="D45" s="51">
        <f>'Temp Relocation Housing Costs'!D45+'Temp Relocation Living Costs'!D45</f>
        <v>0</v>
      </c>
      <c r="E45" s="51">
        <f>'Temp Relocation Housing Costs'!E45+'Temp Relocation Living Costs'!E45</f>
        <v>0</v>
      </c>
      <c r="F45" s="51">
        <f>'Temp Relocation Housing Costs'!F45+'Temp Relocation Living Costs'!F45</f>
        <v>0</v>
      </c>
      <c r="G45" s="51">
        <f>'Temp Relocation Housing Costs'!G45+'Temp Relocation Living Costs'!G45</f>
        <v>0</v>
      </c>
      <c r="H45" s="52">
        <f>'Temp Relocation Housing Costs'!H45+'Temp Relocation Living Costs'!H45</f>
        <v>402334.05080827978</v>
      </c>
      <c r="I45" s="52">
        <f>'Temp Relocation Housing Costs'!I45+'Temp Relocation Living Costs'!I45</f>
        <v>461845.42957320111</v>
      </c>
      <c r="J45" s="52">
        <f>'Temp Relocation Housing Costs'!J45+'Temp Relocation Living Costs'!J45</f>
        <v>318137.59766528627</v>
      </c>
      <c r="K45" s="52">
        <f>'Temp Relocation Housing Costs'!K45+'Temp Relocation Living Costs'!K45</f>
        <v>287019.91797695524</v>
      </c>
      <c r="L45" s="52">
        <f>'Temp Relocation Housing Costs'!L45+'Temp Relocation Living Costs'!L45</f>
        <v>236410.95435355901</v>
      </c>
      <c r="M45" s="52">
        <f>'Temp Relocation Housing Costs'!M45+'Temp Relocation Living Costs'!M45</f>
        <v>100406.85583380114</v>
      </c>
      <c r="N45" s="53">
        <f>'Temp Relocation Housing Costs'!N45+'Temp Relocation Living Costs'!N45</f>
        <v>31486728.70263163</v>
      </c>
      <c r="O45" s="53">
        <f>'Temp Relocation Housing Costs'!O45+'Temp Relocation Living Costs'!O45</f>
        <v>60595619.306563824</v>
      </c>
      <c r="P45" s="53">
        <f>'Temp Relocation Housing Costs'!P45+'Temp Relocation Living Costs'!P45</f>
        <v>48406133.031283729</v>
      </c>
      <c r="Q45" s="53">
        <f>'Temp Relocation Housing Costs'!Q45+'Temp Relocation Living Costs'!Q45</f>
        <v>19782785.249564569</v>
      </c>
      <c r="R45" s="53">
        <f>'Temp Relocation Housing Costs'!R45+'Temp Relocation Living Costs'!R45</f>
        <v>12709767.30603528</v>
      </c>
      <c r="S45" s="53">
        <f>'Temp Relocation Housing Costs'!S45+'Temp Relocation Living Costs'!S45</f>
        <v>7197341.4659386156</v>
      </c>
      <c r="U45" s="68">
        <v>2064</v>
      </c>
      <c r="V45" s="55">
        <f t="shared" si="0"/>
        <v>0</v>
      </c>
      <c r="W45" s="56">
        <f t="shared" si="1"/>
        <v>1806154.8062110825</v>
      </c>
      <c r="X45" s="57">
        <f t="shared" si="2"/>
        <v>180178375.06201765</v>
      </c>
      <c r="Y45" s="58">
        <f t="shared" si="3"/>
        <v>181984529.86822873</v>
      </c>
      <c r="Z45" s="96">
        <f t="shared" si="4"/>
        <v>18752554.920583658</v>
      </c>
      <c r="AC45">
        <v>2064</v>
      </c>
      <c r="AD45" s="51">
        <f>'Temp Relocation Housing Costs'!V45+'Temp Relocation Living Costs'!V45</f>
        <v>0</v>
      </c>
      <c r="AE45" s="51">
        <f>'Temp Relocation Housing Costs'!W45+'Temp Relocation Living Costs'!W45</f>
        <v>0</v>
      </c>
      <c r="AF45" s="51">
        <f>'Temp Relocation Housing Costs'!X45+'Temp Relocation Living Costs'!X45</f>
        <v>0</v>
      </c>
      <c r="AG45" s="51">
        <f>'Temp Relocation Housing Costs'!Y45+'Temp Relocation Living Costs'!Y45</f>
        <v>0</v>
      </c>
      <c r="AH45" s="51">
        <f>'Temp Relocation Housing Costs'!Z45+'Temp Relocation Living Costs'!Z45</f>
        <v>0</v>
      </c>
      <c r="AI45" s="51">
        <f>'Temp Relocation Housing Costs'!AA45+'Temp Relocation Living Costs'!AA45</f>
        <v>0</v>
      </c>
      <c r="AJ45" s="52">
        <f>'Temp Relocation Housing Costs'!AB45+'Temp Relocation Living Costs'!AB45</f>
        <v>374563.21305517131</v>
      </c>
      <c r="AK45" s="52">
        <f>'Temp Relocation Housing Costs'!AC45+'Temp Relocation Living Costs'!AC45</f>
        <v>421753.54001027055</v>
      </c>
      <c r="AL45" s="52">
        <f>'Temp Relocation Housing Costs'!AD45+'Temp Relocation Living Costs'!AD45</f>
        <v>287469.68682246318</v>
      </c>
      <c r="AM45" s="52">
        <f>'Temp Relocation Housing Costs'!AE45+'Temp Relocation Living Costs'!AE45</f>
        <v>286281.36330746755</v>
      </c>
      <c r="AN45" s="52">
        <f>'Temp Relocation Housing Costs'!AF45+'Temp Relocation Living Costs'!AF45</f>
        <v>231581.79208178486</v>
      </c>
      <c r="AO45" s="52">
        <f>'Temp Relocation Housing Costs'!AG45+'Temp Relocation Living Costs'!AG45</f>
        <v>91835.525047684438</v>
      </c>
      <c r="AP45" s="53">
        <f>'Temp Relocation Housing Costs'!AH45+'Temp Relocation Living Costs'!AH45</f>
        <v>29313378.392310511</v>
      </c>
      <c r="AQ45" s="53">
        <f>'Temp Relocation Housing Costs'!AI45+'Temp Relocation Living Costs'!AI45</f>
        <v>55335433.275317013</v>
      </c>
      <c r="AR45" s="53">
        <f>'Temp Relocation Housing Costs'!AJ45+'Temp Relocation Living Costs'!AJ45</f>
        <v>43739866.035670377</v>
      </c>
      <c r="AS45" s="53">
        <f>'Temp Relocation Housing Costs'!AK45+'Temp Relocation Living Costs'!AK45</f>
        <v>19731880.530043639</v>
      </c>
      <c r="AT45" s="53">
        <f>'Temp Relocation Housing Costs'!AL45+'Temp Relocation Living Costs'!AL45</f>
        <v>12450145.120061859</v>
      </c>
      <c r="AU45" s="53">
        <f>'Temp Relocation Housing Costs'!AM45+'Temp Relocation Living Costs'!AM45</f>
        <v>6582933.2766481563</v>
      </c>
      <c r="AW45" s="68">
        <v>2064</v>
      </c>
      <c r="AX45" s="55">
        <f t="shared" si="5"/>
        <v>0</v>
      </c>
      <c r="AY45" s="56">
        <f t="shared" si="6"/>
        <v>1693485.1203248422</v>
      </c>
      <c r="AZ45" s="57">
        <f t="shared" si="7"/>
        <v>167153636.63005155</v>
      </c>
      <c r="BA45" s="58">
        <f t="shared" si="8"/>
        <v>168847121.7503764</v>
      </c>
    </row>
    <row r="46" spans="1:53" x14ac:dyDescent="0.35">
      <c r="A46">
        <v>2065</v>
      </c>
      <c r="B46" s="51">
        <f>'Temp Relocation Housing Costs'!B46+'Temp Relocation Living Costs'!B46</f>
        <v>0</v>
      </c>
      <c r="C46" s="51">
        <f>'Temp Relocation Housing Costs'!C46+'Temp Relocation Living Costs'!C46</f>
        <v>0</v>
      </c>
      <c r="D46" s="51">
        <f>'Temp Relocation Housing Costs'!D46+'Temp Relocation Living Costs'!D46</f>
        <v>0</v>
      </c>
      <c r="E46" s="51">
        <f>'Temp Relocation Housing Costs'!E46+'Temp Relocation Living Costs'!E46</f>
        <v>0</v>
      </c>
      <c r="F46" s="51">
        <f>'Temp Relocation Housing Costs'!F46+'Temp Relocation Living Costs'!F46</f>
        <v>0</v>
      </c>
      <c r="G46" s="51">
        <f>'Temp Relocation Housing Costs'!G46+'Temp Relocation Living Costs'!G46</f>
        <v>0</v>
      </c>
      <c r="H46" s="52">
        <f>'Temp Relocation Housing Costs'!H46+'Temp Relocation Living Costs'!H46</f>
        <v>408112.85192598245</v>
      </c>
      <c r="I46" s="52">
        <f>'Temp Relocation Housing Costs'!I46+'Temp Relocation Living Costs'!I46</f>
        <v>468479.00403517287</v>
      </c>
      <c r="J46" s="52">
        <f>'Temp Relocation Housing Costs'!J46+'Temp Relocation Living Costs'!J46</f>
        <v>322707.06898216344</v>
      </c>
      <c r="K46" s="52">
        <f>'Temp Relocation Housing Costs'!K46+'Temp Relocation Living Costs'!K46</f>
        <v>291142.44009377831</v>
      </c>
      <c r="L46" s="52">
        <f>'Temp Relocation Housing Costs'!L46+'Temp Relocation Living Costs'!L46</f>
        <v>239806.57022179302</v>
      </c>
      <c r="M46" s="52">
        <f>'Temp Relocation Housing Costs'!M46+'Temp Relocation Living Costs'!M46</f>
        <v>101849.01875675459</v>
      </c>
      <c r="N46" s="53">
        <f>'Temp Relocation Housing Costs'!N46+'Temp Relocation Living Costs'!N46</f>
        <v>31924137.682439916</v>
      </c>
      <c r="O46" s="53">
        <f>'Temp Relocation Housing Costs'!O46+'Temp Relocation Living Costs'!O46</f>
        <v>61437404.690877825</v>
      </c>
      <c r="P46" s="53">
        <f>'Temp Relocation Housing Costs'!P46+'Temp Relocation Living Costs'!P46</f>
        <v>49078583.874483228</v>
      </c>
      <c r="Q46" s="53">
        <f>'Temp Relocation Housing Costs'!Q46+'Temp Relocation Living Costs'!Q46</f>
        <v>20057604.777356774</v>
      </c>
      <c r="R46" s="53">
        <f>'Temp Relocation Housing Costs'!R46+'Temp Relocation Living Costs'!R46</f>
        <v>12886329.514305234</v>
      </c>
      <c r="S46" s="53">
        <f>'Temp Relocation Housing Costs'!S46+'Temp Relocation Living Costs'!S46</f>
        <v>7297325.8694528779</v>
      </c>
      <c r="U46" s="68">
        <v>2065</v>
      </c>
      <c r="V46" s="55">
        <f t="shared" si="0"/>
        <v>0</v>
      </c>
      <c r="W46" s="56">
        <f t="shared" si="1"/>
        <v>1832096.9540156447</v>
      </c>
      <c r="X46" s="57">
        <f t="shared" si="2"/>
        <v>182681386.40891585</v>
      </c>
      <c r="Y46" s="58">
        <f t="shared" si="3"/>
        <v>184513483.36293149</v>
      </c>
      <c r="Z46" s="96">
        <f t="shared" si="4"/>
        <v>18011699.852451462</v>
      </c>
      <c r="AC46">
        <v>2065</v>
      </c>
      <c r="AD46" s="51">
        <f>'Temp Relocation Housing Costs'!V46+'Temp Relocation Living Costs'!V46</f>
        <v>0</v>
      </c>
      <c r="AE46" s="51">
        <f>'Temp Relocation Housing Costs'!W46+'Temp Relocation Living Costs'!W46</f>
        <v>0</v>
      </c>
      <c r="AF46" s="51">
        <f>'Temp Relocation Housing Costs'!X46+'Temp Relocation Living Costs'!X46</f>
        <v>0</v>
      </c>
      <c r="AG46" s="51">
        <f>'Temp Relocation Housing Costs'!Y46+'Temp Relocation Living Costs'!Y46</f>
        <v>0</v>
      </c>
      <c r="AH46" s="51">
        <f>'Temp Relocation Housing Costs'!Z46+'Temp Relocation Living Costs'!Z46</f>
        <v>0</v>
      </c>
      <c r="AI46" s="51">
        <f>'Temp Relocation Housing Costs'!AA46+'Temp Relocation Living Costs'!AA46</f>
        <v>0</v>
      </c>
      <c r="AJ46" s="52">
        <f>'Temp Relocation Housing Costs'!AB46+'Temp Relocation Living Costs'!AB46</f>
        <v>379943.13630527916</v>
      </c>
      <c r="AK46" s="52">
        <f>'Temp Relocation Housing Costs'!AC46+'Temp Relocation Living Costs'!AC46</f>
        <v>427811.26697499072</v>
      </c>
      <c r="AL46" s="52">
        <f>'Temp Relocation Housing Costs'!AD46+'Temp Relocation Living Costs'!AD46</f>
        <v>291598.66905545566</v>
      </c>
      <c r="AM46" s="52">
        <f>'Temp Relocation Housing Costs'!AE46+'Temp Relocation Living Costs'!AE46</f>
        <v>290393.27742195793</v>
      </c>
      <c r="AN46" s="52">
        <f>'Temp Relocation Housing Costs'!AF46+'Temp Relocation Living Costs'!AF46</f>
        <v>234908.04576633687</v>
      </c>
      <c r="AO46" s="52">
        <f>'Temp Relocation Housing Costs'!AG46+'Temp Relocation Living Costs'!AG46</f>
        <v>93154.576303038542</v>
      </c>
      <c r="AP46" s="53">
        <f>'Temp Relocation Housing Costs'!AH46+'Temp Relocation Living Costs'!AH46</f>
        <v>29720595.51093876</v>
      </c>
      <c r="AQ46" s="53">
        <f>'Temp Relocation Housing Costs'!AI46+'Temp Relocation Living Costs'!AI46</f>
        <v>56104144.933006063</v>
      </c>
      <c r="AR46" s="53">
        <f>'Temp Relocation Housing Costs'!AJ46+'Temp Relocation Living Costs'!AJ46</f>
        <v>44347493.787676729</v>
      </c>
      <c r="AS46" s="53">
        <f>'Temp Relocation Housing Costs'!AK46+'Temp Relocation Living Costs'!AK46</f>
        <v>20005992.896998551</v>
      </c>
      <c r="AT46" s="53">
        <f>'Temp Relocation Housing Costs'!AL46+'Temp Relocation Living Costs'!AL46</f>
        <v>12623100.695309542</v>
      </c>
      <c r="AU46" s="53">
        <f>'Temp Relocation Housing Costs'!AM46+'Temp Relocation Living Costs'!AM46</f>
        <v>6674382.412437357</v>
      </c>
      <c r="AW46" s="68">
        <v>2065</v>
      </c>
      <c r="AX46" s="55">
        <f t="shared" si="5"/>
        <v>0</v>
      </c>
      <c r="AY46" s="56">
        <f t="shared" si="6"/>
        <v>1717808.9718270588</v>
      </c>
      <c r="AZ46" s="57">
        <f t="shared" si="7"/>
        <v>169475710.23636702</v>
      </c>
      <c r="BA46" s="58">
        <f t="shared" si="8"/>
        <v>171193519.20819408</v>
      </c>
    </row>
    <row r="47" spans="1:53" x14ac:dyDescent="0.35">
      <c r="A47">
        <v>2066</v>
      </c>
      <c r="B47" s="51">
        <f>'Temp Relocation Housing Costs'!B47+'Temp Relocation Living Costs'!B47</f>
        <v>0</v>
      </c>
      <c r="C47" s="51">
        <f>'Temp Relocation Housing Costs'!C47+'Temp Relocation Living Costs'!C47</f>
        <v>0</v>
      </c>
      <c r="D47" s="51">
        <f>'Temp Relocation Housing Costs'!D47+'Temp Relocation Living Costs'!D47</f>
        <v>0</v>
      </c>
      <c r="E47" s="51">
        <f>'Temp Relocation Housing Costs'!E47+'Temp Relocation Living Costs'!E47</f>
        <v>0</v>
      </c>
      <c r="F47" s="51">
        <f>'Temp Relocation Housing Costs'!F47+'Temp Relocation Living Costs'!F47</f>
        <v>0</v>
      </c>
      <c r="G47" s="51">
        <f>'Temp Relocation Housing Costs'!G47+'Temp Relocation Living Costs'!G47</f>
        <v>0</v>
      </c>
      <c r="H47" s="52">
        <f>'Temp Relocation Housing Costs'!H47+'Temp Relocation Living Costs'!H47</f>
        <v>413974.65507220075</v>
      </c>
      <c r="I47" s="52">
        <f>'Temp Relocation Housing Costs'!I47+'Temp Relocation Living Costs'!I47</f>
        <v>475207.85779910343</v>
      </c>
      <c r="J47" s="52">
        <f>'Temp Relocation Housing Costs'!J47+'Temp Relocation Living Costs'!J47</f>
        <v>327342.17249174265</v>
      </c>
      <c r="K47" s="52">
        <f>'Temp Relocation Housing Costs'!K47+'Temp Relocation Living Costs'!K47</f>
        <v>295324.17478624242</v>
      </c>
      <c r="L47" s="52">
        <f>'Temp Relocation Housing Costs'!L47+'Temp Relocation Living Costs'!L47</f>
        <v>243250.95797183836</v>
      </c>
      <c r="M47" s="52">
        <f>'Temp Relocation Housing Costs'!M47+'Temp Relocation Living Costs'!M47</f>
        <v>103311.89574229943</v>
      </c>
      <c r="N47" s="53">
        <f>'Temp Relocation Housing Costs'!N47+'Temp Relocation Living Costs'!N47</f>
        <v>32367623.083124567</v>
      </c>
      <c r="O47" s="53">
        <f>'Temp Relocation Housing Costs'!O47+'Temp Relocation Living Costs'!O47</f>
        <v>62290884.033292331</v>
      </c>
      <c r="P47" s="53">
        <f>'Temp Relocation Housing Costs'!P47+'Temp Relocation Living Costs'!P47</f>
        <v>49760376.305374235</v>
      </c>
      <c r="Q47" s="53">
        <f>'Temp Relocation Housing Costs'!Q47+'Temp Relocation Living Costs'!Q47</f>
        <v>20336242.057396863</v>
      </c>
      <c r="R47" s="53">
        <f>'Temp Relocation Housing Costs'!R47+'Temp Relocation Living Costs'!R47</f>
        <v>13065344.498667665</v>
      </c>
      <c r="S47" s="53">
        <f>'Temp Relocation Housing Costs'!S47+'Temp Relocation Living Costs'!S47</f>
        <v>7398699.2415180197</v>
      </c>
      <c r="U47" s="68">
        <v>2066</v>
      </c>
      <c r="V47" s="55">
        <f t="shared" si="0"/>
        <v>0</v>
      </c>
      <c r="W47" s="56">
        <f t="shared" si="1"/>
        <v>1858411.7138634271</v>
      </c>
      <c r="X47" s="57">
        <f t="shared" si="2"/>
        <v>185219169.21937367</v>
      </c>
      <c r="Y47" s="58">
        <f t="shared" si="3"/>
        <v>187077580.93323711</v>
      </c>
      <c r="Z47" s="96">
        <f t="shared" si="4"/>
        <v>17300113.698514551</v>
      </c>
      <c r="AC47">
        <v>2066</v>
      </c>
      <c r="AD47" s="51">
        <f>'Temp Relocation Housing Costs'!V47+'Temp Relocation Living Costs'!V47</f>
        <v>0</v>
      </c>
      <c r="AE47" s="51">
        <f>'Temp Relocation Housing Costs'!W47+'Temp Relocation Living Costs'!W47</f>
        <v>0</v>
      </c>
      <c r="AF47" s="51">
        <f>'Temp Relocation Housing Costs'!X47+'Temp Relocation Living Costs'!X47</f>
        <v>0</v>
      </c>
      <c r="AG47" s="51">
        <f>'Temp Relocation Housing Costs'!Y47+'Temp Relocation Living Costs'!Y47</f>
        <v>0</v>
      </c>
      <c r="AH47" s="51">
        <f>'Temp Relocation Housing Costs'!Z47+'Temp Relocation Living Costs'!Z47</f>
        <v>0</v>
      </c>
      <c r="AI47" s="51">
        <f>'Temp Relocation Housing Costs'!AA47+'Temp Relocation Living Costs'!AA47</f>
        <v>0</v>
      </c>
      <c r="AJ47" s="52">
        <f>'Temp Relocation Housing Costs'!AB47+'Temp Relocation Living Costs'!AB47</f>
        <v>385400.33242460724</v>
      </c>
      <c r="AK47" s="52">
        <f>'Temp Relocation Housing Costs'!AC47+'Temp Relocation Living Costs'!AC47</f>
        <v>433956.00223364995</v>
      </c>
      <c r="AL47" s="52">
        <f>'Temp Relocation Housing Costs'!AD47+'Temp Relocation Living Costs'!AD47</f>
        <v>295786.95665197645</v>
      </c>
      <c r="AM47" s="52">
        <f>'Temp Relocation Housing Costs'!AE47+'Temp Relocation Living Costs'!AE47</f>
        <v>294564.25174731767</v>
      </c>
      <c r="AN47" s="52">
        <f>'Temp Relocation Housing Costs'!AF47+'Temp Relocation Living Costs'!AF47</f>
        <v>238282.07507035599</v>
      </c>
      <c r="AO47" s="52">
        <f>'Temp Relocation Housing Costs'!AG47+'Temp Relocation Living Costs'!AG47</f>
        <v>94492.573344496122</v>
      </c>
      <c r="AP47" s="53">
        <f>'Temp Relocation Housing Costs'!AH47+'Temp Relocation Living Costs'!AH47</f>
        <v>30133469.629571728</v>
      </c>
      <c r="AQ47" s="53">
        <f>'Temp Relocation Housing Costs'!AI47+'Temp Relocation Living Costs'!AI47</f>
        <v>56883535.41938936</v>
      </c>
      <c r="AR47" s="53">
        <f>'Temp Relocation Housing Costs'!AJ47+'Temp Relocation Living Costs'!AJ47</f>
        <v>44963562.61457587</v>
      </c>
      <c r="AS47" s="53">
        <f>'Temp Relocation Housing Costs'!AK47+'Temp Relocation Living Costs'!AK47</f>
        <v>20283913.192427542</v>
      </c>
      <c r="AT47" s="53">
        <f>'Temp Relocation Housing Costs'!AL47+'Temp Relocation Living Costs'!AL47</f>
        <v>12798458.943836994</v>
      </c>
      <c r="AU47" s="53">
        <f>'Temp Relocation Housing Costs'!AM47+'Temp Relocation Living Costs'!AM47</f>
        <v>6767101.9461001419</v>
      </c>
      <c r="AW47" s="68">
        <v>2066</v>
      </c>
      <c r="AX47" s="55">
        <f t="shared" si="5"/>
        <v>0</v>
      </c>
      <c r="AY47" s="56">
        <f t="shared" si="6"/>
        <v>1742482.1914724032</v>
      </c>
      <c r="AZ47" s="57">
        <f t="shared" si="7"/>
        <v>171830041.74590164</v>
      </c>
      <c r="BA47" s="58">
        <f t="shared" si="8"/>
        <v>173572523.93737406</v>
      </c>
    </row>
    <row r="48" spans="1:53" x14ac:dyDescent="0.35">
      <c r="A48">
        <v>2067</v>
      </c>
      <c r="B48" s="51">
        <f>'Temp Relocation Housing Costs'!B48+'Temp Relocation Living Costs'!B48</f>
        <v>0</v>
      </c>
      <c r="C48" s="51">
        <f>'Temp Relocation Housing Costs'!C48+'Temp Relocation Living Costs'!C48</f>
        <v>0</v>
      </c>
      <c r="D48" s="51">
        <f>'Temp Relocation Housing Costs'!D48+'Temp Relocation Living Costs'!D48</f>
        <v>0</v>
      </c>
      <c r="E48" s="51">
        <f>'Temp Relocation Housing Costs'!E48+'Temp Relocation Living Costs'!E48</f>
        <v>0</v>
      </c>
      <c r="F48" s="51">
        <f>'Temp Relocation Housing Costs'!F48+'Temp Relocation Living Costs'!F48</f>
        <v>0</v>
      </c>
      <c r="G48" s="51">
        <f>'Temp Relocation Housing Costs'!G48+'Temp Relocation Living Costs'!G48</f>
        <v>0</v>
      </c>
      <c r="H48" s="52">
        <f>'Temp Relocation Housing Costs'!H48+'Temp Relocation Living Costs'!H48</f>
        <v>419920.6524209854</v>
      </c>
      <c r="I48" s="52">
        <f>'Temp Relocation Housing Costs'!I48+'Temp Relocation Living Costs'!I48</f>
        <v>482033.35937987617</v>
      </c>
      <c r="J48" s="52">
        <f>'Temp Relocation Housing Costs'!J48+'Temp Relocation Living Costs'!J48</f>
        <v>332043.85088179255</v>
      </c>
      <c r="K48" s="52">
        <f>'Temp Relocation Housing Costs'!K48+'Temp Relocation Living Costs'!K48</f>
        <v>299565.97253592539</v>
      </c>
      <c r="L48" s="52">
        <f>'Temp Relocation Housing Costs'!L48+'Temp Relocation Living Costs'!L48</f>
        <v>246744.81812358511</v>
      </c>
      <c r="M48" s="52">
        <f>'Temp Relocation Housing Costs'!M48+'Temp Relocation Living Costs'!M48</f>
        <v>104795.78431048842</v>
      </c>
      <c r="N48" s="53">
        <f>'Temp Relocation Housing Costs'!N48+'Temp Relocation Living Costs'!N48</f>
        <v>32817269.317425977</v>
      </c>
      <c r="O48" s="53">
        <f>'Temp Relocation Housing Costs'!O48+'Temp Relocation Living Costs'!O48</f>
        <v>63156219.784544311</v>
      </c>
      <c r="P48" s="53">
        <f>'Temp Relocation Housing Costs'!P48+'Temp Relocation Living Costs'!P48</f>
        <v>50451640.095911831</v>
      </c>
      <c r="Q48" s="53">
        <f>'Temp Relocation Housing Costs'!Q48+'Temp Relocation Living Costs'!Q48</f>
        <v>20618750.125334606</v>
      </c>
      <c r="R48" s="53">
        <f>'Temp Relocation Housing Costs'!R48+'Temp Relocation Living Costs'!R48</f>
        <v>13246846.332725402</v>
      </c>
      <c r="S48" s="53">
        <f>'Temp Relocation Housing Costs'!S48+'Temp Relocation Living Costs'!S48</f>
        <v>7501480.8774797833</v>
      </c>
      <c r="U48" s="68">
        <v>2067</v>
      </c>
      <c r="V48" s="55">
        <f t="shared" si="0"/>
        <v>0</v>
      </c>
      <c r="W48" s="56">
        <f t="shared" si="1"/>
        <v>1885104.4376526531</v>
      </c>
      <c r="X48" s="57">
        <f t="shared" si="2"/>
        <v>187792206.53342193</v>
      </c>
      <c r="Y48" s="58">
        <f t="shared" si="3"/>
        <v>189677310.97107458</v>
      </c>
      <c r="Z48" s="96">
        <f t="shared" si="4"/>
        <v>16616640.132200561</v>
      </c>
      <c r="AC48">
        <v>2067</v>
      </c>
      <c r="AD48" s="51">
        <f>'Temp Relocation Housing Costs'!V48+'Temp Relocation Living Costs'!V48</f>
        <v>0</v>
      </c>
      <c r="AE48" s="51">
        <f>'Temp Relocation Housing Costs'!W48+'Temp Relocation Living Costs'!W48</f>
        <v>0</v>
      </c>
      <c r="AF48" s="51">
        <f>'Temp Relocation Housing Costs'!X48+'Temp Relocation Living Costs'!X48</f>
        <v>0</v>
      </c>
      <c r="AG48" s="51">
        <f>'Temp Relocation Housing Costs'!Y48+'Temp Relocation Living Costs'!Y48</f>
        <v>0</v>
      </c>
      <c r="AH48" s="51">
        <f>'Temp Relocation Housing Costs'!Z48+'Temp Relocation Living Costs'!Z48</f>
        <v>0</v>
      </c>
      <c r="AI48" s="51">
        <f>'Temp Relocation Housing Costs'!AA48+'Temp Relocation Living Costs'!AA48</f>
        <v>0</v>
      </c>
      <c r="AJ48" s="52">
        <f>'Temp Relocation Housing Costs'!AB48+'Temp Relocation Living Costs'!AB48</f>
        <v>390935.91129819246</v>
      </c>
      <c r="AK48" s="52">
        <f>'Temp Relocation Housing Costs'!AC48+'Temp Relocation Living Costs'!AC48</f>
        <v>440188.99550305802</v>
      </c>
      <c r="AL48" s="52">
        <f>'Temp Relocation Housing Costs'!AD48+'Temp Relocation Living Costs'!AD48</f>
        <v>300035.40142633347</v>
      </c>
      <c r="AM48" s="52">
        <f>'Temp Relocation Housing Costs'!AE48+'Temp Relocation Living Costs'!AE48</f>
        <v>298795.13457668031</v>
      </c>
      <c r="AN48" s="52">
        <f>'Temp Relocation Housing Costs'!AF48+'Temp Relocation Living Costs'!AF48</f>
        <v>241704.56620422541</v>
      </c>
      <c r="AO48" s="52">
        <f>'Temp Relocation Housing Costs'!AG48+'Temp Relocation Living Costs'!AG48</f>
        <v>95849.788294015729</v>
      </c>
      <c r="AP48" s="53">
        <f>'Temp Relocation Housing Costs'!AH48+'Temp Relocation Living Costs'!AH48</f>
        <v>30552079.334417105</v>
      </c>
      <c r="AQ48" s="53">
        <f>'Temp Relocation Housing Costs'!AI48+'Temp Relocation Living Costs'!AI48</f>
        <v>57673753.083176203</v>
      </c>
      <c r="AR48" s="53">
        <f>'Temp Relocation Housing Costs'!AJ48+'Temp Relocation Living Costs'!AJ48</f>
        <v>45588189.778532214</v>
      </c>
      <c r="AS48" s="53">
        <f>'Temp Relocation Housing Costs'!AK48+'Temp Relocation Living Costs'!AK48</f>
        <v>20565694.315509982</v>
      </c>
      <c r="AT48" s="53">
        <f>'Temp Relocation Housing Costs'!AL48+'Temp Relocation Living Costs'!AL48</f>
        <v>12976253.243226189</v>
      </c>
      <c r="AU48" s="53">
        <f>'Temp Relocation Housing Costs'!AM48+'Temp Relocation Living Costs'!AM48</f>
        <v>6861109.5258159377</v>
      </c>
      <c r="AW48" s="68">
        <v>2067</v>
      </c>
      <c r="AX48" s="55">
        <f t="shared" si="5"/>
        <v>0</v>
      </c>
      <c r="AY48" s="56">
        <f t="shared" si="6"/>
        <v>1767509.7973025055</v>
      </c>
      <c r="AZ48" s="57">
        <f t="shared" si="7"/>
        <v>174217079.28067762</v>
      </c>
      <c r="BA48" s="58">
        <f t="shared" si="8"/>
        <v>175984589.07798013</v>
      </c>
    </row>
    <row r="49" spans="1:53" x14ac:dyDescent="0.35">
      <c r="A49">
        <v>2068</v>
      </c>
      <c r="B49" s="51">
        <f>'Temp Relocation Housing Costs'!B49+'Temp Relocation Living Costs'!B49</f>
        <v>0</v>
      </c>
      <c r="C49" s="51">
        <f>'Temp Relocation Housing Costs'!C49+'Temp Relocation Living Costs'!C49</f>
        <v>0</v>
      </c>
      <c r="D49" s="51">
        <f>'Temp Relocation Housing Costs'!D49+'Temp Relocation Living Costs'!D49</f>
        <v>0</v>
      </c>
      <c r="E49" s="51">
        <f>'Temp Relocation Housing Costs'!E49+'Temp Relocation Living Costs'!E49</f>
        <v>0</v>
      </c>
      <c r="F49" s="51">
        <f>'Temp Relocation Housing Costs'!F49+'Temp Relocation Living Costs'!F49</f>
        <v>0</v>
      </c>
      <c r="G49" s="51">
        <f>'Temp Relocation Housing Costs'!G49+'Temp Relocation Living Costs'!G49</f>
        <v>0</v>
      </c>
      <c r="H49" s="52">
        <f>'Temp Relocation Housing Costs'!H49+'Temp Relocation Living Costs'!H49</f>
        <v>425952.05326981179</v>
      </c>
      <c r="I49" s="52">
        <f>'Temp Relocation Housing Costs'!I49+'Temp Relocation Living Costs'!I49</f>
        <v>488956.89694861596</v>
      </c>
      <c r="J49" s="52">
        <f>'Temp Relocation Housing Costs'!J49+'Temp Relocation Living Costs'!J49</f>
        <v>336813.06038008671</v>
      </c>
      <c r="K49" s="52">
        <f>'Temp Relocation Housing Costs'!K49+'Temp Relocation Living Costs'!K49</f>
        <v>303868.6960400347</v>
      </c>
      <c r="L49" s="52">
        <f>'Temp Relocation Housing Costs'!L49+'Temp Relocation Living Costs'!L49</f>
        <v>250288.86125862514</v>
      </c>
      <c r="M49" s="52">
        <f>'Temp Relocation Housing Costs'!M49+'Temp Relocation Living Costs'!M49</f>
        <v>106300.98625471204</v>
      </c>
      <c r="N49" s="53">
        <f>'Temp Relocation Housing Costs'!N49+'Temp Relocation Living Costs'!N49</f>
        <v>33273161.970733888</v>
      </c>
      <c r="O49" s="53">
        <f>'Temp Relocation Housing Costs'!O49+'Temp Relocation Living Costs'!O49</f>
        <v>64033576.652112342</v>
      </c>
      <c r="P49" s="53">
        <f>'Temp Relocation Housing Costs'!P49+'Temp Relocation Living Costs'!P49</f>
        <v>51152506.820823893</v>
      </c>
      <c r="Q49" s="53">
        <f>'Temp Relocation Housing Costs'!Q49+'Temp Relocation Living Costs'!Q49</f>
        <v>20905182.753583182</v>
      </c>
      <c r="R49" s="53">
        <f>'Temp Relocation Housing Costs'!R49+'Temp Relocation Living Costs'!R49</f>
        <v>13430869.563426731</v>
      </c>
      <c r="S49" s="53">
        <f>'Temp Relocation Housing Costs'!S49+'Temp Relocation Living Costs'!S49</f>
        <v>7605690.3407320138</v>
      </c>
      <c r="U49" s="68">
        <v>2068</v>
      </c>
      <c r="V49" s="55">
        <f t="shared" si="0"/>
        <v>0</v>
      </c>
      <c r="W49" s="56">
        <f t="shared" si="1"/>
        <v>1912180.5541518864</v>
      </c>
      <c r="X49" s="57">
        <f t="shared" si="2"/>
        <v>190400988.10141206</v>
      </c>
      <c r="Y49" s="58">
        <f t="shared" si="3"/>
        <v>192313168.65556395</v>
      </c>
      <c r="Z49" s="96">
        <f t="shared" si="4"/>
        <v>15960168.509970499</v>
      </c>
      <c r="AC49">
        <v>2068</v>
      </c>
      <c r="AD49" s="51">
        <f>'Temp Relocation Housing Costs'!V49+'Temp Relocation Living Costs'!V49</f>
        <v>0</v>
      </c>
      <c r="AE49" s="51">
        <f>'Temp Relocation Housing Costs'!W49+'Temp Relocation Living Costs'!W49</f>
        <v>0</v>
      </c>
      <c r="AF49" s="51">
        <f>'Temp Relocation Housing Costs'!X49+'Temp Relocation Living Costs'!X49</f>
        <v>0</v>
      </c>
      <c r="AG49" s="51">
        <f>'Temp Relocation Housing Costs'!Y49+'Temp Relocation Living Costs'!Y49</f>
        <v>0</v>
      </c>
      <c r="AH49" s="51">
        <f>'Temp Relocation Housing Costs'!Z49+'Temp Relocation Living Costs'!Z49</f>
        <v>0</v>
      </c>
      <c r="AI49" s="51">
        <f>'Temp Relocation Housing Costs'!AA49+'Temp Relocation Living Costs'!AA49</f>
        <v>0</v>
      </c>
      <c r="AJ49" s="52">
        <f>'Temp Relocation Housing Costs'!AB49+'Temp Relocation Living Costs'!AB49</f>
        <v>396550.99875256413</v>
      </c>
      <c r="AK49" s="52">
        <f>'Temp Relocation Housing Costs'!AC49+'Temp Relocation Living Costs'!AC49</f>
        <v>446511.51444994577</v>
      </c>
      <c r="AL49" s="52">
        <f>'Temp Relocation Housing Costs'!AD49+'Temp Relocation Living Costs'!AD49</f>
        <v>304344.86742760683</v>
      </c>
      <c r="AM49" s="52">
        <f>'Temp Relocation Housing Costs'!AE49+'Temp Relocation Living Costs'!AE49</f>
        <v>303086.78638737591</v>
      </c>
      <c r="AN49" s="52">
        <f>'Temp Relocation Housing Costs'!AF49+'Temp Relocation Living Costs'!AF49</f>
        <v>245176.21523449954</v>
      </c>
      <c r="AO49" s="52">
        <f>'Temp Relocation Housing Costs'!AG49+'Temp Relocation Living Costs'!AG49</f>
        <v>97226.497182095816</v>
      </c>
      <c r="AP49" s="53">
        <f>'Temp Relocation Housing Costs'!AH49+'Temp Relocation Living Costs'!AH49</f>
        <v>30976504.303390533</v>
      </c>
      <c r="AQ49" s="53">
        <f>'Temp Relocation Housing Costs'!AI49+'Temp Relocation Living Costs'!AI49</f>
        <v>58474948.333914295</v>
      </c>
      <c r="AR49" s="53">
        <f>'Temp Relocation Housing Costs'!AJ49+'Temp Relocation Living Costs'!AJ49</f>
        <v>46221494.170698799</v>
      </c>
      <c r="AS49" s="53">
        <f>'Temp Relocation Housing Costs'!AK49+'Temp Relocation Living Costs'!AK49</f>
        <v>20851389.900292795</v>
      </c>
      <c r="AT49" s="53">
        <f>'Temp Relocation Housing Costs'!AL49+'Temp Relocation Living Costs'!AL49</f>
        <v>13156517.43473552</v>
      </c>
      <c r="AU49" s="53">
        <f>'Temp Relocation Housing Costs'!AM49+'Temp Relocation Living Costs'!AM49</f>
        <v>6956423.04493008</v>
      </c>
      <c r="AW49" s="68">
        <v>2068</v>
      </c>
      <c r="AX49" s="55">
        <f t="shared" si="5"/>
        <v>0</v>
      </c>
      <c r="AY49" s="56">
        <f t="shared" si="6"/>
        <v>1792896.8794340878</v>
      </c>
      <c r="AZ49" s="57">
        <f t="shared" si="7"/>
        <v>176637277.187962</v>
      </c>
      <c r="BA49" s="58">
        <f t="shared" si="8"/>
        <v>178430174.06739607</v>
      </c>
    </row>
    <row r="50" spans="1:53" x14ac:dyDescent="0.35">
      <c r="A50">
        <v>2069</v>
      </c>
      <c r="B50" s="51">
        <f>'Temp Relocation Housing Costs'!B50+'Temp Relocation Living Costs'!B50</f>
        <v>0</v>
      </c>
      <c r="C50" s="51">
        <f>'Temp Relocation Housing Costs'!C50+'Temp Relocation Living Costs'!C50</f>
        <v>0</v>
      </c>
      <c r="D50" s="51">
        <f>'Temp Relocation Housing Costs'!D50+'Temp Relocation Living Costs'!D50</f>
        <v>0</v>
      </c>
      <c r="E50" s="51">
        <f>'Temp Relocation Housing Costs'!E50+'Temp Relocation Living Costs'!E50</f>
        <v>0</v>
      </c>
      <c r="F50" s="51">
        <f>'Temp Relocation Housing Costs'!F50+'Temp Relocation Living Costs'!F50</f>
        <v>0</v>
      </c>
      <c r="G50" s="51">
        <f>'Temp Relocation Housing Costs'!G50+'Temp Relocation Living Costs'!G50</f>
        <v>0</v>
      </c>
      <c r="H50" s="52">
        <f>'Temp Relocation Housing Costs'!H50+'Temp Relocation Living Costs'!H50</f>
        <v>432070.08428552683</v>
      </c>
      <c r="I50" s="52">
        <f>'Temp Relocation Housing Costs'!I50+'Temp Relocation Living Costs'!I50</f>
        <v>495979.87861501629</v>
      </c>
      <c r="J50" s="52">
        <f>'Temp Relocation Housing Costs'!J50+'Temp Relocation Living Costs'!J50</f>
        <v>341650.77094888181</v>
      </c>
      <c r="K50" s="52">
        <f>'Temp Relocation Housing Costs'!K50+'Temp Relocation Living Costs'!K50</f>
        <v>308233.22038686351</v>
      </c>
      <c r="L50" s="52">
        <f>'Temp Relocation Housing Costs'!L50+'Temp Relocation Living Costs'!L50</f>
        <v>253883.80816476981</v>
      </c>
      <c r="M50" s="52">
        <f>'Temp Relocation Housing Costs'!M50+'Temp Relocation Living Costs'!M50</f>
        <v>107827.80770307699</v>
      </c>
      <c r="N50" s="53">
        <f>'Temp Relocation Housing Costs'!N50+'Temp Relocation Living Costs'!N50</f>
        <v>33735387.81737759</v>
      </c>
      <c r="O50" s="53">
        <f>'Temp Relocation Housing Costs'!O50+'Temp Relocation Living Costs'!O50</f>
        <v>64923121.631566979</v>
      </c>
      <c r="P50" s="53">
        <f>'Temp Relocation Housing Costs'!P50+'Temp Relocation Living Costs'!P50</f>
        <v>51863109.88265492</v>
      </c>
      <c r="Q50" s="53">
        <f>'Temp Relocation Housing Costs'!Q50+'Temp Relocation Living Costs'!Q50</f>
        <v>21195594.461554173</v>
      </c>
      <c r="R50" s="53">
        <f>'Temp Relocation Housing Costs'!R50+'Temp Relocation Living Costs'!R50</f>
        <v>13617449.217641041</v>
      </c>
      <c r="S50" s="53">
        <f>'Temp Relocation Housing Costs'!S50+'Temp Relocation Living Costs'!S50</f>
        <v>7711347.46644032</v>
      </c>
      <c r="U50" s="68">
        <v>2069</v>
      </c>
      <c r="V50" s="55">
        <f t="shared" si="0"/>
        <v>0</v>
      </c>
      <c r="W50" s="56">
        <f t="shared" si="1"/>
        <v>1939645.5701041352</v>
      </c>
      <c r="X50" s="57">
        <f t="shared" si="2"/>
        <v>193046010.47723502</v>
      </c>
      <c r="Y50" s="58">
        <f t="shared" si="3"/>
        <v>194985656.04733914</v>
      </c>
      <c r="Z50" s="96">
        <f t="shared" si="4"/>
        <v>15329632.066515343</v>
      </c>
      <c r="AC50">
        <v>2069</v>
      </c>
      <c r="AD50" s="51">
        <f>'Temp Relocation Housing Costs'!V50+'Temp Relocation Living Costs'!V50</f>
        <v>0</v>
      </c>
      <c r="AE50" s="51">
        <f>'Temp Relocation Housing Costs'!W50+'Temp Relocation Living Costs'!W50</f>
        <v>0</v>
      </c>
      <c r="AF50" s="51">
        <f>'Temp Relocation Housing Costs'!X50+'Temp Relocation Living Costs'!X50</f>
        <v>0</v>
      </c>
      <c r="AG50" s="51">
        <f>'Temp Relocation Housing Costs'!Y50+'Temp Relocation Living Costs'!Y50</f>
        <v>0</v>
      </c>
      <c r="AH50" s="51">
        <f>'Temp Relocation Housing Costs'!Z50+'Temp Relocation Living Costs'!Z50</f>
        <v>0</v>
      </c>
      <c r="AI50" s="51">
        <f>'Temp Relocation Housing Costs'!AA50+'Temp Relocation Living Costs'!AA50</f>
        <v>0</v>
      </c>
      <c r="AJ50" s="52">
        <f>'Temp Relocation Housing Costs'!AB50+'Temp Relocation Living Costs'!AB50</f>
        <v>402246.73678471346</v>
      </c>
      <c r="AK50" s="52">
        <f>'Temp Relocation Housing Costs'!AC50+'Temp Relocation Living Costs'!AC50</f>
        <v>452924.84494878561</v>
      </c>
      <c r="AL50" s="52">
        <f>'Temp Relocation Housing Costs'!AD50+'Temp Relocation Living Costs'!AD50</f>
        <v>308716.23111537937</v>
      </c>
      <c r="AM50" s="52">
        <f>'Temp Relocation Housing Costs'!AE50+'Temp Relocation Living Costs'!AE50</f>
        <v>307440.08001593559</v>
      </c>
      <c r="AN50" s="52">
        <f>'Temp Relocation Housing Costs'!AF50+'Temp Relocation Living Costs'!AF50</f>
        <v>248697.72822547035</v>
      </c>
      <c r="AO50" s="52">
        <f>'Temp Relocation Housing Costs'!AG50+'Temp Relocation Living Costs'!AG50</f>
        <v>98622.980003913821</v>
      </c>
      <c r="AP50" s="53">
        <f>'Temp Relocation Housing Costs'!AH50+'Temp Relocation Living Costs'!AH50</f>
        <v>31406825.321281493</v>
      </c>
      <c r="AQ50" s="53">
        <f>'Temp Relocation Housing Costs'!AI50+'Temp Relocation Living Costs'!AI50</f>
        <v>59287273.670618519</v>
      </c>
      <c r="AR50" s="53">
        <f>'Temp Relocation Housing Costs'!AJ50+'Temp Relocation Living Costs'!AJ50</f>
        <v>46863596.333847001</v>
      </c>
      <c r="AS50" s="53">
        <f>'Temp Relocation Housing Costs'!AK50+'Temp Relocation Living Costs'!AK50</f>
        <v>21141054.325899184</v>
      </c>
      <c r="AT50" s="53">
        <f>'Temp Relocation Housing Costs'!AL50+'Temp Relocation Living Costs'!AL50</f>
        <v>13339285.82974115</v>
      </c>
      <c r="AU50" s="53">
        <f>'Temp Relocation Housing Costs'!AM50+'Temp Relocation Living Costs'!AM50</f>
        <v>7053060.6453596037</v>
      </c>
      <c r="AW50" s="68">
        <v>2069</v>
      </c>
      <c r="AX50" s="55">
        <f t="shared" si="5"/>
        <v>0</v>
      </c>
      <c r="AY50" s="56">
        <f t="shared" si="6"/>
        <v>1818648.6010941982</v>
      </c>
      <c r="AZ50" s="57">
        <f t="shared" si="7"/>
        <v>179091096.12674695</v>
      </c>
      <c r="BA50" s="58">
        <f t="shared" si="8"/>
        <v>180909744.72784114</v>
      </c>
    </row>
    <row r="51" spans="1:53" x14ac:dyDescent="0.35">
      <c r="A51">
        <v>2070</v>
      </c>
      <c r="B51" s="51">
        <f>'Temp Relocation Housing Costs'!B51+'Temp Relocation Living Costs'!B51</f>
        <v>0</v>
      </c>
      <c r="C51" s="51">
        <f>'Temp Relocation Housing Costs'!C51+'Temp Relocation Living Costs'!C51</f>
        <v>0</v>
      </c>
      <c r="D51" s="51">
        <f>'Temp Relocation Housing Costs'!D51+'Temp Relocation Living Costs'!D51</f>
        <v>0</v>
      </c>
      <c r="E51" s="51">
        <f>'Temp Relocation Housing Costs'!E51+'Temp Relocation Living Costs'!E51</f>
        <v>0</v>
      </c>
      <c r="F51" s="51">
        <f>'Temp Relocation Housing Costs'!F51+'Temp Relocation Living Costs'!F51</f>
        <v>0</v>
      </c>
      <c r="G51" s="51">
        <f>'Temp Relocation Housing Costs'!G51+'Temp Relocation Living Costs'!G51</f>
        <v>0</v>
      </c>
      <c r="H51" s="52">
        <f>'Temp Relocation Housing Costs'!H51+'Temp Relocation Living Costs'!H51</f>
        <v>488984.22505068977</v>
      </c>
      <c r="I51" s="52">
        <f>'Temp Relocation Housing Costs'!I51+'Temp Relocation Living Costs'!I51</f>
        <v>561312.49398194661</v>
      </c>
      <c r="J51" s="52">
        <f>'Temp Relocation Housing Costs'!J51+'Temp Relocation Living Costs'!J51</f>
        <v>386654.48858062888</v>
      </c>
      <c r="K51" s="52">
        <f>'Temp Relocation Housing Costs'!K51+'Temp Relocation Living Costs'!K51</f>
        <v>348835.03368436667</v>
      </c>
      <c r="L51" s="52">
        <f>'Temp Relocation Housing Costs'!L51+'Temp Relocation Living Costs'!L51</f>
        <v>287326.48175273475</v>
      </c>
      <c r="M51" s="52">
        <f>'Temp Relocation Housing Costs'!M51+'Temp Relocation Living Costs'!M51</f>
        <v>122031.35302873845</v>
      </c>
      <c r="N51" s="53">
        <f>'Temp Relocation Housing Costs'!N51+'Temp Relocation Living Costs'!N51</f>
        <v>38161418.511292845</v>
      </c>
      <c r="O51" s="53">
        <f>'Temp Relocation Housing Costs'!O51+'Temp Relocation Living Costs'!O51</f>
        <v>73440934.755330443</v>
      </c>
      <c r="P51" s="53">
        <f>'Temp Relocation Housing Costs'!P51+'Temp Relocation Living Costs'!P51</f>
        <v>58667469.668443024</v>
      </c>
      <c r="Q51" s="53">
        <f>'Temp Relocation Housing Costs'!Q51+'Temp Relocation Living Costs'!Q51</f>
        <v>23976423.665903643</v>
      </c>
      <c r="R51" s="53">
        <f>'Temp Relocation Housing Costs'!R51+'Temp Relocation Living Costs'!R51</f>
        <v>15404037.48917307</v>
      </c>
      <c r="S51" s="53">
        <f>'Temp Relocation Housing Costs'!S51+'Temp Relocation Living Costs'!S51</f>
        <v>8723064.324793119</v>
      </c>
      <c r="U51" s="68">
        <v>2070</v>
      </c>
      <c r="V51" s="55">
        <f t="shared" si="0"/>
        <v>0</v>
      </c>
      <c r="W51" s="56">
        <f t="shared" si="1"/>
        <v>2195144.076079105</v>
      </c>
      <c r="X51" s="57">
        <f t="shared" si="2"/>
        <v>218373348.41493616</v>
      </c>
      <c r="Y51" s="58">
        <f t="shared" si="3"/>
        <v>220568492.49101526</v>
      </c>
      <c r="Z51" s="96">
        <f t="shared" si="4"/>
        <v>16427563.728112763</v>
      </c>
      <c r="AC51">
        <v>2070</v>
      </c>
      <c r="AD51" s="51">
        <f>'Temp Relocation Housing Costs'!V51+'Temp Relocation Living Costs'!V51</f>
        <v>0</v>
      </c>
      <c r="AE51" s="51">
        <f>'Temp Relocation Housing Costs'!W51+'Temp Relocation Living Costs'!W51</f>
        <v>0</v>
      </c>
      <c r="AF51" s="51">
        <f>'Temp Relocation Housing Costs'!X51+'Temp Relocation Living Costs'!X51</f>
        <v>0</v>
      </c>
      <c r="AG51" s="51">
        <f>'Temp Relocation Housing Costs'!Y51+'Temp Relocation Living Costs'!Y51</f>
        <v>0</v>
      </c>
      <c r="AH51" s="51">
        <f>'Temp Relocation Housing Costs'!Z51+'Temp Relocation Living Costs'!Z51</f>
        <v>0</v>
      </c>
      <c r="AI51" s="51">
        <f>'Temp Relocation Housing Costs'!AA51+'Temp Relocation Living Costs'!AA51</f>
        <v>0</v>
      </c>
      <c r="AJ51" s="52">
        <f>'Temp Relocation Housing Costs'!AB51+'Temp Relocation Living Costs'!AB51</f>
        <v>455232.41719244048</v>
      </c>
      <c r="AK51" s="52">
        <f>'Temp Relocation Housing Costs'!AC51+'Temp Relocation Living Costs'!AC51</f>
        <v>512586.06501238048</v>
      </c>
      <c r="AL51" s="52">
        <f>'Temp Relocation Housing Costs'!AD51+'Temp Relocation Living Costs'!AD51</f>
        <v>349381.66867569007</v>
      </c>
      <c r="AM51" s="52">
        <f>'Temp Relocation Housing Costs'!AE51+'Temp Relocation Living Costs'!AE51</f>
        <v>347937.41743242025</v>
      </c>
      <c r="AN51" s="52">
        <f>'Temp Relocation Housing Costs'!AF51+'Temp Relocation Living Costs'!AF51</f>
        <v>281457.26892731385</v>
      </c>
      <c r="AO51" s="52">
        <f>'Temp Relocation Housing Costs'!AG51+'Temp Relocation Living Costs'!AG51</f>
        <v>111614.02560223234</v>
      </c>
      <c r="AP51" s="53">
        <f>'Temp Relocation Housing Costs'!AH51+'Temp Relocation Living Costs'!AH51</f>
        <v>35527352.217931591</v>
      </c>
      <c r="AQ51" s="53">
        <f>'Temp Relocation Housing Costs'!AI51+'Temp Relocation Living Costs'!AI51</f>
        <v>67065672.260408588</v>
      </c>
      <c r="AR51" s="53">
        <f>'Temp Relocation Housing Costs'!AJ51+'Temp Relocation Living Costs'!AJ51</f>
        <v>53012027.676142588</v>
      </c>
      <c r="AS51" s="53">
        <f>'Temp Relocation Housing Costs'!AK51+'Temp Relocation Living Costs'!AK51</f>
        <v>23914727.948822815</v>
      </c>
      <c r="AT51" s="53">
        <f>'Temp Relocation Housing Costs'!AL51+'Temp Relocation Living Costs'!AL51</f>
        <v>15089379.495091883</v>
      </c>
      <c r="AU51" s="53">
        <f>'Temp Relocation Housing Costs'!AM51+'Temp Relocation Living Costs'!AM51</f>
        <v>7978411.291138364</v>
      </c>
      <c r="AW51" s="68">
        <v>2070</v>
      </c>
      <c r="AX51" s="55">
        <f t="shared" si="5"/>
        <v>0</v>
      </c>
      <c r="AY51" s="56">
        <f t="shared" si="6"/>
        <v>2058208.8628424774</v>
      </c>
      <c r="AZ51" s="57">
        <f t="shared" si="7"/>
        <v>202587570.88953584</v>
      </c>
      <c r="BA51" s="58">
        <f t="shared" si="8"/>
        <v>204645779.75237831</v>
      </c>
    </row>
    <row r="52" spans="1:53" x14ac:dyDescent="0.35">
      <c r="A52">
        <v>2071</v>
      </c>
      <c r="B52" s="51">
        <f>'Temp Relocation Housing Costs'!B52+'Temp Relocation Living Costs'!B52</f>
        <v>0</v>
      </c>
      <c r="C52" s="51">
        <f>'Temp Relocation Housing Costs'!C52+'Temp Relocation Living Costs'!C52</f>
        <v>0</v>
      </c>
      <c r="D52" s="51">
        <f>'Temp Relocation Housing Costs'!D52+'Temp Relocation Living Costs'!D52</f>
        <v>0</v>
      </c>
      <c r="E52" s="51">
        <f>'Temp Relocation Housing Costs'!E52+'Temp Relocation Living Costs'!E52</f>
        <v>0</v>
      </c>
      <c r="F52" s="51">
        <f>'Temp Relocation Housing Costs'!F52+'Temp Relocation Living Costs'!F52</f>
        <v>0</v>
      </c>
      <c r="G52" s="51">
        <f>'Temp Relocation Housing Costs'!G52+'Temp Relocation Living Costs'!G52</f>
        <v>0</v>
      </c>
      <c r="H52" s="52">
        <f>'Temp Relocation Housing Costs'!H52+'Temp Relocation Living Costs'!H52</f>
        <v>496007.59923586022</v>
      </c>
      <c r="I52" s="52">
        <f>'Temp Relocation Housing Costs'!I52+'Temp Relocation Living Costs'!I52</f>
        <v>569374.73296243255</v>
      </c>
      <c r="J52" s="52">
        <f>'Temp Relocation Housing Costs'!J52+'Temp Relocation Living Costs'!J52</f>
        <v>392208.08113956254</v>
      </c>
      <c r="K52" s="52">
        <f>'Temp Relocation Housing Costs'!K52+'Temp Relocation Living Costs'!K52</f>
        <v>353845.41816089622</v>
      </c>
      <c r="L52" s="52">
        <f>'Temp Relocation Housing Costs'!L52+'Temp Relocation Living Costs'!L52</f>
        <v>291453.40710385167</v>
      </c>
      <c r="M52" s="52">
        <f>'Temp Relocation Housing Costs'!M52+'Temp Relocation Living Costs'!M52</f>
        <v>123784.1127513136</v>
      </c>
      <c r="N52" s="53">
        <f>'Temp Relocation Housing Costs'!N52+'Temp Relocation Living Costs'!N52</f>
        <v>38691551.295066819</v>
      </c>
      <c r="O52" s="53">
        <f>'Temp Relocation Housing Costs'!O52+'Temp Relocation Living Costs'!O52</f>
        <v>74461165.362672344</v>
      </c>
      <c r="P52" s="53">
        <f>'Temp Relocation Housing Costs'!P52+'Temp Relocation Living Costs'!P52</f>
        <v>59482469.483062141</v>
      </c>
      <c r="Q52" s="53">
        <f>'Temp Relocation Housing Costs'!Q52+'Temp Relocation Living Costs'!Q52</f>
        <v>24309500.598544076</v>
      </c>
      <c r="R52" s="53">
        <f>'Temp Relocation Housing Costs'!R52+'Temp Relocation Living Costs'!R52</f>
        <v>15618028.100477971</v>
      </c>
      <c r="S52" s="53">
        <f>'Temp Relocation Housing Costs'!S52+'Temp Relocation Living Costs'!S52</f>
        <v>8844243.8446836956</v>
      </c>
      <c r="U52" s="68">
        <v>2071</v>
      </c>
      <c r="V52" s="55">
        <f t="shared" si="0"/>
        <v>0</v>
      </c>
      <c r="W52" s="56">
        <f t="shared" si="1"/>
        <v>2226673.3513539163</v>
      </c>
      <c r="X52" s="57">
        <f t="shared" si="2"/>
        <v>221406958.68450704</v>
      </c>
      <c r="Y52" s="58">
        <f t="shared" si="3"/>
        <v>223633632.03586096</v>
      </c>
      <c r="Z52" s="96">
        <f t="shared" si="4"/>
        <v>15778562.025559692</v>
      </c>
      <c r="AC52">
        <v>2071</v>
      </c>
      <c r="AD52" s="51">
        <f>'Temp Relocation Housing Costs'!V52+'Temp Relocation Living Costs'!V52</f>
        <v>0</v>
      </c>
      <c r="AE52" s="51">
        <f>'Temp Relocation Housing Costs'!W52+'Temp Relocation Living Costs'!W52</f>
        <v>0</v>
      </c>
      <c r="AF52" s="51">
        <f>'Temp Relocation Housing Costs'!X52+'Temp Relocation Living Costs'!X52</f>
        <v>0</v>
      </c>
      <c r="AG52" s="51">
        <f>'Temp Relocation Housing Costs'!Y52+'Temp Relocation Living Costs'!Y52</f>
        <v>0</v>
      </c>
      <c r="AH52" s="51">
        <f>'Temp Relocation Housing Costs'!Z52+'Temp Relocation Living Costs'!Z52</f>
        <v>0</v>
      </c>
      <c r="AI52" s="51">
        <f>'Temp Relocation Housing Costs'!AA52+'Temp Relocation Living Costs'!AA52</f>
        <v>0</v>
      </c>
      <c r="AJ52" s="52">
        <f>'Temp Relocation Housing Costs'!AB52+'Temp Relocation Living Costs'!AB52</f>
        <v>461771.00768956891</v>
      </c>
      <c r="AK52" s="52">
        <f>'Temp Relocation Housing Costs'!AC52+'Temp Relocation Living Costs'!AC52</f>
        <v>519948.43695047876</v>
      </c>
      <c r="AL52" s="52">
        <f>'Temp Relocation Housing Costs'!AD52+'Temp Relocation Living Costs'!AD52</f>
        <v>354399.90457541513</v>
      </c>
      <c r="AM52" s="52">
        <f>'Temp Relocation Housing Costs'!AE52+'Temp Relocation Living Costs'!AE52</f>
        <v>352934.90927460883</v>
      </c>
      <c r="AN52" s="52">
        <f>'Temp Relocation Housing Costs'!AF52+'Temp Relocation Living Costs'!AF52</f>
        <v>285499.89364922117</v>
      </c>
      <c r="AO52" s="52">
        <f>'Temp Relocation Housing Costs'!AG52+'Temp Relocation Living Costs'!AG52</f>
        <v>113217.15925349976</v>
      </c>
      <c r="AP52" s="53">
        <f>'Temp Relocation Housing Costs'!AH52+'Temp Relocation Living Costs'!AH52</f>
        <v>36020892.942206219</v>
      </c>
      <c r="AQ52" s="53">
        <f>'Temp Relocation Housing Costs'!AI52+'Temp Relocation Living Costs'!AI52</f>
        <v>67997338.663756803</v>
      </c>
      <c r="AR52" s="53">
        <f>'Temp Relocation Housing Costs'!AJ52+'Temp Relocation Living Costs'!AJ52</f>
        <v>53748462.926764607</v>
      </c>
      <c r="AS52" s="53">
        <f>'Temp Relocation Housing Costs'!AK52+'Temp Relocation Living Costs'!AK52</f>
        <v>24246947.813683312</v>
      </c>
      <c r="AT52" s="53">
        <f>'Temp Relocation Housing Costs'!AL52+'Temp Relocation Living Costs'!AL52</f>
        <v>15298998.924065353</v>
      </c>
      <c r="AU52" s="53">
        <f>'Temp Relocation Housing Costs'!AM52+'Temp Relocation Living Costs'!AM52</f>
        <v>8089246.2011827389</v>
      </c>
      <c r="AW52" s="68">
        <v>2071</v>
      </c>
      <c r="AX52" s="55">
        <f t="shared" si="5"/>
        <v>0</v>
      </c>
      <c r="AY52" s="56">
        <f t="shared" si="6"/>
        <v>2087771.3113927925</v>
      </c>
      <c r="AZ52" s="57">
        <f t="shared" si="7"/>
        <v>205401887.47165903</v>
      </c>
      <c r="BA52" s="58">
        <f t="shared" si="8"/>
        <v>207489658.78305182</v>
      </c>
    </row>
    <row r="53" spans="1:53" x14ac:dyDescent="0.35">
      <c r="A53">
        <v>2072</v>
      </c>
      <c r="B53" s="51">
        <f>'Temp Relocation Housing Costs'!B53+'Temp Relocation Living Costs'!B53</f>
        <v>0</v>
      </c>
      <c r="C53" s="51">
        <f>'Temp Relocation Housing Costs'!C53+'Temp Relocation Living Costs'!C53</f>
        <v>0</v>
      </c>
      <c r="D53" s="51">
        <f>'Temp Relocation Housing Costs'!D53+'Temp Relocation Living Costs'!D53</f>
        <v>0</v>
      </c>
      <c r="E53" s="51">
        <f>'Temp Relocation Housing Costs'!E53+'Temp Relocation Living Costs'!E53</f>
        <v>0</v>
      </c>
      <c r="F53" s="51">
        <f>'Temp Relocation Housing Costs'!F53+'Temp Relocation Living Costs'!F53</f>
        <v>0</v>
      </c>
      <c r="G53" s="51">
        <f>'Temp Relocation Housing Costs'!G53+'Temp Relocation Living Costs'!G53</f>
        <v>0</v>
      </c>
      <c r="H53" s="52">
        <f>'Temp Relocation Housing Costs'!H53+'Temp Relocation Living Costs'!H53</f>
        <v>503131.85149115609</v>
      </c>
      <c r="I53" s="52">
        <f>'Temp Relocation Housing Costs'!I53+'Temp Relocation Living Costs'!I53</f>
        <v>577552.77142729738</v>
      </c>
      <c r="J53" s="52">
        <f>'Temp Relocation Housing Costs'!J53+'Temp Relocation Living Costs'!J53</f>
        <v>397841.44101329939</v>
      </c>
      <c r="K53" s="52">
        <f>'Temp Relocation Housing Costs'!K53+'Temp Relocation Living Costs'!K53</f>
        <v>358927.76775038335</v>
      </c>
      <c r="L53" s="52">
        <f>'Temp Relocation Housing Costs'!L53+'Temp Relocation Living Costs'!L53</f>
        <v>295639.60827510816</v>
      </c>
      <c r="M53" s="52">
        <f>'Temp Relocation Housing Costs'!M53+'Temp Relocation Living Costs'!M53</f>
        <v>125562.04769786871</v>
      </c>
      <c r="N53" s="53">
        <f>'Temp Relocation Housing Costs'!N53+'Temp Relocation Living Costs'!N53</f>
        <v>39229048.605092555</v>
      </c>
      <c r="O53" s="53">
        <f>'Temp Relocation Housing Costs'!O53+'Temp Relocation Living Costs'!O53</f>
        <v>75495568.862769842</v>
      </c>
      <c r="P53" s="53">
        <f>'Temp Relocation Housing Costs'!P53+'Temp Relocation Living Costs'!P53</f>
        <v>60308791.154607825</v>
      </c>
      <c r="Q53" s="53">
        <f>'Temp Relocation Housing Costs'!Q53+'Temp Relocation Living Costs'!Q53</f>
        <v>24647204.586687163</v>
      </c>
      <c r="R53" s="53">
        <f>'Temp Relocation Housing Costs'!R53+'Temp Relocation Living Costs'!R53</f>
        <v>15834991.437716506</v>
      </c>
      <c r="S53" s="53">
        <f>'Temp Relocation Housing Costs'!S53+'Temp Relocation Living Costs'!S53</f>
        <v>8967106.7725481447</v>
      </c>
      <c r="U53" s="68">
        <v>2072</v>
      </c>
      <c r="V53" s="55">
        <f t="shared" si="0"/>
        <v>0</v>
      </c>
      <c r="W53" s="56">
        <f t="shared" si="1"/>
        <v>2258655.487655113</v>
      </c>
      <c r="X53" s="57">
        <f t="shared" si="2"/>
        <v>224482711.41942206</v>
      </c>
      <c r="Y53" s="58">
        <f t="shared" si="3"/>
        <v>226741366.90707716</v>
      </c>
      <c r="Z53" s="96">
        <f t="shared" si="4"/>
        <v>15155200.384249337</v>
      </c>
      <c r="AC53">
        <v>2072</v>
      </c>
      <c r="AD53" s="51">
        <f>'Temp Relocation Housing Costs'!V53+'Temp Relocation Living Costs'!V53</f>
        <v>0</v>
      </c>
      <c r="AE53" s="51">
        <f>'Temp Relocation Housing Costs'!W53+'Temp Relocation Living Costs'!W53</f>
        <v>0</v>
      </c>
      <c r="AF53" s="51">
        <f>'Temp Relocation Housing Costs'!X53+'Temp Relocation Living Costs'!X53</f>
        <v>0</v>
      </c>
      <c r="AG53" s="51">
        <f>'Temp Relocation Housing Costs'!Y53+'Temp Relocation Living Costs'!Y53</f>
        <v>0</v>
      </c>
      <c r="AH53" s="51">
        <f>'Temp Relocation Housing Costs'!Z53+'Temp Relocation Living Costs'!Z53</f>
        <v>0</v>
      </c>
      <c r="AI53" s="51">
        <f>'Temp Relocation Housing Costs'!AA53+'Temp Relocation Living Costs'!AA53</f>
        <v>0</v>
      </c>
      <c r="AJ53" s="52">
        <f>'Temp Relocation Housing Costs'!AB53+'Temp Relocation Living Costs'!AB53</f>
        <v>468403.51321575604</v>
      </c>
      <c r="AK53" s="52">
        <f>'Temp Relocation Housing Costs'!AC53+'Temp Relocation Living Costs'!AC53</f>
        <v>527416.55604842945</v>
      </c>
      <c r="AL53" s="52">
        <f>'Temp Relocation Housing Costs'!AD53+'Temp Relocation Living Costs'!AD53</f>
        <v>359490.21835959458</v>
      </c>
      <c r="AM53" s="52">
        <f>'Temp Relocation Housing Costs'!AE53+'Temp Relocation Living Costs'!AE53</f>
        <v>358004.18105037574</v>
      </c>
      <c r="AN53" s="52">
        <f>'Temp Relocation Housing Costs'!AF53+'Temp Relocation Living Costs'!AF53</f>
        <v>289600.58336516644</v>
      </c>
      <c r="AO53" s="52">
        <f>'Temp Relocation Housing Costs'!AG53+'Temp Relocation Living Costs'!AG53</f>
        <v>114843.31902079475</v>
      </c>
      <c r="AP53" s="53">
        <f>'Temp Relocation Housing Costs'!AH53+'Temp Relocation Living Costs'!AH53</f>
        <v>36521289.861252204</v>
      </c>
      <c r="AQ53" s="53">
        <f>'Temp Relocation Housing Costs'!AI53+'Temp Relocation Living Costs'!AI53</f>
        <v>68941947.63903299</v>
      </c>
      <c r="AR53" s="53">
        <f>'Temp Relocation Housing Costs'!AJ53+'Temp Relocation Living Costs'!AJ53</f>
        <v>54495128.62700595</v>
      </c>
      <c r="AS53" s="53">
        <f>'Temp Relocation Housing Costs'!AK53+'Temp Relocation Living Costs'!AK53</f>
        <v>24583782.827787567</v>
      </c>
      <c r="AT53" s="53">
        <f>'Temp Relocation Housing Costs'!AL53+'Temp Relocation Living Costs'!AL53</f>
        <v>15511530.355153788</v>
      </c>
      <c r="AU53" s="53">
        <f>'Temp Relocation Housing Costs'!AM53+'Temp Relocation Living Costs'!AM53</f>
        <v>8201620.8134104507</v>
      </c>
      <c r="AW53" s="68">
        <v>2072</v>
      </c>
      <c r="AX53" s="55">
        <f t="shared" si="5"/>
        <v>0</v>
      </c>
      <c r="AY53" s="56">
        <f t="shared" si="6"/>
        <v>2117758.3710601171</v>
      </c>
      <c r="AZ53" s="57">
        <f t="shared" si="7"/>
        <v>208255300.12364298</v>
      </c>
      <c r="BA53" s="58">
        <f t="shared" si="8"/>
        <v>210373058.49470308</v>
      </c>
    </row>
    <row r="54" spans="1:53" x14ac:dyDescent="0.35">
      <c r="A54">
        <v>2073</v>
      </c>
      <c r="B54" s="51">
        <f>'Temp Relocation Housing Costs'!B54+'Temp Relocation Living Costs'!B54</f>
        <v>0</v>
      </c>
      <c r="C54" s="51">
        <f>'Temp Relocation Housing Costs'!C54+'Temp Relocation Living Costs'!C54</f>
        <v>0</v>
      </c>
      <c r="D54" s="51">
        <f>'Temp Relocation Housing Costs'!D54+'Temp Relocation Living Costs'!D54</f>
        <v>0</v>
      </c>
      <c r="E54" s="51">
        <f>'Temp Relocation Housing Costs'!E54+'Temp Relocation Living Costs'!E54</f>
        <v>0</v>
      </c>
      <c r="F54" s="51">
        <f>'Temp Relocation Housing Costs'!F54+'Temp Relocation Living Costs'!F54</f>
        <v>0</v>
      </c>
      <c r="G54" s="51">
        <f>'Temp Relocation Housing Costs'!G54+'Temp Relocation Living Costs'!G54</f>
        <v>0</v>
      </c>
      <c r="H54" s="52">
        <f>'Temp Relocation Housing Costs'!H54+'Temp Relocation Living Costs'!H54</f>
        <v>510358.4307476416</v>
      </c>
      <c r="I54" s="52">
        <f>'Temp Relocation Housing Costs'!I54+'Temp Relocation Living Costs'!I54</f>
        <v>585848.27262673911</v>
      </c>
      <c r="J54" s="52">
        <f>'Temp Relocation Housing Costs'!J54+'Temp Relocation Living Costs'!J54</f>
        <v>403555.71391507675</v>
      </c>
      <c r="K54" s="52">
        <f>'Temp Relocation Housing Costs'!K54+'Temp Relocation Living Costs'!K54</f>
        <v>364083.11610154447</v>
      </c>
      <c r="L54" s="52">
        <f>'Temp Relocation Housing Costs'!L54+'Temp Relocation Living Costs'!L54</f>
        <v>299885.93665647478</v>
      </c>
      <c r="M54" s="52">
        <f>'Temp Relocation Housing Costs'!M54+'Temp Relocation Living Costs'!M54</f>
        <v>127365.51946497307</v>
      </c>
      <c r="N54" s="53">
        <f>'Temp Relocation Housing Costs'!N54+'Temp Relocation Living Costs'!N54</f>
        <v>39774012.748279944</v>
      </c>
      <c r="O54" s="53">
        <f>'Temp Relocation Housing Costs'!O54+'Temp Relocation Living Costs'!O54</f>
        <v>76544342.143353611</v>
      </c>
      <c r="P54" s="53">
        <f>'Temp Relocation Housing Costs'!P54+'Temp Relocation Living Costs'!P54</f>
        <v>61146591.964642525</v>
      </c>
      <c r="Q54" s="53">
        <f>'Temp Relocation Housing Costs'!Q54+'Temp Relocation Living Costs'!Q54</f>
        <v>24989599.908703826</v>
      </c>
      <c r="R54" s="53">
        <f>'Temp Relocation Housing Costs'!R54+'Temp Relocation Living Costs'!R54</f>
        <v>16054968.797557814</v>
      </c>
      <c r="S54" s="53">
        <f>'Temp Relocation Housing Costs'!S54+'Temp Relocation Living Costs'!S54</f>
        <v>9091676.4940411374</v>
      </c>
      <c r="U54" s="68">
        <v>2073</v>
      </c>
      <c r="V54" s="55">
        <f t="shared" si="0"/>
        <v>0</v>
      </c>
      <c r="W54" s="56">
        <f t="shared" si="1"/>
        <v>2291096.9895124496</v>
      </c>
      <c r="X54" s="57">
        <f t="shared" si="2"/>
        <v>227601192.05657887</v>
      </c>
      <c r="Y54" s="58">
        <f t="shared" si="3"/>
        <v>229892289.04609132</v>
      </c>
      <c r="Z54" s="96">
        <f t="shared" si="4"/>
        <v>14556465.842957998</v>
      </c>
      <c r="AC54">
        <v>2073</v>
      </c>
      <c r="AD54" s="51">
        <f>'Temp Relocation Housing Costs'!V54+'Temp Relocation Living Costs'!V54</f>
        <v>0</v>
      </c>
      <c r="AE54" s="51">
        <f>'Temp Relocation Housing Costs'!W54+'Temp Relocation Living Costs'!W54</f>
        <v>0</v>
      </c>
      <c r="AF54" s="51">
        <f>'Temp Relocation Housing Costs'!X54+'Temp Relocation Living Costs'!X54</f>
        <v>0</v>
      </c>
      <c r="AG54" s="51">
        <f>'Temp Relocation Housing Costs'!Y54+'Temp Relocation Living Costs'!Y54</f>
        <v>0</v>
      </c>
      <c r="AH54" s="51">
        <f>'Temp Relocation Housing Costs'!Z54+'Temp Relocation Living Costs'!Z54</f>
        <v>0</v>
      </c>
      <c r="AI54" s="51">
        <f>'Temp Relocation Housing Costs'!AA54+'Temp Relocation Living Costs'!AA54</f>
        <v>0</v>
      </c>
      <c r="AJ54" s="52">
        <f>'Temp Relocation Housing Costs'!AB54+'Temp Relocation Living Costs'!AB54</f>
        <v>475131.28269057209</v>
      </c>
      <c r="AK54" s="52">
        <f>'Temp Relocation Housing Costs'!AC54+'Temp Relocation Living Costs'!AC54</f>
        <v>534991.94117296604</v>
      </c>
      <c r="AL54" s="52">
        <f>'Temp Relocation Housing Costs'!AD54+'Temp Relocation Living Costs'!AD54</f>
        <v>364653.64529670338</v>
      </c>
      <c r="AM54" s="52">
        <f>'Temp Relocation Housing Costs'!AE54+'Temp Relocation Living Costs'!AE54</f>
        <v>363146.26374867058</v>
      </c>
      <c r="AN54" s="52">
        <f>'Temp Relocation Housing Costs'!AF54+'Temp Relocation Living Costs'!AF54</f>
        <v>293760.17207379261</v>
      </c>
      <c r="AO54" s="52">
        <f>'Temp Relocation Housing Costs'!AG54+'Temp Relocation Living Costs'!AG54</f>
        <v>116492.83563263701</v>
      </c>
      <c r="AP54" s="53">
        <f>'Temp Relocation Housing Costs'!AH54+'Temp Relocation Living Costs'!AH54</f>
        <v>37028638.220313638</v>
      </c>
      <c r="AQ54" s="53">
        <f>'Temp Relocation Housing Costs'!AI54+'Temp Relocation Living Costs'!AI54</f>
        <v>69899678.982532784</v>
      </c>
      <c r="AR54" s="53">
        <f>'Temp Relocation Housing Costs'!AJ54+'Temp Relocation Living Costs'!AJ54</f>
        <v>55252166.896760143</v>
      </c>
      <c r="AS54" s="53">
        <f>'Temp Relocation Housing Costs'!AK54+'Temp Relocation Living Costs'!AK54</f>
        <v>24925297.104106538</v>
      </c>
      <c r="AT54" s="53">
        <f>'Temp Relocation Housing Costs'!AL54+'Temp Relocation Living Costs'!AL54</f>
        <v>15727014.24146002</v>
      </c>
      <c r="AU54" s="53">
        <f>'Temp Relocation Housing Costs'!AM54+'Temp Relocation Living Costs'!AM54</f>
        <v>8315556.5171365868</v>
      </c>
      <c r="AW54" s="68">
        <v>2073</v>
      </c>
      <c r="AX54" s="55">
        <f t="shared" si="5"/>
        <v>0</v>
      </c>
      <c r="AY54" s="56">
        <f t="shared" si="6"/>
        <v>2148176.1406153417</v>
      </c>
      <c r="AZ54" s="57">
        <f t="shared" si="7"/>
        <v>211148351.96230972</v>
      </c>
      <c r="BA54" s="58">
        <f t="shared" si="8"/>
        <v>213296528.10292506</v>
      </c>
    </row>
    <row r="55" spans="1:53" x14ac:dyDescent="0.35">
      <c r="A55">
        <v>2074</v>
      </c>
      <c r="B55" s="51">
        <f>'Temp Relocation Housing Costs'!B55+'Temp Relocation Living Costs'!B55</f>
        <v>0</v>
      </c>
      <c r="C55" s="51">
        <f>'Temp Relocation Housing Costs'!C55+'Temp Relocation Living Costs'!C55</f>
        <v>0</v>
      </c>
      <c r="D55" s="51">
        <f>'Temp Relocation Housing Costs'!D55+'Temp Relocation Living Costs'!D55</f>
        <v>0</v>
      </c>
      <c r="E55" s="51">
        <f>'Temp Relocation Housing Costs'!E55+'Temp Relocation Living Costs'!E55</f>
        <v>0</v>
      </c>
      <c r="F55" s="51">
        <f>'Temp Relocation Housing Costs'!F55+'Temp Relocation Living Costs'!F55</f>
        <v>0</v>
      </c>
      <c r="G55" s="51">
        <f>'Temp Relocation Housing Costs'!G55+'Temp Relocation Living Costs'!G55</f>
        <v>0</v>
      </c>
      <c r="H55" s="52">
        <f>'Temp Relocation Housing Costs'!H55+'Temp Relocation Living Costs'!H55</f>
        <v>517688.80674765579</v>
      </c>
      <c r="I55" s="52">
        <f>'Temp Relocation Housing Costs'!I55+'Temp Relocation Living Costs'!I55</f>
        <v>594262.92370053765</v>
      </c>
      <c r="J55" s="52">
        <f>'Temp Relocation Housing Costs'!J55+'Temp Relocation Living Costs'!J55</f>
        <v>409352.0620142314</v>
      </c>
      <c r="K55" s="52">
        <f>'Temp Relocation Housing Costs'!K55+'Temp Relocation Living Costs'!K55</f>
        <v>369312.51170959079</v>
      </c>
      <c r="L55" s="52">
        <f>'Temp Relocation Housing Costs'!L55+'Temp Relocation Living Costs'!L55</f>
        <v>304193.25586659927</v>
      </c>
      <c r="M55" s="52">
        <f>'Temp Relocation Housing Costs'!M55+'Temp Relocation Living Costs'!M55</f>
        <v>129194.89484287695</v>
      </c>
      <c r="N55" s="53">
        <f>'Temp Relocation Housing Costs'!N55+'Temp Relocation Living Costs'!N55</f>
        <v>40326547.452771261</v>
      </c>
      <c r="O55" s="53">
        <f>'Temp Relocation Housing Costs'!O55+'Temp Relocation Living Costs'!O55</f>
        <v>77607684.827289626</v>
      </c>
      <c r="P55" s="53">
        <f>'Temp Relocation Housing Costs'!P55+'Temp Relocation Living Costs'!P55</f>
        <v>61996031.379660964</v>
      </c>
      <c r="Q55" s="53">
        <f>'Temp Relocation Housing Costs'!Q55+'Temp Relocation Living Costs'!Q55</f>
        <v>25336751.735910617</v>
      </c>
      <c r="R55" s="53">
        <f>'Temp Relocation Housing Costs'!R55+'Temp Relocation Living Costs'!R55</f>
        <v>16278002.050358277</v>
      </c>
      <c r="S55" s="53">
        <f>'Temp Relocation Housing Costs'!S55+'Temp Relocation Living Costs'!S55</f>
        <v>9217976.7196874153</v>
      </c>
      <c r="U55" s="68">
        <v>2074</v>
      </c>
      <c r="V55" s="55">
        <f t="shared" si="0"/>
        <v>0</v>
      </c>
      <c r="W55" s="56">
        <f t="shared" si="1"/>
        <v>2324004.4548814921</v>
      </c>
      <c r="X55" s="57">
        <f t="shared" si="2"/>
        <v>230762994.16567814</v>
      </c>
      <c r="Y55" s="58">
        <f t="shared" si="3"/>
        <v>233086998.62055963</v>
      </c>
      <c r="Z55" s="96">
        <f t="shared" si="4"/>
        <v>13981385.459543593</v>
      </c>
      <c r="AC55">
        <v>2074</v>
      </c>
      <c r="AD55" s="51">
        <f>'Temp Relocation Housing Costs'!V55+'Temp Relocation Living Costs'!V55</f>
        <v>0</v>
      </c>
      <c r="AE55" s="51">
        <f>'Temp Relocation Housing Costs'!W55+'Temp Relocation Living Costs'!W55</f>
        <v>0</v>
      </c>
      <c r="AF55" s="51">
        <f>'Temp Relocation Housing Costs'!X55+'Temp Relocation Living Costs'!X55</f>
        <v>0</v>
      </c>
      <c r="AG55" s="51">
        <f>'Temp Relocation Housing Costs'!Y55+'Temp Relocation Living Costs'!Y55</f>
        <v>0</v>
      </c>
      <c r="AH55" s="51">
        <f>'Temp Relocation Housing Costs'!Z55+'Temp Relocation Living Costs'!Z55</f>
        <v>0</v>
      </c>
      <c r="AI55" s="51">
        <f>'Temp Relocation Housing Costs'!AA55+'Temp Relocation Living Costs'!AA55</f>
        <v>0</v>
      </c>
      <c r="AJ55" s="52">
        <f>'Temp Relocation Housing Costs'!AB55+'Temp Relocation Living Costs'!AB55</f>
        <v>481955.68440837797</v>
      </c>
      <c r="AK55" s="52">
        <f>'Temp Relocation Housing Costs'!AC55+'Temp Relocation Living Costs'!AC55</f>
        <v>542676.13300659601</v>
      </c>
      <c r="AL55" s="52">
        <f>'Temp Relocation Housing Costs'!AD55+'Temp Relocation Living Costs'!AD55</f>
        <v>369891.23552497639</v>
      </c>
      <c r="AM55" s="52">
        <f>'Temp Relocation Housing Costs'!AE55+'Temp Relocation Living Costs'!AE55</f>
        <v>368362.20316673489</v>
      </c>
      <c r="AN55" s="52">
        <f>'Temp Relocation Housing Costs'!AF55+'Temp Relocation Living Costs'!AF55</f>
        <v>297979.50575262535</v>
      </c>
      <c r="AO55" s="52">
        <f>'Temp Relocation Housing Costs'!AG55+'Temp Relocation Living Costs'!AG55</f>
        <v>118166.04456786343</v>
      </c>
      <c r="AP55" s="53">
        <f>'Temp Relocation Housing Costs'!AH55+'Temp Relocation Living Costs'!AH55</f>
        <v>37543034.587767459</v>
      </c>
      <c r="AQ55" s="53">
        <f>'Temp Relocation Housing Costs'!AI55+'Temp Relocation Living Costs'!AI55</f>
        <v>70870714.988255471</v>
      </c>
      <c r="AR55" s="53">
        <f>'Temp Relocation Housing Costs'!AJ55+'Temp Relocation Living Costs'!AJ55</f>
        <v>56019721.830229267</v>
      </c>
      <c r="AS55" s="53">
        <f>'Temp Relocation Housing Costs'!AK55+'Temp Relocation Living Costs'!AK55</f>
        <v>25271555.646259081</v>
      </c>
      <c r="AT55" s="53">
        <f>'Temp Relocation Housing Costs'!AL55+'Temp Relocation Living Costs'!AL55</f>
        <v>15945491.598055417</v>
      </c>
      <c r="AU55" s="53">
        <f>'Temp Relocation Housing Costs'!AM55+'Temp Relocation Living Costs'!AM55</f>
        <v>8431074.9988134373</v>
      </c>
      <c r="AW55" s="68">
        <v>2074</v>
      </c>
      <c r="AX55" s="55">
        <f t="shared" si="5"/>
        <v>0</v>
      </c>
      <c r="AY55" s="56">
        <f t="shared" si="6"/>
        <v>2179030.8064271742</v>
      </c>
      <c r="AZ55" s="57">
        <f t="shared" si="7"/>
        <v>214081593.64938015</v>
      </c>
      <c r="BA55" s="58">
        <f t="shared" si="8"/>
        <v>216260624.45580733</v>
      </c>
    </row>
    <row r="56" spans="1:53" x14ac:dyDescent="0.35">
      <c r="A56">
        <v>2075</v>
      </c>
      <c r="B56" s="51">
        <f>'Temp Relocation Housing Costs'!B56+'Temp Relocation Living Costs'!B56</f>
        <v>0</v>
      </c>
      <c r="C56" s="51">
        <f>'Temp Relocation Housing Costs'!C56+'Temp Relocation Living Costs'!C56</f>
        <v>0</v>
      </c>
      <c r="D56" s="51">
        <f>'Temp Relocation Housing Costs'!D56+'Temp Relocation Living Costs'!D56</f>
        <v>0</v>
      </c>
      <c r="E56" s="51">
        <f>'Temp Relocation Housing Costs'!E56+'Temp Relocation Living Costs'!E56</f>
        <v>0</v>
      </c>
      <c r="F56" s="51">
        <f>'Temp Relocation Housing Costs'!F56+'Temp Relocation Living Costs'!F56</f>
        <v>0</v>
      </c>
      <c r="G56" s="51">
        <f>'Temp Relocation Housing Costs'!G56+'Temp Relocation Living Costs'!G56</f>
        <v>0</v>
      </c>
      <c r="H56" s="52">
        <f>'Temp Relocation Housing Costs'!H56+'Temp Relocation Living Costs'!H56</f>
        <v>525124.47034372832</v>
      </c>
      <c r="I56" s="52">
        <f>'Temp Relocation Housing Costs'!I56+'Temp Relocation Living Costs'!I56</f>
        <v>602798.4360211849</v>
      </c>
      <c r="J56" s="52">
        <f>'Temp Relocation Housing Costs'!J56+'Temp Relocation Living Costs'!J56</f>
        <v>415231.66417256079</v>
      </c>
      <c r="K56" s="52">
        <f>'Temp Relocation Housing Costs'!K56+'Temp Relocation Living Costs'!K56</f>
        <v>374617.01812947122</v>
      </c>
      <c r="L56" s="52">
        <f>'Temp Relocation Housing Costs'!L56+'Temp Relocation Living Costs'!L56</f>
        <v>308562.44192845019</v>
      </c>
      <c r="M56" s="52">
        <f>'Temp Relocation Housing Costs'!M56+'Temp Relocation Living Costs'!M56</f>
        <v>131050.54589010897</v>
      </c>
      <c r="N56" s="53">
        <f>'Temp Relocation Housing Costs'!N56+'Temp Relocation Living Costs'!N56</f>
        <v>40886757.887684837</v>
      </c>
      <c r="O56" s="53">
        <f>'Temp Relocation Housing Costs'!O56+'Temp Relocation Living Costs'!O56</f>
        <v>78685799.310575098</v>
      </c>
      <c r="P56" s="53">
        <f>'Temp Relocation Housing Costs'!P56+'Temp Relocation Living Costs'!P56</f>
        <v>62857271.081442803</v>
      </c>
      <c r="Q56" s="53">
        <f>'Temp Relocation Housing Costs'!Q56+'Temp Relocation Living Costs'!Q56</f>
        <v>25688726.144974407</v>
      </c>
      <c r="R56" s="53">
        <f>'Temp Relocation Housing Costs'!R56+'Temp Relocation Living Costs'!R56</f>
        <v>16504133.648131065</v>
      </c>
      <c r="S56" s="53">
        <f>'Temp Relocation Housing Costs'!S56+'Temp Relocation Living Costs'!S56</f>
        <v>9346031.4893948175</v>
      </c>
      <c r="U56" s="68">
        <v>2075</v>
      </c>
      <c r="V56" s="55">
        <f t="shared" si="0"/>
        <v>0</v>
      </c>
      <c r="W56" s="56">
        <f t="shared" si="1"/>
        <v>2357384.5764855044</v>
      </c>
      <c r="X56" s="57">
        <f t="shared" si="2"/>
        <v>233968719.56220302</v>
      </c>
      <c r="Y56" s="58">
        <f t="shared" si="3"/>
        <v>236326104.13868853</v>
      </c>
      <c r="Z56" s="96">
        <f t="shared" si="4"/>
        <v>13429024.729909001</v>
      </c>
      <c r="AC56">
        <v>2075</v>
      </c>
      <c r="AD56" s="51">
        <f>'Temp Relocation Housing Costs'!V56+'Temp Relocation Living Costs'!V56</f>
        <v>0</v>
      </c>
      <c r="AE56" s="51">
        <f>'Temp Relocation Housing Costs'!W56+'Temp Relocation Living Costs'!W56</f>
        <v>0</v>
      </c>
      <c r="AF56" s="51">
        <f>'Temp Relocation Housing Costs'!X56+'Temp Relocation Living Costs'!X56</f>
        <v>0</v>
      </c>
      <c r="AG56" s="51">
        <f>'Temp Relocation Housing Costs'!Y56+'Temp Relocation Living Costs'!Y56</f>
        <v>0</v>
      </c>
      <c r="AH56" s="51">
        <f>'Temp Relocation Housing Costs'!Z56+'Temp Relocation Living Costs'!Z56</f>
        <v>0</v>
      </c>
      <c r="AI56" s="51">
        <f>'Temp Relocation Housing Costs'!AA56+'Temp Relocation Living Costs'!AA56</f>
        <v>0</v>
      </c>
      <c r="AJ56" s="52">
        <f>'Temp Relocation Housing Costs'!AB56+'Temp Relocation Living Costs'!AB56</f>
        <v>488878.10631660826</v>
      </c>
      <c r="AK56" s="52">
        <f>'Temp Relocation Housing Costs'!AC56+'Temp Relocation Living Costs'!AC56</f>
        <v>550470.69436094549</v>
      </c>
      <c r="AL56" s="52">
        <f>'Temp Relocation Housing Costs'!AD56+'Temp Relocation Living Costs'!AD56</f>
        <v>375204.05426598521</v>
      </c>
      <c r="AM56" s="52">
        <f>'Temp Relocation Housing Costs'!AE56+'Temp Relocation Living Costs'!AE56</f>
        <v>373653.06012279639</v>
      </c>
      <c r="AN56" s="52">
        <f>'Temp Relocation Housing Costs'!AF56+'Temp Relocation Living Costs'!AF56</f>
        <v>302259.44253012753</v>
      </c>
      <c r="AO56" s="52">
        <f>'Temp Relocation Housing Costs'!AG56+'Temp Relocation Living Costs'!AG56</f>
        <v>119863.2861238576</v>
      </c>
      <c r="AP56" s="53">
        <f>'Temp Relocation Housing Costs'!AH56+'Temp Relocation Living Costs'!AH56</f>
        <v>38064576.873504184</v>
      </c>
      <c r="AQ56" s="53">
        <f>'Temp Relocation Housing Costs'!AI56+'Temp Relocation Living Costs'!AI56</f>
        <v>71855240.482601449</v>
      </c>
      <c r="AR56" s="53">
        <f>'Temp Relocation Housing Costs'!AJ56+'Temp Relocation Living Costs'!AJ56</f>
        <v>56797939.523350783</v>
      </c>
      <c r="AS56" s="53">
        <f>'Temp Relocation Housing Costs'!AK56+'Temp Relocation Living Costs'!AK56</f>
        <v>25622624.360884704</v>
      </c>
      <c r="AT56" s="53">
        <f>'Temp Relocation Housing Costs'!AL56+'Temp Relocation Living Costs'!AL56</f>
        <v>16167004.009786656</v>
      </c>
      <c r="AU56" s="53">
        <f>'Temp Relocation Housing Costs'!AM56+'Temp Relocation Living Costs'!AM56</f>
        <v>8548198.246158272</v>
      </c>
      <c r="AW56" s="68">
        <v>2075</v>
      </c>
      <c r="AX56" s="55">
        <f t="shared" si="5"/>
        <v>0</v>
      </c>
      <c r="AY56" s="56">
        <f t="shared" si="6"/>
        <v>2210328.6437203204</v>
      </c>
      <c r="AZ56" s="57">
        <f t="shared" si="7"/>
        <v>217055583.49628603</v>
      </c>
      <c r="BA56" s="58">
        <f t="shared" si="8"/>
        <v>219265912.14000636</v>
      </c>
    </row>
    <row r="57" spans="1:53" x14ac:dyDescent="0.35">
      <c r="A57">
        <v>2076</v>
      </c>
      <c r="B57" s="51">
        <f>'Temp Relocation Housing Costs'!B57+'Temp Relocation Living Costs'!B57</f>
        <v>0</v>
      </c>
      <c r="C57" s="51">
        <f>'Temp Relocation Housing Costs'!C57+'Temp Relocation Living Costs'!C57</f>
        <v>0</v>
      </c>
      <c r="D57" s="51">
        <f>'Temp Relocation Housing Costs'!D57+'Temp Relocation Living Costs'!D57</f>
        <v>0</v>
      </c>
      <c r="E57" s="51">
        <f>'Temp Relocation Housing Costs'!E57+'Temp Relocation Living Costs'!E57</f>
        <v>0</v>
      </c>
      <c r="F57" s="51">
        <f>'Temp Relocation Housing Costs'!F57+'Temp Relocation Living Costs'!F57</f>
        <v>0</v>
      </c>
      <c r="G57" s="51">
        <f>'Temp Relocation Housing Costs'!G57+'Temp Relocation Living Costs'!G57</f>
        <v>0</v>
      </c>
      <c r="H57" s="52">
        <f>'Temp Relocation Housing Costs'!H57+'Temp Relocation Living Costs'!H57</f>
        <v>532666.93380178988</v>
      </c>
      <c r="I57" s="52">
        <f>'Temp Relocation Housing Costs'!I57+'Temp Relocation Living Costs'!I57</f>
        <v>611456.54554194363</v>
      </c>
      <c r="J57" s="52">
        <f>'Temp Relocation Housing Costs'!J57+'Temp Relocation Living Costs'!J57</f>
        <v>421195.71618408035</v>
      </c>
      <c r="K57" s="52">
        <f>'Temp Relocation Housing Costs'!K57+'Temp Relocation Living Costs'!K57</f>
        <v>379997.71419217804</v>
      </c>
      <c r="L57" s="52">
        <f>'Temp Relocation Housing Costs'!L57+'Temp Relocation Living Costs'!L57</f>
        <v>312994.3834474812</v>
      </c>
      <c r="M57" s="52">
        <f>'Temp Relocation Housing Costs'!M57+'Temp Relocation Living Costs'!M57</f>
        <v>132932.85000914609</v>
      </c>
      <c r="N57" s="53">
        <f>'Temp Relocation Housing Costs'!N57+'Temp Relocation Living Costs'!N57</f>
        <v>41454750.68313285</v>
      </c>
      <c r="O57" s="53">
        <f>'Temp Relocation Housing Costs'!O57+'Temp Relocation Living Costs'!O57</f>
        <v>79778890.80086261</v>
      </c>
      <c r="P57" s="53">
        <f>'Temp Relocation Housing Costs'!P57+'Temp Relocation Living Costs'!P57</f>
        <v>63730474.997827075</v>
      </c>
      <c r="Q57" s="53">
        <f>'Temp Relocation Housing Costs'!Q57+'Temp Relocation Living Costs'!Q57</f>
        <v>26045590.130489323</v>
      </c>
      <c r="R57" s="53">
        <f>'Temp Relocation Housing Costs'!R57+'Temp Relocation Living Costs'!R57</f>
        <v>16733406.632626439</v>
      </c>
      <c r="S57" s="53">
        <f>'Temp Relocation Housing Costs'!S57+'Temp Relocation Living Costs'!S57</f>
        <v>9475865.1770300362</v>
      </c>
      <c r="U57" s="68">
        <v>2076</v>
      </c>
      <c r="V57" s="55">
        <f t="shared" si="0"/>
        <v>0</v>
      </c>
      <c r="W57" s="56">
        <f t="shared" si="1"/>
        <v>2391244.1431766194</v>
      </c>
      <c r="X57" s="57">
        <f t="shared" si="2"/>
        <v>237218978.42196834</v>
      </c>
      <c r="Y57" s="58">
        <f t="shared" si="3"/>
        <v>239610222.56514496</v>
      </c>
      <c r="Z57" s="96">
        <f t="shared" si="4"/>
        <v>12898486.06942757</v>
      </c>
      <c r="AC57">
        <v>2076</v>
      </c>
      <c r="AD57" s="51">
        <f>'Temp Relocation Housing Costs'!V57+'Temp Relocation Living Costs'!V57</f>
        <v>0</v>
      </c>
      <c r="AE57" s="51">
        <f>'Temp Relocation Housing Costs'!W57+'Temp Relocation Living Costs'!W57</f>
        <v>0</v>
      </c>
      <c r="AF57" s="51">
        <f>'Temp Relocation Housing Costs'!X57+'Temp Relocation Living Costs'!X57</f>
        <v>0</v>
      </c>
      <c r="AG57" s="51">
        <f>'Temp Relocation Housing Costs'!Y57+'Temp Relocation Living Costs'!Y57</f>
        <v>0</v>
      </c>
      <c r="AH57" s="51">
        <f>'Temp Relocation Housing Costs'!Z57+'Temp Relocation Living Costs'!Z57</f>
        <v>0</v>
      </c>
      <c r="AI57" s="51">
        <f>'Temp Relocation Housing Costs'!AA57+'Temp Relocation Living Costs'!AA57</f>
        <v>0</v>
      </c>
      <c r="AJ57" s="52">
        <f>'Temp Relocation Housing Costs'!AB57+'Temp Relocation Living Costs'!AB57</f>
        <v>495899.95629805315</v>
      </c>
      <c r="AK57" s="52">
        <f>'Temp Relocation Housing Costs'!AC57+'Temp Relocation Living Costs'!AC57</f>
        <v>558377.21049460338</v>
      </c>
      <c r="AL57" s="52">
        <f>'Temp Relocation Housing Costs'!AD57+'Temp Relocation Living Costs'!AD57</f>
        <v>380593.18204128265</v>
      </c>
      <c r="AM57" s="52">
        <f>'Temp Relocation Housing Costs'!AE57+'Temp Relocation Living Costs'!AE57</f>
        <v>379019.9106718183</v>
      </c>
      <c r="AN57" s="52">
        <f>'Temp Relocation Housing Costs'!AF57+'Temp Relocation Living Costs'!AF57</f>
        <v>306600.8528602256</v>
      </c>
      <c r="AO57" s="52">
        <f>'Temp Relocation Housing Costs'!AG57+'Temp Relocation Living Costs'!AG57</f>
        <v>121584.90548575977</v>
      </c>
      <c r="AP57" s="53">
        <f>'Temp Relocation Housing Costs'!AH57+'Temp Relocation Living Costs'!AH57</f>
        <v>38593364.347564071</v>
      </c>
      <c r="AQ57" s="53">
        <f>'Temp Relocation Housing Costs'!AI57+'Temp Relocation Living Costs'!AI57</f>
        <v>72853442.859552339</v>
      </c>
      <c r="AR57" s="53">
        <f>'Temp Relocation Housing Costs'!AJ57+'Temp Relocation Living Costs'!AJ57</f>
        <v>57586968.101605251</v>
      </c>
      <c r="AS57" s="53">
        <f>'Temp Relocation Housing Costs'!AK57+'Temp Relocation Living Costs'!AK57</f>
        <v>25978570.070188224</v>
      </c>
      <c r="AT57" s="53">
        <f>'Temp Relocation Housing Costs'!AL57+'Temp Relocation Living Costs'!AL57</f>
        <v>16391593.639190935</v>
      </c>
      <c r="AU57" s="53">
        <f>'Temp Relocation Housing Costs'!AM57+'Temp Relocation Living Costs'!AM57</f>
        <v>8666948.5523384959</v>
      </c>
      <c r="AW57" s="68">
        <v>2076</v>
      </c>
      <c r="AX57" s="55">
        <f t="shared" si="5"/>
        <v>0</v>
      </c>
      <c r="AY57" s="56">
        <f t="shared" si="6"/>
        <v>2242076.0178517429</v>
      </c>
      <c r="AZ57" s="57">
        <f t="shared" si="7"/>
        <v>220070887.57043934</v>
      </c>
      <c r="BA57" s="58">
        <f t="shared" si="8"/>
        <v>222312963.58829108</v>
      </c>
    </row>
    <row r="58" spans="1:53" x14ac:dyDescent="0.35">
      <c r="A58">
        <v>2077</v>
      </c>
      <c r="B58" s="51">
        <f>'Temp Relocation Housing Costs'!B58+'Temp Relocation Living Costs'!B58</f>
        <v>0</v>
      </c>
      <c r="C58" s="51">
        <f>'Temp Relocation Housing Costs'!C58+'Temp Relocation Living Costs'!C58</f>
        <v>0</v>
      </c>
      <c r="D58" s="51">
        <f>'Temp Relocation Housing Costs'!D58+'Temp Relocation Living Costs'!D58</f>
        <v>0</v>
      </c>
      <c r="E58" s="51">
        <f>'Temp Relocation Housing Costs'!E58+'Temp Relocation Living Costs'!E58</f>
        <v>0</v>
      </c>
      <c r="F58" s="51">
        <f>'Temp Relocation Housing Costs'!F58+'Temp Relocation Living Costs'!F58</f>
        <v>0</v>
      </c>
      <c r="G58" s="51">
        <f>'Temp Relocation Housing Costs'!G58+'Temp Relocation Living Costs'!G58</f>
        <v>0</v>
      </c>
      <c r="H58" s="52">
        <f>'Temp Relocation Housing Costs'!H58+'Temp Relocation Living Costs'!H58</f>
        <v>540317.73110873695</v>
      </c>
      <c r="I58" s="52">
        <f>'Temp Relocation Housing Costs'!I58+'Temp Relocation Living Costs'!I58</f>
        <v>620239.01314990711</v>
      </c>
      <c r="J58" s="52">
        <f>'Temp Relocation Housing Costs'!J58+'Temp Relocation Living Costs'!J58</f>
        <v>427245.43101822445</v>
      </c>
      <c r="K58" s="52">
        <f>'Temp Relocation Housing Costs'!K58+'Temp Relocation Living Costs'!K58</f>
        <v>385455.69422416051</v>
      </c>
      <c r="L58" s="52">
        <f>'Temp Relocation Housing Costs'!L58+'Temp Relocation Living Costs'!L58</f>
        <v>317489.98179235728</v>
      </c>
      <c r="M58" s="52">
        <f>'Temp Relocation Housing Costs'!M58+'Temp Relocation Living Costs'!M58</f>
        <v>134842.19002316918</v>
      </c>
      <c r="N58" s="53">
        <f>'Temp Relocation Housing Costs'!N58+'Temp Relocation Living Costs'!N58</f>
        <v>42030633.950517185</v>
      </c>
      <c r="O58" s="53">
        <f>'Temp Relocation Housing Costs'!O58+'Temp Relocation Living Costs'!O58</f>
        <v>80887167.356519088</v>
      </c>
      <c r="P58" s="53">
        <f>'Temp Relocation Housing Costs'!P58+'Temp Relocation Living Costs'!P58</f>
        <v>64615809.333914109</v>
      </c>
      <c r="Q58" s="53">
        <f>'Temp Relocation Housing Costs'!Q58+'Temp Relocation Living Costs'!Q58</f>
        <v>26407411.617728479</v>
      </c>
      <c r="R58" s="53">
        <f>'Temp Relocation Housing Costs'!R58+'Temp Relocation Living Costs'!R58</f>
        <v>16965864.643524304</v>
      </c>
      <c r="S58" s="53">
        <f>'Temp Relocation Housing Costs'!S58+'Temp Relocation Living Costs'!S58</f>
        <v>9607502.4950579088</v>
      </c>
      <c r="U58" s="68">
        <v>2077</v>
      </c>
      <c r="V58" s="55">
        <f t="shared" si="0"/>
        <v>0</v>
      </c>
      <c r="W58" s="56">
        <f t="shared" si="1"/>
        <v>2425590.0413165558</v>
      </c>
      <c r="X58" s="57">
        <f t="shared" si="2"/>
        <v>240514389.39726105</v>
      </c>
      <c r="Y58" s="58">
        <f t="shared" si="3"/>
        <v>242939979.43857762</v>
      </c>
      <c r="Z58" s="96">
        <f t="shared" si="4"/>
        <v>12388907.354363158</v>
      </c>
      <c r="AC58">
        <v>2077</v>
      </c>
      <c r="AD58" s="51">
        <f>'Temp Relocation Housing Costs'!V58+'Temp Relocation Living Costs'!V58</f>
        <v>0</v>
      </c>
      <c r="AE58" s="51">
        <f>'Temp Relocation Housing Costs'!W58+'Temp Relocation Living Costs'!W58</f>
        <v>0</v>
      </c>
      <c r="AF58" s="51">
        <f>'Temp Relocation Housing Costs'!X58+'Temp Relocation Living Costs'!X58</f>
        <v>0</v>
      </c>
      <c r="AG58" s="51">
        <f>'Temp Relocation Housing Costs'!Y58+'Temp Relocation Living Costs'!Y58</f>
        <v>0</v>
      </c>
      <c r="AH58" s="51">
        <f>'Temp Relocation Housing Costs'!Z58+'Temp Relocation Living Costs'!Z58</f>
        <v>0</v>
      </c>
      <c r="AI58" s="51">
        <f>'Temp Relocation Housing Costs'!AA58+'Temp Relocation Living Costs'!AA58</f>
        <v>0</v>
      </c>
      <c r="AJ58" s="52">
        <f>'Temp Relocation Housing Costs'!AB58+'Temp Relocation Living Costs'!AB58</f>
        <v>503022.66245719325</v>
      </c>
      <c r="AK58" s="52">
        <f>'Temp Relocation Housing Costs'!AC58+'Temp Relocation Living Costs'!AC58</f>
        <v>566397.28943553206</v>
      </c>
      <c r="AL58" s="52">
        <f>'Temp Relocation Housing Costs'!AD58+'Temp Relocation Living Costs'!AD58</f>
        <v>386059.71489216044</v>
      </c>
      <c r="AM58" s="52">
        <f>'Temp Relocation Housing Costs'!AE58+'Temp Relocation Living Costs'!AE58</f>
        <v>384463.84632434801</v>
      </c>
      <c r="AN58" s="52">
        <f>'Temp Relocation Housing Costs'!AF58+'Temp Relocation Living Costs'!AF58</f>
        <v>311004.61969934299</v>
      </c>
      <c r="AO58" s="52">
        <f>'Temp Relocation Housing Costs'!AG58+'Temp Relocation Living Costs'!AG58</f>
        <v>123331.25279667054</v>
      </c>
      <c r="AP58" s="53">
        <f>'Temp Relocation Housing Costs'!AH58+'Temp Relocation Living Costs'!AH58</f>
        <v>39129497.659032099</v>
      </c>
      <c r="AQ58" s="53">
        <f>'Temp Relocation Housing Costs'!AI58+'Temp Relocation Living Costs'!AI58</f>
        <v>73865512.116339087</v>
      </c>
      <c r="AR58" s="53">
        <f>'Temp Relocation Housing Costs'!AJ58+'Temp Relocation Living Costs'!AJ58</f>
        <v>58386957.748210564</v>
      </c>
      <c r="AS58" s="53">
        <f>'Temp Relocation Housing Costs'!AK58+'Temp Relocation Living Costs'!AK58</f>
        <v>26339460.524658632</v>
      </c>
      <c r="AT58" s="53">
        <f>'Temp Relocation Housing Costs'!AL58+'Temp Relocation Living Costs'!AL58</f>
        <v>16619303.234521218</v>
      </c>
      <c r="AU58" s="53">
        <f>'Temp Relocation Housing Costs'!AM58+'Temp Relocation Living Costs'!AM58</f>
        <v>8787348.5202148799</v>
      </c>
      <c r="AW58" s="68">
        <v>2077</v>
      </c>
      <c r="AX58" s="55">
        <f t="shared" si="5"/>
        <v>0</v>
      </c>
      <c r="AY58" s="56">
        <f t="shared" si="6"/>
        <v>2274279.3856052472</v>
      </c>
      <c r="AZ58" s="57">
        <f t="shared" si="7"/>
        <v>223128079.80297646</v>
      </c>
      <c r="BA58" s="58">
        <f t="shared" si="8"/>
        <v>225402359.18858171</v>
      </c>
    </row>
    <row r="59" spans="1:53" x14ac:dyDescent="0.35">
      <c r="A59">
        <v>2078</v>
      </c>
      <c r="B59" s="51">
        <f>'Temp Relocation Housing Costs'!B59+'Temp Relocation Living Costs'!B59</f>
        <v>0</v>
      </c>
      <c r="C59" s="51">
        <f>'Temp Relocation Housing Costs'!C59+'Temp Relocation Living Costs'!C59</f>
        <v>0</v>
      </c>
      <c r="D59" s="51">
        <f>'Temp Relocation Housing Costs'!D59+'Temp Relocation Living Costs'!D59</f>
        <v>0</v>
      </c>
      <c r="E59" s="51">
        <f>'Temp Relocation Housing Costs'!E59+'Temp Relocation Living Costs'!E59</f>
        <v>0</v>
      </c>
      <c r="F59" s="51">
        <f>'Temp Relocation Housing Costs'!F59+'Temp Relocation Living Costs'!F59</f>
        <v>0</v>
      </c>
      <c r="G59" s="51">
        <f>'Temp Relocation Housing Costs'!G59+'Temp Relocation Living Costs'!G59</f>
        <v>0</v>
      </c>
      <c r="H59" s="52">
        <f>'Temp Relocation Housing Costs'!H59+'Temp Relocation Living Costs'!H59</f>
        <v>548078.41828441329</v>
      </c>
      <c r="I59" s="52">
        <f>'Temp Relocation Housing Costs'!I59+'Temp Relocation Living Costs'!I59</f>
        <v>629147.62502412661</v>
      </c>
      <c r="J59" s="52">
        <f>'Temp Relocation Housing Costs'!J59+'Temp Relocation Living Costs'!J59</f>
        <v>433382.03906653996</v>
      </c>
      <c r="K59" s="52">
        <f>'Temp Relocation Housing Costs'!K59+'Temp Relocation Living Costs'!K59</f>
        <v>390992.06826988817</v>
      </c>
      <c r="L59" s="52">
        <f>'Temp Relocation Housing Costs'!L59+'Temp Relocation Living Costs'!L59</f>
        <v>322050.15127827378</v>
      </c>
      <c r="M59" s="52">
        <f>'Temp Relocation Housing Costs'!M59+'Temp Relocation Living Costs'!M59</f>
        <v>136778.95425392204</v>
      </c>
      <c r="N59" s="53">
        <f>'Temp Relocation Housing Costs'!N59+'Temp Relocation Living Costs'!N59</f>
        <v>42614517.303107396</v>
      </c>
      <c r="O59" s="53">
        <f>'Temp Relocation Housing Costs'!O59+'Temp Relocation Living Costs'!O59</f>
        <v>82010839.926227495</v>
      </c>
      <c r="P59" s="53">
        <f>'Temp Relocation Housing Costs'!P59+'Temp Relocation Living Costs'!P59</f>
        <v>65513442.603700951</v>
      </c>
      <c r="Q59" s="53">
        <f>'Temp Relocation Housing Costs'!Q59+'Temp Relocation Living Costs'!Q59</f>
        <v>26774259.475572873</v>
      </c>
      <c r="R59" s="53">
        <f>'Temp Relocation Housing Costs'!R59+'Temp Relocation Living Costs'!R59</f>
        <v>17201551.926740527</v>
      </c>
      <c r="S59" s="53">
        <f>'Temp Relocation Housing Costs'!S59+'Temp Relocation Living Costs'!S59</f>
        <v>9740968.499245178</v>
      </c>
      <c r="U59" s="68">
        <v>2078</v>
      </c>
      <c r="V59" s="55">
        <f t="shared" si="0"/>
        <v>0</v>
      </c>
      <c r="W59" s="56">
        <f t="shared" si="1"/>
        <v>2460429.2561771641</v>
      </c>
      <c r="X59" s="57">
        <f t="shared" si="2"/>
        <v>243855579.7345944</v>
      </c>
      <c r="Y59" s="58">
        <f t="shared" si="3"/>
        <v>246316008.99077156</v>
      </c>
      <c r="Z59" s="96">
        <f t="shared" si="4"/>
        <v>11899460.520914441</v>
      </c>
      <c r="AC59">
        <v>2078</v>
      </c>
      <c r="AD59" s="51">
        <f>'Temp Relocation Housing Costs'!V59+'Temp Relocation Living Costs'!V59</f>
        <v>0</v>
      </c>
      <c r="AE59" s="51">
        <f>'Temp Relocation Housing Costs'!W59+'Temp Relocation Living Costs'!W59</f>
        <v>0</v>
      </c>
      <c r="AF59" s="51">
        <f>'Temp Relocation Housing Costs'!X59+'Temp Relocation Living Costs'!X59</f>
        <v>0</v>
      </c>
      <c r="AG59" s="51">
        <f>'Temp Relocation Housing Costs'!Y59+'Temp Relocation Living Costs'!Y59</f>
        <v>0</v>
      </c>
      <c r="AH59" s="51">
        <f>'Temp Relocation Housing Costs'!Z59+'Temp Relocation Living Costs'!Z59</f>
        <v>0</v>
      </c>
      <c r="AI59" s="51">
        <f>'Temp Relocation Housing Costs'!AA59+'Temp Relocation Living Costs'!AA59</f>
        <v>0</v>
      </c>
      <c r="AJ59" s="52">
        <f>'Temp Relocation Housing Costs'!AB59+'Temp Relocation Living Costs'!AB59</f>
        <v>510247.67341064732</v>
      </c>
      <c r="AK59" s="52">
        <f>'Temp Relocation Housing Costs'!AC59+'Temp Relocation Living Costs'!AC59</f>
        <v>574532.56230810692</v>
      </c>
      <c r="AL59" s="52">
        <f>'Temp Relocation Housing Costs'!AD59+'Temp Relocation Living Costs'!AD59</f>
        <v>391604.76460256119</v>
      </c>
      <c r="AM59" s="52">
        <f>'Temp Relocation Housing Costs'!AE59+'Temp Relocation Living Costs'!AE59</f>
        <v>389985.97426850774</v>
      </c>
      <c r="AN59" s="52">
        <f>'Temp Relocation Housing Costs'!AF59+'Temp Relocation Living Costs'!AF59</f>
        <v>315471.63868597528</v>
      </c>
      <c r="AO59" s="52">
        <f>'Temp Relocation Housing Costs'!AG59+'Temp Relocation Living Costs'!AG59</f>
        <v>125102.68322886302</v>
      </c>
      <c r="AP59" s="53">
        <f>'Temp Relocation Housing Costs'!AH59+'Temp Relocation Living Costs'!AH59</f>
        <v>39673078.855195463</v>
      </c>
      <c r="AQ59" s="53">
        <f>'Temp Relocation Housing Costs'!AI59+'Temp Relocation Living Costs'!AI59</f>
        <v>74891640.889606148</v>
      </c>
      <c r="AR59" s="53">
        <f>'Temp Relocation Housing Costs'!AJ59+'Temp Relocation Living Costs'!AJ59</f>
        <v>59198060.732707642</v>
      </c>
      <c r="AS59" s="53">
        <f>'Temp Relocation Housing Costs'!AK59+'Temp Relocation Living Costs'!AK59</f>
        <v>26705364.4159647</v>
      </c>
      <c r="AT59" s="53">
        <f>'Temp Relocation Housing Costs'!AL59+'Temp Relocation Living Costs'!AL59</f>
        <v>16850176.137882847</v>
      </c>
      <c r="AU59" s="53">
        <f>'Temp Relocation Housing Costs'!AM59+'Temp Relocation Living Costs'!AM59</f>
        <v>8909421.0666438099</v>
      </c>
      <c r="AW59" s="68">
        <v>2078</v>
      </c>
      <c r="AX59" s="55">
        <f t="shared" si="5"/>
        <v>0</v>
      </c>
      <c r="AY59" s="56">
        <f t="shared" si="6"/>
        <v>2306945.2965046614</v>
      </c>
      <c r="AZ59" s="57">
        <f t="shared" si="7"/>
        <v>226227742.09800062</v>
      </c>
      <c r="BA59" s="58">
        <f t="shared" si="8"/>
        <v>228534687.39450526</v>
      </c>
    </row>
    <row r="60" spans="1:53" x14ac:dyDescent="0.35">
      <c r="A60">
        <v>2079</v>
      </c>
      <c r="B60" s="51">
        <f>'Temp Relocation Housing Costs'!B60+'Temp Relocation Living Costs'!B60</f>
        <v>0</v>
      </c>
      <c r="C60" s="51">
        <f>'Temp Relocation Housing Costs'!C60+'Temp Relocation Living Costs'!C60</f>
        <v>0</v>
      </c>
      <c r="D60" s="51">
        <f>'Temp Relocation Housing Costs'!D60+'Temp Relocation Living Costs'!D60</f>
        <v>0</v>
      </c>
      <c r="E60" s="51">
        <f>'Temp Relocation Housing Costs'!E60+'Temp Relocation Living Costs'!E60</f>
        <v>0</v>
      </c>
      <c r="F60" s="51">
        <f>'Temp Relocation Housing Costs'!F60+'Temp Relocation Living Costs'!F60</f>
        <v>0</v>
      </c>
      <c r="G60" s="51">
        <f>'Temp Relocation Housing Costs'!G60+'Temp Relocation Living Costs'!G60</f>
        <v>0</v>
      </c>
      <c r="H60" s="52">
        <f>'Temp Relocation Housing Costs'!H60+'Temp Relocation Living Costs'!H60</f>
        <v>555950.57369807456</v>
      </c>
      <c r="I60" s="52">
        <f>'Temp Relocation Housing Costs'!I60+'Temp Relocation Living Costs'!I60</f>
        <v>638184.19299888622</v>
      </c>
      <c r="J60" s="52">
        <f>'Temp Relocation Housing Costs'!J60+'Temp Relocation Living Costs'!J60</f>
        <v>439606.78839292354</v>
      </c>
      <c r="K60" s="52">
        <f>'Temp Relocation Housing Costs'!K60+'Temp Relocation Living Costs'!K60</f>
        <v>396607.96231761214</v>
      </c>
      <c r="L60" s="52">
        <f>'Temp Relocation Housing Costs'!L60+'Temp Relocation Living Costs'!L60</f>
        <v>326675.81935291068</v>
      </c>
      <c r="M60" s="52">
        <f>'Temp Relocation Housing Costs'!M60+'Temp Relocation Living Costs'!M60</f>
        <v>138743.53660068795</v>
      </c>
      <c r="N60" s="53">
        <f>'Temp Relocation Housing Costs'!N60+'Temp Relocation Living Costs'!N60</f>
        <v>43206511.876904368</v>
      </c>
      <c r="O60" s="53">
        <f>'Temp Relocation Housing Costs'!O60+'Temp Relocation Living Costs'!O60</f>
        <v>83150122.389138713</v>
      </c>
      <c r="P60" s="53">
        <f>'Temp Relocation Housing Costs'!P60+'Temp Relocation Living Costs'!P60</f>
        <v>66423545.66215612</v>
      </c>
      <c r="Q60" s="53">
        <f>'Temp Relocation Housing Costs'!Q60+'Temp Relocation Living Costs'!Q60</f>
        <v>27146203.529619794</v>
      </c>
      <c r="R60" s="53">
        <f>'Temp Relocation Housing Costs'!R60+'Temp Relocation Living Costs'!R60</f>
        <v>17440513.3428487</v>
      </c>
      <c r="S60" s="53">
        <f>'Temp Relocation Housing Costs'!S60+'Temp Relocation Living Costs'!S60</f>
        <v>9876288.5934296008</v>
      </c>
      <c r="U60" s="68">
        <v>2079</v>
      </c>
      <c r="V60" s="55">
        <f t="shared" si="0"/>
        <v>0</v>
      </c>
      <c r="W60" s="56">
        <f t="shared" si="1"/>
        <v>2495768.8733610953</v>
      </c>
      <c r="X60" s="57">
        <f t="shared" si="2"/>
        <v>247243185.39409727</v>
      </c>
      <c r="Y60" s="58">
        <f t="shared" si="3"/>
        <v>249738954.26745835</v>
      </c>
      <c r="Z60" s="96">
        <f t="shared" si="4"/>
        <v>11429350.219606945</v>
      </c>
      <c r="AC60">
        <v>2079</v>
      </c>
      <c r="AD60" s="51">
        <f>'Temp Relocation Housing Costs'!V60+'Temp Relocation Living Costs'!V60</f>
        <v>0</v>
      </c>
      <c r="AE60" s="51">
        <f>'Temp Relocation Housing Costs'!W60+'Temp Relocation Living Costs'!W60</f>
        <v>0</v>
      </c>
      <c r="AF60" s="51">
        <f>'Temp Relocation Housing Costs'!X60+'Temp Relocation Living Costs'!X60</f>
        <v>0</v>
      </c>
      <c r="AG60" s="51">
        <f>'Temp Relocation Housing Costs'!Y60+'Temp Relocation Living Costs'!Y60</f>
        <v>0</v>
      </c>
      <c r="AH60" s="51">
        <f>'Temp Relocation Housing Costs'!Z60+'Temp Relocation Living Costs'!Z60</f>
        <v>0</v>
      </c>
      <c r="AI60" s="51">
        <f>'Temp Relocation Housing Costs'!AA60+'Temp Relocation Living Costs'!AA60</f>
        <v>0</v>
      </c>
      <c r="AJ60" s="52">
        <f>'Temp Relocation Housing Costs'!AB60+'Temp Relocation Living Costs'!AB60</f>
        <v>517576.45858179301</v>
      </c>
      <c r="AK60" s="52">
        <f>'Temp Relocation Housing Costs'!AC60+'Temp Relocation Living Costs'!AC60</f>
        <v>582784.68366485683</v>
      </c>
      <c r="AL60" s="52">
        <f>'Temp Relocation Housing Costs'!AD60+'Temp Relocation Living Costs'!AD60</f>
        <v>397229.45892519347</v>
      </c>
      <c r="AM60" s="52">
        <f>'Temp Relocation Housing Costs'!AE60+'Temp Relocation Living Costs'!AE60</f>
        <v>395587.41759517544</v>
      </c>
      <c r="AN60" s="52">
        <f>'Temp Relocation Housing Costs'!AF60+'Temp Relocation Living Costs'!AF60</f>
        <v>320002.81832284556</v>
      </c>
      <c r="AO60" s="52">
        <f>'Temp Relocation Housing Costs'!AG60+'Temp Relocation Living Costs'!AG60</f>
        <v>126899.5570560178</v>
      </c>
      <c r="AP60" s="53">
        <f>'Temp Relocation Housing Costs'!AH60+'Temp Relocation Living Costs'!AH60</f>
        <v>40224211.400967188</v>
      </c>
      <c r="AQ60" s="53">
        <f>'Temp Relocation Housing Costs'!AI60+'Temp Relocation Living Costs'!AI60</f>
        <v>75932024.492077798</v>
      </c>
      <c r="AR60" s="53">
        <f>'Temp Relocation Housing Costs'!AJ60+'Temp Relocation Living Costs'!AJ60</f>
        <v>60020431.439943373</v>
      </c>
      <c r="AS60" s="53">
        <f>'Temp Relocation Housing Costs'!AK60+'Temp Relocation Living Costs'!AK60</f>
        <v>27076351.390029717</v>
      </c>
      <c r="AT60" s="53">
        <f>'Temp Relocation Housing Costs'!AL60+'Temp Relocation Living Costs'!AL60</f>
        <v>17084256.293483298</v>
      </c>
      <c r="AU60" s="53">
        <f>'Temp Relocation Housing Costs'!AM60+'Temp Relocation Living Costs'!AM60</f>
        <v>9033189.4268392399</v>
      </c>
      <c r="AW60" s="68">
        <v>2079</v>
      </c>
      <c r="AX60" s="55">
        <f t="shared" si="5"/>
        <v>0</v>
      </c>
      <c r="AY60" s="56">
        <f t="shared" si="6"/>
        <v>2340080.3941458822</v>
      </c>
      <c r="AZ60" s="57">
        <f t="shared" si="7"/>
        <v>229370464.4433406</v>
      </c>
      <c r="BA60" s="58">
        <f t="shared" si="8"/>
        <v>231710544.83748648</v>
      </c>
    </row>
    <row r="61" spans="1:53" x14ac:dyDescent="0.35">
      <c r="A61">
        <v>2080</v>
      </c>
      <c r="B61" s="51">
        <f>'Temp Relocation Housing Costs'!B61+'Temp Relocation Living Costs'!B61</f>
        <v>0</v>
      </c>
      <c r="C61" s="51">
        <f>'Temp Relocation Housing Costs'!C61+'Temp Relocation Living Costs'!C61</f>
        <v>0</v>
      </c>
      <c r="D61" s="51">
        <f>'Temp Relocation Housing Costs'!D61+'Temp Relocation Living Costs'!D61</f>
        <v>0</v>
      </c>
      <c r="E61" s="51">
        <f>'Temp Relocation Housing Costs'!E61+'Temp Relocation Living Costs'!E61</f>
        <v>0</v>
      </c>
      <c r="F61" s="51">
        <f>'Temp Relocation Housing Costs'!F61+'Temp Relocation Living Costs'!F61</f>
        <v>0</v>
      </c>
      <c r="G61" s="51">
        <f>'Temp Relocation Housing Costs'!G61+'Temp Relocation Living Costs'!G61</f>
        <v>0</v>
      </c>
      <c r="H61" s="52">
        <f>'Temp Relocation Housing Costs'!H61+'Temp Relocation Living Costs'!H61</f>
        <v>617132.55556283868</v>
      </c>
      <c r="I61" s="52">
        <f>'Temp Relocation Housing Costs'!I61+'Temp Relocation Living Costs'!I61</f>
        <v>708415.92864170566</v>
      </c>
      <c r="J61" s="52">
        <f>'Temp Relocation Housing Costs'!J61+'Temp Relocation Living Costs'!J61</f>
        <v>487985.2159502079</v>
      </c>
      <c r="K61" s="52">
        <f>'Temp Relocation Housing Costs'!K61+'Temp Relocation Living Costs'!K61</f>
        <v>440254.39836053137</v>
      </c>
      <c r="L61" s="52">
        <f>'Temp Relocation Housing Costs'!L61+'Temp Relocation Living Costs'!L61</f>
        <v>362626.27070753247</v>
      </c>
      <c r="M61" s="52">
        <f>'Temp Relocation Housing Costs'!M61+'Temp Relocation Living Costs'!M61</f>
        <v>154012.16827722709</v>
      </c>
      <c r="N61" s="53">
        <f>'Temp Relocation Housing Costs'!N61+'Temp Relocation Living Costs'!N61</f>
        <v>47939073.082548611</v>
      </c>
      <c r="O61" s="53">
        <f>'Temp Relocation Housing Costs'!O61+'Temp Relocation Living Costs'!O61</f>
        <v>92257847.738144696</v>
      </c>
      <c r="P61" s="53">
        <f>'Temp Relocation Housing Costs'!P61+'Temp Relocation Living Costs'!P61</f>
        <v>73699150.233931184</v>
      </c>
      <c r="Q61" s="53">
        <f>'Temp Relocation Housing Costs'!Q61+'Temp Relocation Living Costs'!Q61</f>
        <v>30119622.676965386</v>
      </c>
      <c r="R61" s="53">
        <f>'Temp Relocation Housing Costs'!R61+'Temp Relocation Living Costs'!R61</f>
        <v>19350834.108571213</v>
      </c>
      <c r="S61" s="53">
        <f>'Temp Relocation Housing Costs'!S61+'Temp Relocation Living Costs'!S61</f>
        <v>10958073.218538307</v>
      </c>
      <c r="U61" s="68">
        <v>2080</v>
      </c>
      <c r="V61" s="55">
        <f t="shared" si="0"/>
        <v>0</v>
      </c>
      <c r="W61" s="56">
        <f t="shared" si="1"/>
        <v>2770426.5375000425</v>
      </c>
      <c r="X61" s="57">
        <f t="shared" si="2"/>
        <v>274324601.05869937</v>
      </c>
      <c r="Y61" s="58">
        <f t="shared" si="3"/>
        <v>277095027.59619939</v>
      </c>
      <c r="Z61" s="96">
        <f t="shared" si="4"/>
        <v>12013363.074418284</v>
      </c>
      <c r="AC61">
        <v>2080</v>
      </c>
      <c r="AD61" s="51">
        <f>'Temp Relocation Housing Costs'!V61+'Temp Relocation Living Costs'!V61</f>
        <v>0</v>
      </c>
      <c r="AE61" s="51">
        <f>'Temp Relocation Housing Costs'!W61+'Temp Relocation Living Costs'!W61</f>
        <v>0</v>
      </c>
      <c r="AF61" s="51">
        <f>'Temp Relocation Housing Costs'!X61+'Temp Relocation Living Costs'!X61</f>
        <v>0</v>
      </c>
      <c r="AG61" s="51">
        <f>'Temp Relocation Housing Costs'!Y61+'Temp Relocation Living Costs'!Y61</f>
        <v>0</v>
      </c>
      <c r="AH61" s="51">
        <f>'Temp Relocation Housing Costs'!Z61+'Temp Relocation Living Costs'!Z61</f>
        <v>0</v>
      </c>
      <c r="AI61" s="51">
        <f>'Temp Relocation Housing Costs'!AA61+'Temp Relocation Living Costs'!AA61</f>
        <v>0</v>
      </c>
      <c r="AJ61" s="52">
        <f>'Temp Relocation Housing Costs'!AB61+'Temp Relocation Living Costs'!AB61</f>
        <v>574535.39522240427</v>
      </c>
      <c r="AK61" s="52">
        <f>'Temp Relocation Housing Costs'!AC61+'Temp Relocation Living Costs'!AC61</f>
        <v>646919.74104930984</v>
      </c>
      <c r="AL61" s="52">
        <f>'Temp Relocation Housing Costs'!AD61+'Temp Relocation Living Costs'!AD61</f>
        <v>440944.29024634941</v>
      </c>
      <c r="AM61" s="52">
        <f>'Temp Relocation Housing Costs'!AE61+'Temp Relocation Living Costs'!AE61</f>
        <v>439121.54338669049</v>
      </c>
      <c r="AN61" s="52">
        <f>'Temp Relocation Housing Costs'!AF61+'Temp Relocation Living Costs'!AF61</f>
        <v>355218.91046044335</v>
      </c>
      <c r="AO61" s="52">
        <f>'Temp Relocation Housing Costs'!AG61+'Temp Relocation Living Costs'!AG61</f>
        <v>140864.76685300301</v>
      </c>
      <c r="AP61" s="53">
        <f>'Temp Relocation Housing Costs'!AH61+'Temp Relocation Living Costs'!AH61</f>
        <v>44630110.74656114</v>
      </c>
      <c r="AQ61" s="53">
        <f>'Temp Relocation Housing Costs'!AI61+'Temp Relocation Living Costs'!AI61</f>
        <v>84249126.191956654</v>
      </c>
      <c r="AR61" s="53">
        <f>'Temp Relocation Housing Costs'!AJ61+'Temp Relocation Living Costs'!AJ61</f>
        <v>66594680.390841506</v>
      </c>
      <c r="AS61" s="53">
        <f>'Temp Relocation Housing Costs'!AK61+'Temp Relocation Living Costs'!AK61</f>
        <v>30042119.386852041</v>
      </c>
      <c r="AT61" s="53">
        <f>'Temp Relocation Housing Costs'!AL61+'Temp Relocation Living Costs'!AL61</f>
        <v>18955554.971612453</v>
      </c>
      <c r="AU61" s="53">
        <f>'Temp Relocation Housing Costs'!AM61+'Temp Relocation Living Costs'!AM61</f>
        <v>10022626.435003445</v>
      </c>
      <c r="AW61" s="68">
        <v>2080</v>
      </c>
      <c r="AX61" s="55">
        <f t="shared" si="5"/>
        <v>0</v>
      </c>
      <c r="AY61" s="56">
        <f t="shared" si="6"/>
        <v>2597604.6472181999</v>
      </c>
      <c r="AZ61" s="57">
        <f t="shared" si="7"/>
        <v>254494218.12282723</v>
      </c>
      <c r="BA61" s="58">
        <f t="shared" si="8"/>
        <v>257091822.77004543</v>
      </c>
    </row>
    <row r="62" spans="1:53" x14ac:dyDescent="0.35">
      <c r="A62">
        <v>2081</v>
      </c>
      <c r="B62" s="51">
        <f>'Temp Relocation Housing Costs'!B62+'Temp Relocation Living Costs'!B62</f>
        <v>0</v>
      </c>
      <c r="C62" s="51">
        <f>'Temp Relocation Housing Costs'!C62+'Temp Relocation Living Costs'!C62</f>
        <v>0</v>
      </c>
      <c r="D62" s="51">
        <f>'Temp Relocation Housing Costs'!D62+'Temp Relocation Living Costs'!D62</f>
        <v>0</v>
      </c>
      <c r="E62" s="51">
        <f>'Temp Relocation Housing Costs'!E62+'Temp Relocation Living Costs'!E62</f>
        <v>0</v>
      </c>
      <c r="F62" s="51">
        <f>'Temp Relocation Housing Costs'!F62+'Temp Relocation Living Costs'!F62</f>
        <v>0</v>
      </c>
      <c r="G62" s="51">
        <f>'Temp Relocation Housing Costs'!G62+'Temp Relocation Living Costs'!G62</f>
        <v>0</v>
      </c>
      <c r="H62" s="52">
        <f>'Temp Relocation Housing Costs'!H62+'Temp Relocation Living Costs'!H62</f>
        <v>625996.54879108444</v>
      </c>
      <c r="I62" s="52">
        <f>'Temp Relocation Housing Costs'!I62+'Temp Relocation Living Costs'!I62</f>
        <v>718591.04246070457</v>
      </c>
      <c r="J62" s="52">
        <f>'Temp Relocation Housing Costs'!J62+'Temp Relocation Living Costs'!J62</f>
        <v>494994.24117611209</v>
      </c>
      <c r="K62" s="52">
        <f>'Temp Relocation Housing Costs'!K62+'Temp Relocation Living Costs'!K62</f>
        <v>446577.85670120182</v>
      </c>
      <c r="L62" s="52">
        <f>'Temp Relocation Housing Costs'!L62+'Temp Relocation Living Costs'!L62</f>
        <v>367834.74136584043</v>
      </c>
      <c r="M62" s="52">
        <f>'Temp Relocation Housing Costs'!M62+'Temp Relocation Living Costs'!M62</f>
        <v>156224.27458140953</v>
      </c>
      <c r="N62" s="53">
        <f>'Temp Relocation Housing Costs'!N62+'Temp Relocation Living Costs'!N62</f>
        <v>48605035.597995304</v>
      </c>
      <c r="O62" s="53">
        <f>'Temp Relocation Housing Costs'!O62+'Temp Relocation Living Costs'!O62</f>
        <v>93539480.118553817</v>
      </c>
      <c r="P62" s="53">
        <f>'Temp Relocation Housing Costs'!P62+'Temp Relocation Living Costs'!P62</f>
        <v>74722967.932524547</v>
      </c>
      <c r="Q62" s="53">
        <f>'Temp Relocation Housing Costs'!Q62+'Temp Relocation Living Costs'!Q62</f>
        <v>30538040.021992423</v>
      </c>
      <c r="R62" s="53">
        <f>'Temp Relocation Housing Costs'!R62+'Temp Relocation Living Costs'!R62</f>
        <v>19619653.034976926</v>
      </c>
      <c r="S62" s="53">
        <f>'Temp Relocation Housing Costs'!S62+'Temp Relocation Living Costs'!S62</f>
        <v>11110301.151533606</v>
      </c>
      <c r="U62" s="68">
        <v>2081</v>
      </c>
      <c r="V62" s="55">
        <f t="shared" si="0"/>
        <v>0</v>
      </c>
      <c r="W62" s="56">
        <f t="shared" si="1"/>
        <v>2810218.7050763532</v>
      </c>
      <c r="X62" s="57">
        <f t="shared" si="2"/>
        <v>278135477.85757661</v>
      </c>
      <c r="Y62" s="58">
        <f t="shared" si="3"/>
        <v>280945696.56265295</v>
      </c>
      <c r="Z62" s="96">
        <f t="shared" si="4"/>
        <v>11538752.890394937</v>
      </c>
      <c r="AC62">
        <v>2081</v>
      </c>
      <c r="AD62" s="51">
        <f>'Temp Relocation Housing Costs'!V62+'Temp Relocation Living Costs'!V62</f>
        <v>0</v>
      </c>
      <c r="AE62" s="51">
        <f>'Temp Relocation Housing Costs'!W62+'Temp Relocation Living Costs'!W62</f>
        <v>0</v>
      </c>
      <c r="AF62" s="51">
        <f>'Temp Relocation Housing Costs'!X62+'Temp Relocation Living Costs'!X62</f>
        <v>0</v>
      </c>
      <c r="AG62" s="51">
        <f>'Temp Relocation Housing Costs'!Y62+'Temp Relocation Living Costs'!Y62</f>
        <v>0</v>
      </c>
      <c r="AH62" s="51">
        <f>'Temp Relocation Housing Costs'!Z62+'Temp Relocation Living Costs'!Z62</f>
        <v>0</v>
      </c>
      <c r="AI62" s="51">
        <f>'Temp Relocation Housing Costs'!AA62+'Temp Relocation Living Costs'!AA62</f>
        <v>0</v>
      </c>
      <c r="AJ62" s="52">
        <f>'Temp Relocation Housing Costs'!AB62+'Temp Relocation Living Costs'!AB62</f>
        <v>582787.55726884538</v>
      </c>
      <c r="AK62" s="52">
        <f>'Temp Relocation Housing Costs'!AC62+'Temp Relocation Living Costs'!AC62</f>
        <v>656211.57333427109</v>
      </c>
      <c r="AL62" s="52">
        <f>'Temp Relocation Housing Costs'!AD62+'Temp Relocation Living Costs'!AD62</f>
        <v>447277.65763645992</v>
      </c>
      <c r="AM62" s="52">
        <f>'Temp Relocation Housing Costs'!AE62+'Temp Relocation Living Costs'!AE62</f>
        <v>445428.73031415127</v>
      </c>
      <c r="AN62" s="52">
        <f>'Temp Relocation Housing Costs'!AF62+'Temp Relocation Living Costs'!AF62</f>
        <v>360320.98778319062</v>
      </c>
      <c r="AO62" s="52">
        <f>'Temp Relocation Housing Costs'!AG62+'Temp Relocation Living Costs'!AG62</f>
        <v>142888.03450956772</v>
      </c>
      <c r="AP62" s="53">
        <f>'Temp Relocation Housing Costs'!AH62+'Temp Relocation Living Costs'!AH62</f>
        <v>45250105.646468058</v>
      </c>
      <c r="AQ62" s="53">
        <f>'Temp Relocation Housing Costs'!AI62+'Temp Relocation Living Costs'!AI62</f>
        <v>85419502.596739605</v>
      </c>
      <c r="AR62" s="53">
        <f>'Temp Relocation Housing Costs'!AJ62+'Temp Relocation Living Costs'!AJ62</f>
        <v>67519803.844774097</v>
      </c>
      <c r="AS62" s="53">
        <f>'Temp Relocation Housing Costs'!AK62+'Temp Relocation Living Costs'!AK62</f>
        <v>30459460.067631729</v>
      </c>
      <c r="AT62" s="53">
        <f>'Temp Relocation Housing Costs'!AL62+'Temp Relocation Living Costs'!AL62</f>
        <v>19218882.738689754</v>
      </c>
      <c r="AU62" s="53">
        <f>'Temp Relocation Housing Costs'!AM62+'Temp Relocation Living Costs'!AM62</f>
        <v>10161859.27958815</v>
      </c>
      <c r="AW62" s="68">
        <v>2081</v>
      </c>
      <c r="AX62" s="55">
        <f t="shared" si="5"/>
        <v>0</v>
      </c>
      <c r="AY62" s="56">
        <f t="shared" si="6"/>
        <v>2634914.5408464861</v>
      </c>
      <c r="AZ62" s="57">
        <f t="shared" si="7"/>
        <v>258029614.1738914</v>
      </c>
      <c r="BA62" s="58">
        <f t="shared" si="8"/>
        <v>260664528.71473789</v>
      </c>
    </row>
    <row r="63" spans="1:53" x14ac:dyDescent="0.35">
      <c r="A63">
        <v>2082</v>
      </c>
      <c r="B63" s="51">
        <f>'Temp Relocation Housing Costs'!B63+'Temp Relocation Living Costs'!B63</f>
        <v>0</v>
      </c>
      <c r="C63" s="51">
        <f>'Temp Relocation Housing Costs'!C63+'Temp Relocation Living Costs'!C63</f>
        <v>0</v>
      </c>
      <c r="D63" s="51">
        <f>'Temp Relocation Housing Costs'!D63+'Temp Relocation Living Costs'!D63</f>
        <v>0</v>
      </c>
      <c r="E63" s="51">
        <f>'Temp Relocation Housing Costs'!E63+'Temp Relocation Living Costs'!E63</f>
        <v>0</v>
      </c>
      <c r="F63" s="51">
        <f>'Temp Relocation Housing Costs'!F63+'Temp Relocation Living Costs'!F63</f>
        <v>0</v>
      </c>
      <c r="G63" s="51">
        <f>'Temp Relocation Housing Costs'!G63+'Temp Relocation Living Costs'!G63</f>
        <v>0</v>
      </c>
      <c r="H63" s="52">
        <f>'Temp Relocation Housing Costs'!H63+'Temp Relocation Living Costs'!H63</f>
        <v>634987.85725370259</v>
      </c>
      <c r="I63" s="52">
        <f>'Temp Relocation Housing Costs'!I63+'Temp Relocation Living Costs'!I63</f>
        <v>728912.30339052307</v>
      </c>
      <c r="J63" s="52">
        <f>'Temp Relocation Housing Costs'!J63+'Temp Relocation Living Costs'!J63</f>
        <v>502103.9383752885</v>
      </c>
      <c r="K63" s="52">
        <f>'Temp Relocation Housing Costs'!K63+'Temp Relocation Living Costs'!K63</f>
        <v>452992.14008651726</v>
      </c>
      <c r="L63" s="52">
        <f>'Temp Relocation Housing Costs'!L63+'Temp Relocation Living Costs'!L63</f>
        <v>373118.02228691685</v>
      </c>
      <c r="M63" s="52">
        <f>'Temp Relocation Housing Costs'!M63+'Temp Relocation Living Costs'!M63</f>
        <v>158468.15379260146</v>
      </c>
      <c r="N63" s="53">
        <f>'Temp Relocation Housing Costs'!N63+'Temp Relocation Living Costs'!N63</f>
        <v>49280249.566243723</v>
      </c>
      <c r="O63" s="53">
        <f>'Temp Relocation Housing Costs'!O63+'Temp Relocation Living Costs'!O63</f>
        <v>94838916.74650161</v>
      </c>
      <c r="P63" s="53">
        <f>'Temp Relocation Housing Costs'!P63+'Temp Relocation Living Costs'!P63</f>
        <v>75761008.35521479</v>
      </c>
      <c r="Q63" s="53">
        <f>'Temp Relocation Housing Costs'!Q63+'Temp Relocation Living Costs'!Q63</f>
        <v>30962269.958913371</v>
      </c>
      <c r="R63" s="53">
        <f>'Temp Relocation Housing Costs'!R63+'Temp Relocation Living Costs'!R63</f>
        <v>19892206.354163259</v>
      </c>
      <c r="S63" s="53">
        <f>'Temp Relocation Housing Costs'!S63+'Temp Relocation Living Costs'!S63</f>
        <v>11264643.812467095</v>
      </c>
      <c r="U63" s="68">
        <v>2082</v>
      </c>
      <c r="V63" s="55">
        <f t="shared" si="0"/>
        <v>0</v>
      </c>
      <c r="W63" s="56">
        <f t="shared" si="1"/>
        <v>2850582.4151855498</v>
      </c>
      <c r="X63" s="57">
        <f t="shared" si="2"/>
        <v>281999294.79350388</v>
      </c>
      <c r="Y63" s="58">
        <f t="shared" si="3"/>
        <v>284849877.20868945</v>
      </c>
      <c r="Z63" s="96">
        <f t="shared" si="4"/>
        <v>11082893.085444575</v>
      </c>
      <c r="AC63">
        <v>2082</v>
      </c>
      <c r="AD63" s="51">
        <f>'Temp Relocation Housing Costs'!V63+'Temp Relocation Living Costs'!V63</f>
        <v>0</v>
      </c>
      <c r="AE63" s="51">
        <f>'Temp Relocation Housing Costs'!W63+'Temp Relocation Living Costs'!W63</f>
        <v>0</v>
      </c>
      <c r="AF63" s="51">
        <f>'Temp Relocation Housing Costs'!X63+'Temp Relocation Living Costs'!X63</f>
        <v>0</v>
      </c>
      <c r="AG63" s="51">
        <f>'Temp Relocation Housing Costs'!Y63+'Temp Relocation Living Costs'!Y63</f>
        <v>0</v>
      </c>
      <c r="AH63" s="51">
        <f>'Temp Relocation Housing Costs'!Z63+'Temp Relocation Living Costs'!Z63</f>
        <v>0</v>
      </c>
      <c r="AI63" s="51">
        <f>'Temp Relocation Housing Costs'!AA63+'Temp Relocation Living Costs'!AA63</f>
        <v>0</v>
      </c>
      <c r="AJ63" s="52">
        <f>'Temp Relocation Housing Costs'!AB63+'Temp Relocation Living Costs'!AB63</f>
        <v>591158.24670107861</v>
      </c>
      <c r="AK63" s="52">
        <f>'Temp Relocation Housing Costs'!AC63+'Temp Relocation Living Costs'!AC63</f>
        <v>665636.8659880131</v>
      </c>
      <c r="AL63" s="52">
        <f>'Temp Relocation Housing Costs'!AD63+'Temp Relocation Living Costs'!AD63</f>
        <v>453701.9923967924</v>
      </c>
      <c r="AM63" s="52">
        <f>'Temp Relocation Housing Costs'!AE63+'Temp Relocation Living Costs'!AE63</f>
        <v>451826.5085768291</v>
      </c>
      <c r="AN63" s="52">
        <f>'Temp Relocation Housing Costs'!AF63+'Temp Relocation Living Costs'!AF63</f>
        <v>365496.34722082724</v>
      </c>
      <c r="AO63" s="52">
        <f>'Temp Relocation Housing Costs'!AG63+'Temp Relocation Living Costs'!AG63</f>
        <v>144940.36274743718</v>
      </c>
      <c r="AP63" s="53">
        <f>'Temp Relocation Housing Costs'!AH63+'Temp Relocation Living Costs'!AH63</f>
        <v>45878713.42385792</v>
      </c>
      <c r="AQ63" s="53">
        <f>'Temp Relocation Housing Costs'!AI63+'Temp Relocation Living Costs'!AI63</f>
        <v>86606137.697497115</v>
      </c>
      <c r="AR63" s="53">
        <f>'Temp Relocation Housing Costs'!AJ63+'Temp Relocation Living Costs'!AJ63</f>
        <v>68457778.976948738</v>
      </c>
      <c r="AS63" s="53">
        <f>'Temp Relocation Housing Costs'!AK63+'Temp Relocation Living Costs'!AK63</f>
        <v>30882598.383444782</v>
      </c>
      <c r="AT63" s="53">
        <f>'Temp Relocation Housing Costs'!AL63+'Temp Relocation Living Costs'!AL63</f>
        <v>19485868.616174158</v>
      </c>
      <c r="AU63" s="53">
        <f>'Temp Relocation Housing Costs'!AM63+'Temp Relocation Living Costs'!AM63</f>
        <v>10303026.326264186</v>
      </c>
      <c r="AW63" s="68">
        <v>2082</v>
      </c>
      <c r="AX63" s="55">
        <f t="shared" si="5"/>
        <v>0</v>
      </c>
      <c r="AY63" s="56">
        <f t="shared" si="6"/>
        <v>2672760.3236309779</v>
      </c>
      <c r="AZ63" s="57">
        <f t="shared" si="7"/>
        <v>261614123.42418689</v>
      </c>
      <c r="BA63" s="58">
        <f t="shared" si="8"/>
        <v>264286883.74781787</v>
      </c>
    </row>
    <row r="64" spans="1:53" x14ac:dyDescent="0.35">
      <c r="A64">
        <v>2083</v>
      </c>
      <c r="B64" s="51">
        <f>'Temp Relocation Housing Costs'!B64+'Temp Relocation Living Costs'!B64</f>
        <v>0</v>
      </c>
      <c r="C64" s="51">
        <f>'Temp Relocation Housing Costs'!C64+'Temp Relocation Living Costs'!C64</f>
        <v>0</v>
      </c>
      <c r="D64" s="51">
        <f>'Temp Relocation Housing Costs'!D64+'Temp Relocation Living Costs'!D64</f>
        <v>0</v>
      </c>
      <c r="E64" s="51">
        <f>'Temp Relocation Housing Costs'!E64+'Temp Relocation Living Costs'!E64</f>
        <v>0</v>
      </c>
      <c r="F64" s="51">
        <f>'Temp Relocation Housing Costs'!F64+'Temp Relocation Living Costs'!F64</f>
        <v>0</v>
      </c>
      <c r="G64" s="51">
        <f>'Temp Relocation Housing Costs'!G64+'Temp Relocation Living Costs'!G64</f>
        <v>0</v>
      </c>
      <c r="H64" s="52">
        <f>'Temp Relocation Housing Costs'!H64+'Temp Relocation Living Costs'!H64</f>
        <v>644108.30960381671</v>
      </c>
      <c r="I64" s="52">
        <f>'Temp Relocation Housing Costs'!I64+'Temp Relocation Living Costs'!I64</f>
        <v>739381.81057013676</v>
      </c>
      <c r="J64" s="52">
        <f>'Temp Relocation Housing Costs'!J64+'Temp Relocation Living Costs'!J64</f>
        <v>509315.75351859262</v>
      </c>
      <c r="K64" s="52">
        <f>'Temp Relocation Housing Costs'!K64+'Temp Relocation Living Costs'!K64</f>
        <v>459498.55305400898</v>
      </c>
      <c r="L64" s="52">
        <f>'Temp Relocation Housing Costs'!L64+'Temp Relocation Living Costs'!L64</f>
        <v>378477.18798491068</v>
      </c>
      <c r="M64" s="52">
        <f>'Temp Relocation Housing Costs'!M64+'Temp Relocation Living Costs'!M64</f>
        <v>160744.26227115857</v>
      </c>
      <c r="N64" s="53">
        <f>'Temp Relocation Housing Costs'!N64+'Temp Relocation Living Costs'!N64</f>
        <v>49964843.507108286</v>
      </c>
      <c r="O64" s="53">
        <f>'Temp Relocation Housing Costs'!O64+'Temp Relocation Living Costs'!O64</f>
        <v>96156404.955962464</v>
      </c>
      <c r="P64" s="53">
        <f>'Temp Relocation Housing Costs'!P64+'Temp Relocation Living Costs'!P64</f>
        <v>76813469.081982255</v>
      </c>
      <c r="Q64" s="53">
        <f>'Temp Relocation Housing Costs'!Q64+'Temp Relocation Living Costs'!Q64</f>
        <v>31392393.235395417</v>
      </c>
      <c r="R64" s="53">
        <f>'Temp Relocation Housing Costs'!R64+'Temp Relocation Living Costs'!R64</f>
        <v>20168545.943762586</v>
      </c>
      <c r="S64" s="53">
        <f>'Temp Relocation Housing Costs'!S64+'Temp Relocation Living Costs'!S64</f>
        <v>11421130.578826634</v>
      </c>
      <c r="U64" s="68">
        <v>2083</v>
      </c>
      <c r="V64" s="55">
        <f t="shared" si="0"/>
        <v>0</v>
      </c>
      <c r="W64" s="56">
        <f t="shared" si="1"/>
        <v>2891525.8770026243</v>
      </c>
      <c r="X64" s="57">
        <f t="shared" si="2"/>
        <v>285916787.30303764</v>
      </c>
      <c r="Y64" s="58">
        <f t="shared" si="3"/>
        <v>288808313.18004024</v>
      </c>
      <c r="Z64" s="96">
        <f t="shared" si="4"/>
        <v>10645042.889211182</v>
      </c>
      <c r="AC64">
        <v>2083</v>
      </c>
      <c r="AD64" s="51">
        <f>'Temp Relocation Housing Costs'!V64+'Temp Relocation Living Costs'!V64</f>
        <v>0</v>
      </c>
      <c r="AE64" s="51">
        <f>'Temp Relocation Housing Costs'!W64+'Temp Relocation Living Costs'!W64</f>
        <v>0</v>
      </c>
      <c r="AF64" s="51">
        <f>'Temp Relocation Housing Costs'!X64+'Temp Relocation Living Costs'!X64</f>
        <v>0</v>
      </c>
      <c r="AG64" s="51">
        <f>'Temp Relocation Housing Costs'!Y64+'Temp Relocation Living Costs'!Y64</f>
        <v>0</v>
      </c>
      <c r="AH64" s="51">
        <f>'Temp Relocation Housing Costs'!Z64+'Temp Relocation Living Costs'!Z64</f>
        <v>0</v>
      </c>
      <c r="AI64" s="51">
        <f>'Temp Relocation Housing Costs'!AA64+'Temp Relocation Living Costs'!AA64</f>
        <v>0</v>
      </c>
      <c r="AJ64" s="52">
        <f>'Temp Relocation Housing Costs'!AB64+'Temp Relocation Living Costs'!AB64</f>
        <v>599649.16595067282</v>
      </c>
      <c r="AK64" s="52">
        <f>'Temp Relocation Housing Costs'!AC64+'Temp Relocation Living Costs'!AC64</f>
        <v>675197.5359274029</v>
      </c>
      <c r="AL64" s="52">
        <f>'Temp Relocation Housing Costs'!AD64+'Temp Relocation Living Costs'!AD64</f>
        <v>460218.60110912804</v>
      </c>
      <c r="AM64" s="52">
        <f>'Temp Relocation Housing Costs'!AE64+'Temp Relocation Living Costs'!AE64</f>
        <v>458316.17935544206</v>
      </c>
      <c r="AN64" s="52">
        <f>'Temp Relocation Housing Costs'!AF64+'Temp Relocation Living Costs'!AF64</f>
        <v>370746.04133842117</v>
      </c>
      <c r="AO64" s="52">
        <f>'Temp Relocation Housing Costs'!AG64+'Temp Relocation Living Costs'!AG64</f>
        <v>147022.16896931283</v>
      </c>
      <c r="AP64" s="53">
        <f>'Temp Relocation Housing Costs'!AH64+'Temp Relocation Living Costs'!AH64</f>
        <v>46516053.727551304</v>
      </c>
      <c r="AQ64" s="53">
        <f>'Temp Relocation Housing Costs'!AI64+'Temp Relocation Living Costs'!AI64</f>
        <v>87809257.357629716</v>
      </c>
      <c r="AR64" s="53">
        <f>'Temp Relocation Housing Costs'!AJ64+'Temp Relocation Living Costs'!AJ64</f>
        <v>69408784.320979461</v>
      </c>
      <c r="AS64" s="53">
        <f>'Temp Relocation Housing Costs'!AK64+'Temp Relocation Living Costs'!AK64</f>
        <v>31311614.8741799</v>
      </c>
      <c r="AT64" s="53">
        <f>'Temp Relocation Housing Costs'!AL64+'Temp Relocation Living Costs'!AL64</f>
        <v>19756563.421994571</v>
      </c>
      <c r="AU64" s="53">
        <f>'Temp Relocation Housing Costs'!AM64+'Temp Relocation Living Costs'!AM64</f>
        <v>10446154.444681022</v>
      </c>
      <c r="AW64" s="68">
        <v>2083</v>
      </c>
      <c r="AX64" s="55">
        <f t="shared" si="5"/>
        <v>0</v>
      </c>
      <c r="AY64" s="56">
        <f t="shared" si="6"/>
        <v>2711149.6926503796</v>
      </c>
      <c r="AZ64" s="57">
        <f t="shared" si="7"/>
        <v>265248428.14701596</v>
      </c>
      <c r="BA64" s="58">
        <f t="shared" si="8"/>
        <v>267959577.83966634</v>
      </c>
    </row>
    <row r="65" spans="1:53" x14ac:dyDescent="0.35">
      <c r="A65">
        <v>2084</v>
      </c>
      <c r="B65" s="51">
        <f>'Temp Relocation Housing Costs'!B65+'Temp Relocation Living Costs'!B65</f>
        <v>0</v>
      </c>
      <c r="C65" s="51">
        <f>'Temp Relocation Housing Costs'!C65+'Temp Relocation Living Costs'!C65</f>
        <v>0</v>
      </c>
      <c r="D65" s="51">
        <f>'Temp Relocation Housing Costs'!D65+'Temp Relocation Living Costs'!D65</f>
        <v>0</v>
      </c>
      <c r="E65" s="51">
        <f>'Temp Relocation Housing Costs'!E65+'Temp Relocation Living Costs'!E65</f>
        <v>0</v>
      </c>
      <c r="F65" s="51">
        <f>'Temp Relocation Housing Costs'!F65+'Temp Relocation Living Costs'!F65</f>
        <v>0</v>
      </c>
      <c r="G65" s="51">
        <f>'Temp Relocation Housing Costs'!G65+'Temp Relocation Living Costs'!G65</f>
        <v>0</v>
      </c>
      <c r="H65" s="52">
        <f>'Temp Relocation Housing Costs'!H65+'Temp Relocation Living Costs'!H65</f>
        <v>653359.76075984584</v>
      </c>
      <c r="I65" s="52">
        <f>'Temp Relocation Housing Costs'!I65+'Temp Relocation Living Costs'!I65</f>
        <v>750001.69328885747</v>
      </c>
      <c r="J65" s="52">
        <f>'Temp Relocation Housing Costs'!J65+'Temp Relocation Living Costs'!J65</f>
        <v>516631.15334563662</v>
      </c>
      <c r="K65" s="52">
        <f>'Temp Relocation Housing Costs'!K65+'Temp Relocation Living Costs'!K65</f>
        <v>466098.41887853155</v>
      </c>
      <c r="L65" s="52">
        <f>'Temp Relocation Housing Costs'!L65+'Temp Relocation Living Costs'!L65</f>
        <v>383913.32840742334</v>
      </c>
      <c r="M65" s="52">
        <f>'Temp Relocation Housing Costs'!M65+'Temp Relocation Living Costs'!M65</f>
        <v>163053.06293222788</v>
      </c>
      <c r="N65" s="53">
        <f>'Temp Relocation Housing Costs'!N65+'Temp Relocation Living Costs'!N65</f>
        <v>50658947.725781798</v>
      </c>
      <c r="O65" s="53">
        <f>'Temp Relocation Housing Costs'!O65+'Temp Relocation Living Costs'!O65</f>
        <v>97492195.51683785</v>
      </c>
      <c r="P65" s="53">
        <f>'Temp Relocation Housing Costs'!P65+'Temp Relocation Living Costs'!P65</f>
        <v>77880550.437559098</v>
      </c>
      <c r="Q65" s="53">
        <f>'Temp Relocation Housing Costs'!Q65+'Temp Relocation Living Costs'!Q65</f>
        <v>31828491.720840391</v>
      </c>
      <c r="R65" s="53">
        <f>'Temp Relocation Housing Costs'!R65+'Temp Relocation Living Costs'!R65</f>
        <v>20448724.402083669</v>
      </c>
      <c r="S65" s="53">
        <f>'Temp Relocation Housing Costs'!S65+'Temp Relocation Living Costs'!S65</f>
        <v>11579791.236207794</v>
      </c>
      <c r="U65" s="68">
        <v>2084</v>
      </c>
      <c r="V65" s="55">
        <f t="shared" si="0"/>
        <v>0</v>
      </c>
      <c r="W65" s="56">
        <f t="shared" si="1"/>
        <v>2933057.4176125228</v>
      </c>
      <c r="X65" s="57">
        <f t="shared" si="2"/>
        <v>289888701.03931057</v>
      </c>
      <c r="Y65" s="58">
        <f t="shared" si="3"/>
        <v>292821758.45692313</v>
      </c>
      <c r="Z65" s="96">
        <f t="shared" si="4"/>
        <v>10224490.796955038</v>
      </c>
      <c r="AC65">
        <v>2084</v>
      </c>
      <c r="AD65" s="51">
        <f>'Temp Relocation Housing Costs'!V65+'Temp Relocation Living Costs'!V65</f>
        <v>0</v>
      </c>
      <c r="AE65" s="51">
        <f>'Temp Relocation Housing Costs'!W65+'Temp Relocation Living Costs'!W65</f>
        <v>0</v>
      </c>
      <c r="AF65" s="51">
        <f>'Temp Relocation Housing Costs'!X65+'Temp Relocation Living Costs'!X65</f>
        <v>0</v>
      </c>
      <c r="AG65" s="51">
        <f>'Temp Relocation Housing Costs'!Y65+'Temp Relocation Living Costs'!Y65</f>
        <v>0</v>
      </c>
      <c r="AH65" s="51">
        <f>'Temp Relocation Housing Costs'!Z65+'Temp Relocation Living Costs'!Z65</f>
        <v>0</v>
      </c>
      <c r="AI65" s="51">
        <f>'Temp Relocation Housing Costs'!AA65+'Temp Relocation Living Costs'!AA65</f>
        <v>0</v>
      </c>
      <c r="AJ65" s="52">
        <f>'Temp Relocation Housing Costs'!AB65+'Temp Relocation Living Costs'!AB65</f>
        <v>608262.04190154909</v>
      </c>
      <c r="AK65" s="52">
        <f>'Temp Relocation Housing Costs'!AC65+'Temp Relocation Living Costs'!AC65</f>
        <v>684895.52760235232</v>
      </c>
      <c r="AL65" s="52">
        <f>'Temp Relocation Housing Costs'!AD65+'Temp Relocation Living Costs'!AD65</f>
        <v>466828.80912193249</v>
      </c>
      <c r="AM65" s="52">
        <f>'Temp Relocation Housing Costs'!AE65+'Temp Relocation Living Costs'!AE65</f>
        <v>464899.06251981651</v>
      </c>
      <c r="AN65" s="52">
        <f>'Temp Relocation Housing Costs'!AF65+'Temp Relocation Living Costs'!AF65</f>
        <v>376071.13781923393</v>
      </c>
      <c r="AO65" s="52">
        <f>'Temp Relocation Housing Costs'!AG65+'Temp Relocation Living Costs'!AG65</f>
        <v>149133.87657313133</v>
      </c>
      <c r="AP65" s="53">
        <f>'Temp Relocation Housing Costs'!AH65+'Temp Relocation Living Costs'!AH65</f>
        <v>47162247.868512496</v>
      </c>
      <c r="AQ65" s="53">
        <f>'Temp Relocation Housing Costs'!AI65+'Temp Relocation Living Costs'!AI65</f>
        <v>89029090.578199059</v>
      </c>
      <c r="AR65" s="53">
        <f>'Temp Relocation Housing Costs'!AJ65+'Temp Relocation Living Costs'!AJ65</f>
        <v>70373000.890642822</v>
      </c>
      <c r="AS65" s="53">
        <f>'Temp Relocation Housing Costs'!AK65+'Temp Relocation Living Costs'!AK65</f>
        <v>31746591.198573988</v>
      </c>
      <c r="AT65" s="53">
        <f>'Temp Relocation Housing Costs'!AL65+'Temp Relocation Living Costs'!AL65</f>
        <v>20031018.680035084</v>
      </c>
      <c r="AU65" s="53">
        <f>'Temp Relocation Housing Costs'!AM65+'Temp Relocation Living Costs'!AM65</f>
        <v>10591270.877757344</v>
      </c>
      <c r="AW65" s="68">
        <v>2084</v>
      </c>
      <c r="AX65" s="55">
        <f t="shared" si="5"/>
        <v>0</v>
      </c>
      <c r="AY65" s="56">
        <f t="shared" si="6"/>
        <v>2750090.4555380158</v>
      </c>
      <c r="AZ65" s="57">
        <f t="shared" si="7"/>
        <v>268933220.09372079</v>
      </c>
      <c r="BA65" s="58">
        <f t="shared" si="8"/>
        <v>271683310.54925883</v>
      </c>
    </row>
    <row r="66" spans="1:53" x14ac:dyDescent="0.35">
      <c r="A66">
        <v>2085</v>
      </c>
      <c r="B66" s="51">
        <f>'Temp Relocation Housing Costs'!B66+'Temp Relocation Living Costs'!B66</f>
        <v>0</v>
      </c>
      <c r="C66" s="51">
        <f>'Temp Relocation Housing Costs'!C66+'Temp Relocation Living Costs'!C66</f>
        <v>0</v>
      </c>
      <c r="D66" s="51">
        <f>'Temp Relocation Housing Costs'!D66+'Temp Relocation Living Costs'!D66</f>
        <v>0</v>
      </c>
      <c r="E66" s="51">
        <f>'Temp Relocation Housing Costs'!E66+'Temp Relocation Living Costs'!E66</f>
        <v>0</v>
      </c>
      <c r="F66" s="51">
        <f>'Temp Relocation Housing Costs'!F66+'Temp Relocation Living Costs'!F66</f>
        <v>0</v>
      </c>
      <c r="G66" s="51">
        <f>'Temp Relocation Housing Costs'!G66+'Temp Relocation Living Costs'!G66</f>
        <v>0</v>
      </c>
      <c r="H66" s="52">
        <f>'Temp Relocation Housing Costs'!H66+'Temp Relocation Living Costs'!H66</f>
        <v>662744.09228275763</v>
      </c>
      <c r="I66" s="52">
        <f>'Temp Relocation Housing Costs'!I66+'Temp Relocation Living Costs'!I66</f>
        <v>760774.11141938681</v>
      </c>
      <c r="J66" s="52">
        <f>'Temp Relocation Housing Costs'!J66+'Temp Relocation Living Costs'!J66</f>
        <v>524051.62566309504</v>
      </c>
      <c r="K66" s="52">
        <f>'Temp Relocation Housing Costs'!K66+'Temp Relocation Living Costs'!K66</f>
        <v>472793.07984138944</v>
      </c>
      <c r="L66" s="52">
        <f>'Temp Relocation Housing Costs'!L66+'Temp Relocation Living Costs'!L66</f>
        <v>389427.54915718274</v>
      </c>
      <c r="M66" s="52">
        <f>'Temp Relocation Housing Costs'!M66+'Temp Relocation Living Costs'!M66</f>
        <v>165395.02533989551</v>
      </c>
      <c r="N66" s="53">
        <f>'Temp Relocation Housing Costs'!N66+'Temp Relocation Living Costs'!N66</f>
        <v>51362694.337637462</v>
      </c>
      <c r="O66" s="53">
        <f>'Temp Relocation Housing Costs'!O66+'Temp Relocation Living Costs'!O66</f>
        <v>98846542.682687625</v>
      </c>
      <c r="P66" s="53">
        <f>'Temp Relocation Housing Costs'!P66+'Temp Relocation Living Costs'!P66</f>
        <v>78962455.52955915</v>
      </c>
      <c r="Q66" s="53">
        <f>'Temp Relocation Housing Costs'!Q66+'Temp Relocation Living Costs'!Q66</f>
        <v>32270648.421967816</v>
      </c>
      <c r="R66" s="53">
        <f>'Temp Relocation Housing Costs'!R66+'Temp Relocation Living Costs'!R66</f>
        <v>20732795.058123238</v>
      </c>
      <c r="S66" s="53">
        <f>'Temp Relocation Housing Costs'!S66+'Temp Relocation Living Costs'!S66</f>
        <v>11740655.983983239</v>
      </c>
      <c r="U66" s="68">
        <v>2085</v>
      </c>
      <c r="V66" s="55">
        <f t="shared" si="0"/>
        <v>0</v>
      </c>
      <c r="W66" s="56">
        <f t="shared" si="1"/>
        <v>2975185.4837037069</v>
      </c>
      <c r="X66" s="57">
        <f t="shared" si="2"/>
        <v>293915792.01395851</v>
      </c>
      <c r="Y66" s="58">
        <f t="shared" si="3"/>
        <v>296890977.49766225</v>
      </c>
      <c r="Z66" s="96">
        <f t="shared" si="4"/>
        <v>9820553.4133544825</v>
      </c>
      <c r="AC66">
        <v>2085</v>
      </c>
      <c r="AD66" s="51">
        <f>'Temp Relocation Housing Costs'!V66+'Temp Relocation Living Costs'!V66</f>
        <v>0</v>
      </c>
      <c r="AE66" s="51">
        <f>'Temp Relocation Housing Costs'!W66+'Temp Relocation Living Costs'!W66</f>
        <v>0</v>
      </c>
      <c r="AF66" s="51">
        <f>'Temp Relocation Housing Costs'!X66+'Temp Relocation Living Costs'!X66</f>
        <v>0</v>
      </c>
      <c r="AG66" s="51">
        <f>'Temp Relocation Housing Costs'!Y66+'Temp Relocation Living Costs'!Y66</f>
        <v>0</v>
      </c>
      <c r="AH66" s="51">
        <f>'Temp Relocation Housing Costs'!Z66+'Temp Relocation Living Costs'!Z66</f>
        <v>0</v>
      </c>
      <c r="AI66" s="51">
        <f>'Temp Relocation Housing Costs'!AA66+'Temp Relocation Living Costs'!AA66</f>
        <v>0</v>
      </c>
      <c r="AJ66" s="52">
        <f>'Temp Relocation Housing Costs'!AB66+'Temp Relocation Living Costs'!AB66</f>
        <v>616998.62624119222</v>
      </c>
      <c r="AK66" s="52">
        <f>'Temp Relocation Housing Costs'!AC66+'Temp Relocation Living Costs'!AC66</f>
        <v>694732.81339128013</v>
      </c>
      <c r="AL66" s="52">
        <f>'Temp Relocation Housing Costs'!AD66+'Temp Relocation Living Costs'!AD66</f>
        <v>473533.9608199058</v>
      </c>
      <c r="AM66" s="52">
        <f>'Temp Relocation Housing Costs'!AE66+'Temp Relocation Living Costs'!AE66</f>
        <v>471576.49689732253</v>
      </c>
      <c r="AN66" s="52">
        <f>'Temp Relocation Housing Costs'!AF66+'Temp Relocation Living Costs'!AF66</f>
        <v>381472.71968186653</v>
      </c>
      <c r="AO66" s="52">
        <f>'Temp Relocation Housing Costs'!AG66+'Temp Relocation Living Costs'!AG66</f>
        <v>151275.91503817498</v>
      </c>
      <c r="AP66" s="53">
        <f>'Temp Relocation Housing Costs'!AH66+'Temp Relocation Living Costs'!AH66</f>
        <v>47817418.842939816</v>
      </c>
      <c r="AQ66" s="53">
        <f>'Temp Relocation Housing Costs'!AI66+'Temp Relocation Living Costs'!AI66</f>
        <v>90265869.541515619</v>
      </c>
      <c r="AR66" s="53">
        <f>'Temp Relocation Housing Costs'!AJ66+'Temp Relocation Living Costs'!AJ66</f>
        <v>71350612.214332074</v>
      </c>
      <c r="AS66" s="53">
        <f>'Temp Relocation Housing Costs'!AK66+'Temp Relocation Living Costs'!AK66</f>
        <v>32187610.149755117</v>
      </c>
      <c r="AT66" s="53">
        <f>'Temp Relocation Housing Costs'!AL66+'Temp Relocation Living Costs'!AL66</f>
        <v>20309286.629941948</v>
      </c>
      <c r="AU66" s="53">
        <f>'Temp Relocation Housing Costs'!AM66+'Temp Relocation Living Costs'!AM66</f>
        <v>10738403.246866427</v>
      </c>
      <c r="AW66" s="68">
        <v>2085</v>
      </c>
      <c r="AX66" s="55">
        <f t="shared" si="5"/>
        <v>0</v>
      </c>
      <c r="AY66" s="56">
        <f t="shared" si="6"/>
        <v>2789590.5320697422</v>
      </c>
      <c r="AZ66" s="57">
        <f t="shared" si="7"/>
        <v>272669200.62535101</v>
      </c>
      <c r="BA66" s="58">
        <f t="shared" si="8"/>
        <v>275458791.15742075</v>
      </c>
    </row>
    <row r="67" spans="1:53" x14ac:dyDescent="0.35">
      <c r="A67">
        <v>2086</v>
      </c>
      <c r="B67" s="51">
        <f>'Temp Relocation Housing Costs'!B67+'Temp Relocation Living Costs'!B67</f>
        <v>0</v>
      </c>
      <c r="C67" s="51">
        <f>'Temp Relocation Housing Costs'!C67+'Temp Relocation Living Costs'!C67</f>
        <v>0</v>
      </c>
      <c r="D67" s="51">
        <f>'Temp Relocation Housing Costs'!D67+'Temp Relocation Living Costs'!D67</f>
        <v>0</v>
      </c>
      <c r="E67" s="51">
        <f>'Temp Relocation Housing Costs'!E67+'Temp Relocation Living Costs'!E67</f>
        <v>0</v>
      </c>
      <c r="F67" s="51">
        <f>'Temp Relocation Housing Costs'!F67+'Temp Relocation Living Costs'!F67</f>
        <v>0</v>
      </c>
      <c r="G67" s="51">
        <f>'Temp Relocation Housing Costs'!G67+'Temp Relocation Living Costs'!G67</f>
        <v>0</v>
      </c>
      <c r="H67" s="52">
        <f>'Temp Relocation Housing Costs'!H67+'Temp Relocation Living Costs'!H67</f>
        <v>672263.21275874088</v>
      </c>
      <c r="I67" s="52">
        <f>'Temp Relocation Housing Costs'!I67+'Temp Relocation Living Costs'!I67</f>
        <v>771701.25585709338</v>
      </c>
      <c r="J67" s="52">
        <f>'Temp Relocation Housing Costs'!J67+'Temp Relocation Living Costs'!J67</f>
        <v>531578.67964729515</v>
      </c>
      <c r="K67" s="52">
        <f>'Temp Relocation Housing Costs'!K67+'Temp Relocation Living Costs'!K67</f>
        <v>479583.89750333142</v>
      </c>
      <c r="L67" s="52">
        <f>'Temp Relocation Housing Costs'!L67+'Temp Relocation Living Costs'!L67</f>
        <v>395020.97171690071</v>
      </c>
      <c r="M67" s="52">
        <f>'Temp Relocation Housing Costs'!M67+'Temp Relocation Living Costs'!M67</f>
        <v>167770.62580268629</v>
      </c>
      <c r="N67" s="53">
        <f>'Temp Relocation Housing Costs'!N67+'Temp Relocation Living Costs'!N67</f>
        <v>52076217.293375745</v>
      </c>
      <c r="O67" s="53">
        <f>'Temp Relocation Housing Costs'!O67+'Temp Relocation Living Costs'!O67</f>
        <v>100219704.23912451</v>
      </c>
      <c r="P67" s="53">
        <f>'Temp Relocation Housing Costs'!P67+'Temp Relocation Living Costs'!P67</f>
        <v>80059390.287137032</v>
      </c>
      <c r="Q67" s="53">
        <f>'Temp Relocation Housing Costs'!Q67+'Temp Relocation Living Costs'!Q67</f>
        <v>32718947.498614196</v>
      </c>
      <c r="R67" s="53">
        <f>'Temp Relocation Housing Costs'!R67+'Temp Relocation Living Costs'!R67</f>
        <v>21020811.98171651</v>
      </c>
      <c r="S67" s="53">
        <f>'Temp Relocation Housing Costs'!S67+'Temp Relocation Living Costs'!S67</f>
        <v>11903755.441050842</v>
      </c>
      <c r="U67" s="68">
        <v>2086</v>
      </c>
      <c r="V67" s="55">
        <f t="shared" si="0"/>
        <v>0</v>
      </c>
      <c r="W67" s="56">
        <f t="shared" si="1"/>
        <v>3017918.643286048</v>
      </c>
      <c r="X67" s="57">
        <f t="shared" si="2"/>
        <v>297998826.74101883</v>
      </c>
      <c r="Y67" s="58">
        <f t="shared" si="3"/>
        <v>301016745.38430488</v>
      </c>
      <c r="Z67" s="96">
        <f t="shared" si="4"/>
        <v>9432574.3419857956</v>
      </c>
      <c r="AC67">
        <v>2086</v>
      </c>
      <c r="AD67" s="51">
        <f>'Temp Relocation Housing Costs'!V67+'Temp Relocation Living Costs'!V67</f>
        <v>0</v>
      </c>
      <c r="AE67" s="51">
        <f>'Temp Relocation Housing Costs'!W67+'Temp Relocation Living Costs'!W67</f>
        <v>0</v>
      </c>
      <c r="AF67" s="51">
        <f>'Temp Relocation Housing Costs'!X67+'Temp Relocation Living Costs'!X67</f>
        <v>0</v>
      </c>
      <c r="AG67" s="51">
        <f>'Temp Relocation Housing Costs'!Y67+'Temp Relocation Living Costs'!Y67</f>
        <v>0</v>
      </c>
      <c r="AH67" s="51">
        <f>'Temp Relocation Housing Costs'!Z67+'Temp Relocation Living Costs'!Z67</f>
        <v>0</v>
      </c>
      <c r="AI67" s="51">
        <f>'Temp Relocation Housing Costs'!AA67+'Temp Relocation Living Costs'!AA67</f>
        <v>0</v>
      </c>
      <c r="AJ67" s="52">
        <f>'Temp Relocation Housing Costs'!AB67+'Temp Relocation Living Costs'!AB67</f>
        <v>625860.69581691071</v>
      </c>
      <c r="AK67" s="52">
        <f>'Temp Relocation Housing Costs'!AC67+'Temp Relocation Living Costs'!AC67</f>
        <v>704711.39400225435</v>
      </c>
      <c r="AL67" s="52">
        <f>'Temp Relocation Housing Costs'!AD67+'Temp Relocation Living Costs'!AD67</f>
        <v>480335.41989740316</v>
      </c>
      <c r="AM67" s="52">
        <f>'Temp Relocation Housing Costs'!AE67+'Temp Relocation Living Costs'!AE67</f>
        <v>478349.84054516378</v>
      </c>
      <c r="AN67" s="52">
        <f>'Temp Relocation Housing Costs'!AF67+'Temp Relocation Living Costs'!AF67</f>
        <v>386951.88550052384</v>
      </c>
      <c r="AO67" s="52">
        <f>'Temp Relocation Housing Costs'!AG67+'Temp Relocation Living Costs'!AG67</f>
        <v>153448.72001241925</v>
      </c>
      <c r="AP67" s="53">
        <f>'Temp Relocation Housing Costs'!AH67+'Temp Relocation Living Costs'!AH67</f>
        <v>48481691.355676517</v>
      </c>
      <c r="AQ67" s="53">
        <f>'Temp Relocation Housing Costs'!AI67+'Temp Relocation Living Costs'!AI67</f>
        <v>91519829.655332133</v>
      </c>
      <c r="AR67" s="53">
        <f>'Temp Relocation Housing Costs'!AJ67+'Temp Relocation Living Costs'!AJ67</f>
        <v>72341804.369989693</v>
      </c>
      <c r="AS67" s="53">
        <f>'Temp Relocation Housing Costs'!AK67+'Temp Relocation Living Costs'!AK67</f>
        <v>32634755.671001162</v>
      </c>
      <c r="AT67" s="53">
        <f>'Temp Relocation Housing Costs'!AL67+'Temp Relocation Living Costs'!AL67</f>
        <v>20591420.237066865</v>
      </c>
      <c r="AU67" s="53">
        <f>'Temp Relocation Housing Costs'!AM67+'Temp Relocation Living Costs'!AM67</f>
        <v>10887579.557093576</v>
      </c>
      <c r="AW67" s="68">
        <v>2086</v>
      </c>
      <c r="AX67" s="55">
        <f t="shared" si="5"/>
        <v>0</v>
      </c>
      <c r="AY67" s="56">
        <f t="shared" si="6"/>
        <v>2829657.9557746751</v>
      </c>
      <c r="AZ67" s="57">
        <f t="shared" si="7"/>
        <v>276457080.84615993</v>
      </c>
      <c r="BA67" s="58">
        <f t="shared" si="8"/>
        <v>279286738.8019346</v>
      </c>
    </row>
    <row r="68" spans="1:53" x14ac:dyDescent="0.35">
      <c r="A68">
        <v>2087</v>
      </c>
      <c r="B68" s="51">
        <f>'Temp Relocation Housing Costs'!B68+'Temp Relocation Living Costs'!B68</f>
        <v>0</v>
      </c>
      <c r="C68" s="51">
        <f>'Temp Relocation Housing Costs'!C68+'Temp Relocation Living Costs'!C68</f>
        <v>0</v>
      </c>
      <c r="D68" s="51">
        <f>'Temp Relocation Housing Costs'!D68+'Temp Relocation Living Costs'!D68</f>
        <v>0</v>
      </c>
      <c r="E68" s="51">
        <f>'Temp Relocation Housing Costs'!E68+'Temp Relocation Living Costs'!E68</f>
        <v>0</v>
      </c>
      <c r="F68" s="51">
        <f>'Temp Relocation Housing Costs'!F68+'Temp Relocation Living Costs'!F68</f>
        <v>0</v>
      </c>
      <c r="G68" s="51">
        <f>'Temp Relocation Housing Costs'!G68+'Temp Relocation Living Costs'!G68</f>
        <v>0</v>
      </c>
      <c r="H68" s="52">
        <f>'Temp Relocation Housing Costs'!H68+'Temp Relocation Living Costs'!H68</f>
        <v>681919.05818737438</v>
      </c>
      <c r="I68" s="52">
        <f>'Temp Relocation Housing Costs'!I68+'Temp Relocation Living Costs'!I68</f>
        <v>782785.34896559478</v>
      </c>
      <c r="J68" s="52">
        <f>'Temp Relocation Housing Costs'!J68+'Temp Relocation Living Costs'!J68</f>
        <v>539213.84615115274</v>
      </c>
      <c r="K68" s="52">
        <f>'Temp Relocation Housing Costs'!K68+'Temp Relocation Living Costs'!K68</f>
        <v>486472.25298146391</v>
      </c>
      <c r="L68" s="52">
        <f>'Temp Relocation Housing Costs'!L68+'Temp Relocation Living Costs'!L68</f>
        <v>400694.73367736023</v>
      </c>
      <c r="M68" s="52">
        <f>'Temp Relocation Housing Costs'!M68+'Temp Relocation Living Costs'!M68</f>
        <v>170180.34747043607</v>
      </c>
      <c r="N68" s="53">
        <f>'Temp Relocation Housing Costs'!N68+'Temp Relocation Living Costs'!N68</f>
        <v>52799652.404520415</v>
      </c>
      <c r="O68" s="53">
        <f>'Temp Relocation Housing Costs'!O68+'Temp Relocation Living Costs'!O68</f>
        <v>101611941.55288075</v>
      </c>
      <c r="P68" s="53">
        <f>'Temp Relocation Housing Costs'!P68+'Temp Relocation Living Costs'!P68</f>
        <v>81171563.500184834</v>
      </c>
      <c r="Q68" s="53">
        <f>'Temp Relocation Housing Costs'!Q68+'Temp Relocation Living Costs'!Q68</f>
        <v>33173474.279752098</v>
      </c>
      <c r="R68" s="53">
        <f>'Temp Relocation Housing Costs'!R68+'Temp Relocation Living Costs'!R68</f>
        <v>21312829.993828893</v>
      </c>
      <c r="S68" s="53">
        <f>'Temp Relocation Housing Costs'!S68+'Temp Relocation Living Costs'!S68</f>
        <v>12069120.65166169</v>
      </c>
      <c r="U68" s="68">
        <v>2087</v>
      </c>
      <c r="V68" s="55">
        <f t="shared" si="0"/>
        <v>0</v>
      </c>
      <c r="W68" s="56">
        <f t="shared" si="1"/>
        <v>3061265.5874333824</v>
      </c>
      <c r="X68" s="57">
        <f t="shared" si="2"/>
        <v>302138582.38282865</v>
      </c>
      <c r="Y68" s="58">
        <f t="shared" si="3"/>
        <v>305199847.97026205</v>
      </c>
      <c r="Z68" s="96">
        <f t="shared" si="4"/>
        <v>9059923.1186764576</v>
      </c>
      <c r="AC68">
        <v>2087</v>
      </c>
      <c r="AD68" s="51">
        <f>'Temp Relocation Housing Costs'!V68+'Temp Relocation Living Costs'!V68</f>
        <v>0</v>
      </c>
      <c r="AE68" s="51">
        <f>'Temp Relocation Housing Costs'!W68+'Temp Relocation Living Costs'!W68</f>
        <v>0</v>
      </c>
      <c r="AF68" s="51">
        <f>'Temp Relocation Housing Costs'!X68+'Temp Relocation Living Costs'!X68</f>
        <v>0</v>
      </c>
      <c r="AG68" s="51">
        <f>'Temp Relocation Housing Costs'!Y68+'Temp Relocation Living Costs'!Y68</f>
        <v>0</v>
      </c>
      <c r="AH68" s="51">
        <f>'Temp Relocation Housing Costs'!Z68+'Temp Relocation Living Costs'!Z68</f>
        <v>0</v>
      </c>
      <c r="AI68" s="51">
        <f>'Temp Relocation Housing Costs'!AA68+'Temp Relocation Living Costs'!AA68</f>
        <v>0</v>
      </c>
      <c r="AJ68" s="52">
        <f>'Temp Relocation Housing Costs'!AB68+'Temp Relocation Living Costs'!AB68</f>
        <v>634850.05299721169</v>
      </c>
      <c r="AK68" s="52">
        <f>'Temp Relocation Housing Costs'!AC68+'Temp Relocation Living Costs'!AC68</f>
        <v>714833.29887989699</v>
      </c>
      <c r="AL68" s="52">
        <f>'Temp Relocation Housing Costs'!AD68+'Temp Relocation Living Costs'!AD68</f>
        <v>487234.56963578315</v>
      </c>
      <c r="AM68" s="52">
        <f>'Temp Relocation Housing Costs'!AE68+'Temp Relocation Living Costs'!AE68</f>
        <v>485220.47102658078</v>
      </c>
      <c r="AN68" s="52">
        <f>'Temp Relocation Housing Costs'!AF68+'Temp Relocation Living Costs'!AF68</f>
        <v>392509.74962844263</v>
      </c>
      <c r="AO68" s="52">
        <f>'Temp Relocation Housing Costs'!AG68+'Temp Relocation Living Costs'!AG68</f>
        <v>155652.73340113534</v>
      </c>
      <c r="AP68" s="53">
        <f>'Temp Relocation Housing Costs'!AH68+'Temp Relocation Living Costs'!AH68</f>
        <v>49155191.843947135</v>
      </c>
      <c r="AQ68" s="53">
        <f>'Temp Relocation Housing Costs'!AI68+'Temp Relocation Living Costs'!AI68</f>
        <v>92791209.597651184</v>
      </c>
      <c r="AR68" s="53">
        <f>'Temp Relocation Housing Costs'!AJ68+'Temp Relocation Living Costs'!AJ68</f>
        <v>73346766.020525426</v>
      </c>
      <c r="AS68" s="53">
        <f>'Temp Relocation Housing Costs'!AK68+'Temp Relocation Living Costs'!AK68</f>
        <v>33088112.871717677</v>
      </c>
      <c r="AT68" s="53">
        <f>'Temp Relocation Housing Costs'!AL68+'Temp Relocation Living Costs'!AL68</f>
        <v>20877473.202548362</v>
      </c>
      <c r="AU68" s="53">
        <f>'Temp Relocation Housing Costs'!AM68+'Temp Relocation Living Costs'!AM68</f>
        <v>11038828.202566607</v>
      </c>
      <c r="AW68" s="68">
        <v>2087</v>
      </c>
      <c r="AX68" s="55">
        <f t="shared" si="5"/>
        <v>0</v>
      </c>
      <c r="AY68" s="56">
        <f t="shared" si="6"/>
        <v>2870300.8755690507</v>
      </c>
      <c r="AZ68" s="57">
        <f t="shared" si="7"/>
        <v>280297581.73895645</v>
      </c>
      <c r="BA68" s="58">
        <f t="shared" si="8"/>
        <v>283167882.6145255</v>
      </c>
    </row>
    <row r="69" spans="1:53" x14ac:dyDescent="0.35">
      <c r="A69">
        <v>2088</v>
      </c>
      <c r="B69" s="51">
        <f>'Temp Relocation Housing Costs'!B69+'Temp Relocation Living Costs'!B69</f>
        <v>0</v>
      </c>
      <c r="C69" s="51">
        <f>'Temp Relocation Housing Costs'!C69+'Temp Relocation Living Costs'!C69</f>
        <v>0</v>
      </c>
      <c r="D69" s="51">
        <f>'Temp Relocation Housing Costs'!D69+'Temp Relocation Living Costs'!D69</f>
        <v>0</v>
      </c>
      <c r="E69" s="51">
        <f>'Temp Relocation Housing Costs'!E69+'Temp Relocation Living Costs'!E69</f>
        <v>0</v>
      </c>
      <c r="F69" s="51">
        <f>'Temp Relocation Housing Costs'!F69+'Temp Relocation Living Costs'!F69</f>
        <v>0</v>
      </c>
      <c r="G69" s="51">
        <f>'Temp Relocation Housing Costs'!G69+'Temp Relocation Living Costs'!G69</f>
        <v>0</v>
      </c>
      <c r="H69" s="52">
        <f>'Temp Relocation Housing Costs'!H69+'Temp Relocation Living Costs'!H69</f>
        <v>691713.59237536881</v>
      </c>
      <c r="I69" s="52">
        <f>'Temp Relocation Housing Costs'!I69+'Temp Relocation Living Costs'!I69</f>
        <v>794028.64502874436</v>
      </c>
      <c r="J69" s="52">
        <f>'Temp Relocation Housing Costs'!J69+'Temp Relocation Living Costs'!J69</f>
        <v>546958.67801551777</v>
      </c>
      <c r="K69" s="52">
        <f>'Temp Relocation Housing Costs'!K69+'Temp Relocation Living Costs'!K69</f>
        <v>493459.54723014357</v>
      </c>
      <c r="L69" s="52">
        <f>'Temp Relocation Housing Costs'!L69+'Temp Relocation Living Costs'!L69</f>
        <v>406449.98896877916</v>
      </c>
      <c r="M69" s="52">
        <f>'Temp Relocation Housing Costs'!M69+'Temp Relocation Living Costs'!M69</f>
        <v>172624.68043255419</v>
      </c>
      <c r="N69" s="53">
        <f>'Temp Relocation Housing Costs'!N69+'Temp Relocation Living Costs'!N69</f>
        <v>53533137.369268842</v>
      </c>
      <c r="O69" s="53">
        <f>'Temp Relocation Housing Costs'!O69+'Temp Relocation Living Costs'!O69</f>
        <v>103023519.62155674</v>
      </c>
      <c r="P69" s="53">
        <f>'Temp Relocation Housing Costs'!P69+'Temp Relocation Living Costs'!P69</f>
        <v>82299186.859072924</v>
      </c>
      <c r="Q69" s="53">
        <f>'Temp Relocation Housing Costs'!Q69+'Temp Relocation Living Costs'!Q69</f>
        <v>33634315.279731564</v>
      </c>
      <c r="R69" s="53">
        <f>'Temp Relocation Housing Costs'!R69+'Temp Relocation Living Costs'!R69</f>
        <v>21608904.676990535</v>
      </c>
      <c r="S69" s="53">
        <f>'Temp Relocation Housing Costs'!S69+'Temp Relocation Living Costs'!S69</f>
        <v>12236783.091329021</v>
      </c>
      <c r="U69" s="68">
        <v>2088</v>
      </c>
      <c r="V69" s="55">
        <f t="shared" ref="V69:V131" si="9">SUM(B69:G69)</f>
        <v>0</v>
      </c>
      <c r="W69" s="56">
        <f t="shared" ref="W69:W131" si="10">SUM(H69:M69)</f>
        <v>3105235.1320511084</v>
      </c>
      <c r="X69" s="57">
        <f t="shared" ref="X69:X131" si="11">SUM(N69:S69)</f>
        <v>306335846.89794964</v>
      </c>
      <c r="Y69" s="58">
        <f t="shared" ref="Y69:Y131" si="12">SUM(V69:X69)</f>
        <v>309441082.03000075</v>
      </c>
      <c r="Z69" s="96">
        <f t="shared" ref="Z69:Z131" si="13">Y69/1.0556^(U69-2022)</f>
        <v>8701994.1869985536</v>
      </c>
      <c r="AC69">
        <v>2088</v>
      </c>
      <c r="AD69" s="51">
        <f>'Temp Relocation Housing Costs'!V69+'Temp Relocation Living Costs'!V69</f>
        <v>0</v>
      </c>
      <c r="AE69" s="51">
        <f>'Temp Relocation Housing Costs'!W69+'Temp Relocation Living Costs'!W69</f>
        <v>0</v>
      </c>
      <c r="AF69" s="51">
        <f>'Temp Relocation Housing Costs'!X69+'Temp Relocation Living Costs'!X69</f>
        <v>0</v>
      </c>
      <c r="AG69" s="51">
        <f>'Temp Relocation Housing Costs'!Y69+'Temp Relocation Living Costs'!Y69</f>
        <v>0</v>
      </c>
      <c r="AH69" s="51">
        <f>'Temp Relocation Housing Costs'!Z69+'Temp Relocation Living Costs'!Z69</f>
        <v>0</v>
      </c>
      <c r="AI69" s="51">
        <f>'Temp Relocation Housing Costs'!AA69+'Temp Relocation Living Costs'!AA69</f>
        <v>0</v>
      </c>
      <c r="AJ69" s="52">
        <f>'Temp Relocation Housing Costs'!AB69+'Temp Relocation Living Costs'!AB69</f>
        <v>643968.52603836649</v>
      </c>
      <c r="AK69" s="52">
        <f>'Temp Relocation Housing Costs'!AC69+'Temp Relocation Living Costs'!AC69</f>
        <v>725100.58661813196</v>
      </c>
      <c r="AL69" s="52">
        <f>'Temp Relocation Housing Costs'!AD69+'Temp Relocation Living Costs'!AD69</f>
        <v>494232.81318473979</v>
      </c>
      <c r="AM69" s="52">
        <f>'Temp Relocation Housing Costs'!AE69+'Temp Relocation Living Costs'!AE69</f>
        <v>492189.78569101798</v>
      </c>
      <c r="AN69" s="52">
        <f>'Temp Relocation Housing Costs'!AF69+'Temp Relocation Living Costs'!AF69</f>
        <v>398147.44242452894</v>
      </c>
      <c r="AO69" s="52">
        <f>'Temp Relocation Housing Costs'!AG69+'Temp Relocation Living Costs'!AG69</f>
        <v>157888.40345676435</v>
      </c>
      <c r="AP69" s="53">
        <f>'Temp Relocation Housing Costs'!AH69+'Temp Relocation Living Costs'!AH69</f>
        <v>49838048.501423426</v>
      </c>
      <c r="AQ69" s="53">
        <f>'Temp Relocation Housing Costs'!AI69+'Temp Relocation Living Costs'!AI69</f>
        <v>94080251.362154752</v>
      </c>
      <c r="AR69" s="53">
        <f>'Temp Relocation Housing Costs'!AJ69+'Temp Relocation Living Costs'!AJ69</f>
        <v>74365688.449726328</v>
      </c>
      <c r="AS69" s="53">
        <f>'Temp Relocation Housing Costs'!AK69+'Temp Relocation Living Costs'!AK69</f>
        <v>33547768.043637443</v>
      </c>
      <c r="AT69" s="53">
        <f>'Temp Relocation Housing Costs'!AL69+'Temp Relocation Living Costs'!AL69</f>
        <v>21167499.97353325</v>
      </c>
      <c r="AU69" s="53">
        <f>'Temp Relocation Housing Costs'!AM69+'Temp Relocation Living Costs'!AM69</f>
        <v>11192177.971860364</v>
      </c>
      <c r="AW69" s="68">
        <v>2088</v>
      </c>
      <c r="AX69" s="55">
        <f t="shared" ref="AX69:AX131" si="14">SUM(AD69:AI69)</f>
        <v>0</v>
      </c>
      <c r="AY69" s="56">
        <f t="shared" ref="AY69:AY131" si="15">SUM(AJ69:AO69)</f>
        <v>2911527.5574135492</v>
      </c>
      <c r="AZ69" s="57">
        <f t="shared" ref="AZ69:AZ131" si="16">SUM(AP69:AU69)</f>
        <v>284191434.30233556</v>
      </c>
      <c r="BA69" s="58">
        <f t="shared" ref="BA69:BA131" si="17">SUM(AX69:AZ69)</f>
        <v>287102961.85974914</v>
      </c>
    </row>
    <row r="70" spans="1:53" x14ac:dyDescent="0.35">
      <c r="A70">
        <v>2089</v>
      </c>
      <c r="B70" s="51">
        <f>'Temp Relocation Housing Costs'!B70+'Temp Relocation Living Costs'!B70</f>
        <v>0</v>
      </c>
      <c r="C70" s="51">
        <f>'Temp Relocation Housing Costs'!C70+'Temp Relocation Living Costs'!C70</f>
        <v>0</v>
      </c>
      <c r="D70" s="51">
        <f>'Temp Relocation Housing Costs'!D70+'Temp Relocation Living Costs'!D70</f>
        <v>0</v>
      </c>
      <c r="E70" s="51">
        <f>'Temp Relocation Housing Costs'!E70+'Temp Relocation Living Costs'!E70</f>
        <v>0</v>
      </c>
      <c r="F70" s="51">
        <f>'Temp Relocation Housing Costs'!F70+'Temp Relocation Living Costs'!F70</f>
        <v>0</v>
      </c>
      <c r="G70" s="51">
        <f>'Temp Relocation Housing Costs'!G70+'Temp Relocation Living Costs'!G70</f>
        <v>0</v>
      </c>
      <c r="H70" s="52">
        <f>'Temp Relocation Housing Costs'!H70+'Temp Relocation Living Costs'!H70</f>
        <v>701648.80733596813</v>
      </c>
      <c r="I70" s="52">
        <f>'Temp Relocation Housing Costs'!I70+'Temp Relocation Living Costs'!I70</f>
        <v>805433.43070910592</v>
      </c>
      <c r="J70" s="52">
        <f>'Temp Relocation Housing Costs'!J70+'Temp Relocation Living Costs'!J70</f>
        <v>554814.75038499129</v>
      </c>
      <c r="K70" s="52">
        <f>'Temp Relocation Housing Costs'!K70+'Temp Relocation Living Costs'!K70</f>
        <v>500547.20132590248</v>
      </c>
      <c r="L70" s="52">
        <f>'Temp Relocation Housing Costs'!L70+'Temp Relocation Living Costs'!L70</f>
        <v>412287.90809549578</v>
      </c>
      <c r="M70" s="52">
        <f>'Temp Relocation Housing Costs'!M70+'Temp Relocation Living Costs'!M70</f>
        <v>175104.12181769829</v>
      </c>
      <c r="N70" s="53">
        <f>'Temp Relocation Housing Costs'!N70+'Temp Relocation Living Costs'!N70</f>
        <v>54276811.79870145</v>
      </c>
      <c r="O70" s="53">
        <f>'Temp Relocation Housing Costs'!O70+'Temp Relocation Living Costs'!O70</f>
        <v>104454707.12406021</v>
      </c>
      <c r="P70" s="53">
        <f>'Temp Relocation Housing Costs'!P70+'Temp Relocation Living Costs'!P70</f>
        <v>83442474.994942978</v>
      </c>
      <c r="Q70" s="53">
        <f>'Temp Relocation Housing Costs'!Q70+'Temp Relocation Living Costs'!Q70</f>
        <v>34101558.214747168</v>
      </c>
      <c r="R70" s="53">
        <f>'Temp Relocation Housing Costs'!R70+'Temp Relocation Living Costs'!R70</f>
        <v>21909092.385875862</v>
      </c>
      <c r="S70" s="53">
        <f>'Temp Relocation Housing Costs'!S70+'Temp Relocation Living Costs'!S70</f>
        <v>12406774.672819227</v>
      </c>
      <c r="U70" s="68">
        <v>2089</v>
      </c>
      <c r="V70" s="55">
        <f t="shared" si="9"/>
        <v>0</v>
      </c>
      <c r="W70" s="56">
        <f t="shared" si="10"/>
        <v>3149836.2196691618</v>
      </c>
      <c r="X70" s="57">
        <f t="shared" si="11"/>
        <v>310591419.19114697</v>
      </c>
      <c r="Y70" s="58">
        <f t="shared" si="12"/>
        <v>313741255.41081613</v>
      </c>
      <c r="Z70" s="96">
        <f t="shared" si="13"/>
        <v>8358205.9142374136</v>
      </c>
      <c r="AC70">
        <v>2089</v>
      </c>
      <c r="AD70" s="51">
        <f>'Temp Relocation Housing Costs'!V70+'Temp Relocation Living Costs'!V70</f>
        <v>0</v>
      </c>
      <c r="AE70" s="51">
        <f>'Temp Relocation Housing Costs'!W70+'Temp Relocation Living Costs'!W70</f>
        <v>0</v>
      </c>
      <c r="AF70" s="51">
        <f>'Temp Relocation Housing Costs'!X70+'Temp Relocation Living Costs'!X70</f>
        <v>0</v>
      </c>
      <c r="AG70" s="51">
        <f>'Temp Relocation Housing Costs'!Y70+'Temp Relocation Living Costs'!Y70</f>
        <v>0</v>
      </c>
      <c r="AH70" s="51">
        <f>'Temp Relocation Housing Costs'!Z70+'Temp Relocation Living Costs'!Z70</f>
        <v>0</v>
      </c>
      <c r="AI70" s="51">
        <f>'Temp Relocation Housing Costs'!AA70+'Temp Relocation Living Costs'!AA70</f>
        <v>0</v>
      </c>
      <c r="AJ70" s="52">
        <f>'Temp Relocation Housing Costs'!AB70+'Temp Relocation Living Costs'!AB70</f>
        <v>653217.96945624205</v>
      </c>
      <c r="AK70" s="52">
        <f>'Temp Relocation Housing Costs'!AC70+'Temp Relocation Living Costs'!AC70</f>
        <v>735515.34537886258</v>
      </c>
      <c r="AL70" s="52">
        <f>'Temp Relocation Housing Costs'!AD70+'Temp Relocation Living Costs'!AD70</f>
        <v>501331.57384767523</v>
      </c>
      <c r="AM70" s="52">
        <f>'Temp Relocation Housing Costs'!AE70+'Temp Relocation Living Costs'!AE70</f>
        <v>499259.20195831876</v>
      </c>
      <c r="AN70" s="52">
        <f>'Temp Relocation Housing Costs'!AF70+'Temp Relocation Living Costs'!AF70</f>
        <v>403866.11048325035</v>
      </c>
      <c r="AO70" s="52">
        <f>'Temp Relocation Housing Costs'!AG70+'Temp Relocation Living Costs'!AG70</f>
        <v>160156.184870083</v>
      </c>
      <c r="AP70" s="53">
        <f>'Temp Relocation Housing Costs'!AH70+'Temp Relocation Living Costs'!AH70</f>
        <v>50530391.302624665</v>
      </c>
      <c r="AQ70" s="53">
        <f>'Temp Relocation Housing Costs'!AI70+'Temp Relocation Living Costs'!AI70</f>
        <v>95387200.304265335</v>
      </c>
      <c r="AR70" s="53">
        <f>'Temp Relocation Housing Costs'!AJ70+'Temp Relocation Living Costs'!AJ70</f>
        <v>75398765.598665476</v>
      </c>
      <c r="AS70" s="53">
        <f>'Temp Relocation Housing Costs'!AK70+'Temp Relocation Living Costs'!AK70</f>
        <v>34013808.677245282</v>
      </c>
      <c r="AT70" s="53">
        <f>'Temp Relocation Housing Costs'!AL70+'Temp Relocation Living Costs'!AL70</f>
        <v>21461555.753540058</v>
      </c>
      <c r="AU70" s="53">
        <f>'Temp Relocation Housing Costs'!AM70+'Temp Relocation Living Costs'!AM70</f>
        <v>11347658.053476306</v>
      </c>
      <c r="AW70" s="68">
        <v>2089</v>
      </c>
      <c r="AX70" s="55">
        <f t="shared" si="14"/>
        <v>0</v>
      </c>
      <c r="AY70" s="56">
        <f t="shared" si="15"/>
        <v>2953346.3859944316</v>
      </c>
      <c r="AZ70" s="57">
        <f t="shared" si="16"/>
        <v>288139379.68981713</v>
      </c>
      <c r="BA70" s="58">
        <f t="shared" si="17"/>
        <v>291092726.07581156</v>
      </c>
    </row>
    <row r="71" spans="1:53" x14ac:dyDescent="0.35">
      <c r="A71">
        <v>2090</v>
      </c>
      <c r="B71" s="51">
        <f>'Temp Relocation Housing Costs'!B71+'Temp Relocation Living Costs'!B71</f>
        <v>0</v>
      </c>
      <c r="C71" s="51">
        <f>'Temp Relocation Housing Costs'!C71+'Temp Relocation Living Costs'!C71</f>
        <v>0</v>
      </c>
      <c r="D71" s="51">
        <f>'Temp Relocation Housing Costs'!D71+'Temp Relocation Living Costs'!D71</f>
        <v>0</v>
      </c>
      <c r="E71" s="51">
        <f>'Temp Relocation Housing Costs'!E71+'Temp Relocation Living Costs'!E71</f>
        <v>0</v>
      </c>
      <c r="F71" s="51">
        <f>'Temp Relocation Housing Costs'!F71+'Temp Relocation Living Costs'!F71</f>
        <v>0</v>
      </c>
      <c r="G71" s="51">
        <f>'Temp Relocation Housing Costs'!G71+'Temp Relocation Living Costs'!G71</f>
        <v>0</v>
      </c>
      <c r="H71" s="52">
        <f>'Temp Relocation Housing Costs'!H71+'Temp Relocation Living Costs'!H71</f>
        <v>767812.10769771517</v>
      </c>
      <c r="I71" s="52">
        <f>'Temp Relocation Housing Costs'!I71+'Temp Relocation Living Costs'!I71</f>
        <v>881383.29827851243</v>
      </c>
      <c r="J71" s="52">
        <f>'Temp Relocation Housing Costs'!J71+'Temp Relocation Living Costs'!J71</f>
        <v>607132.0558390189</v>
      </c>
      <c r="K71" s="52">
        <f>'Temp Relocation Housing Costs'!K71+'Temp Relocation Living Costs'!K71</f>
        <v>547747.2456790026</v>
      </c>
      <c r="L71" s="52">
        <f>'Temp Relocation Housing Costs'!L71+'Temp Relocation Living Costs'!L71</f>
        <v>451165.3755886844</v>
      </c>
      <c r="M71" s="52">
        <f>'Temp Relocation Housing Costs'!M71+'Temp Relocation Living Costs'!M71</f>
        <v>191615.89592074594</v>
      </c>
      <c r="N71" s="53">
        <f>'Temp Relocation Housing Costs'!N71+'Temp Relocation Living Costs'!N71</f>
        <v>59367347.563739441</v>
      </c>
      <c r="O71" s="53">
        <f>'Temp Relocation Housing Costs'!O71+'Temp Relocation Living Costs'!O71</f>
        <v>114251347.80394475</v>
      </c>
      <c r="P71" s="53">
        <f>'Temp Relocation Housing Costs'!P71+'Temp Relocation Living Costs'!P71</f>
        <v>91268411.876799554</v>
      </c>
      <c r="Q71" s="53">
        <f>'Temp Relocation Housing Costs'!Q71+'Temp Relocation Living Costs'!Q71</f>
        <v>37299889.066962935</v>
      </c>
      <c r="R71" s="53">
        <f>'Temp Relocation Housing Costs'!R71+'Temp Relocation Living Costs'!R71</f>
        <v>23963911.279503122</v>
      </c>
      <c r="S71" s="53">
        <f>'Temp Relocation Housing Costs'!S71+'Temp Relocation Living Costs'!S71</f>
        <v>13570386.31668267</v>
      </c>
      <c r="U71" s="68">
        <v>2090</v>
      </c>
      <c r="V71" s="55">
        <f t="shared" si="9"/>
        <v>0</v>
      </c>
      <c r="W71" s="56">
        <f t="shared" si="10"/>
        <v>3446855.9790036795</v>
      </c>
      <c r="X71" s="57">
        <f t="shared" si="11"/>
        <v>339721293.90763247</v>
      </c>
      <c r="Y71" s="58">
        <f t="shared" si="12"/>
        <v>343168149.88663614</v>
      </c>
      <c r="Z71" s="96">
        <f t="shared" si="13"/>
        <v>8660620.886876788</v>
      </c>
      <c r="AC71">
        <v>2090</v>
      </c>
      <c r="AD71" s="51">
        <f>'Temp Relocation Housing Costs'!V71+'Temp Relocation Living Costs'!V71</f>
        <v>0</v>
      </c>
      <c r="AE71" s="51">
        <f>'Temp Relocation Housing Costs'!W71+'Temp Relocation Living Costs'!W71</f>
        <v>0</v>
      </c>
      <c r="AF71" s="51">
        <f>'Temp Relocation Housing Costs'!X71+'Temp Relocation Living Costs'!X71</f>
        <v>0</v>
      </c>
      <c r="AG71" s="51">
        <f>'Temp Relocation Housing Costs'!Y71+'Temp Relocation Living Costs'!Y71</f>
        <v>0</v>
      </c>
      <c r="AH71" s="51">
        <f>'Temp Relocation Housing Costs'!Z71+'Temp Relocation Living Costs'!Z71</f>
        <v>0</v>
      </c>
      <c r="AI71" s="51">
        <f>'Temp Relocation Housing Costs'!AA71+'Temp Relocation Living Costs'!AA71</f>
        <v>0</v>
      </c>
      <c r="AJ71" s="52">
        <f>'Temp Relocation Housing Costs'!AB71+'Temp Relocation Living Costs'!AB71</f>
        <v>714814.39242875273</v>
      </c>
      <c r="AK71" s="52">
        <f>'Temp Relocation Housing Costs'!AC71+'Temp Relocation Living Costs'!AC71</f>
        <v>804872.15495108231</v>
      </c>
      <c r="AL71" s="52">
        <f>'Temp Relocation Housing Costs'!AD71+'Temp Relocation Living Costs'!AD71</f>
        <v>548605.58209013299</v>
      </c>
      <c r="AM71" s="52">
        <f>'Temp Relocation Housing Costs'!AE71+'Temp Relocation Living Costs'!AE71</f>
        <v>546337.79197681136</v>
      </c>
      <c r="AN71" s="52">
        <f>'Temp Relocation Housing Costs'!AF71+'Temp Relocation Living Costs'!AF71</f>
        <v>441949.42865390197</v>
      </c>
      <c r="AO71" s="52">
        <f>'Temp Relocation Housing Costs'!AG71+'Temp Relocation Living Costs'!AG71</f>
        <v>175258.41500795446</v>
      </c>
      <c r="AP71" s="53">
        <f>'Temp Relocation Housing Costs'!AH71+'Temp Relocation Living Costs'!AH71</f>
        <v>55269556.253973722</v>
      </c>
      <c r="AQ71" s="53">
        <f>'Temp Relocation Housing Costs'!AI71+'Temp Relocation Living Costs'!AI71</f>
        <v>104333413.95580707</v>
      </c>
      <c r="AR71" s="53">
        <f>'Temp Relocation Housing Costs'!AJ71+'Temp Relocation Living Costs'!AJ71</f>
        <v>82470295.782553434</v>
      </c>
      <c r="AS71" s="53">
        <f>'Temp Relocation Housing Costs'!AK71+'Temp Relocation Living Costs'!AK71</f>
        <v>37203909.640043885</v>
      </c>
      <c r="AT71" s="53">
        <f>'Temp Relocation Housing Costs'!AL71+'Temp Relocation Living Costs'!AL71</f>
        <v>23474400.898939081</v>
      </c>
      <c r="AU71" s="53">
        <f>'Temp Relocation Housing Costs'!AM71+'Temp Relocation Living Costs'!AM71</f>
        <v>12411936.835820414</v>
      </c>
      <c r="AW71" s="68">
        <v>2090</v>
      </c>
      <c r="AX71" s="55">
        <f t="shared" si="14"/>
        <v>0</v>
      </c>
      <c r="AY71" s="56">
        <f t="shared" si="15"/>
        <v>3231837.7651086356</v>
      </c>
      <c r="AZ71" s="57">
        <f t="shared" si="16"/>
        <v>315163513.36713761</v>
      </c>
      <c r="BA71" s="58">
        <f t="shared" si="17"/>
        <v>318395351.13224626</v>
      </c>
    </row>
    <row r="72" spans="1:53" x14ac:dyDescent="0.35">
      <c r="A72">
        <v>2091</v>
      </c>
      <c r="B72" s="51">
        <f>'Temp Relocation Housing Costs'!B72+'Temp Relocation Living Costs'!B72</f>
        <v>0</v>
      </c>
      <c r="C72" s="51">
        <f>'Temp Relocation Housing Costs'!C72+'Temp Relocation Living Costs'!C72</f>
        <v>0</v>
      </c>
      <c r="D72" s="51">
        <f>'Temp Relocation Housing Costs'!D72+'Temp Relocation Living Costs'!D72</f>
        <v>0</v>
      </c>
      <c r="E72" s="51">
        <f>'Temp Relocation Housing Costs'!E72+'Temp Relocation Living Costs'!E72</f>
        <v>0</v>
      </c>
      <c r="F72" s="51">
        <f>'Temp Relocation Housing Costs'!F72+'Temp Relocation Living Costs'!F72</f>
        <v>0</v>
      </c>
      <c r="G72" s="51">
        <f>'Temp Relocation Housing Costs'!G72+'Temp Relocation Living Costs'!G72</f>
        <v>0</v>
      </c>
      <c r="H72" s="52">
        <f>'Temp Relocation Housing Costs'!H72+'Temp Relocation Living Costs'!H72</f>
        <v>778840.34022547479</v>
      </c>
      <c r="I72" s="52">
        <f>'Temp Relocation Housing Costs'!I72+'Temp Relocation Living Costs'!I72</f>
        <v>894042.77559340547</v>
      </c>
      <c r="J72" s="52">
        <f>'Temp Relocation Housing Costs'!J72+'Temp Relocation Living Costs'!J72</f>
        <v>615852.40997217549</v>
      </c>
      <c r="K72" s="52">
        <f>'Temp Relocation Housing Costs'!K72+'Temp Relocation Living Costs'!K72</f>
        <v>555614.64439703152</v>
      </c>
      <c r="L72" s="52">
        <f>'Temp Relocation Housing Costs'!L72+'Temp Relocation Living Costs'!L72</f>
        <v>457645.55038741912</v>
      </c>
      <c r="M72" s="52">
        <f>'Temp Relocation Housing Costs'!M72+'Temp Relocation Living Costs'!M72</f>
        <v>194368.11177543647</v>
      </c>
      <c r="N72" s="53">
        <f>'Temp Relocation Housing Costs'!N72+'Temp Relocation Living Costs'!N72</f>
        <v>60192069.978602715</v>
      </c>
      <c r="O72" s="53">
        <f>'Temp Relocation Housing Costs'!O72+'Temp Relocation Living Costs'!O72</f>
        <v>115838510.63551795</v>
      </c>
      <c r="P72" s="53">
        <f>'Temp Relocation Housing Costs'!P72+'Temp Relocation Living Costs'!P72</f>
        <v>92536299.160511464</v>
      </c>
      <c r="Q72" s="53">
        <f>'Temp Relocation Housing Costs'!Q72+'Temp Relocation Living Costs'!Q72</f>
        <v>37818053.611073814</v>
      </c>
      <c r="R72" s="53">
        <f>'Temp Relocation Housing Costs'!R72+'Temp Relocation Living Costs'!R72</f>
        <v>24296814.391921643</v>
      </c>
      <c r="S72" s="53">
        <f>'Temp Relocation Housing Costs'!S72+'Temp Relocation Living Costs'!S72</f>
        <v>13758904.117005588</v>
      </c>
      <c r="U72" s="68">
        <v>2091</v>
      </c>
      <c r="V72" s="55">
        <f t="shared" si="9"/>
        <v>0</v>
      </c>
      <c r="W72" s="56">
        <f t="shared" si="10"/>
        <v>3496363.8323509428</v>
      </c>
      <c r="X72" s="57">
        <f t="shared" si="11"/>
        <v>344440651.89463311</v>
      </c>
      <c r="Y72" s="58">
        <f t="shared" si="12"/>
        <v>347937015.72698408</v>
      </c>
      <c r="Z72" s="96">
        <f t="shared" si="13"/>
        <v>8318467.1780986218</v>
      </c>
      <c r="AC72">
        <v>2091</v>
      </c>
      <c r="AD72" s="51">
        <f>'Temp Relocation Housing Costs'!V72+'Temp Relocation Living Costs'!V72</f>
        <v>0</v>
      </c>
      <c r="AE72" s="51">
        <f>'Temp Relocation Housing Costs'!W72+'Temp Relocation Living Costs'!W72</f>
        <v>0</v>
      </c>
      <c r="AF72" s="51">
        <f>'Temp Relocation Housing Costs'!X72+'Temp Relocation Living Costs'!X72</f>
        <v>0</v>
      </c>
      <c r="AG72" s="51">
        <f>'Temp Relocation Housing Costs'!Y72+'Temp Relocation Living Costs'!Y72</f>
        <v>0</v>
      </c>
      <c r="AH72" s="51">
        <f>'Temp Relocation Housing Costs'!Z72+'Temp Relocation Living Costs'!Z72</f>
        <v>0</v>
      </c>
      <c r="AI72" s="51">
        <f>'Temp Relocation Housing Costs'!AA72+'Temp Relocation Living Costs'!AA72</f>
        <v>0</v>
      </c>
      <c r="AJ72" s="52">
        <f>'Temp Relocation Housing Costs'!AB72+'Temp Relocation Living Costs'!AB72</f>
        <v>725081.40861000447</v>
      </c>
      <c r="AK72" s="52">
        <f>'Temp Relocation Housing Costs'!AC72+'Temp Relocation Living Costs'!AC72</f>
        <v>816432.68804365792</v>
      </c>
      <c r="AL72" s="52">
        <f>'Temp Relocation Housing Costs'!AD72+'Temp Relocation Living Costs'!AD72</f>
        <v>556485.30925861746</v>
      </c>
      <c r="AM72" s="52">
        <f>'Temp Relocation Housing Costs'!AE72+'Temp Relocation Living Costs'!AE72</f>
        <v>554184.94644105854</v>
      </c>
      <c r="AN72" s="52">
        <f>'Temp Relocation Housing Costs'!AF72+'Temp Relocation Living Costs'!AF72</f>
        <v>448297.2330396914</v>
      </c>
      <c r="AO72" s="52">
        <f>'Temp Relocation Housing Costs'!AG72+'Temp Relocation Living Costs'!AG72</f>
        <v>177775.68522781305</v>
      </c>
      <c r="AP72" s="53">
        <f>'Temp Relocation Housing Costs'!AH72+'Temp Relocation Living Costs'!AH72</f>
        <v>56037352.757822245</v>
      </c>
      <c r="AQ72" s="53">
        <f>'Temp Relocation Housing Costs'!AI72+'Temp Relocation Living Costs'!AI72</f>
        <v>105782798.31673342</v>
      </c>
      <c r="AR72" s="53">
        <f>'Temp Relocation Housing Costs'!AJ72+'Temp Relocation Living Costs'!AJ72</f>
        <v>83615960.938289955</v>
      </c>
      <c r="AS72" s="53">
        <f>'Temp Relocation Housing Costs'!AK72+'Temp Relocation Living Costs'!AK72</f>
        <v>37720740.852146633</v>
      </c>
      <c r="AT72" s="53">
        <f>'Temp Relocation Housing Costs'!AL72+'Temp Relocation Living Costs'!AL72</f>
        <v>23800503.805525165</v>
      </c>
      <c r="AU72" s="53">
        <f>'Temp Relocation Housing Costs'!AM72+'Temp Relocation Living Costs'!AM72</f>
        <v>12584361.627232531</v>
      </c>
      <c r="AW72" s="68">
        <v>2091</v>
      </c>
      <c r="AX72" s="55">
        <f t="shared" si="14"/>
        <v>0</v>
      </c>
      <c r="AY72" s="56">
        <f t="shared" si="15"/>
        <v>3278257.2706208434</v>
      </c>
      <c r="AZ72" s="57">
        <f t="shared" si="16"/>
        <v>319541718.29775</v>
      </c>
      <c r="BA72" s="58">
        <f t="shared" si="17"/>
        <v>322819975.56837082</v>
      </c>
    </row>
    <row r="73" spans="1:53" x14ac:dyDescent="0.35">
      <c r="A73">
        <v>2092</v>
      </c>
      <c r="B73" s="51">
        <f>'Temp Relocation Housing Costs'!B73+'Temp Relocation Living Costs'!B73</f>
        <v>0</v>
      </c>
      <c r="C73" s="51">
        <f>'Temp Relocation Housing Costs'!C73+'Temp Relocation Living Costs'!C73</f>
        <v>0</v>
      </c>
      <c r="D73" s="51">
        <f>'Temp Relocation Housing Costs'!D73+'Temp Relocation Living Costs'!D73</f>
        <v>0</v>
      </c>
      <c r="E73" s="51">
        <f>'Temp Relocation Housing Costs'!E73+'Temp Relocation Living Costs'!E73</f>
        <v>0</v>
      </c>
      <c r="F73" s="51">
        <f>'Temp Relocation Housing Costs'!F73+'Temp Relocation Living Costs'!F73</f>
        <v>0</v>
      </c>
      <c r="G73" s="51">
        <f>'Temp Relocation Housing Costs'!G73+'Temp Relocation Living Costs'!G73</f>
        <v>0</v>
      </c>
      <c r="H73" s="52">
        <f>'Temp Relocation Housing Costs'!H73+'Temp Relocation Living Costs'!H73</f>
        <v>790026.97337165021</v>
      </c>
      <c r="I73" s="52">
        <f>'Temp Relocation Housing Costs'!I73+'Temp Relocation Living Costs'!I73</f>
        <v>906884.08340837597</v>
      </c>
      <c r="J73" s="52">
        <f>'Temp Relocation Housing Costs'!J73+'Temp Relocation Living Costs'!J73</f>
        <v>624698.01622383972</v>
      </c>
      <c r="K73" s="52">
        <f>'Temp Relocation Housing Costs'!K73+'Temp Relocation Living Costs'!K73</f>
        <v>563595.0440713896</v>
      </c>
      <c r="L73" s="52">
        <f>'Temp Relocation Housing Costs'!L73+'Temp Relocation Living Costs'!L73</f>
        <v>464218.80117933557</v>
      </c>
      <c r="M73" s="52">
        <f>'Temp Relocation Housing Costs'!M73+'Temp Relocation Living Costs'!M73</f>
        <v>197159.85823417432</v>
      </c>
      <c r="N73" s="53">
        <f>'Temp Relocation Housing Costs'!N73+'Temp Relocation Living Costs'!N73</f>
        <v>61028249.315317638</v>
      </c>
      <c r="O73" s="53">
        <f>'Temp Relocation Housing Costs'!O73+'Temp Relocation Living Costs'!O73</f>
        <v>117447722.0984845</v>
      </c>
      <c r="P73" s="53">
        <f>'Temp Relocation Housing Costs'!P73+'Temp Relocation Living Costs'!P73</f>
        <v>93821799.74691093</v>
      </c>
      <c r="Q73" s="53">
        <f>'Temp Relocation Housing Costs'!Q73+'Temp Relocation Living Costs'!Q73</f>
        <v>38343416.420420617</v>
      </c>
      <c r="R73" s="53">
        <f>'Temp Relocation Housing Costs'!R73+'Temp Relocation Living Costs'!R73</f>
        <v>24634342.145158</v>
      </c>
      <c r="S73" s="53">
        <f>'Temp Relocation Housing Costs'!S73+'Temp Relocation Living Costs'!S73</f>
        <v>13950040.778738135</v>
      </c>
      <c r="U73" s="68">
        <v>2092</v>
      </c>
      <c r="V73" s="55">
        <f t="shared" si="9"/>
        <v>0</v>
      </c>
      <c r="W73" s="56">
        <f t="shared" si="10"/>
        <v>3546582.7764887651</v>
      </c>
      <c r="X73" s="57">
        <f t="shared" si="11"/>
        <v>349225570.50502986</v>
      </c>
      <c r="Y73" s="58">
        <f t="shared" si="12"/>
        <v>352772153.28151864</v>
      </c>
      <c r="Z73" s="96">
        <f t="shared" si="13"/>
        <v>7989830.8961488232</v>
      </c>
      <c r="AC73">
        <v>2092</v>
      </c>
      <c r="AD73" s="51">
        <f>'Temp Relocation Housing Costs'!V73+'Temp Relocation Living Costs'!V73</f>
        <v>0</v>
      </c>
      <c r="AE73" s="51">
        <f>'Temp Relocation Housing Costs'!W73+'Temp Relocation Living Costs'!W73</f>
        <v>0</v>
      </c>
      <c r="AF73" s="51">
        <f>'Temp Relocation Housing Costs'!X73+'Temp Relocation Living Costs'!X73</f>
        <v>0</v>
      </c>
      <c r="AG73" s="51">
        <f>'Temp Relocation Housing Costs'!Y73+'Temp Relocation Living Costs'!Y73</f>
        <v>0</v>
      </c>
      <c r="AH73" s="51">
        <f>'Temp Relocation Housing Costs'!Z73+'Temp Relocation Living Costs'!Z73</f>
        <v>0</v>
      </c>
      <c r="AI73" s="51">
        <f>'Temp Relocation Housing Costs'!AA73+'Temp Relocation Living Costs'!AA73</f>
        <v>0</v>
      </c>
      <c r="AJ73" s="52">
        <f>'Temp Relocation Housing Costs'!AB73+'Temp Relocation Living Costs'!AB73</f>
        <v>735495.89191332716</v>
      </c>
      <c r="AK73" s="52">
        <f>'Temp Relocation Housing Costs'!AC73+'Temp Relocation Living Costs'!AC73</f>
        <v>828159.26728972781</v>
      </c>
      <c r="AL73" s="52">
        <f>'Temp Relocation Housing Costs'!AD73+'Temp Relocation Living Costs'!AD73</f>
        <v>564478.21445932903</v>
      </c>
      <c r="AM73" s="52">
        <f>'Temp Relocation Housing Costs'!AE73+'Temp Relocation Living Costs'!AE73</f>
        <v>562144.81108953606</v>
      </c>
      <c r="AN73" s="52">
        <f>'Temp Relocation Housing Costs'!AF73+'Temp Relocation Living Costs'!AF73</f>
        <v>454736.21215704014</v>
      </c>
      <c r="AO73" s="52">
        <f>'Temp Relocation Housing Costs'!AG73+'Temp Relocation Living Costs'!AG73</f>
        <v>180329.11148251599</v>
      </c>
      <c r="AP73" s="53">
        <f>'Temp Relocation Housing Costs'!AH73+'Temp Relocation Living Costs'!AH73</f>
        <v>56815815.377183124</v>
      </c>
      <c r="AQ73" s="53">
        <f>'Temp Relocation Housing Costs'!AI73+'Temp Relocation Living Costs'!AI73</f>
        <v>107252317.31090954</v>
      </c>
      <c r="AR73" s="53">
        <f>'Temp Relocation Housing Costs'!AJ73+'Temp Relocation Living Costs'!AJ73</f>
        <v>84777541.504982814</v>
      </c>
      <c r="AS73" s="53">
        <f>'Temp Relocation Housing Costs'!AK73+'Temp Relocation Living Costs'!AK73</f>
        <v>38244751.807034142</v>
      </c>
      <c r="AT73" s="53">
        <f>'Temp Relocation Housing Costs'!AL73+'Temp Relocation Living Costs'!AL73</f>
        <v>24131136.885475069</v>
      </c>
      <c r="AU73" s="53">
        <f>'Temp Relocation Housing Costs'!AM73+'Temp Relocation Living Costs'!AM73</f>
        <v>12759181.718353851</v>
      </c>
      <c r="AW73" s="68">
        <v>2092</v>
      </c>
      <c r="AX73" s="55">
        <f t="shared" si="14"/>
        <v>0</v>
      </c>
      <c r="AY73" s="56">
        <f t="shared" si="15"/>
        <v>3325343.5083914762</v>
      </c>
      <c r="AZ73" s="57">
        <f t="shared" si="16"/>
        <v>323980744.60393858</v>
      </c>
      <c r="BA73" s="58">
        <f t="shared" si="17"/>
        <v>327306088.11233008</v>
      </c>
    </row>
    <row r="74" spans="1:53" x14ac:dyDescent="0.35">
      <c r="A74">
        <v>2093</v>
      </c>
      <c r="B74" s="51">
        <f>'Temp Relocation Housing Costs'!B74+'Temp Relocation Living Costs'!B74</f>
        <v>0</v>
      </c>
      <c r="C74" s="51">
        <f>'Temp Relocation Housing Costs'!C74+'Temp Relocation Living Costs'!C74</f>
        <v>0</v>
      </c>
      <c r="D74" s="51">
        <f>'Temp Relocation Housing Costs'!D74+'Temp Relocation Living Costs'!D74</f>
        <v>0</v>
      </c>
      <c r="E74" s="51">
        <f>'Temp Relocation Housing Costs'!E74+'Temp Relocation Living Costs'!E74</f>
        <v>0</v>
      </c>
      <c r="F74" s="51">
        <f>'Temp Relocation Housing Costs'!F74+'Temp Relocation Living Costs'!F74</f>
        <v>0</v>
      </c>
      <c r="G74" s="51">
        <f>'Temp Relocation Housing Costs'!G74+'Temp Relocation Living Costs'!G74</f>
        <v>0</v>
      </c>
      <c r="H74" s="52">
        <f>'Temp Relocation Housing Costs'!H74+'Temp Relocation Living Costs'!H74</f>
        <v>801374.28227469628</v>
      </c>
      <c r="I74" s="52">
        <f>'Temp Relocation Housing Costs'!I74+'Temp Relocation Living Costs'!I74</f>
        <v>919909.83338976232</v>
      </c>
      <c r="J74" s="52">
        <f>'Temp Relocation Housing Costs'!J74+'Temp Relocation Living Costs'!J74</f>
        <v>633670.67361420626</v>
      </c>
      <c r="K74" s="52">
        <f>'Temp Relocation Housing Costs'!K74+'Temp Relocation Living Costs'!K74</f>
        <v>571690.06775648007</v>
      </c>
      <c r="L74" s="52">
        <f>'Temp Relocation Housing Costs'!L74+'Temp Relocation Living Costs'!L74</f>
        <v>470886.46483277081</v>
      </c>
      <c r="M74" s="52">
        <f>'Temp Relocation Housing Costs'!M74+'Temp Relocation Living Costs'!M74</f>
        <v>199991.70308260512</v>
      </c>
      <c r="N74" s="53">
        <f>'Temp Relocation Housing Costs'!N74+'Temp Relocation Living Costs'!N74</f>
        <v>61876044.731748708</v>
      </c>
      <c r="O74" s="53">
        <f>'Temp Relocation Housing Costs'!O74+'Temp Relocation Living Costs'!O74</f>
        <v>119079288.48917188</v>
      </c>
      <c r="P74" s="53">
        <f>'Temp Relocation Housing Costs'!P74+'Temp Relocation Living Costs'!P74</f>
        <v>95125158.317394763</v>
      </c>
      <c r="Q74" s="53">
        <f>'Temp Relocation Housing Costs'!Q74+'Temp Relocation Living Costs'!Q74</f>
        <v>38876077.492239714</v>
      </c>
      <c r="R74" s="53">
        <f>'Temp Relocation Housing Costs'!R74+'Temp Relocation Living Costs'!R74</f>
        <v>24976558.784038663</v>
      </c>
      <c r="S74" s="53">
        <f>'Temp Relocation Housing Costs'!S74+'Temp Relocation Living Costs'!S74</f>
        <v>14143832.682715822</v>
      </c>
      <c r="U74" s="68">
        <v>2093</v>
      </c>
      <c r="V74" s="55">
        <f t="shared" si="9"/>
        <v>0</v>
      </c>
      <c r="W74" s="56">
        <f t="shared" si="10"/>
        <v>3597523.0249505206</v>
      </c>
      <c r="X74" s="57">
        <f t="shared" si="11"/>
        <v>354076960.49730957</v>
      </c>
      <c r="Y74" s="58">
        <f t="shared" si="12"/>
        <v>357674483.52226007</v>
      </c>
      <c r="Z74" s="96">
        <f t="shared" si="13"/>
        <v>7674178.0089450721</v>
      </c>
      <c r="AC74">
        <v>2093</v>
      </c>
      <c r="AD74" s="51">
        <f>'Temp Relocation Housing Costs'!V74+'Temp Relocation Living Costs'!V74</f>
        <v>0</v>
      </c>
      <c r="AE74" s="51">
        <f>'Temp Relocation Housing Costs'!W74+'Temp Relocation Living Costs'!W74</f>
        <v>0</v>
      </c>
      <c r="AF74" s="51">
        <f>'Temp Relocation Housing Costs'!X74+'Temp Relocation Living Costs'!X74</f>
        <v>0</v>
      </c>
      <c r="AG74" s="51">
        <f>'Temp Relocation Housing Costs'!Y74+'Temp Relocation Living Costs'!Y74</f>
        <v>0</v>
      </c>
      <c r="AH74" s="51">
        <f>'Temp Relocation Housing Costs'!Z74+'Temp Relocation Living Costs'!Z74</f>
        <v>0</v>
      </c>
      <c r="AI74" s="51">
        <f>'Temp Relocation Housing Costs'!AA74+'Temp Relocation Living Costs'!AA74</f>
        <v>0</v>
      </c>
      <c r="AJ74" s="52">
        <f>'Temp Relocation Housing Costs'!AB74+'Temp Relocation Living Costs'!AB74</f>
        <v>746059.96043727046</v>
      </c>
      <c r="AK74" s="52">
        <f>'Temp Relocation Housing Costs'!AC74+'Temp Relocation Living Costs'!AC74</f>
        <v>840054.27764203388</v>
      </c>
      <c r="AL74" s="52">
        <f>'Temp Relocation Housing Costs'!AD74+'Temp Relocation Living Costs'!AD74</f>
        <v>572585.92329004593</v>
      </c>
      <c r="AM74" s="52">
        <f>'Temp Relocation Housing Costs'!AE74+'Temp Relocation Living Costs'!AE74</f>
        <v>570219.00480023189</v>
      </c>
      <c r="AN74" s="52">
        <f>'Temp Relocation Housing Costs'!AF74+'Temp Relocation Living Costs'!AF74</f>
        <v>461267.6755660997</v>
      </c>
      <c r="AO74" s="52">
        <f>'Temp Relocation Housing Costs'!AG74+'Temp Relocation Living Costs'!AG74</f>
        <v>182919.2130881245</v>
      </c>
      <c r="AP74" s="53">
        <f>'Temp Relocation Housing Costs'!AH74+'Temp Relocation Living Costs'!AH74</f>
        <v>57605092.284156077</v>
      </c>
      <c r="AQ74" s="53">
        <f>'Temp Relocation Housing Costs'!AI74+'Temp Relocation Living Costs'!AI74</f>
        <v>108742250.64568368</v>
      </c>
      <c r="AR74" s="53">
        <f>'Temp Relocation Housing Costs'!AJ74+'Temp Relocation Living Costs'!AJ74</f>
        <v>85955258.577167928</v>
      </c>
      <c r="AS74" s="53">
        <f>'Temp Relocation Housing Costs'!AK74+'Temp Relocation Living Costs'!AK74</f>
        <v>38776042.244631693</v>
      </c>
      <c r="AT74" s="53">
        <f>'Temp Relocation Housing Costs'!AL74+'Temp Relocation Living Costs'!AL74</f>
        <v>24466363.071287371</v>
      </c>
      <c r="AU74" s="53">
        <f>'Temp Relocation Housing Costs'!AM74+'Temp Relocation Living Costs'!AM74</f>
        <v>12936430.384333789</v>
      </c>
      <c r="AW74" s="68">
        <v>2093</v>
      </c>
      <c r="AX74" s="55">
        <f t="shared" si="14"/>
        <v>0</v>
      </c>
      <c r="AY74" s="56">
        <f t="shared" si="15"/>
        <v>3373106.054823806</v>
      </c>
      <c r="AZ74" s="57">
        <f t="shared" si="16"/>
        <v>328481437.20726055</v>
      </c>
      <c r="BA74" s="58">
        <f t="shared" si="17"/>
        <v>331854543.26208436</v>
      </c>
    </row>
    <row r="75" spans="1:53" x14ac:dyDescent="0.35">
      <c r="A75">
        <v>2094</v>
      </c>
      <c r="B75" s="51">
        <f>'Temp Relocation Housing Costs'!B75+'Temp Relocation Living Costs'!B75</f>
        <v>0</v>
      </c>
      <c r="C75" s="51">
        <f>'Temp Relocation Housing Costs'!C75+'Temp Relocation Living Costs'!C75</f>
        <v>0</v>
      </c>
      <c r="D75" s="51">
        <f>'Temp Relocation Housing Costs'!D75+'Temp Relocation Living Costs'!D75</f>
        <v>0</v>
      </c>
      <c r="E75" s="51">
        <f>'Temp Relocation Housing Costs'!E75+'Temp Relocation Living Costs'!E75</f>
        <v>0</v>
      </c>
      <c r="F75" s="51">
        <f>'Temp Relocation Housing Costs'!F75+'Temp Relocation Living Costs'!F75</f>
        <v>0</v>
      </c>
      <c r="G75" s="51">
        <f>'Temp Relocation Housing Costs'!G75+'Temp Relocation Living Costs'!G75</f>
        <v>0</v>
      </c>
      <c r="H75" s="52">
        <f>'Temp Relocation Housing Costs'!H75+'Temp Relocation Living Costs'!H75</f>
        <v>812884.57475131773</v>
      </c>
      <c r="I75" s="52">
        <f>'Temp Relocation Housing Costs'!I75+'Temp Relocation Living Costs'!I75</f>
        <v>933122.67471576692</v>
      </c>
      <c r="J75" s="52">
        <f>'Temp Relocation Housing Costs'!J75+'Temp Relocation Living Costs'!J75</f>
        <v>642772.20700314152</v>
      </c>
      <c r="K75" s="52">
        <f>'Temp Relocation Housing Costs'!K75+'Temp Relocation Living Costs'!K75</f>
        <v>579901.36181894806</v>
      </c>
      <c r="L75" s="52">
        <f>'Temp Relocation Housing Costs'!L75+'Temp Relocation Living Costs'!L75</f>
        <v>477649.8974177583</v>
      </c>
      <c r="M75" s="52">
        <f>'Temp Relocation Housing Costs'!M75+'Temp Relocation Living Costs'!M75</f>
        <v>202864.2222615889</v>
      </c>
      <c r="N75" s="53">
        <f>'Temp Relocation Housing Costs'!N75+'Temp Relocation Living Costs'!N75</f>
        <v>62735617.596757829</v>
      </c>
      <c r="O75" s="53">
        <f>'Temp Relocation Housing Costs'!O75+'Temp Relocation Living Costs'!O75</f>
        <v>120733520.3589308</v>
      </c>
      <c r="P75" s="53">
        <f>'Temp Relocation Housing Costs'!P75+'Temp Relocation Living Costs'!P75</f>
        <v>96446622.952437505</v>
      </c>
      <c r="Q75" s="53">
        <f>'Temp Relocation Housing Costs'!Q75+'Temp Relocation Living Costs'!Q75</f>
        <v>39416138.212914303</v>
      </c>
      <c r="R75" s="53">
        <f>'Temp Relocation Housing Costs'!R75+'Temp Relocation Living Costs'!R75</f>
        <v>25323529.445869751</v>
      </c>
      <c r="S75" s="53">
        <f>'Temp Relocation Housing Costs'!S75+'Temp Relocation Living Costs'!S75</f>
        <v>14340316.715171341</v>
      </c>
      <c r="U75" s="68">
        <v>2094</v>
      </c>
      <c r="V75" s="55">
        <f t="shared" si="9"/>
        <v>0</v>
      </c>
      <c r="W75" s="56">
        <f t="shared" si="10"/>
        <v>3649194.9379685209</v>
      </c>
      <c r="X75" s="57">
        <f t="shared" si="11"/>
        <v>358995745.28208148</v>
      </c>
      <c r="Y75" s="58">
        <f t="shared" si="12"/>
        <v>362644940.22004998</v>
      </c>
      <c r="Z75" s="96">
        <f t="shared" si="13"/>
        <v>7370995.5824011946</v>
      </c>
      <c r="AC75">
        <v>2094</v>
      </c>
      <c r="AD75" s="51">
        <f>'Temp Relocation Housing Costs'!V75+'Temp Relocation Living Costs'!V75</f>
        <v>0</v>
      </c>
      <c r="AE75" s="51">
        <f>'Temp Relocation Housing Costs'!W75+'Temp Relocation Living Costs'!W75</f>
        <v>0</v>
      </c>
      <c r="AF75" s="51">
        <f>'Temp Relocation Housing Costs'!X75+'Temp Relocation Living Costs'!X75</f>
        <v>0</v>
      </c>
      <c r="AG75" s="51">
        <f>'Temp Relocation Housing Costs'!Y75+'Temp Relocation Living Costs'!Y75</f>
        <v>0</v>
      </c>
      <c r="AH75" s="51">
        <f>'Temp Relocation Housing Costs'!Z75+'Temp Relocation Living Costs'!Z75</f>
        <v>0</v>
      </c>
      <c r="AI75" s="51">
        <f>'Temp Relocation Housing Costs'!AA75+'Temp Relocation Living Costs'!AA75</f>
        <v>0</v>
      </c>
      <c r="AJ75" s="52">
        <f>'Temp Relocation Housing Costs'!AB75+'Temp Relocation Living Costs'!AB75</f>
        <v>756775.76270304155</v>
      </c>
      <c r="AK75" s="52">
        <f>'Temp Relocation Housing Costs'!AC75+'Temp Relocation Living Costs'!AC75</f>
        <v>852120.1383088507</v>
      </c>
      <c r="AL75" s="52">
        <f>'Temp Relocation Housing Costs'!AD75+'Temp Relocation Living Costs'!AD75</f>
        <v>580810.08469731919</v>
      </c>
      <c r="AM75" s="52">
        <f>'Temp Relocation Housing Costs'!AE75+'Temp Relocation Living Costs'!AE75</f>
        <v>578409.16970338882</v>
      </c>
      <c r="AN75" s="52">
        <f>'Temp Relocation Housing Costs'!AF75+'Temp Relocation Living Costs'!AF75</f>
        <v>467892.95163648552</v>
      </c>
      <c r="AO75" s="52">
        <f>'Temp Relocation Housing Costs'!AG75+'Temp Relocation Living Costs'!AG75</f>
        <v>185546.51681973596</v>
      </c>
      <c r="AP75" s="53">
        <f>'Temp Relocation Housing Costs'!AH75+'Temp Relocation Living Costs'!AH75</f>
        <v>58405333.709225722</v>
      </c>
      <c r="AQ75" s="53">
        <f>'Temp Relocation Housing Costs'!AI75+'Temp Relocation Living Costs'!AI75</f>
        <v>110252881.91405708</v>
      </c>
      <c r="AR75" s="53">
        <f>'Temp Relocation Housing Costs'!AJ75+'Temp Relocation Living Costs'!AJ75</f>
        <v>87149336.320793748</v>
      </c>
      <c r="AS75" s="53">
        <f>'Temp Relocation Housing Costs'!AK75+'Temp Relocation Living Costs'!AK75</f>
        <v>39314713.290436767</v>
      </c>
      <c r="AT75" s="53">
        <f>'Temp Relocation Housing Costs'!AL75+'Temp Relocation Living Costs'!AL75</f>
        <v>24806246.169709608</v>
      </c>
      <c r="AU75" s="53">
        <f>'Temp Relocation Housing Costs'!AM75+'Temp Relocation Living Costs'!AM75</f>
        <v>13116141.36257522</v>
      </c>
      <c r="AW75" s="68">
        <v>2094</v>
      </c>
      <c r="AX75" s="55">
        <f t="shared" si="14"/>
        <v>0</v>
      </c>
      <c r="AY75" s="56">
        <f t="shared" si="15"/>
        <v>3421554.6238688221</v>
      </c>
      <c r="AZ75" s="57">
        <f t="shared" si="16"/>
        <v>333044652.76679814</v>
      </c>
      <c r="BA75" s="58">
        <f t="shared" si="17"/>
        <v>336466207.39066696</v>
      </c>
    </row>
    <row r="76" spans="1:53" x14ac:dyDescent="0.35">
      <c r="A76">
        <v>2095</v>
      </c>
      <c r="B76" s="51">
        <f>'Temp Relocation Housing Costs'!B76+'Temp Relocation Living Costs'!B76</f>
        <v>0</v>
      </c>
      <c r="C76" s="51">
        <f>'Temp Relocation Housing Costs'!C76+'Temp Relocation Living Costs'!C76</f>
        <v>0</v>
      </c>
      <c r="D76" s="51">
        <f>'Temp Relocation Housing Costs'!D76+'Temp Relocation Living Costs'!D76</f>
        <v>0</v>
      </c>
      <c r="E76" s="51">
        <f>'Temp Relocation Housing Costs'!E76+'Temp Relocation Living Costs'!E76</f>
        <v>0</v>
      </c>
      <c r="F76" s="51">
        <f>'Temp Relocation Housing Costs'!F76+'Temp Relocation Living Costs'!F76</f>
        <v>0</v>
      </c>
      <c r="G76" s="51">
        <f>'Temp Relocation Housing Costs'!G76+'Temp Relocation Living Costs'!G76</f>
        <v>0</v>
      </c>
      <c r="H76" s="52">
        <f>'Temp Relocation Housing Costs'!H76+'Temp Relocation Living Costs'!H76</f>
        <v>824560.19176583341</v>
      </c>
      <c r="I76" s="52">
        <f>'Temp Relocation Housing Costs'!I76+'Temp Relocation Living Costs'!I76</f>
        <v>946525.29461524636</v>
      </c>
      <c r="J76" s="52">
        <f>'Temp Relocation Housing Costs'!J76+'Temp Relocation Living Costs'!J76</f>
        <v>652004.46746132476</v>
      </c>
      <c r="K76" s="52">
        <f>'Temp Relocation Housing Costs'!K76+'Temp Relocation Living Costs'!K76</f>
        <v>588230.59627251781</v>
      </c>
      <c r="L76" s="52">
        <f>'Temp Relocation Housing Costs'!L76+'Temp Relocation Living Costs'!L76</f>
        <v>484510.47448182479</v>
      </c>
      <c r="M76" s="52">
        <f>'Temp Relocation Housing Costs'!M76+'Temp Relocation Living Costs'!M76</f>
        <v>205777.99998433454</v>
      </c>
      <c r="N76" s="53">
        <f>'Temp Relocation Housing Costs'!N76+'Temp Relocation Living Costs'!N76</f>
        <v>63607131.520919383</v>
      </c>
      <c r="O76" s="53">
        <f>'Temp Relocation Housing Costs'!O76+'Temp Relocation Living Costs'!O76</f>
        <v>122410732.57324536</v>
      </c>
      <c r="P76" s="53">
        <f>'Temp Relocation Housing Costs'!P76+'Temp Relocation Living Costs'!P76</f>
        <v>97786445.178811073</v>
      </c>
      <c r="Q76" s="53">
        <f>'Temp Relocation Housing Costs'!Q76+'Temp Relocation Living Costs'!Q76</f>
        <v>39963701.377272248</v>
      </c>
      <c r="R76" s="53">
        <f>'Temp Relocation Housing Costs'!R76+'Temp Relocation Living Costs'!R76</f>
        <v>25675320.172835216</v>
      </c>
      <c r="S76" s="53">
        <f>'Temp Relocation Housing Costs'!S76+'Temp Relocation Living Costs'!S76</f>
        <v>14539530.274755459</v>
      </c>
      <c r="U76" s="68">
        <v>2095</v>
      </c>
      <c r="V76" s="55">
        <f t="shared" si="9"/>
        <v>0</v>
      </c>
      <c r="W76" s="56">
        <f t="shared" si="10"/>
        <v>3701609.0245810817</v>
      </c>
      <c r="X76" s="57">
        <f t="shared" si="11"/>
        <v>363982861.09783876</v>
      </c>
      <c r="Y76" s="58">
        <f t="shared" si="12"/>
        <v>367684470.12241983</v>
      </c>
      <c r="Z76" s="96">
        <f t="shared" si="13"/>
        <v>7079790.9469079897</v>
      </c>
      <c r="AC76">
        <v>2095</v>
      </c>
      <c r="AD76" s="51">
        <f>'Temp Relocation Housing Costs'!V76+'Temp Relocation Living Costs'!V76</f>
        <v>0</v>
      </c>
      <c r="AE76" s="51">
        <f>'Temp Relocation Housing Costs'!W76+'Temp Relocation Living Costs'!W76</f>
        <v>0</v>
      </c>
      <c r="AF76" s="51">
        <f>'Temp Relocation Housing Costs'!X76+'Temp Relocation Living Costs'!X76</f>
        <v>0</v>
      </c>
      <c r="AG76" s="51">
        <f>'Temp Relocation Housing Costs'!Y76+'Temp Relocation Living Costs'!Y76</f>
        <v>0</v>
      </c>
      <c r="AH76" s="51">
        <f>'Temp Relocation Housing Costs'!Z76+'Temp Relocation Living Costs'!Z76</f>
        <v>0</v>
      </c>
      <c r="AI76" s="51">
        <f>'Temp Relocation Housing Costs'!AA76+'Temp Relocation Living Costs'!AA76</f>
        <v>0</v>
      </c>
      <c r="AJ76" s="52">
        <f>'Temp Relocation Housing Costs'!AB76+'Temp Relocation Living Costs'!AB76</f>
        <v>767645.47809146764</v>
      </c>
      <c r="AK76" s="52">
        <f>'Temp Relocation Housing Costs'!AC76+'Temp Relocation Living Costs'!AC76</f>
        <v>864359.30324600544</v>
      </c>
      <c r="AL76" s="52">
        <f>'Temp Relocation Housing Costs'!AD76+'Temp Relocation Living Costs'!AD76</f>
        <v>589152.3713118349</v>
      </c>
      <c r="AM76" s="52">
        <f>'Temp Relocation Housing Costs'!AE76+'Temp Relocation Living Costs'!AE76</f>
        <v>586716.97151548089</v>
      </c>
      <c r="AN76" s="52">
        <f>'Temp Relocation Housing Costs'!AF76+'Temp Relocation Living Costs'!AF76</f>
        <v>474613.38781744032</v>
      </c>
      <c r="AO76" s="52">
        <f>'Temp Relocation Housing Costs'!AG76+'Temp Relocation Living Costs'!AG76</f>
        <v>188211.55701861953</v>
      </c>
      <c r="AP76" s="53">
        <f>'Temp Relocation Housing Costs'!AH76+'Temp Relocation Living Costs'!AH76</f>
        <v>59216691.969856314</v>
      </c>
      <c r="AQ76" s="53">
        <f>'Temp Relocation Housing Costs'!AI76+'Temp Relocation Living Costs'!AI76</f>
        <v>111784498.64866312</v>
      </c>
      <c r="AR76" s="53">
        <f>'Temp Relocation Housing Costs'!AJ76+'Temp Relocation Living Costs'!AJ76</f>
        <v>88360002.015889004</v>
      </c>
      <c r="AS76" s="53">
        <f>'Temp Relocation Housing Costs'!AK76+'Temp Relocation Living Costs'!AK76</f>
        <v>39860867.474767379</v>
      </c>
      <c r="AT76" s="53">
        <f>'Temp Relocation Housing Costs'!AL76+'Temp Relocation Living Costs'!AL76</f>
        <v>25150850.873883251</v>
      </c>
      <c r="AU76" s="53">
        <f>'Temp Relocation Housing Costs'!AM76+'Temp Relocation Living Costs'!AM76</f>
        <v>13298348.859156016</v>
      </c>
      <c r="AW76" s="68">
        <v>2095</v>
      </c>
      <c r="AX76" s="55">
        <f t="shared" si="14"/>
        <v>0</v>
      </c>
      <c r="AY76" s="56">
        <f t="shared" si="15"/>
        <v>3470699.069000849</v>
      </c>
      <c r="AZ76" s="57">
        <f t="shared" si="16"/>
        <v>337671259.84221506</v>
      </c>
      <c r="BA76" s="58">
        <f t="shared" si="17"/>
        <v>341141958.9112159</v>
      </c>
    </row>
    <row r="77" spans="1:53" x14ac:dyDescent="0.35">
      <c r="A77">
        <v>2096</v>
      </c>
      <c r="B77" s="51">
        <f>'Temp Relocation Housing Costs'!B77+'Temp Relocation Living Costs'!B77</f>
        <v>0</v>
      </c>
      <c r="C77" s="51">
        <f>'Temp Relocation Housing Costs'!C77+'Temp Relocation Living Costs'!C77</f>
        <v>0</v>
      </c>
      <c r="D77" s="51">
        <f>'Temp Relocation Housing Costs'!D77+'Temp Relocation Living Costs'!D77</f>
        <v>0</v>
      </c>
      <c r="E77" s="51">
        <f>'Temp Relocation Housing Costs'!E77+'Temp Relocation Living Costs'!E77</f>
        <v>0</v>
      </c>
      <c r="F77" s="51">
        <f>'Temp Relocation Housing Costs'!F77+'Temp Relocation Living Costs'!F77</f>
        <v>0</v>
      </c>
      <c r="G77" s="51">
        <f>'Temp Relocation Housing Costs'!G77+'Temp Relocation Living Costs'!G77</f>
        <v>0</v>
      </c>
      <c r="H77" s="52">
        <f>'Temp Relocation Housing Costs'!H77+'Temp Relocation Living Costs'!H77</f>
        <v>836403.50790628127</v>
      </c>
      <c r="I77" s="52">
        <f>'Temp Relocation Housing Costs'!I77+'Temp Relocation Living Costs'!I77</f>
        <v>960120.41891424055</v>
      </c>
      <c r="J77" s="52">
        <f>'Temp Relocation Housing Costs'!J77+'Temp Relocation Living Costs'!J77</f>
        <v>661369.33264671802</v>
      </c>
      <c r="K77" s="52">
        <f>'Temp Relocation Housing Costs'!K77+'Temp Relocation Living Costs'!K77</f>
        <v>596679.46511764149</v>
      </c>
      <c r="L77" s="52">
        <f>'Temp Relocation Housing Costs'!L77+'Temp Relocation Living Costs'!L77</f>
        <v>491469.5913297509</v>
      </c>
      <c r="M77" s="52">
        <f>'Temp Relocation Housing Costs'!M77+'Temp Relocation Living Costs'!M77</f>
        <v>208733.62885521713</v>
      </c>
      <c r="N77" s="53">
        <f>'Temp Relocation Housing Costs'!N77+'Temp Relocation Living Costs'!N77</f>
        <v>64490752.387661599</v>
      </c>
      <c r="O77" s="53">
        <f>'Temp Relocation Housing Costs'!O77+'Temp Relocation Living Costs'!O77</f>
        <v>124111244.37166452</v>
      </c>
      <c r="P77" s="53">
        <f>'Temp Relocation Housing Costs'!P77+'Temp Relocation Living Costs'!P77</f>
        <v>99144880.017460048</v>
      </c>
      <c r="Q77" s="53">
        <f>'Temp Relocation Housing Costs'!Q77+'Temp Relocation Living Costs'!Q77</f>
        <v>40518871.208151966</v>
      </c>
      <c r="R77" s="53">
        <f>'Temp Relocation Housing Costs'!R77+'Temp Relocation Living Costs'!R77</f>
        <v>26031997.924567241</v>
      </c>
      <c r="S77" s="53">
        <f>'Temp Relocation Housing Costs'!S77+'Temp Relocation Living Costs'!S77</f>
        <v>14741511.279655505</v>
      </c>
      <c r="U77" s="68">
        <v>2096</v>
      </c>
      <c r="V77" s="55">
        <f t="shared" si="9"/>
        <v>0</v>
      </c>
      <c r="W77" s="56">
        <f t="shared" si="10"/>
        <v>3754775.9447698495</v>
      </c>
      <c r="X77" s="57">
        <f t="shared" si="11"/>
        <v>369039257.18916088</v>
      </c>
      <c r="Y77" s="58">
        <f t="shared" si="12"/>
        <v>372794033.13393074</v>
      </c>
      <c r="Z77" s="96">
        <f t="shared" si="13"/>
        <v>6800090.8967439253</v>
      </c>
      <c r="AC77">
        <v>2096</v>
      </c>
      <c r="AD77" s="51">
        <f>'Temp Relocation Housing Costs'!V77+'Temp Relocation Living Costs'!V77</f>
        <v>0</v>
      </c>
      <c r="AE77" s="51">
        <f>'Temp Relocation Housing Costs'!W77+'Temp Relocation Living Costs'!W77</f>
        <v>0</v>
      </c>
      <c r="AF77" s="51">
        <f>'Temp Relocation Housing Costs'!X77+'Temp Relocation Living Costs'!X77</f>
        <v>0</v>
      </c>
      <c r="AG77" s="51">
        <f>'Temp Relocation Housing Costs'!Y77+'Temp Relocation Living Costs'!Y77</f>
        <v>0</v>
      </c>
      <c r="AH77" s="51">
        <f>'Temp Relocation Housing Costs'!Z77+'Temp Relocation Living Costs'!Z77</f>
        <v>0</v>
      </c>
      <c r="AI77" s="51">
        <f>'Temp Relocation Housing Costs'!AA77+'Temp Relocation Living Costs'!AA77</f>
        <v>0</v>
      </c>
      <c r="AJ77" s="52">
        <f>'Temp Relocation Housing Costs'!AB77+'Temp Relocation Living Costs'!AB77</f>
        <v>778671.31728624227</v>
      </c>
      <c r="AK77" s="52">
        <f>'Temp Relocation Housing Costs'!AC77+'Temp Relocation Living Costs'!AC77</f>
        <v>876774.26165596349</v>
      </c>
      <c r="AL77" s="52">
        <f>'Temp Relocation Housing Costs'!AD77+'Temp Relocation Living Costs'!AD77</f>
        <v>597614.47978859511</v>
      </c>
      <c r="AM77" s="52">
        <f>'Temp Relocation Housing Costs'!AE77+'Temp Relocation Living Costs'!AE77</f>
        <v>595144.09987798799</v>
      </c>
      <c r="AN77" s="52">
        <f>'Temp Relocation Housing Costs'!AF77+'Temp Relocation Living Costs'!AF77</f>
        <v>481430.35091187921</v>
      </c>
      <c r="AO77" s="52">
        <f>'Temp Relocation Housing Costs'!AG77+'Temp Relocation Living Costs'!AG77</f>
        <v>190914.87570089044</v>
      </c>
      <c r="AP77" s="53">
        <f>'Temp Relocation Housing Costs'!AH77+'Temp Relocation Living Costs'!AH77</f>
        <v>60039321.499483883</v>
      </c>
      <c r="AQ77" s="53">
        <f>'Temp Relocation Housing Costs'!AI77+'Temp Relocation Living Costs'!AI77</f>
        <v>113337392.37649602</v>
      </c>
      <c r="AR77" s="53">
        <f>'Temp Relocation Housing Costs'!AJ77+'Temp Relocation Living Costs'!AJ77</f>
        <v>89587486.099823013</v>
      </c>
      <c r="AS77" s="53">
        <f>'Temp Relocation Housing Costs'!AK77+'Temp Relocation Living Costs'!AK77</f>
        <v>40414608.752277546</v>
      </c>
      <c r="AT77" s="53">
        <f>'Temp Relocation Housing Costs'!AL77+'Temp Relocation Living Costs'!AL77</f>
        <v>25500242.775657281</v>
      </c>
      <c r="AU77" s="53">
        <f>'Temp Relocation Housing Costs'!AM77+'Temp Relocation Living Costs'!AM77</f>
        <v>13483087.555339847</v>
      </c>
      <c r="AW77" s="68">
        <v>2096</v>
      </c>
      <c r="AX77" s="55">
        <f t="shared" si="14"/>
        <v>0</v>
      </c>
      <c r="AY77" s="56">
        <f t="shared" si="15"/>
        <v>3520549.3852215582</v>
      </c>
      <c r="AZ77" s="57">
        <f t="shared" si="16"/>
        <v>342362139.05907762</v>
      </c>
      <c r="BA77" s="58">
        <f t="shared" si="17"/>
        <v>345882688.44429916</v>
      </c>
    </row>
    <row r="78" spans="1:53" x14ac:dyDescent="0.35">
      <c r="A78">
        <v>2097</v>
      </c>
      <c r="B78" s="51">
        <f>'Temp Relocation Housing Costs'!B78+'Temp Relocation Living Costs'!B78</f>
        <v>0</v>
      </c>
      <c r="C78" s="51">
        <f>'Temp Relocation Housing Costs'!C78+'Temp Relocation Living Costs'!C78</f>
        <v>0</v>
      </c>
      <c r="D78" s="51">
        <f>'Temp Relocation Housing Costs'!D78+'Temp Relocation Living Costs'!D78</f>
        <v>0</v>
      </c>
      <c r="E78" s="51">
        <f>'Temp Relocation Housing Costs'!E78+'Temp Relocation Living Costs'!E78</f>
        <v>0</v>
      </c>
      <c r="F78" s="51">
        <f>'Temp Relocation Housing Costs'!F78+'Temp Relocation Living Costs'!F78</f>
        <v>0</v>
      </c>
      <c r="G78" s="51">
        <f>'Temp Relocation Housing Costs'!G78+'Temp Relocation Living Costs'!G78</f>
        <v>0</v>
      </c>
      <c r="H78" s="52">
        <f>'Temp Relocation Housing Costs'!H78+'Temp Relocation Living Costs'!H78</f>
        <v>848416.93186736293</v>
      </c>
      <c r="I78" s="52">
        <f>'Temp Relocation Housing Costs'!I78+'Temp Relocation Living Costs'!I78</f>
        <v>973910.81259035203</v>
      </c>
      <c r="J78" s="52">
        <f>'Temp Relocation Housing Costs'!J78+'Temp Relocation Living Costs'!J78</f>
        <v>670868.70718644431</v>
      </c>
      <c r="K78" s="52">
        <f>'Temp Relocation Housing Costs'!K78+'Temp Relocation Living Costs'!K78</f>
        <v>605249.68668602477</v>
      </c>
      <c r="L78" s="52">
        <f>'Temp Relocation Housing Costs'!L78+'Temp Relocation Living Costs'!L78</f>
        <v>498528.6633073464</v>
      </c>
      <c r="M78" s="52">
        <f>'Temp Relocation Housing Costs'!M78+'Temp Relocation Living Costs'!M78</f>
        <v>211731.70999030222</v>
      </c>
      <c r="N78" s="53">
        <f>'Temp Relocation Housing Costs'!N78+'Temp Relocation Living Costs'!N78</f>
        <v>65386648.384840831</v>
      </c>
      <c r="O78" s="53">
        <f>'Temp Relocation Housing Costs'!O78+'Temp Relocation Living Costs'!O78</f>
        <v>125835379.4285658</v>
      </c>
      <c r="P78" s="53">
        <f>'Temp Relocation Housing Costs'!P78+'Temp Relocation Living Costs'!P78</f>
        <v>100522186.03204224</v>
      </c>
      <c r="Q78" s="53">
        <f>'Temp Relocation Housing Costs'!Q78+'Temp Relocation Living Costs'!Q78</f>
        <v>41081753.376240134</v>
      </c>
      <c r="R78" s="53">
        <f>'Temp Relocation Housing Costs'!R78+'Temp Relocation Living Costs'!R78</f>
        <v>26393630.590891343</v>
      </c>
      <c r="S78" s="53">
        <f>'Temp Relocation Housing Costs'!S78+'Temp Relocation Living Costs'!S78</f>
        <v>14946298.174812621</v>
      </c>
      <c r="U78" s="68">
        <v>2097</v>
      </c>
      <c r="V78" s="55">
        <f t="shared" si="9"/>
        <v>0</v>
      </c>
      <c r="W78" s="56">
        <f t="shared" si="10"/>
        <v>3808706.5116278324</v>
      </c>
      <c r="X78" s="57">
        <f t="shared" si="11"/>
        <v>374165895.98739296</v>
      </c>
      <c r="Y78" s="58">
        <f t="shared" si="12"/>
        <v>377974602.49902081</v>
      </c>
      <c r="Z78" s="96">
        <f t="shared" si="13"/>
        <v>6531440.9211148173</v>
      </c>
      <c r="AC78">
        <v>2097</v>
      </c>
      <c r="AD78" s="51">
        <f>'Temp Relocation Housing Costs'!V78+'Temp Relocation Living Costs'!V78</f>
        <v>0</v>
      </c>
      <c r="AE78" s="51">
        <f>'Temp Relocation Housing Costs'!W78+'Temp Relocation Living Costs'!W78</f>
        <v>0</v>
      </c>
      <c r="AF78" s="51">
        <f>'Temp Relocation Housing Costs'!X78+'Temp Relocation Living Costs'!X78</f>
        <v>0</v>
      </c>
      <c r="AG78" s="51">
        <f>'Temp Relocation Housing Costs'!Y78+'Temp Relocation Living Costs'!Y78</f>
        <v>0</v>
      </c>
      <c r="AH78" s="51">
        <f>'Temp Relocation Housing Costs'!Z78+'Temp Relocation Living Costs'!Z78</f>
        <v>0</v>
      </c>
      <c r="AI78" s="51">
        <f>'Temp Relocation Housing Costs'!AA78+'Temp Relocation Living Costs'!AA78</f>
        <v>0</v>
      </c>
      <c r="AJ78" s="52">
        <f>'Temp Relocation Housing Costs'!AB78+'Temp Relocation Living Costs'!AB78</f>
        <v>789855.52272353193</v>
      </c>
      <c r="AK78" s="52">
        <f>'Temp Relocation Housing Costs'!AC78+'Temp Relocation Living Costs'!AC78</f>
        <v>889367.53849408217</v>
      </c>
      <c r="AL78" s="52">
        <f>'Temp Relocation Housing Costs'!AD78+'Temp Relocation Living Costs'!AD78</f>
        <v>606198.13115198258</v>
      </c>
      <c r="AM78" s="52">
        <f>'Temp Relocation Housing Costs'!AE78+'Temp Relocation Living Costs'!AE78</f>
        <v>603692.26870103378</v>
      </c>
      <c r="AN78" s="52">
        <f>'Temp Relocation Housing Costs'!AF78+'Temp Relocation Living Costs'!AF78</f>
        <v>488345.22735436866</v>
      </c>
      <c r="AO78" s="52">
        <f>'Temp Relocation Housing Costs'!AG78+'Temp Relocation Living Costs'!AG78</f>
        <v>193657.02266774536</v>
      </c>
      <c r="AP78" s="53">
        <f>'Temp Relocation Housing Costs'!AH78+'Temp Relocation Living Costs'!AH78</f>
        <v>60873378.876910843</v>
      </c>
      <c r="AQ78" s="53">
        <f>'Temp Relocation Housing Costs'!AI78+'Temp Relocation Living Costs'!AI78</f>
        <v>114911858.67439985</v>
      </c>
      <c r="AR78" s="53">
        <f>'Temp Relocation Housing Costs'!AJ78+'Temp Relocation Living Costs'!AJ78</f>
        <v>90832022.211166888</v>
      </c>
      <c r="AS78" s="53">
        <f>'Temp Relocation Housing Costs'!AK78+'Temp Relocation Living Costs'!AK78</f>
        <v>40976042.521743968</v>
      </c>
      <c r="AT78" s="53">
        <f>'Temp Relocation Housing Costs'!AL78+'Temp Relocation Living Costs'!AL78</f>
        <v>25854488.378072999</v>
      </c>
      <c r="AU78" s="53">
        <f>'Temp Relocation Housing Costs'!AM78+'Temp Relocation Living Costs'!AM78</f>
        <v>13670392.614177356</v>
      </c>
      <c r="AW78" s="68">
        <v>2097</v>
      </c>
      <c r="AX78" s="55">
        <f t="shared" si="14"/>
        <v>0</v>
      </c>
      <c r="AY78" s="56">
        <f t="shared" si="15"/>
        <v>3571115.711092744</v>
      </c>
      <c r="AZ78" s="57">
        <f t="shared" si="16"/>
        <v>347118183.27647185</v>
      </c>
      <c r="BA78" s="58">
        <f t="shared" si="17"/>
        <v>350689298.98756462</v>
      </c>
    </row>
    <row r="79" spans="1:53" x14ac:dyDescent="0.35">
      <c r="A79">
        <v>2098</v>
      </c>
      <c r="B79" s="51">
        <f>'Temp Relocation Housing Costs'!B79+'Temp Relocation Living Costs'!B79</f>
        <v>0</v>
      </c>
      <c r="C79" s="51">
        <f>'Temp Relocation Housing Costs'!C79+'Temp Relocation Living Costs'!C79</f>
        <v>0</v>
      </c>
      <c r="D79" s="51">
        <f>'Temp Relocation Housing Costs'!D79+'Temp Relocation Living Costs'!D79</f>
        <v>0</v>
      </c>
      <c r="E79" s="51">
        <f>'Temp Relocation Housing Costs'!E79+'Temp Relocation Living Costs'!E79</f>
        <v>0</v>
      </c>
      <c r="F79" s="51">
        <f>'Temp Relocation Housing Costs'!F79+'Temp Relocation Living Costs'!F79</f>
        <v>0</v>
      </c>
      <c r="G79" s="51">
        <f>'Temp Relocation Housing Costs'!G79+'Temp Relocation Living Costs'!G79</f>
        <v>0</v>
      </c>
      <c r="H79" s="52">
        <f>'Temp Relocation Housing Costs'!H79+'Temp Relocation Living Costs'!H79</f>
        <v>860602.90694032388</v>
      </c>
      <c r="I79" s="52">
        <f>'Temp Relocation Housing Costs'!I79+'Temp Relocation Living Costs'!I79</f>
        <v>987899.28033508616</v>
      </c>
      <c r="J79" s="52">
        <f>'Temp Relocation Housing Costs'!J79+'Temp Relocation Living Costs'!J79</f>
        <v>680504.52306415176</v>
      </c>
      <c r="K79" s="52">
        <f>'Temp Relocation Housing Costs'!K79+'Temp Relocation Living Costs'!K79</f>
        <v>613943.00399010011</v>
      </c>
      <c r="L79" s="52">
        <f>'Temp Relocation Housing Costs'!L79+'Temp Relocation Living Costs'!L79</f>
        <v>505689.12608930503</v>
      </c>
      <c r="M79" s="52">
        <f>'Temp Relocation Housing Costs'!M79+'Temp Relocation Living Costs'!M79</f>
        <v>214772.85313960057</v>
      </c>
      <c r="N79" s="53">
        <f>'Temp Relocation Housing Costs'!N79+'Temp Relocation Living Costs'!N79</f>
        <v>66294990.036754221</v>
      </c>
      <c r="O79" s="53">
        <f>'Temp Relocation Housing Costs'!O79+'Temp Relocation Living Costs'!O79</f>
        <v>127583465.91476333</v>
      </c>
      <c r="P79" s="53">
        <f>'Temp Relocation Housing Costs'!P79+'Temp Relocation Living Costs'!P79</f>
        <v>101918625.37814361</v>
      </c>
      <c r="Q79" s="53">
        <f>'Temp Relocation Housing Costs'!Q79+'Temp Relocation Living Costs'!Q79</f>
        <v>41652455.020184979</v>
      </c>
      <c r="R79" s="53">
        <f>'Temp Relocation Housing Costs'!R79+'Temp Relocation Living Costs'!R79</f>
        <v>26760287.00474846</v>
      </c>
      <c r="S79" s="53">
        <f>'Temp Relocation Housing Costs'!S79+'Temp Relocation Living Costs'!S79</f>
        <v>15153929.939239418</v>
      </c>
      <c r="U79" s="68">
        <v>2098</v>
      </c>
      <c r="V79" s="55">
        <f t="shared" si="9"/>
        <v>0</v>
      </c>
      <c r="W79" s="56">
        <f t="shared" si="10"/>
        <v>3863411.6935585681</v>
      </c>
      <c r="X79" s="57">
        <f t="shared" si="11"/>
        <v>379363753.29383403</v>
      </c>
      <c r="Y79" s="58">
        <f t="shared" si="12"/>
        <v>383227164.9873926</v>
      </c>
      <c r="Z79" s="96">
        <f t="shared" si="13"/>
        <v>6273404.465572861</v>
      </c>
      <c r="AC79">
        <v>2098</v>
      </c>
      <c r="AD79" s="51">
        <f>'Temp Relocation Housing Costs'!V79+'Temp Relocation Living Costs'!V79</f>
        <v>0</v>
      </c>
      <c r="AE79" s="51">
        <f>'Temp Relocation Housing Costs'!W79+'Temp Relocation Living Costs'!W79</f>
        <v>0</v>
      </c>
      <c r="AF79" s="51">
        <f>'Temp Relocation Housing Costs'!X79+'Temp Relocation Living Costs'!X79</f>
        <v>0</v>
      </c>
      <c r="AG79" s="51">
        <f>'Temp Relocation Housing Costs'!Y79+'Temp Relocation Living Costs'!Y79</f>
        <v>0</v>
      </c>
      <c r="AH79" s="51">
        <f>'Temp Relocation Housing Costs'!Z79+'Temp Relocation Living Costs'!Z79</f>
        <v>0</v>
      </c>
      <c r="AI79" s="51">
        <f>'Temp Relocation Housing Costs'!AA79+'Temp Relocation Living Costs'!AA79</f>
        <v>0</v>
      </c>
      <c r="AJ79" s="52">
        <f>'Temp Relocation Housing Costs'!AB79+'Temp Relocation Living Costs'!AB79</f>
        <v>801200.3690480442</v>
      </c>
      <c r="AK79" s="52">
        <f>'Temp Relocation Housing Costs'!AC79+'Temp Relocation Living Costs'!AC79</f>
        <v>902141.6949821373</v>
      </c>
      <c r="AL79" s="52">
        <f>'Temp Relocation Housing Costs'!AD79+'Temp Relocation Living Costs'!AD79</f>
        <v>614905.07114578306</v>
      </c>
      <c r="AM79" s="52">
        <f>'Temp Relocation Housing Costs'!AE79+'Temp Relocation Living Costs'!AE79</f>
        <v>612363.216511962</v>
      </c>
      <c r="AN79" s="52">
        <f>'Temp Relocation Housing Costs'!AF79+'Temp Relocation Living Costs'!AF79</f>
        <v>495359.42349310155</v>
      </c>
      <c r="AO79" s="52">
        <f>'Temp Relocation Housing Costs'!AG79+'Temp Relocation Living Costs'!AG79</f>
        <v>196438.55561728094</v>
      </c>
      <c r="AP79" s="53">
        <f>'Temp Relocation Housing Costs'!AH79+'Temp Relocation Living Costs'!AH79</f>
        <v>61719022.856109232</v>
      </c>
      <c r="AQ79" s="53">
        <f>'Temp Relocation Housing Costs'!AI79+'Temp Relocation Living Costs'!AI79</f>
        <v>116508197.22532851</v>
      </c>
      <c r="AR79" s="53">
        <f>'Temp Relocation Housing Costs'!AJ79+'Temp Relocation Living Costs'!AJ79</f>
        <v>92093847.234164283</v>
      </c>
      <c r="AS79" s="53">
        <f>'Temp Relocation Housing Costs'!AK79+'Temp Relocation Living Costs'!AK79</f>
        <v>41545275.646127552</v>
      </c>
      <c r="AT79" s="53">
        <f>'Temp Relocation Housing Costs'!AL79+'Temp Relocation Living Costs'!AL79</f>
        <v>26213655.10802209</v>
      </c>
      <c r="AU79" s="53">
        <f>'Temp Relocation Housing Costs'!AM79+'Temp Relocation Living Costs'!AM79</f>
        <v>13860299.687199086</v>
      </c>
      <c r="AW79" s="68">
        <v>2098</v>
      </c>
      <c r="AX79" s="55">
        <f t="shared" si="14"/>
        <v>0</v>
      </c>
      <c r="AY79" s="56">
        <f t="shared" si="15"/>
        <v>3622408.3307983093</v>
      </c>
      <c r="AZ79" s="57">
        <f t="shared" si="16"/>
        <v>351940297.75695074</v>
      </c>
      <c r="BA79" s="58">
        <f t="shared" si="17"/>
        <v>355562706.08774906</v>
      </c>
    </row>
    <row r="80" spans="1:53" x14ac:dyDescent="0.35">
      <c r="A80">
        <v>2099</v>
      </c>
      <c r="B80" s="51">
        <f>'Temp Relocation Housing Costs'!B80+'Temp Relocation Living Costs'!B80</f>
        <v>0</v>
      </c>
      <c r="C80" s="51">
        <f>'Temp Relocation Housing Costs'!C80+'Temp Relocation Living Costs'!C80</f>
        <v>0</v>
      </c>
      <c r="D80" s="51">
        <f>'Temp Relocation Housing Costs'!D80+'Temp Relocation Living Costs'!D80</f>
        <v>0</v>
      </c>
      <c r="E80" s="51">
        <f>'Temp Relocation Housing Costs'!E80+'Temp Relocation Living Costs'!E80</f>
        <v>0</v>
      </c>
      <c r="F80" s="51">
        <f>'Temp Relocation Housing Costs'!F80+'Temp Relocation Living Costs'!F80</f>
        <v>0</v>
      </c>
      <c r="G80" s="51">
        <f>'Temp Relocation Housing Costs'!G80+'Temp Relocation Living Costs'!G80</f>
        <v>0</v>
      </c>
      <c r="H80" s="52">
        <f>'Temp Relocation Housing Costs'!H80+'Temp Relocation Living Costs'!H80</f>
        <v>872963.9115098695</v>
      </c>
      <c r="I80" s="52">
        <f>'Temp Relocation Housing Costs'!I80+'Temp Relocation Living Costs'!I80</f>
        <v>1002088.6671242706</v>
      </c>
      <c r="J80" s="52">
        <f>'Temp Relocation Housing Costs'!J80+'Temp Relocation Living Costs'!J80</f>
        <v>690278.7400129399</v>
      </c>
      <c r="K80" s="52">
        <f>'Temp Relocation Housing Costs'!K80+'Temp Relocation Living Costs'!K80</f>
        <v>622761.185077523</v>
      </c>
      <c r="L80" s="52">
        <f>'Temp Relocation Housing Costs'!L80+'Temp Relocation Living Costs'!L80</f>
        <v>512952.43597119098</v>
      </c>
      <c r="M80" s="52">
        <f>'Temp Relocation Housing Costs'!M80+'Temp Relocation Living Costs'!M80</f>
        <v>217857.67681107929</v>
      </c>
      <c r="N80" s="53">
        <f>'Temp Relocation Housing Costs'!N80+'Temp Relocation Living Costs'!N80</f>
        <v>67215950.23659718</v>
      </c>
      <c r="O80" s="53">
        <f>'Temp Relocation Housing Costs'!O80+'Temp Relocation Living Costs'!O80</f>
        <v>129355836.55997163</v>
      </c>
      <c r="P80" s="53">
        <f>'Temp Relocation Housing Costs'!P80+'Temp Relocation Living Costs'!P80</f>
        <v>103334463.85317677</v>
      </c>
      <c r="Q80" s="53">
        <f>'Temp Relocation Housing Costs'!Q80+'Temp Relocation Living Costs'!Q80</f>
        <v>42231084.766988963</v>
      </c>
      <c r="R80" s="53">
        <f>'Temp Relocation Housing Costs'!R80+'Temp Relocation Living Costs'!R80</f>
        <v>27132036.955296531</v>
      </c>
      <c r="S80" s="53">
        <f>'Temp Relocation Housing Costs'!S80+'Temp Relocation Living Costs'!S80</f>
        <v>15364446.093439167</v>
      </c>
      <c r="U80" s="68">
        <v>2099</v>
      </c>
      <c r="V80" s="55">
        <f t="shared" si="9"/>
        <v>0</v>
      </c>
      <c r="W80" s="56">
        <f t="shared" si="10"/>
        <v>3918902.6165068736</v>
      </c>
      <c r="X80" s="57">
        <f t="shared" si="11"/>
        <v>384633818.46547025</v>
      </c>
      <c r="Y80" s="58">
        <f t="shared" si="12"/>
        <v>388552721.08197713</v>
      </c>
      <c r="Z80" s="96">
        <f t="shared" si="13"/>
        <v>6025562.2226148332</v>
      </c>
      <c r="AC80">
        <v>2099</v>
      </c>
      <c r="AD80" s="51">
        <f>'Temp Relocation Housing Costs'!V80+'Temp Relocation Living Costs'!V80</f>
        <v>0</v>
      </c>
      <c r="AE80" s="51">
        <f>'Temp Relocation Housing Costs'!W80+'Temp Relocation Living Costs'!W80</f>
        <v>0</v>
      </c>
      <c r="AF80" s="51">
        <f>'Temp Relocation Housing Costs'!X80+'Temp Relocation Living Costs'!X80</f>
        <v>0</v>
      </c>
      <c r="AG80" s="51">
        <f>'Temp Relocation Housing Costs'!Y80+'Temp Relocation Living Costs'!Y80</f>
        <v>0</v>
      </c>
      <c r="AH80" s="51">
        <f>'Temp Relocation Housing Costs'!Z80+'Temp Relocation Living Costs'!Z80</f>
        <v>0</v>
      </c>
      <c r="AI80" s="51">
        <f>'Temp Relocation Housing Costs'!AA80+'Temp Relocation Living Costs'!AA80</f>
        <v>0</v>
      </c>
      <c r="AJ80" s="52">
        <f>'Temp Relocation Housing Costs'!AB80+'Temp Relocation Living Costs'!AB80</f>
        <v>812708.16357564414</v>
      </c>
      <c r="AK80" s="52">
        <f>'Temp Relocation Housing Costs'!AC80+'Temp Relocation Living Costs'!AC80</f>
        <v>915099.32912922371</v>
      </c>
      <c r="AL80" s="52">
        <f>'Temp Relocation Housing Costs'!AD80+'Temp Relocation Living Costs'!AD80</f>
        <v>623737.07058823539</v>
      </c>
      <c r="AM80" s="52">
        <f>'Temp Relocation Housing Costs'!AE80+'Temp Relocation Living Costs'!AE80</f>
        <v>621158.70680891839</v>
      </c>
      <c r="AN80" s="52">
        <f>'Temp Relocation Housing Costs'!AF80+'Temp Relocation Living Costs'!AF80</f>
        <v>502474.36587591912</v>
      </c>
      <c r="AO80" s="52">
        <f>'Temp Relocation Housing Costs'!AG80+'Temp Relocation Living Costs'!AG80</f>
        <v>199260.04025791842</v>
      </c>
      <c r="AP80" s="53">
        <f>'Temp Relocation Housing Costs'!AH80+'Temp Relocation Living Costs'!AH80</f>
        <v>62576414.396437719</v>
      </c>
      <c r="AQ80" s="53">
        <f>'Temp Relocation Housing Costs'!AI80+'Temp Relocation Living Costs'!AI80</f>
        <v>118126711.87538722</v>
      </c>
      <c r="AR80" s="53">
        <f>'Temp Relocation Housing Costs'!AJ80+'Temp Relocation Living Costs'!AJ80</f>
        <v>93373201.343819648</v>
      </c>
      <c r="AS80" s="53">
        <f>'Temp Relocation Housing Costs'!AK80+'Temp Relocation Living Costs'!AK80</f>
        <v>42122416.472913653</v>
      </c>
      <c r="AT80" s="53">
        <f>'Temp Relocation Housing Costs'!AL80+'Temp Relocation Living Costs'!AL80</f>
        <v>26577811.329080634</v>
      </c>
      <c r="AU80" s="53">
        <f>'Temp Relocation Housing Costs'!AM80+'Temp Relocation Living Costs'!AM80</f>
        <v>14052844.921201374</v>
      </c>
      <c r="AW80" s="68">
        <v>2099</v>
      </c>
      <c r="AX80" s="55">
        <f t="shared" si="14"/>
        <v>0</v>
      </c>
      <c r="AY80" s="56">
        <f t="shared" si="15"/>
        <v>3674437.6762358593</v>
      </c>
      <c r="AZ80" s="57">
        <f t="shared" si="16"/>
        <v>356829400.33884019</v>
      </c>
      <c r="BA80" s="58">
        <f t="shared" si="17"/>
        <v>360503838.01507604</v>
      </c>
    </row>
    <row r="81" spans="1:53" x14ac:dyDescent="0.35">
      <c r="A81">
        <v>2100</v>
      </c>
      <c r="B81" s="51">
        <f>'Temp Relocation Housing Costs'!B81+'Temp Relocation Living Costs'!B81</f>
        <v>0</v>
      </c>
      <c r="C81" s="51">
        <f>'Temp Relocation Housing Costs'!C81+'Temp Relocation Living Costs'!C81</f>
        <v>0</v>
      </c>
      <c r="D81" s="51">
        <f>'Temp Relocation Housing Costs'!D81+'Temp Relocation Living Costs'!D81</f>
        <v>0</v>
      </c>
      <c r="E81" s="51">
        <f>'Temp Relocation Housing Costs'!E81+'Temp Relocation Living Costs'!E81</f>
        <v>0</v>
      </c>
      <c r="F81" s="51">
        <f>'Temp Relocation Housing Costs'!F81+'Temp Relocation Living Costs'!F81</f>
        <v>0</v>
      </c>
      <c r="G81" s="51">
        <f>'Temp Relocation Housing Costs'!G81+'Temp Relocation Living Costs'!G81</f>
        <v>0</v>
      </c>
      <c r="H81" s="52">
        <f>'Temp Relocation Housing Costs'!H81+'Temp Relocation Living Costs'!H81</f>
        <v>948926.71928414516</v>
      </c>
      <c r="I81" s="52">
        <f>'Temp Relocation Housing Costs'!I81+'Temp Relocation Living Costs'!I81</f>
        <v>1089287.5395975695</v>
      </c>
      <c r="J81" s="52">
        <f>'Temp Relocation Housing Costs'!J81+'Temp Relocation Living Costs'!J81</f>
        <v>750344.80980909022</v>
      </c>
      <c r="K81" s="52">
        <f>'Temp Relocation Housing Costs'!K81+'Temp Relocation Living Costs'!K81</f>
        <v>676952.07151348446</v>
      </c>
      <c r="L81" s="52">
        <f>'Temp Relocation Housing Costs'!L81+'Temp Relocation Living Costs'!L81</f>
        <v>557588.08101593517</v>
      </c>
      <c r="M81" s="52">
        <f>'Temp Relocation Housing Costs'!M81+'Temp Relocation Living Costs'!M81</f>
        <v>236815.02499873485</v>
      </c>
      <c r="N81" s="53">
        <f>'Temp Relocation Housing Costs'!N81+'Temp Relocation Living Costs'!N81</f>
        <v>73030938.089401454</v>
      </c>
      <c r="O81" s="53">
        <f>'Temp Relocation Housing Costs'!O81+'Temp Relocation Living Costs'!O81</f>
        <v>140546671.70606193</v>
      </c>
      <c r="P81" s="53">
        <f>'Temp Relocation Housing Costs'!P81+'Temp Relocation Living Costs'!P81</f>
        <v>112274137.39743467</v>
      </c>
      <c r="Q81" s="53">
        <f>'Temp Relocation Housing Costs'!Q81+'Temp Relocation Living Costs'!Q81</f>
        <v>45884581.356211908</v>
      </c>
      <c r="R81" s="53">
        <f>'Temp Relocation Housing Costs'!R81+'Temp Relocation Living Costs'!R81</f>
        <v>29479284.368470531</v>
      </c>
      <c r="S81" s="53">
        <f>'Temp Relocation Housing Costs'!S81+'Temp Relocation Living Costs'!S81</f>
        <v>16693655.411821598</v>
      </c>
      <c r="U81" s="68">
        <v>2100</v>
      </c>
      <c r="V81" s="55">
        <f t="shared" si="9"/>
        <v>0</v>
      </c>
      <c r="W81" s="56">
        <f t="shared" si="10"/>
        <v>4259914.2462189589</v>
      </c>
      <c r="X81" s="57">
        <f t="shared" si="11"/>
        <v>417909268.32940209</v>
      </c>
      <c r="Y81" s="58">
        <f t="shared" si="12"/>
        <v>422169182.57562107</v>
      </c>
      <c r="Z81" s="96">
        <f t="shared" si="13"/>
        <v>6202042.9125616392</v>
      </c>
      <c r="AC81">
        <v>2100</v>
      </c>
      <c r="AD81" s="51">
        <f>'Temp Relocation Housing Costs'!V81+'Temp Relocation Living Costs'!V81</f>
        <v>0</v>
      </c>
      <c r="AE81" s="51">
        <f>'Temp Relocation Housing Costs'!W81+'Temp Relocation Living Costs'!W81</f>
        <v>0</v>
      </c>
      <c r="AF81" s="51">
        <f>'Temp Relocation Housing Costs'!X81+'Temp Relocation Living Costs'!X81</f>
        <v>0</v>
      </c>
      <c r="AG81" s="51">
        <f>'Temp Relocation Housing Costs'!Y81+'Temp Relocation Living Costs'!Y81</f>
        <v>0</v>
      </c>
      <c r="AH81" s="51">
        <f>'Temp Relocation Housing Costs'!Z81+'Temp Relocation Living Costs'!Z81</f>
        <v>0</v>
      </c>
      <c r="AI81" s="51">
        <f>'Temp Relocation Housing Costs'!AA81+'Temp Relocation Living Costs'!AA81</f>
        <v>0</v>
      </c>
      <c r="AJ81" s="52">
        <f>'Temp Relocation Housing Costs'!AB81+'Temp Relocation Living Costs'!AB81</f>
        <v>883427.68954035908</v>
      </c>
      <c r="AK81" s="52">
        <f>'Temp Relocation Housing Costs'!AC81+'Temp Relocation Living Costs'!AC81</f>
        <v>994728.63970723189</v>
      </c>
      <c r="AL81" s="52">
        <f>'Temp Relocation Housing Costs'!AD81+'Temp Relocation Living Costs'!AD81</f>
        <v>678012.87577339436</v>
      </c>
      <c r="AM81" s="52">
        <f>'Temp Relocation Housing Costs'!AE81+'Temp Relocation Living Costs'!AE81</f>
        <v>675210.15019680501</v>
      </c>
      <c r="AN81" s="52">
        <f>'Temp Relocation Housing Costs'!AF81+'Temp Relocation Living Costs'!AF81</f>
        <v>546198.23940983904</v>
      </c>
      <c r="AO81" s="52">
        <f>'Temp Relocation Housing Costs'!AG81+'Temp Relocation Living Costs'!AG81</f>
        <v>216599.0756242568</v>
      </c>
      <c r="AP81" s="53">
        <f>'Temp Relocation Housing Costs'!AH81+'Temp Relocation Living Costs'!AH81</f>
        <v>67990026.616550431</v>
      </c>
      <c r="AQ81" s="53">
        <f>'Temp Relocation Housing Costs'!AI81+'Temp Relocation Living Costs'!AI81</f>
        <v>128346092.7251589</v>
      </c>
      <c r="AR81" s="53">
        <f>'Temp Relocation Housing Costs'!AJ81+'Temp Relocation Living Costs'!AJ81</f>
        <v>101451105.91379967</v>
      </c>
      <c r="AS81" s="53">
        <f>'Temp Relocation Housing Costs'!AK81+'Temp Relocation Living Costs'!AK81</f>
        <v>45766511.948147915</v>
      </c>
      <c r="AT81" s="53">
        <f>'Temp Relocation Housing Costs'!AL81+'Temp Relocation Living Costs'!AL81</f>
        <v>28877111.561967608</v>
      </c>
      <c r="AU81" s="53">
        <f>'Temp Relocation Housing Costs'!AM81+'Temp Relocation Living Costs'!AM81</f>
        <v>15268584.968414681</v>
      </c>
      <c r="AW81" s="68">
        <v>2100</v>
      </c>
      <c r="AX81" s="55">
        <f t="shared" si="14"/>
        <v>0</v>
      </c>
      <c r="AY81" s="56">
        <f t="shared" si="15"/>
        <v>3994176.6702518868</v>
      </c>
      <c r="AZ81" s="57">
        <f t="shared" si="16"/>
        <v>387699433.73403919</v>
      </c>
      <c r="BA81" s="58">
        <f t="shared" si="17"/>
        <v>391693610.40429109</v>
      </c>
    </row>
    <row r="82" spans="1:53" x14ac:dyDescent="0.35">
      <c r="A82">
        <v>2101</v>
      </c>
      <c r="B82" s="51">
        <f>'Temp Relocation Housing Costs'!B82+'Temp Relocation Living Costs'!B82</f>
        <v>0</v>
      </c>
      <c r="C82" s="51">
        <f>'Temp Relocation Housing Costs'!C82+'Temp Relocation Living Costs'!C82</f>
        <v>0</v>
      </c>
      <c r="D82" s="51">
        <f>'Temp Relocation Housing Costs'!D82+'Temp Relocation Living Costs'!D82</f>
        <v>0</v>
      </c>
      <c r="E82" s="51">
        <f>'Temp Relocation Housing Costs'!E82+'Temp Relocation Living Costs'!E82</f>
        <v>0</v>
      </c>
      <c r="F82" s="51">
        <f>'Temp Relocation Housing Costs'!F82+'Temp Relocation Living Costs'!F82</f>
        <v>0</v>
      </c>
      <c r="G82" s="51">
        <f>'Temp Relocation Housing Costs'!G82+'Temp Relocation Living Costs'!G82</f>
        <v>0</v>
      </c>
      <c r="H82" s="52">
        <f>'Temp Relocation Housing Costs'!H82+'Temp Relocation Living Costs'!H82</f>
        <v>962556.33570612245</v>
      </c>
      <c r="I82" s="52">
        <f>'Temp Relocation Housing Costs'!I82+'Temp Relocation Living Costs'!I82</f>
        <v>1104933.1853953339</v>
      </c>
      <c r="J82" s="52">
        <f>'Temp Relocation Housing Costs'!J82+'Temp Relocation Living Costs'!J82</f>
        <v>761122.15618799126</v>
      </c>
      <c r="K82" s="52">
        <f>'Temp Relocation Housing Costs'!K82+'Temp Relocation Living Costs'!K82</f>
        <v>686675.26391948212</v>
      </c>
      <c r="L82" s="52">
        <f>'Temp Relocation Housing Costs'!L82+'Temp Relocation Living Costs'!L82</f>
        <v>565596.82553884899</v>
      </c>
      <c r="M82" s="52">
        <f>'Temp Relocation Housing Costs'!M82+'Temp Relocation Living Costs'!M82</f>
        <v>240216.44461112452</v>
      </c>
      <c r="N82" s="53">
        <f>'Temp Relocation Housing Costs'!N82+'Temp Relocation Living Costs'!N82</f>
        <v>74045473.083678499</v>
      </c>
      <c r="O82" s="53">
        <f>'Temp Relocation Housing Costs'!O82+'Temp Relocation Living Costs'!O82</f>
        <v>142499125.28950641</v>
      </c>
      <c r="P82" s="53">
        <f>'Temp Relocation Housing Costs'!P82+'Temp Relocation Living Costs'!P82</f>
        <v>113833833.11437215</v>
      </c>
      <c r="Q82" s="53">
        <f>'Temp Relocation Housing Costs'!Q82+'Temp Relocation Living Costs'!Q82</f>
        <v>46522003.176353991</v>
      </c>
      <c r="R82" s="53">
        <f>'Temp Relocation Housing Costs'!R82+'Temp Relocation Living Costs'!R82</f>
        <v>29888806.22839031</v>
      </c>
      <c r="S82" s="53">
        <f>'Temp Relocation Housing Costs'!S82+'Temp Relocation Living Costs'!S82</f>
        <v>16925561.204637274</v>
      </c>
      <c r="U82" s="68">
        <v>2101</v>
      </c>
      <c r="V82" s="55">
        <f t="shared" si="9"/>
        <v>0</v>
      </c>
      <c r="W82" s="56">
        <f t="shared" si="10"/>
        <v>4321100.211358903</v>
      </c>
      <c r="X82" s="57">
        <f t="shared" si="11"/>
        <v>423714802.09693867</v>
      </c>
      <c r="Y82" s="58">
        <f t="shared" si="12"/>
        <v>428035902.30829757</v>
      </c>
      <c r="Z82" s="96">
        <f t="shared" si="13"/>
        <v>5957019.9631291758</v>
      </c>
      <c r="AC82">
        <v>2101</v>
      </c>
      <c r="AD82" s="51">
        <f>'Temp Relocation Housing Costs'!V82+'Temp Relocation Living Costs'!V82</f>
        <v>0</v>
      </c>
      <c r="AE82" s="51">
        <f>'Temp Relocation Housing Costs'!W82+'Temp Relocation Living Costs'!W82</f>
        <v>0</v>
      </c>
      <c r="AF82" s="51">
        <f>'Temp Relocation Housing Costs'!X82+'Temp Relocation Living Costs'!X82</f>
        <v>0</v>
      </c>
      <c r="AG82" s="51">
        <f>'Temp Relocation Housing Costs'!Y82+'Temp Relocation Living Costs'!Y82</f>
        <v>0</v>
      </c>
      <c r="AH82" s="51">
        <f>'Temp Relocation Housing Costs'!Z82+'Temp Relocation Living Costs'!Z82</f>
        <v>0</v>
      </c>
      <c r="AI82" s="51">
        <f>'Temp Relocation Housing Costs'!AA82+'Temp Relocation Living Costs'!AA82</f>
        <v>0</v>
      </c>
      <c r="AJ82" s="52">
        <f>'Temp Relocation Housing Costs'!AB82+'Temp Relocation Living Costs'!AB82</f>
        <v>896116.53083894984</v>
      </c>
      <c r="AK82" s="52">
        <f>'Temp Relocation Housing Costs'!AC82+'Temp Relocation Living Costs'!AC82</f>
        <v>1009016.1178945807</v>
      </c>
      <c r="AL82" s="52">
        <f>'Temp Relocation Housing Costs'!AD82+'Temp Relocation Living Costs'!AD82</f>
        <v>687751.30471438204</v>
      </c>
      <c r="AM82" s="52">
        <f>'Temp Relocation Housing Costs'!AE82+'Temp Relocation Living Costs'!AE82</f>
        <v>684908.32305292459</v>
      </c>
      <c r="AN82" s="52">
        <f>'Temp Relocation Housing Costs'!AF82+'Temp Relocation Living Costs'!AF82</f>
        <v>554043.38945380796</v>
      </c>
      <c r="AO82" s="52">
        <f>'Temp Relocation Housing Costs'!AG82+'Temp Relocation Living Costs'!AG82</f>
        <v>219710.12967945359</v>
      </c>
      <c r="AP82" s="53">
        <f>'Temp Relocation Housing Costs'!AH82+'Temp Relocation Living Costs'!AH82</f>
        <v>68934534.013947934</v>
      </c>
      <c r="AQ82" s="53">
        <f>'Temp Relocation Housing Costs'!AI82+'Temp Relocation Living Costs'!AI82</f>
        <v>130129057.66926244</v>
      </c>
      <c r="AR82" s="53">
        <f>'Temp Relocation Housing Costs'!AJ82+'Temp Relocation Living Costs'!AJ82</f>
        <v>102860449.67755714</v>
      </c>
      <c r="AS82" s="53">
        <f>'Temp Relocation Housing Costs'!AK82+'Temp Relocation Living Costs'!AK82</f>
        <v>46402293.565529764</v>
      </c>
      <c r="AT82" s="53">
        <f>'Temp Relocation Housing Costs'!AL82+'Temp Relocation Living Costs'!AL82</f>
        <v>29278268.126290992</v>
      </c>
      <c r="AU82" s="53">
        <f>'Temp Relocation Housing Costs'!AM82+'Temp Relocation Living Costs'!AM82</f>
        <v>15480693.893327935</v>
      </c>
      <c r="AW82" s="68">
        <v>2101</v>
      </c>
      <c r="AX82" s="55">
        <f t="shared" si="14"/>
        <v>0</v>
      </c>
      <c r="AY82" s="56">
        <f t="shared" si="15"/>
        <v>4051545.7956340988</v>
      </c>
      <c r="AZ82" s="57">
        <f t="shared" si="16"/>
        <v>393085296.94591618</v>
      </c>
      <c r="BA82" s="58">
        <f t="shared" si="17"/>
        <v>397136842.74155027</v>
      </c>
    </row>
    <row r="83" spans="1:53" x14ac:dyDescent="0.35">
      <c r="A83">
        <v>2102</v>
      </c>
      <c r="B83" s="51">
        <f>'Temp Relocation Housing Costs'!B83+'Temp Relocation Living Costs'!B83</f>
        <v>0</v>
      </c>
      <c r="C83" s="51">
        <f>'Temp Relocation Housing Costs'!C83+'Temp Relocation Living Costs'!C83</f>
        <v>0</v>
      </c>
      <c r="D83" s="51">
        <f>'Temp Relocation Housing Costs'!D83+'Temp Relocation Living Costs'!D83</f>
        <v>0</v>
      </c>
      <c r="E83" s="51">
        <f>'Temp Relocation Housing Costs'!E83+'Temp Relocation Living Costs'!E83</f>
        <v>0</v>
      </c>
      <c r="F83" s="51">
        <f>'Temp Relocation Housing Costs'!F83+'Temp Relocation Living Costs'!F83</f>
        <v>0</v>
      </c>
      <c r="G83" s="51">
        <f>'Temp Relocation Housing Costs'!G83+'Temp Relocation Living Costs'!G83</f>
        <v>0</v>
      </c>
      <c r="H83" s="52">
        <f>'Temp Relocation Housing Costs'!H83+'Temp Relocation Living Costs'!H83</f>
        <v>976381.71692219283</v>
      </c>
      <c r="I83" s="52">
        <f>'Temp Relocation Housing Costs'!I83+'Temp Relocation Living Costs'!I83</f>
        <v>1120803.5526036816</v>
      </c>
      <c r="J83" s="52">
        <f>'Temp Relocation Housing Costs'!J83+'Temp Relocation Living Costs'!J83</f>
        <v>772054.2996594453</v>
      </c>
      <c r="K83" s="52">
        <f>'Temp Relocation Housing Costs'!K83+'Temp Relocation Living Costs'!K83</f>
        <v>696538.11240238999</v>
      </c>
      <c r="L83" s="52">
        <f>'Temp Relocation Housing Costs'!L83+'Temp Relocation Living Costs'!L83</f>
        <v>573720.60119499022</v>
      </c>
      <c r="M83" s="52">
        <f>'Temp Relocation Housing Costs'!M83+'Temp Relocation Living Costs'!M83</f>
        <v>243666.71946561558</v>
      </c>
      <c r="N83" s="53">
        <f>'Temp Relocation Housing Costs'!N83+'Temp Relocation Living Costs'!N83</f>
        <v>75074101.84809652</v>
      </c>
      <c r="O83" s="53">
        <f>'Temp Relocation Housing Costs'!O83+'Temp Relocation Living Costs'!O83</f>
        <v>144478702.06946093</v>
      </c>
      <c r="P83" s="53">
        <f>'Temp Relocation Housing Costs'!P83+'Temp Relocation Living Costs'!P83</f>
        <v>115415195.89360754</v>
      </c>
      <c r="Q83" s="53">
        <f>'Temp Relocation Housing Costs'!Q83+'Temp Relocation Living Costs'!Q83</f>
        <v>47168279.966178328</v>
      </c>
      <c r="R83" s="53">
        <f>'Temp Relocation Housing Costs'!R83+'Temp Relocation Living Costs'!R83</f>
        <v>30304017.10544008</v>
      </c>
      <c r="S83" s="53">
        <f>'Temp Relocation Housing Costs'!S83+'Temp Relocation Living Costs'!S83</f>
        <v>17160688.598439358</v>
      </c>
      <c r="U83" s="68">
        <v>2102</v>
      </c>
      <c r="V83" s="55">
        <f t="shared" si="9"/>
        <v>0</v>
      </c>
      <c r="W83" s="56">
        <f t="shared" si="10"/>
        <v>4383165.0022483161</v>
      </c>
      <c r="X83" s="57">
        <f t="shared" si="11"/>
        <v>429600985.48122269</v>
      </c>
      <c r="Y83" s="58">
        <f t="shared" si="12"/>
        <v>433984150.48347098</v>
      </c>
      <c r="Z83" s="96">
        <f t="shared" si="13"/>
        <v>5721677.1018867576</v>
      </c>
      <c r="AC83">
        <v>2102</v>
      </c>
      <c r="AD83" s="51">
        <f>'Temp Relocation Housing Costs'!V83+'Temp Relocation Living Costs'!V83</f>
        <v>0</v>
      </c>
      <c r="AE83" s="51">
        <f>'Temp Relocation Housing Costs'!W83+'Temp Relocation Living Costs'!W83</f>
        <v>0</v>
      </c>
      <c r="AF83" s="51">
        <f>'Temp Relocation Housing Costs'!X83+'Temp Relocation Living Costs'!X83</f>
        <v>0</v>
      </c>
      <c r="AG83" s="51">
        <f>'Temp Relocation Housing Costs'!Y83+'Temp Relocation Living Costs'!Y83</f>
        <v>0</v>
      </c>
      <c r="AH83" s="51">
        <f>'Temp Relocation Housing Costs'!Z83+'Temp Relocation Living Costs'!Z83</f>
        <v>0</v>
      </c>
      <c r="AI83" s="51">
        <f>'Temp Relocation Housing Costs'!AA83+'Temp Relocation Living Costs'!AA83</f>
        <v>0</v>
      </c>
      <c r="AJ83" s="52">
        <f>'Temp Relocation Housing Costs'!AB83+'Temp Relocation Living Costs'!AB83</f>
        <v>908987.62439814641</v>
      </c>
      <c r="AK83" s="52">
        <f>'Temp Relocation Housing Costs'!AC83+'Temp Relocation Living Costs'!AC83</f>
        <v>1023508.8098707011</v>
      </c>
      <c r="AL83" s="52">
        <f>'Temp Relocation Housing Costs'!AD83+'Temp Relocation Living Costs'!AD83</f>
        <v>697629.60857755376</v>
      </c>
      <c r="AM83" s="52">
        <f>'Temp Relocation Housing Costs'!AE83+'Temp Relocation Living Costs'!AE83</f>
        <v>694745.79262536229</v>
      </c>
      <c r="AN83" s="52">
        <f>'Temp Relocation Housing Costs'!AF83+'Temp Relocation Living Costs'!AF83</f>
        <v>562001.22089213459</v>
      </c>
      <c r="AO83" s="52">
        <f>'Temp Relocation Housing Costs'!AG83+'Temp Relocation Living Costs'!AG83</f>
        <v>222865.86840057725</v>
      </c>
      <c r="AP83" s="53">
        <f>'Temp Relocation Housing Costs'!AH83+'Temp Relocation Living Costs'!AH83</f>
        <v>69892162.368464187</v>
      </c>
      <c r="AQ83" s="53">
        <f>'Temp Relocation Housing Costs'!AI83+'Temp Relocation Living Costs'!AI83</f>
        <v>131936791.29875723</v>
      </c>
      <c r="AR83" s="53">
        <f>'Temp Relocation Housing Costs'!AJ83+'Temp Relocation Living Costs'!AJ83</f>
        <v>104289371.83650859</v>
      </c>
      <c r="AS83" s="53">
        <f>'Temp Relocation Housing Costs'!AK83+'Temp Relocation Living Costs'!AK83</f>
        <v>47046907.367139652</v>
      </c>
      <c r="AT83" s="53">
        <f>'Temp Relocation Housing Costs'!AL83+'Temp Relocation Living Costs'!AL83</f>
        <v>29684997.498294763</v>
      </c>
      <c r="AU83" s="53">
        <f>'Temp Relocation Housing Costs'!AM83+'Temp Relocation Living Costs'!AM83</f>
        <v>15695749.404065669</v>
      </c>
      <c r="AW83" s="68">
        <v>2102</v>
      </c>
      <c r="AX83" s="55">
        <f t="shared" si="14"/>
        <v>0</v>
      </c>
      <c r="AY83" s="56">
        <f t="shared" si="15"/>
        <v>4109738.9247644753</v>
      </c>
      <c r="AZ83" s="57">
        <f t="shared" si="16"/>
        <v>398545979.77323008</v>
      </c>
      <c r="BA83" s="58">
        <f t="shared" si="17"/>
        <v>402655718.69799453</v>
      </c>
    </row>
    <row r="84" spans="1:53" x14ac:dyDescent="0.35">
      <c r="A84">
        <v>2103</v>
      </c>
      <c r="B84" s="51">
        <f>'Temp Relocation Housing Costs'!B84+'Temp Relocation Living Costs'!B84</f>
        <v>0</v>
      </c>
      <c r="C84" s="51">
        <f>'Temp Relocation Housing Costs'!C84+'Temp Relocation Living Costs'!C84</f>
        <v>0</v>
      </c>
      <c r="D84" s="51">
        <f>'Temp Relocation Housing Costs'!D84+'Temp Relocation Living Costs'!D84</f>
        <v>0</v>
      </c>
      <c r="E84" s="51">
        <f>'Temp Relocation Housing Costs'!E84+'Temp Relocation Living Costs'!E84</f>
        <v>0</v>
      </c>
      <c r="F84" s="51">
        <f>'Temp Relocation Housing Costs'!F84+'Temp Relocation Living Costs'!F84</f>
        <v>0</v>
      </c>
      <c r="G84" s="51">
        <f>'Temp Relocation Housing Costs'!G84+'Temp Relocation Living Costs'!G84</f>
        <v>0</v>
      </c>
      <c r="H84" s="52">
        <f>'Temp Relocation Housing Costs'!H84+'Temp Relocation Living Costs'!H84</f>
        <v>990405.67473963136</v>
      </c>
      <c r="I84" s="52">
        <f>'Temp Relocation Housing Costs'!I84+'Temp Relocation Living Costs'!I84</f>
        <v>1136901.868939322</v>
      </c>
      <c r="J84" s="52">
        <f>'Temp Relocation Housing Costs'!J84+'Temp Relocation Living Costs'!J84</f>
        <v>783143.46360377467</v>
      </c>
      <c r="K84" s="52">
        <f>'Temp Relocation Housing Costs'!K84+'Temp Relocation Living Costs'!K84</f>
        <v>706542.62286921963</v>
      </c>
      <c r="L84" s="52">
        <f>'Temp Relocation Housing Costs'!L84+'Temp Relocation Living Costs'!L84</f>
        <v>581961.06019858201</v>
      </c>
      <c r="M84" s="52">
        <f>'Temp Relocation Housing Costs'!M84+'Temp Relocation Living Costs'!M84</f>
        <v>247166.55127941805</v>
      </c>
      <c r="N84" s="53">
        <f>'Temp Relocation Housing Costs'!N84+'Temp Relocation Living Costs'!N84</f>
        <v>76117020.171226546</v>
      </c>
      <c r="O84" s="53">
        <f>'Temp Relocation Housing Costs'!O84+'Temp Relocation Living Costs'!O84</f>
        <v>146485778.83736113</v>
      </c>
      <c r="P84" s="53">
        <f>'Temp Relocation Housing Costs'!P84+'Temp Relocation Living Costs'!P84</f>
        <v>117018526.73076679</v>
      </c>
      <c r="Q84" s="53">
        <f>'Temp Relocation Housing Costs'!Q84+'Temp Relocation Living Costs'!Q84</f>
        <v>47823534.737614557</v>
      </c>
      <c r="R84" s="53">
        <f>'Temp Relocation Housing Costs'!R84+'Temp Relocation Living Costs'!R84</f>
        <v>30724996.030604675</v>
      </c>
      <c r="S84" s="53">
        <f>'Temp Relocation Housing Costs'!S84+'Temp Relocation Living Costs'!S84</f>
        <v>17399082.347232439</v>
      </c>
      <c r="U84" s="68">
        <v>2103</v>
      </c>
      <c r="V84" s="55">
        <f t="shared" si="9"/>
        <v>0</v>
      </c>
      <c r="W84" s="56">
        <f t="shared" si="10"/>
        <v>4446121.2416299479</v>
      </c>
      <c r="X84" s="57">
        <f t="shared" si="11"/>
        <v>435568938.85480613</v>
      </c>
      <c r="Y84" s="58">
        <f t="shared" si="12"/>
        <v>440015060.09643608</v>
      </c>
      <c r="Z84" s="96">
        <f t="shared" si="13"/>
        <v>5495631.8984301295</v>
      </c>
      <c r="AC84">
        <v>2103</v>
      </c>
      <c r="AD84" s="51">
        <f>'Temp Relocation Housing Costs'!V84+'Temp Relocation Living Costs'!V84</f>
        <v>0</v>
      </c>
      <c r="AE84" s="51">
        <f>'Temp Relocation Housing Costs'!W84+'Temp Relocation Living Costs'!W84</f>
        <v>0</v>
      </c>
      <c r="AF84" s="51">
        <f>'Temp Relocation Housing Costs'!X84+'Temp Relocation Living Costs'!X84</f>
        <v>0</v>
      </c>
      <c r="AG84" s="51">
        <f>'Temp Relocation Housing Costs'!Y84+'Temp Relocation Living Costs'!Y84</f>
        <v>0</v>
      </c>
      <c r="AH84" s="51">
        <f>'Temp Relocation Housing Costs'!Z84+'Temp Relocation Living Costs'!Z84</f>
        <v>0</v>
      </c>
      <c r="AI84" s="51">
        <f>'Temp Relocation Housing Costs'!AA84+'Temp Relocation Living Costs'!AA84</f>
        <v>0</v>
      </c>
      <c r="AJ84" s="52">
        <f>'Temp Relocation Housing Costs'!AB84+'Temp Relocation Living Costs'!AB84</f>
        <v>922043.58794211468</v>
      </c>
      <c r="AK84" s="52">
        <f>'Temp Relocation Housing Costs'!AC84+'Temp Relocation Living Costs'!AC84</f>
        <v>1038209.6631605905</v>
      </c>
      <c r="AL84" s="52">
        <f>'Temp Relocation Housing Costs'!AD84+'Temp Relocation Living Costs'!AD84</f>
        <v>707649.79641323723</v>
      </c>
      <c r="AM84" s="52">
        <f>'Temp Relocation Housing Costs'!AE84+'Temp Relocation Living Costs'!AE84</f>
        <v>704724.55965956417</v>
      </c>
      <c r="AN84" s="52">
        <f>'Temp Relocation Housing Costs'!AF84+'Temp Relocation Living Costs'!AF84</f>
        <v>570073.35218929232</v>
      </c>
      <c r="AO84" s="52">
        <f>'Temp Relocation Housing Costs'!AG84+'Temp Relocation Living Costs'!AG84</f>
        <v>226066.93360205265</v>
      </c>
      <c r="AP84" s="53">
        <f>'Temp Relocation Housing Costs'!AH84+'Temp Relocation Living Costs'!AH84</f>
        <v>70863093.954495549</v>
      </c>
      <c r="AQ84" s="53">
        <f>'Temp Relocation Housing Costs'!AI84+'Temp Relocation Living Costs'!AI84</f>
        <v>133769637.69655858</v>
      </c>
      <c r="AR84" s="53">
        <f>'Temp Relocation Housing Costs'!AJ84+'Temp Relocation Living Costs'!AJ84</f>
        <v>105738144.37082529</v>
      </c>
      <c r="AS84" s="53">
        <f>'Temp Relocation Housing Costs'!AK84+'Temp Relocation Living Costs'!AK84</f>
        <v>47700476.048375048</v>
      </c>
      <c r="AT84" s="53">
        <f>'Temp Relocation Housing Costs'!AL84+'Temp Relocation Living Costs'!AL84</f>
        <v>30097377.094599266</v>
      </c>
      <c r="AU84" s="53">
        <f>'Temp Relocation Housing Costs'!AM84+'Temp Relocation Living Costs'!AM84</f>
        <v>15913792.434162507</v>
      </c>
      <c r="AW84" s="68">
        <v>2103</v>
      </c>
      <c r="AX84" s="55">
        <f t="shared" si="14"/>
        <v>0</v>
      </c>
      <c r="AY84" s="56">
        <f t="shared" si="15"/>
        <v>4168767.8929668516</v>
      </c>
      <c r="AZ84" s="57">
        <f t="shared" si="16"/>
        <v>404082521.59901625</v>
      </c>
      <c r="BA84" s="58">
        <f t="shared" si="17"/>
        <v>408251289.49198312</v>
      </c>
    </row>
    <row r="85" spans="1:53" x14ac:dyDescent="0.35">
      <c r="A85">
        <v>2104</v>
      </c>
      <c r="B85" s="51">
        <f>'Temp Relocation Housing Costs'!B85+'Temp Relocation Living Costs'!B85</f>
        <v>0</v>
      </c>
      <c r="C85" s="51">
        <f>'Temp Relocation Housing Costs'!C85+'Temp Relocation Living Costs'!C85</f>
        <v>0</v>
      </c>
      <c r="D85" s="51">
        <f>'Temp Relocation Housing Costs'!D85+'Temp Relocation Living Costs'!D85</f>
        <v>0</v>
      </c>
      <c r="E85" s="51">
        <f>'Temp Relocation Housing Costs'!E85+'Temp Relocation Living Costs'!E85</f>
        <v>0</v>
      </c>
      <c r="F85" s="51">
        <f>'Temp Relocation Housing Costs'!F85+'Temp Relocation Living Costs'!F85</f>
        <v>0</v>
      </c>
      <c r="G85" s="51">
        <f>'Temp Relocation Housing Costs'!G85+'Temp Relocation Living Costs'!G85</f>
        <v>0</v>
      </c>
      <c r="H85" s="52">
        <f>'Temp Relocation Housing Costs'!H85+'Temp Relocation Living Costs'!H85</f>
        <v>1004631.0613522393</v>
      </c>
      <c r="I85" s="52">
        <f>'Temp Relocation Housing Costs'!I85+'Temp Relocation Living Costs'!I85</f>
        <v>1153231.4084792787</v>
      </c>
      <c r="J85" s="52">
        <f>'Temp Relocation Housing Costs'!J85+'Temp Relocation Living Costs'!J85</f>
        <v>794391.90333613928</v>
      </c>
      <c r="K85" s="52">
        <f>'Temp Relocation Housing Costs'!K85+'Temp Relocation Living Costs'!K85</f>
        <v>716690.8300382091</v>
      </c>
      <c r="L85" s="52">
        <f>'Temp Relocation Housing Costs'!L85+'Temp Relocation Living Costs'!L85</f>
        <v>590319.87849491742</v>
      </c>
      <c r="M85" s="52">
        <f>'Temp Relocation Housing Costs'!M85+'Temp Relocation Living Costs'!M85</f>
        <v>250716.65184864093</v>
      </c>
      <c r="N85" s="53">
        <f>'Temp Relocation Housing Costs'!N85+'Temp Relocation Living Costs'!N85</f>
        <v>77174426.561505526</v>
      </c>
      <c r="O85" s="53">
        <f>'Temp Relocation Housing Costs'!O85+'Temp Relocation Living Costs'!O85</f>
        <v>148520737.61897367</v>
      </c>
      <c r="P85" s="53">
        <f>'Temp Relocation Housing Costs'!P85+'Temp Relocation Living Costs'!P85</f>
        <v>118644130.8028626</v>
      </c>
      <c r="Q85" s="53">
        <f>'Temp Relocation Housing Costs'!Q85+'Temp Relocation Living Costs'!Q85</f>
        <v>48487892.211455837</v>
      </c>
      <c r="R85" s="53">
        <f>'Temp Relocation Housing Costs'!R85+'Temp Relocation Living Costs'!R85</f>
        <v>31151823.132755727</v>
      </c>
      <c r="S85" s="53">
        <f>'Temp Relocation Housing Costs'!S85+'Temp Relocation Living Costs'!S85</f>
        <v>17640787.826737113</v>
      </c>
      <c r="U85" s="68">
        <v>2104</v>
      </c>
      <c r="V85" s="55">
        <f t="shared" si="9"/>
        <v>0</v>
      </c>
      <c r="W85" s="56">
        <f t="shared" si="10"/>
        <v>4509981.7335494244</v>
      </c>
      <c r="X85" s="57">
        <f t="shared" si="11"/>
        <v>441619798.1542905</v>
      </c>
      <c r="Y85" s="58">
        <f t="shared" si="12"/>
        <v>446129779.88783991</v>
      </c>
      <c r="Z85" s="96">
        <f t="shared" si="13"/>
        <v>5278517.0310186781</v>
      </c>
      <c r="AC85">
        <v>2104</v>
      </c>
      <c r="AD85" s="51">
        <f>'Temp Relocation Housing Costs'!V85+'Temp Relocation Living Costs'!V85</f>
        <v>0</v>
      </c>
      <c r="AE85" s="51">
        <f>'Temp Relocation Housing Costs'!W85+'Temp Relocation Living Costs'!W85</f>
        <v>0</v>
      </c>
      <c r="AF85" s="51">
        <f>'Temp Relocation Housing Costs'!X85+'Temp Relocation Living Costs'!X85</f>
        <v>0</v>
      </c>
      <c r="AG85" s="51">
        <f>'Temp Relocation Housing Costs'!Y85+'Temp Relocation Living Costs'!Y85</f>
        <v>0</v>
      </c>
      <c r="AH85" s="51">
        <f>'Temp Relocation Housing Costs'!Z85+'Temp Relocation Living Costs'!Z85</f>
        <v>0</v>
      </c>
      <c r="AI85" s="51">
        <f>'Temp Relocation Housing Costs'!AA85+'Temp Relocation Living Costs'!AA85</f>
        <v>0</v>
      </c>
      <c r="AJ85" s="52">
        <f>'Temp Relocation Housing Costs'!AB85+'Temp Relocation Living Costs'!AB85</f>
        <v>935287.07679389347</v>
      </c>
      <c r="AK85" s="52">
        <f>'Temp Relocation Housing Costs'!AC85+'Temp Relocation Living Costs'!AC85</f>
        <v>1053121.6676251118</v>
      </c>
      <c r="AL85" s="52">
        <f>'Temp Relocation Housing Costs'!AD85+'Temp Relocation Living Costs'!AD85</f>
        <v>717813.90612813574</v>
      </c>
      <c r="AM85" s="52">
        <f>'Temp Relocation Housing Costs'!AE85+'Temp Relocation Living Costs'!AE85</f>
        <v>714846.65363806707</v>
      </c>
      <c r="AN85" s="52">
        <f>'Temp Relocation Housing Costs'!AF85+'Temp Relocation Living Costs'!AF85</f>
        <v>578261.42505606974</v>
      </c>
      <c r="AO85" s="52">
        <f>'Temp Relocation Housing Costs'!AG85+'Temp Relocation Living Costs'!AG85</f>
        <v>229313.97631680837</v>
      </c>
      <c r="AP85" s="53">
        <f>'Temp Relocation Housing Costs'!AH85+'Temp Relocation Living Costs'!AH85</f>
        <v>71847513.578567281</v>
      </c>
      <c r="AQ85" s="53">
        <f>'Temp Relocation Housing Costs'!AI85+'Temp Relocation Living Costs'!AI85</f>
        <v>135627945.72553098</v>
      </c>
      <c r="AR85" s="53">
        <f>'Temp Relocation Housing Costs'!AJ85+'Temp Relocation Living Costs'!AJ85</f>
        <v>107207043.03898698</v>
      </c>
      <c r="AS85" s="53">
        <f>'Temp Relocation Housing Costs'!AK85+'Temp Relocation Living Costs'!AK85</f>
        <v>48363124.0090997</v>
      </c>
      <c r="AT85" s="53">
        <f>'Temp Relocation Housing Costs'!AL85+'Temp Relocation Living Costs'!AL85</f>
        <v>30515485.407285094</v>
      </c>
      <c r="AU85" s="53">
        <f>'Temp Relocation Housing Costs'!AM85+'Temp Relocation Living Costs'!AM85</f>
        <v>16134864.485795677</v>
      </c>
      <c r="AW85" s="68">
        <v>2104</v>
      </c>
      <c r="AX85" s="55">
        <f t="shared" si="14"/>
        <v>0</v>
      </c>
      <c r="AY85" s="56">
        <f t="shared" si="15"/>
        <v>4228644.7055580867</v>
      </c>
      <c r="AZ85" s="57">
        <f t="shared" si="16"/>
        <v>409695976.24526572</v>
      </c>
      <c r="BA85" s="58">
        <f t="shared" si="17"/>
        <v>413924620.95082378</v>
      </c>
    </row>
    <row r="86" spans="1:53" x14ac:dyDescent="0.35">
      <c r="A86">
        <v>2105</v>
      </c>
      <c r="B86" s="51">
        <f>'Temp Relocation Housing Costs'!B86+'Temp Relocation Living Costs'!B86</f>
        <v>0</v>
      </c>
      <c r="C86" s="51">
        <f>'Temp Relocation Housing Costs'!C86+'Temp Relocation Living Costs'!C86</f>
        <v>0</v>
      </c>
      <c r="D86" s="51">
        <f>'Temp Relocation Housing Costs'!D86+'Temp Relocation Living Costs'!D86</f>
        <v>0</v>
      </c>
      <c r="E86" s="51">
        <f>'Temp Relocation Housing Costs'!E86+'Temp Relocation Living Costs'!E86</f>
        <v>0</v>
      </c>
      <c r="F86" s="51">
        <f>'Temp Relocation Housing Costs'!F86+'Temp Relocation Living Costs'!F86</f>
        <v>0</v>
      </c>
      <c r="G86" s="51">
        <f>'Temp Relocation Housing Costs'!G86+'Temp Relocation Living Costs'!G86</f>
        <v>0</v>
      </c>
      <c r="H86" s="52">
        <f>'Temp Relocation Housing Costs'!H86+'Temp Relocation Living Costs'!H86</f>
        <v>1019060.7699204254</v>
      </c>
      <c r="I86" s="52">
        <f>'Temp Relocation Housing Costs'!I86+'Temp Relocation Living Costs'!I86</f>
        <v>1169795.4923267718</v>
      </c>
      <c r="J86" s="52">
        <f>'Temp Relocation Housing Costs'!J86+'Temp Relocation Living Costs'!J86</f>
        <v>805801.90656522324</v>
      </c>
      <c r="K86" s="52">
        <f>'Temp Relocation Housing Costs'!K86+'Temp Relocation Living Costs'!K86</f>
        <v>726984.79785264528</v>
      </c>
      <c r="L86" s="52">
        <f>'Temp Relocation Housing Costs'!L86+'Temp Relocation Living Costs'!L86</f>
        <v>598798.7561012134</v>
      </c>
      <c r="M86" s="52">
        <f>'Temp Relocation Housing Costs'!M86+'Temp Relocation Living Costs'!M86</f>
        <v>254317.7431930571</v>
      </c>
      <c r="N86" s="53">
        <f>'Temp Relocation Housing Costs'!N86+'Temp Relocation Living Costs'!N86</f>
        <v>78246522.285020187</v>
      </c>
      <c r="O86" s="53">
        <f>'Temp Relocation Housing Costs'!O86+'Temp Relocation Living Costs'!O86</f>
        <v>150583965.74711075</v>
      </c>
      <c r="P86" s="53">
        <f>'Temp Relocation Housing Costs'!P86+'Temp Relocation Living Costs'!P86</f>
        <v>120292317.5263816</v>
      </c>
      <c r="Q86" s="53">
        <f>'Temp Relocation Housing Costs'!Q86+'Temp Relocation Living Costs'!Q86</f>
        <v>49161478.841098137</v>
      </c>
      <c r="R86" s="53">
        <f>'Temp Relocation Housing Costs'!R86+'Temp Relocation Living Costs'!R86</f>
        <v>31584579.653903253</v>
      </c>
      <c r="S86" s="53">
        <f>'Temp Relocation Housing Costs'!S86+'Temp Relocation Living Costs'!S86</f>
        <v>17885851.043026797</v>
      </c>
      <c r="U86" s="68">
        <v>2105</v>
      </c>
      <c r="V86" s="55">
        <f t="shared" si="9"/>
        <v>0</v>
      </c>
      <c r="W86" s="56">
        <f t="shared" si="10"/>
        <v>4574759.4659593366</v>
      </c>
      <c r="X86" s="57">
        <f t="shared" si="11"/>
        <v>447754715.09654075</v>
      </c>
      <c r="Y86" s="58">
        <f t="shared" si="12"/>
        <v>452329474.56250006</v>
      </c>
      <c r="Z86" s="96">
        <f t="shared" si="13"/>
        <v>5069979.6896773074</v>
      </c>
      <c r="AC86">
        <v>2105</v>
      </c>
      <c r="AD86" s="51">
        <f>'Temp Relocation Housing Costs'!V86+'Temp Relocation Living Costs'!V86</f>
        <v>0</v>
      </c>
      <c r="AE86" s="51">
        <f>'Temp Relocation Housing Costs'!W86+'Temp Relocation Living Costs'!W86</f>
        <v>0</v>
      </c>
      <c r="AF86" s="51">
        <f>'Temp Relocation Housing Costs'!X86+'Temp Relocation Living Costs'!X86</f>
        <v>0</v>
      </c>
      <c r="AG86" s="51">
        <f>'Temp Relocation Housing Costs'!Y86+'Temp Relocation Living Costs'!Y86</f>
        <v>0</v>
      </c>
      <c r="AH86" s="51">
        <f>'Temp Relocation Housing Costs'!Z86+'Temp Relocation Living Costs'!Z86</f>
        <v>0</v>
      </c>
      <c r="AI86" s="51">
        <f>'Temp Relocation Housing Costs'!AA86+'Temp Relocation Living Costs'!AA86</f>
        <v>0</v>
      </c>
      <c r="AJ86" s="52">
        <f>'Temp Relocation Housing Costs'!AB86+'Temp Relocation Living Costs'!AB86</f>
        <v>948720.78441543633</v>
      </c>
      <c r="AK86" s="52">
        <f>'Temp Relocation Housing Costs'!AC86+'Temp Relocation Living Costs'!AC86</f>
        <v>1068247.8560690747</v>
      </c>
      <c r="AL86" s="52">
        <f>'Temp Relocation Housing Costs'!AD86+'Temp Relocation Living Costs'!AD86</f>
        <v>728124.00489979668</v>
      </c>
      <c r="AM86" s="52">
        <f>'Temp Relocation Housing Costs'!AE86+'Temp Relocation Living Costs'!AE86</f>
        <v>725114.13319325435</v>
      </c>
      <c r="AN86" s="52">
        <f>'Temp Relocation Housing Costs'!AF86+'Temp Relocation Living Costs'!AF86</f>
        <v>586567.10478346318</v>
      </c>
      <c r="AO86" s="52">
        <f>'Temp Relocation Housing Costs'!AG86+'Temp Relocation Living Costs'!AG86</f>
        <v>232607.65692868349</v>
      </c>
      <c r="AP86" s="53">
        <f>'Temp Relocation Housing Costs'!AH86+'Temp Relocation Living Costs'!AH86</f>
        <v>72845608.614509746</v>
      </c>
      <c r="AQ86" s="53">
        <f>'Temp Relocation Housing Costs'!AI86+'Temp Relocation Living Costs'!AI86</f>
        <v>137512069.09489009</v>
      </c>
      <c r="AR86" s="53">
        <f>'Temp Relocation Housing Costs'!AJ86+'Temp Relocation Living Costs'!AJ86</f>
        <v>108696347.43026938</v>
      </c>
      <c r="AS86" s="53">
        <f>'Temp Relocation Housing Costs'!AK86+'Temp Relocation Living Costs'!AK86</f>
        <v>49034977.377321899</v>
      </c>
      <c r="AT86" s="53">
        <f>'Temp Relocation Housing Costs'!AL86+'Temp Relocation Living Costs'!AL86</f>
        <v>30939402.018833246</v>
      </c>
      <c r="AU86" s="53">
        <f>'Temp Relocation Housing Costs'!AM86+'Temp Relocation Living Costs'!AM86</f>
        <v>16359007.637684522</v>
      </c>
      <c r="AW86" s="68">
        <v>2105</v>
      </c>
      <c r="AX86" s="55">
        <f t="shared" si="14"/>
        <v>0</v>
      </c>
      <c r="AY86" s="56">
        <f t="shared" si="15"/>
        <v>4289381.5402897084</v>
      </c>
      <c r="AZ86" s="57">
        <f t="shared" si="16"/>
        <v>415387412.17350882</v>
      </c>
      <c r="BA86" s="58">
        <f t="shared" si="17"/>
        <v>419676793.71379852</v>
      </c>
    </row>
    <row r="87" spans="1:53" x14ac:dyDescent="0.35">
      <c r="A87">
        <v>2106</v>
      </c>
      <c r="B87" s="51">
        <f>'Temp Relocation Housing Costs'!B87+'Temp Relocation Living Costs'!B87</f>
        <v>0</v>
      </c>
      <c r="C87" s="51">
        <f>'Temp Relocation Housing Costs'!C87+'Temp Relocation Living Costs'!C87</f>
        <v>0</v>
      </c>
      <c r="D87" s="51">
        <f>'Temp Relocation Housing Costs'!D87+'Temp Relocation Living Costs'!D87</f>
        <v>0</v>
      </c>
      <c r="E87" s="51">
        <f>'Temp Relocation Housing Costs'!E87+'Temp Relocation Living Costs'!E87</f>
        <v>0</v>
      </c>
      <c r="F87" s="51">
        <f>'Temp Relocation Housing Costs'!F87+'Temp Relocation Living Costs'!F87</f>
        <v>0</v>
      </c>
      <c r="G87" s="51">
        <f>'Temp Relocation Housing Costs'!G87+'Temp Relocation Living Costs'!G87</f>
        <v>0</v>
      </c>
      <c r="H87" s="52">
        <f>'Temp Relocation Housing Costs'!H87+'Temp Relocation Living Costs'!H87</f>
        <v>1033697.7351596149</v>
      </c>
      <c r="I87" s="52">
        <f>'Temp Relocation Housing Costs'!I87+'Temp Relocation Living Costs'!I87</f>
        <v>1186597.4892866635</v>
      </c>
      <c r="J87" s="52">
        <f>'Temp Relocation Housing Costs'!J87+'Temp Relocation Living Costs'!J87</f>
        <v>817375.79385850893</v>
      </c>
      <c r="K87" s="52">
        <f>'Temp Relocation Housing Costs'!K87+'Temp Relocation Living Costs'!K87</f>
        <v>737426.61990062706</v>
      </c>
      <c r="L87" s="52">
        <f>'Temp Relocation Housing Costs'!L87+'Temp Relocation Living Costs'!L87</f>
        <v>607399.41745235899</v>
      </c>
      <c r="M87" s="52">
        <f>'Temp Relocation Housing Costs'!M87+'Temp Relocation Living Costs'!M87</f>
        <v>257970.55770294799</v>
      </c>
      <c r="N87" s="53">
        <f>'Temp Relocation Housing Costs'!N87+'Temp Relocation Living Costs'!N87</f>
        <v>79333511.403816015</v>
      </c>
      <c r="O87" s="53">
        <f>'Temp Relocation Housing Costs'!O87+'Temp Relocation Living Costs'!O87</f>
        <v>152675855.9353545</v>
      </c>
      <c r="P87" s="53">
        <f>'Temp Relocation Housing Costs'!P87+'Temp Relocation Living Costs'!P87</f>
        <v>121963400.61617841</v>
      </c>
      <c r="Q87" s="53">
        <f>'Temp Relocation Housing Costs'!Q87+'Temp Relocation Living Costs'!Q87</f>
        <v>49844422.836609289</v>
      </c>
      <c r="R87" s="53">
        <f>'Temp Relocation Housing Costs'!R87+'Temp Relocation Living Costs'!R87</f>
        <v>32023347.964659289</v>
      </c>
      <c r="S87" s="53">
        <f>'Temp Relocation Housing Costs'!S87+'Temp Relocation Living Costs'!S87</f>
        <v>18134318.641284451</v>
      </c>
      <c r="U87" s="68">
        <v>2106</v>
      </c>
      <c r="V87" s="55">
        <f t="shared" si="9"/>
        <v>0</v>
      </c>
      <c r="W87" s="56">
        <f t="shared" si="10"/>
        <v>4640467.6133607216</v>
      </c>
      <c r="X87" s="57">
        <f t="shared" si="11"/>
        <v>453974857.39790195</v>
      </c>
      <c r="Y87" s="58">
        <f t="shared" si="12"/>
        <v>458615325.01126266</v>
      </c>
      <c r="Z87" s="96">
        <f t="shared" si="13"/>
        <v>4869681.002879967</v>
      </c>
      <c r="AC87">
        <v>2106</v>
      </c>
      <c r="AD87" s="51">
        <f>'Temp Relocation Housing Costs'!V87+'Temp Relocation Living Costs'!V87</f>
        <v>0</v>
      </c>
      <c r="AE87" s="51">
        <f>'Temp Relocation Housing Costs'!W87+'Temp Relocation Living Costs'!W87</f>
        <v>0</v>
      </c>
      <c r="AF87" s="51">
        <f>'Temp Relocation Housing Costs'!X87+'Temp Relocation Living Costs'!X87</f>
        <v>0</v>
      </c>
      <c r="AG87" s="51">
        <f>'Temp Relocation Housing Costs'!Y87+'Temp Relocation Living Costs'!Y87</f>
        <v>0</v>
      </c>
      <c r="AH87" s="51">
        <f>'Temp Relocation Housing Costs'!Z87+'Temp Relocation Living Costs'!Z87</f>
        <v>0</v>
      </c>
      <c r="AI87" s="51">
        <f>'Temp Relocation Housing Costs'!AA87+'Temp Relocation Living Costs'!AA87</f>
        <v>0</v>
      </c>
      <c r="AJ87" s="52">
        <f>'Temp Relocation Housing Costs'!AB87+'Temp Relocation Living Costs'!AB87</f>
        <v>962347.4429554072</v>
      </c>
      <c r="AK87" s="52">
        <f>'Temp Relocation Housing Costs'!AC87+'Temp Relocation Living Costs'!AC87</f>
        <v>1083591.304858044</v>
      </c>
      <c r="AL87" s="52">
        <f>'Temp Relocation Housing Costs'!AD87+'Temp Relocation Living Costs'!AD87</f>
        <v>738582.18959703518</v>
      </c>
      <c r="AM87" s="52">
        <f>'Temp Relocation Housing Costs'!AE87+'Temp Relocation Living Costs'!AE87</f>
        <v>735529.08652604092</v>
      </c>
      <c r="AN87" s="52">
        <f>'Temp Relocation Housing Costs'!AF87+'Temp Relocation Living Costs'!AF87</f>
        <v>594992.08058136201</v>
      </c>
      <c r="AO87" s="52">
        <f>'Temp Relocation Housing Costs'!AG87+'Temp Relocation Living Costs'!AG87</f>
        <v>235948.64530673707</v>
      </c>
      <c r="AP87" s="53">
        <f>'Temp Relocation Housing Costs'!AH87+'Temp Relocation Living Costs'!AH87</f>
        <v>73857569.039122656</v>
      </c>
      <c r="AQ87" s="53">
        <f>'Temp Relocation Housing Costs'!AI87+'Temp Relocation Living Costs'!AI87</f>
        <v>139422366.42752773</v>
      </c>
      <c r="AR87" s="53">
        <f>'Temp Relocation Housing Costs'!AJ87+'Temp Relocation Living Costs'!AJ87</f>
        <v>110206341.01796101</v>
      </c>
      <c r="AS87" s="53">
        <f>'Temp Relocation Housing Costs'!AK87+'Temp Relocation Living Costs'!AK87</f>
        <v>49716164.033201598</v>
      </c>
      <c r="AT87" s="53">
        <f>'Temp Relocation Housing Costs'!AL87+'Temp Relocation Living Costs'!AL87</f>
        <v>31369207.617272727</v>
      </c>
      <c r="AU87" s="53">
        <f>'Temp Relocation Housing Costs'!AM87+'Temp Relocation Living Costs'!AM87</f>
        <v>16586264.553099733</v>
      </c>
      <c r="AW87" s="68">
        <v>2106</v>
      </c>
      <c r="AX87" s="55">
        <f t="shared" si="14"/>
        <v>0</v>
      </c>
      <c r="AY87" s="56">
        <f t="shared" si="15"/>
        <v>4350990.7498246264</v>
      </c>
      <c r="AZ87" s="57">
        <f t="shared" si="16"/>
        <v>421157912.68818545</v>
      </c>
      <c r="BA87" s="58">
        <f t="shared" si="17"/>
        <v>425508903.4380101</v>
      </c>
    </row>
    <row r="88" spans="1:53" x14ac:dyDescent="0.35">
      <c r="A88">
        <v>2107</v>
      </c>
      <c r="B88" s="51">
        <f>'Temp Relocation Housing Costs'!B88+'Temp Relocation Living Costs'!B88</f>
        <v>0</v>
      </c>
      <c r="C88" s="51">
        <f>'Temp Relocation Housing Costs'!C88+'Temp Relocation Living Costs'!C88</f>
        <v>0</v>
      </c>
      <c r="D88" s="51">
        <f>'Temp Relocation Housing Costs'!D88+'Temp Relocation Living Costs'!D88</f>
        <v>0</v>
      </c>
      <c r="E88" s="51">
        <f>'Temp Relocation Housing Costs'!E88+'Temp Relocation Living Costs'!E88</f>
        <v>0</v>
      </c>
      <c r="F88" s="51">
        <f>'Temp Relocation Housing Costs'!F88+'Temp Relocation Living Costs'!F88</f>
        <v>0</v>
      </c>
      <c r="G88" s="51">
        <f>'Temp Relocation Housing Costs'!G88+'Temp Relocation Living Costs'!G88</f>
        <v>0</v>
      </c>
      <c r="H88" s="52">
        <f>'Temp Relocation Housing Costs'!H88+'Temp Relocation Living Costs'!H88</f>
        <v>1048544.9339371147</v>
      </c>
      <c r="I88" s="52">
        <f>'Temp Relocation Housing Costs'!I88+'Temp Relocation Living Costs'!I88</f>
        <v>1203640.8165506052</v>
      </c>
      <c r="J88" s="52">
        <f>'Temp Relocation Housing Costs'!J88+'Temp Relocation Living Costs'!J88</f>
        <v>829115.91911423451</v>
      </c>
      <c r="K88" s="52">
        <f>'Temp Relocation Housing Costs'!K88+'Temp Relocation Living Costs'!K88</f>
        <v>748018.41984086181</v>
      </c>
      <c r="L88" s="52">
        <f>'Temp Relocation Housing Costs'!L88+'Temp Relocation Living Costs'!L88</f>
        <v>616123.61175163346</v>
      </c>
      <c r="M88" s="52">
        <f>'Temp Relocation Housing Costs'!M88+'Temp Relocation Living Costs'!M88</f>
        <v>261675.83828805696</v>
      </c>
      <c r="N88" s="53">
        <f>'Temp Relocation Housing Costs'!N88+'Temp Relocation Living Costs'!N88</f>
        <v>80435600.814738274</v>
      </c>
      <c r="O88" s="53">
        <f>'Temp Relocation Housing Costs'!O88+'Temp Relocation Living Costs'!O88</f>
        <v>154796806.35280639</v>
      </c>
      <c r="P88" s="53">
        <f>'Temp Relocation Housing Costs'!P88+'Temp Relocation Living Costs'!P88</f>
        <v>123657698.14518826</v>
      </c>
      <c r="Q88" s="53">
        <f>'Temp Relocation Housing Costs'!Q88+'Temp Relocation Living Costs'!Q88</f>
        <v>50536854.189132497</v>
      </c>
      <c r="R88" s="53">
        <f>'Temp Relocation Housing Costs'!R88+'Temp Relocation Living Costs'!R88</f>
        <v>32468211.579916228</v>
      </c>
      <c r="S88" s="53">
        <f>'Temp Relocation Housing Costs'!S88+'Temp Relocation Living Costs'!S88</f>
        <v>18386237.914681043</v>
      </c>
      <c r="U88" s="68">
        <v>2107</v>
      </c>
      <c r="V88" s="55">
        <f t="shared" si="9"/>
        <v>0</v>
      </c>
      <c r="W88" s="56">
        <f t="shared" si="10"/>
        <v>4707119.539482506</v>
      </c>
      <c r="X88" s="57">
        <f t="shared" si="11"/>
        <v>460281408.9964627</v>
      </c>
      <c r="Y88" s="58">
        <f t="shared" si="12"/>
        <v>464988528.53594524</v>
      </c>
      <c r="Z88" s="96">
        <f t="shared" si="13"/>
        <v>4677295.486883264</v>
      </c>
      <c r="AC88">
        <v>2107</v>
      </c>
      <c r="AD88" s="51">
        <f>'Temp Relocation Housing Costs'!V88+'Temp Relocation Living Costs'!V88</f>
        <v>0</v>
      </c>
      <c r="AE88" s="51">
        <f>'Temp Relocation Housing Costs'!W88+'Temp Relocation Living Costs'!W88</f>
        <v>0</v>
      </c>
      <c r="AF88" s="51">
        <f>'Temp Relocation Housing Costs'!X88+'Temp Relocation Living Costs'!X88</f>
        <v>0</v>
      </c>
      <c r="AG88" s="51">
        <f>'Temp Relocation Housing Costs'!Y88+'Temp Relocation Living Costs'!Y88</f>
        <v>0</v>
      </c>
      <c r="AH88" s="51">
        <f>'Temp Relocation Housing Costs'!Z88+'Temp Relocation Living Costs'!Z88</f>
        <v>0</v>
      </c>
      <c r="AI88" s="51">
        <f>'Temp Relocation Housing Costs'!AA88+'Temp Relocation Living Costs'!AA88</f>
        <v>0</v>
      </c>
      <c r="AJ88" s="52">
        <f>'Temp Relocation Housing Costs'!AB88+'Temp Relocation Living Costs'!AB88</f>
        <v>976169.82380484464</v>
      </c>
      <c r="AK88" s="52">
        <f>'Temp Relocation Housing Costs'!AC88+'Temp Relocation Living Costs'!AC88</f>
        <v>1099155.1345440145</v>
      </c>
      <c r="AL88" s="52">
        <f>'Temp Relocation Housing Costs'!AD88+'Temp Relocation Living Costs'!AD88</f>
        <v>749190.58720639511</v>
      </c>
      <c r="AM88" s="52">
        <f>'Temp Relocation Housing Costs'!AE88+'Temp Relocation Living Costs'!AE88</f>
        <v>746093.63183057215</v>
      </c>
      <c r="AN88" s="52">
        <f>'Temp Relocation Housing Costs'!AF88+'Temp Relocation Living Costs'!AF88</f>
        <v>603538.06592210126</v>
      </c>
      <c r="AO88" s="52">
        <f>'Temp Relocation Housing Costs'!AG88+'Temp Relocation Living Costs'!AG88</f>
        <v>239337.62094148577</v>
      </c>
      <c r="AP88" s="53">
        <f>'Temp Relocation Housing Costs'!AH88+'Temp Relocation Living Costs'!AH88</f>
        <v>74883587.468335405</v>
      </c>
      <c r="AQ88" s="53">
        <f>'Temp Relocation Housing Costs'!AI88+'Temp Relocation Living Costs'!AI88</f>
        <v>141359201.32827196</v>
      </c>
      <c r="AR88" s="53">
        <f>'Temp Relocation Housing Costs'!AJ88+'Temp Relocation Living Costs'!AJ88</f>
        <v>111737311.21331958</v>
      </c>
      <c r="AS88" s="53">
        <f>'Temp Relocation Housing Costs'!AK88+'Temp Relocation Living Costs'!AK88</f>
        <v>50406813.633390978</v>
      </c>
      <c r="AT88" s="53">
        <f>'Temp Relocation Housing Costs'!AL88+'Temp Relocation Living Costs'!AL88</f>
        <v>31804984.011538755</v>
      </c>
      <c r="AU88" s="53">
        <f>'Temp Relocation Housing Costs'!AM88+'Temp Relocation Living Costs'!AM88</f>
        <v>16816678.487983841</v>
      </c>
      <c r="AW88" s="68">
        <v>2107</v>
      </c>
      <c r="AX88" s="55">
        <f t="shared" si="14"/>
        <v>0</v>
      </c>
      <c r="AY88" s="56">
        <f t="shared" si="15"/>
        <v>4413484.8642494138</v>
      </c>
      <c r="AZ88" s="57">
        <f t="shared" si="16"/>
        <v>427008576.1428405</v>
      </c>
      <c r="BA88" s="58">
        <f t="shared" si="17"/>
        <v>431422061.00708991</v>
      </c>
    </row>
    <row r="89" spans="1:53" x14ac:dyDescent="0.35">
      <c r="A89">
        <v>2108</v>
      </c>
      <c r="B89" s="51">
        <f>'Temp Relocation Housing Costs'!B89+'Temp Relocation Living Costs'!B89</f>
        <v>0</v>
      </c>
      <c r="C89" s="51">
        <f>'Temp Relocation Housing Costs'!C89+'Temp Relocation Living Costs'!C89</f>
        <v>0</v>
      </c>
      <c r="D89" s="51">
        <f>'Temp Relocation Housing Costs'!D89+'Temp Relocation Living Costs'!D89</f>
        <v>0</v>
      </c>
      <c r="E89" s="51">
        <f>'Temp Relocation Housing Costs'!E89+'Temp Relocation Living Costs'!E89</f>
        <v>0</v>
      </c>
      <c r="F89" s="51">
        <f>'Temp Relocation Housing Costs'!F89+'Temp Relocation Living Costs'!F89</f>
        <v>0</v>
      </c>
      <c r="G89" s="51">
        <f>'Temp Relocation Housing Costs'!G89+'Temp Relocation Living Costs'!G89</f>
        <v>0</v>
      </c>
      <c r="H89" s="52">
        <f>'Temp Relocation Housing Costs'!H89+'Temp Relocation Living Costs'!H89</f>
        <v>1063605.3858775462</v>
      </c>
      <c r="I89" s="52">
        <f>'Temp Relocation Housing Costs'!I89+'Temp Relocation Living Costs'!I89</f>
        <v>1220928.9403920295</v>
      </c>
      <c r="J89" s="52">
        <f>'Temp Relocation Housing Costs'!J89+'Temp Relocation Living Costs'!J89</f>
        <v>841024.67004012992</v>
      </c>
      <c r="K89" s="52">
        <f>'Temp Relocation Housing Costs'!K89+'Temp Relocation Living Costs'!K89</f>
        <v>758762.35183457308</v>
      </c>
      <c r="L89" s="52">
        <f>'Temp Relocation Housing Costs'!L89+'Temp Relocation Living Costs'!L89</f>
        <v>624973.11332645803</v>
      </c>
      <c r="M89" s="52">
        <f>'Temp Relocation Housing Costs'!M89+'Temp Relocation Living Costs'!M89</f>
        <v>265434.33852868265</v>
      </c>
      <c r="N89" s="53">
        <f>'Temp Relocation Housing Costs'!N89+'Temp Relocation Living Costs'!N89</f>
        <v>81553000.288812608</v>
      </c>
      <c r="O89" s="53">
        <f>'Temp Relocation Housing Costs'!O89+'Temp Relocation Living Costs'!O89</f>
        <v>156947220.69987395</v>
      </c>
      <c r="P89" s="53">
        <f>'Temp Relocation Housing Costs'!P89+'Temp Relocation Living Costs'!P89</f>
        <v>125375532.60496838</v>
      </c>
      <c r="Q89" s="53">
        <f>'Temp Relocation Housing Costs'!Q89+'Temp Relocation Living Costs'!Q89</f>
        <v>51238904.695628621</v>
      </c>
      <c r="R89" s="53">
        <f>'Temp Relocation Housing Costs'!R89+'Temp Relocation Living Costs'!R89</f>
        <v>32919255.174743026</v>
      </c>
      <c r="S89" s="53">
        <f>'Temp Relocation Housing Costs'!S89+'Temp Relocation Living Costs'!S89</f>
        <v>18641656.813377276</v>
      </c>
      <c r="U89" s="68">
        <v>2108</v>
      </c>
      <c r="V89" s="55">
        <f t="shared" si="9"/>
        <v>0</v>
      </c>
      <c r="W89" s="56">
        <f t="shared" si="10"/>
        <v>4774728.7999994187</v>
      </c>
      <c r="X89" s="57">
        <f t="shared" si="11"/>
        <v>466675570.27740383</v>
      </c>
      <c r="Y89" s="58">
        <f t="shared" si="12"/>
        <v>471450299.07740325</v>
      </c>
      <c r="Z89" s="96">
        <f t="shared" si="13"/>
        <v>4492510.5168152368</v>
      </c>
      <c r="AC89">
        <v>2108</v>
      </c>
      <c r="AD89" s="51">
        <f>'Temp Relocation Housing Costs'!V89+'Temp Relocation Living Costs'!V89</f>
        <v>0</v>
      </c>
      <c r="AE89" s="51">
        <f>'Temp Relocation Housing Costs'!W89+'Temp Relocation Living Costs'!W89</f>
        <v>0</v>
      </c>
      <c r="AF89" s="51">
        <f>'Temp Relocation Housing Costs'!X89+'Temp Relocation Living Costs'!X89</f>
        <v>0</v>
      </c>
      <c r="AG89" s="51">
        <f>'Temp Relocation Housing Costs'!Y89+'Temp Relocation Living Costs'!Y89</f>
        <v>0</v>
      </c>
      <c r="AH89" s="51">
        <f>'Temp Relocation Housing Costs'!Z89+'Temp Relocation Living Costs'!Z89</f>
        <v>0</v>
      </c>
      <c r="AI89" s="51">
        <f>'Temp Relocation Housing Costs'!AA89+'Temp Relocation Living Costs'!AA89</f>
        <v>0</v>
      </c>
      <c r="AJ89" s="52">
        <f>'Temp Relocation Housing Costs'!AB89+'Temp Relocation Living Costs'!AB89</f>
        <v>990190.73816080892</v>
      </c>
      <c r="AK89" s="52">
        <f>'Temp Relocation Housing Costs'!AC89+'Temp Relocation Living Costs'!AC89</f>
        <v>1114942.5105000664</v>
      </c>
      <c r="AL89" s="52">
        <f>'Temp Relocation Housing Costs'!AD89+'Temp Relocation Living Costs'!AD89</f>
        <v>759951.35526473611</v>
      </c>
      <c r="AM89" s="52">
        <f>'Temp Relocation Housing Costs'!AE89+'Temp Relocation Living Costs'!AE89</f>
        <v>756809.91772502102</v>
      </c>
      <c r="AN89" s="52">
        <f>'Temp Relocation Housing Costs'!AF89+'Temp Relocation Living Costs'!AF89</f>
        <v>612206.79888894805</v>
      </c>
      <c r="AO89" s="52">
        <f>'Temp Relocation Housing Costs'!AG89+'Temp Relocation Living Costs'!AG89</f>
        <v>242775.27308309887</v>
      </c>
      <c r="AP89" s="53">
        <f>'Temp Relocation Housing Costs'!AH89+'Temp Relocation Living Costs'!AH89</f>
        <v>75923859.193869472</v>
      </c>
      <c r="AQ89" s="53">
        <f>'Temp Relocation Housing Costs'!AI89+'Temp Relocation Living Costs'!AI89</f>
        <v>143322942.45309532</v>
      </c>
      <c r="AR89" s="53">
        <f>'Temp Relocation Housing Costs'!AJ89+'Temp Relocation Living Costs'!AJ89</f>
        <v>113289549.42027742</v>
      </c>
      <c r="AS89" s="53">
        <f>'Temp Relocation Housing Costs'!AK89+'Temp Relocation Living Costs'!AK89</f>
        <v>51107057.635713309</v>
      </c>
      <c r="AT89" s="53">
        <f>'Temp Relocation Housing Costs'!AL89+'Temp Relocation Living Costs'!AL89</f>
        <v>32246814.147044174</v>
      </c>
      <c r="AU89" s="53">
        <f>'Temp Relocation Housing Costs'!AM89+'Temp Relocation Living Costs'!AM89</f>
        <v>17050293.299184538</v>
      </c>
      <c r="AW89" s="68">
        <v>2108</v>
      </c>
      <c r="AX89" s="55">
        <f t="shared" si="14"/>
        <v>0</v>
      </c>
      <c r="AY89" s="56">
        <f t="shared" si="15"/>
        <v>4476876.5936226798</v>
      </c>
      <c r="AZ89" s="57">
        <f t="shared" si="16"/>
        <v>432940516.14918423</v>
      </c>
      <c r="BA89" s="58">
        <f t="shared" si="17"/>
        <v>437417392.74280691</v>
      </c>
    </row>
    <row r="90" spans="1:53" x14ac:dyDescent="0.35">
      <c r="A90">
        <v>2109</v>
      </c>
      <c r="B90" s="51">
        <f>'Temp Relocation Housing Costs'!B90+'Temp Relocation Living Costs'!B90</f>
        <v>0</v>
      </c>
      <c r="C90" s="51">
        <f>'Temp Relocation Housing Costs'!C90+'Temp Relocation Living Costs'!C90</f>
        <v>0</v>
      </c>
      <c r="D90" s="51">
        <f>'Temp Relocation Housing Costs'!D90+'Temp Relocation Living Costs'!D90</f>
        <v>0</v>
      </c>
      <c r="E90" s="51">
        <f>'Temp Relocation Housing Costs'!E90+'Temp Relocation Living Costs'!E90</f>
        <v>0</v>
      </c>
      <c r="F90" s="51">
        <f>'Temp Relocation Housing Costs'!F90+'Temp Relocation Living Costs'!F90</f>
        <v>0</v>
      </c>
      <c r="G90" s="51">
        <f>'Temp Relocation Housing Costs'!G90+'Temp Relocation Living Costs'!G90</f>
        <v>0</v>
      </c>
      <c r="H90" s="52">
        <f>'Temp Relocation Housing Costs'!H90+'Temp Relocation Living Costs'!H90</f>
        <v>1078882.1539769797</v>
      </c>
      <c r="I90" s="52">
        <f>'Temp Relocation Housing Costs'!I90+'Temp Relocation Living Costs'!I90</f>
        <v>1238465.376871116</v>
      </c>
      <c r="J90" s="52">
        <f>'Temp Relocation Housing Costs'!J90+'Temp Relocation Living Costs'!J90</f>
        <v>853104.46863902977</v>
      </c>
      <c r="K90" s="52">
        <f>'Temp Relocation Housing Costs'!K90+'Temp Relocation Living Costs'!K90</f>
        <v>769660.60098361585</v>
      </c>
      <c r="L90" s="52">
        <f>'Temp Relocation Housing Costs'!L90+'Temp Relocation Living Costs'!L90</f>
        <v>633949.72198925796</v>
      </c>
      <c r="M90" s="52">
        <f>'Temp Relocation Housing Costs'!M90+'Temp Relocation Living Costs'!M90</f>
        <v>269246.82282894175</v>
      </c>
      <c r="N90" s="53">
        <f>'Temp Relocation Housing Costs'!N90+'Temp Relocation Living Costs'!N90</f>
        <v>82685922.511172682</v>
      </c>
      <c r="O90" s="53">
        <f>'Temp Relocation Housing Costs'!O90+'Temp Relocation Living Costs'!O90</f>
        <v>159127508.28511113</v>
      </c>
      <c r="P90" s="53">
        <f>'Temp Relocation Housing Costs'!P90+'Temp Relocation Living Costs'!P90</f>
        <v>127117230.96708106</v>
      </c>
      <c r="Q90" s="53">
        <f>'Temp Relocation Housing Costs'!Q90+'Temp Relocation Living Costs'!Q90</f>
        <v>51950707.983962476</v>
      </c>
      <c r="R90" s="53">
        <f>'Temp Relocation Housing Costs'!R90+'Temp Relocation Living Costs'!R90</f>
        <v>33376564.60050213</v>
      </c>
      <c r="S90" s="53">
        <f>'Temp Relocation Housing Costs'!S90+'Temp Relocation Living Costs'!S90</f>
        <v>18900623.953650374</v>
      </c>
      <c r="U90" s="68">
        <v>2109</v>
      </c>
      <c r="V90" s="55">
        <f t="shared" si="9"/>
        <v>0</v>
      </c>
      <c r="W90" s="56">
        <f t="shared" si="10"/>
        <v>4843309.1452889415</v>
      </c>
      <c r="X90" s="57">
        <f t="shared" si="11"/>
        <v>473158558.30147982</v>
      </c>
      <c r="Y90" s="58">
        <f t="shared" si="12"/>
        <v>478001867.44676876</v>
      </c>
      <c r="Z90" s="96">
        <f t="shared" si="13"/>
        <v>4315025.818659897</v>
      </c>
      <c r="AC90">
        <v>2109</v>
      </c>
      <c r="AD90" s="51">
        <f>'Temp Relocation Housing Costs'!V90+'Temp Relocation Living Costs'!V90</f>
        <v>0</v>
      </c>
      <c r="AE90" s="51">
        <f>'Temp Relocation Housing Costs'!W90+'Temp Relocation Living Costs'!W90</f>
        <v>0</v>
      </c>
      <c r="AF90" s="51">
        <f>'Temp Relocation Housing Costs'!X90+'Temp Relocation Living Costs'!X90</f>
        <v>0</v>
      </c>
      <c r="AG90" s="51">
        <f>'Temp Relocation Housing Costs'!Y90+'Temp Relocation Living Costs'!Y90</f>
        <v>0</v>
      </c>
      <c r="AH90" s="51">
        <f>'Temp Relocation Housing Costs'!Z90+'Temp Relocation Living Costs'!Z90</f>
        <v>0</v>
      </c>
      <c r="AI90" s="51">
        <f>'Temp Relocation Housing Costs'!AA90+'Temp Relocation Living Costs'!AA90</f>
        <v>0</v>
      </c>
      <c r="AJ90" s="52">
        <f>'Temp Relocation Housing Costs'!AB90+'Temp Relocation Living Costs'!AB90</f>
        <v>1004413.0375981224</v>
      </c>
      <c r="AK90" s="52">
        <f>'Temp Relocation Housing Costs'!AC90+'Temp Relocation Living Costs'!AC90</f>
        <v>1130956.6435641414</v>
      </c>
      <c r="AL90" s="52">
        <f>'Temp Relocation Housing Costs'!AD90+'Temp Relocation Living Costs'!AD90</f>
        <v>770866.68229803315</v>
      </c>
      <c r="AM90" s="52">
        <f>'Temp Relocation Housing Costs'!AE90+'Temp Relocation Living Costs'!AE90</f>
        <v>767680.12368857721</v>
      </c>
      <c r="AN90" s="52">
        <f>'Temp Relocation Housing Costs'!AF90+'Temp Relocation Living Costs'!AF90</f>
        <v>621000.04252959252</v>
      </c>
      <c r="AO90" s="52">
        <f>'Temp Relocation Housing Costs'!AG90+'Temp Relocation Living Costs'!AG90</f>
        <v>246262.30088157806</v>
      </c>
      <c r="AP90" s="53">
        <f>'Temp Relocation Housing Costs'!AH90+'Temp Relocation Living Costs'!AH90</f>
        <v>76978582.22040996</v>
      </c>
      <c r="AQ90" s="53">
        <f>'Temp Relocation Housing Costs'!AI90+'Temp Relocation Living Costs'!AI90</f>
        <v>145313963.57928461</v>
      </c>
      <c r="AR90" s="53">
        <f>'Temp Relocation Housing Costs'!AJ90+'Temp Relocation Living Costs'!AJ90</f>
        <v>114863351.09090705</v>
      </c>
      <c r="AS90" s="53">
        <f>'Temp Relocation Housing Costs'!AK90+'Temp Relocation Living Costs'!AK90</f>
        <v>51817029.324184477</v>
      </c>
      <c r="AT90" s="53">
        <f>'Temp Relocation Housing Costs'!AL90+'Temp Relocation Living Costs'!AL90</f>
        <v>32694782.121467233</v>
      </c>
      <c r="AU90" s="53">
        <f>'Temp Relocation Housing Costs'!AM90+'Temp Relocation Living Costs'!AM90</f>
        <v>17287153.452802375</v>
      </c>
      <c r="AW90" s="68">
        <v>2109</v>
      </c>
      <c r="AX90" s="55">
        <f t="shared" si="14"/>
        <v>0</v>
      </c>
      <c r="AY90" s="56">
        <f t="shared" si="15"/>
        <v>4541178.8305600444</v>
      </c>
      <c r="AZ90" s="57">
        <f t="shared" si="16"/>
        <v>438954861.78905571</v>
      </c>
      <c r="BA90" s="58">
        <f t="shared" si="17"/>
        <v>443496040.61961573</v>
      </c>
    </row>
    <row r="91" spans="1:53" x14ac:dyDescent="0.35">
      <c r="A91">
        <v>2110</v>
      </c>
      <c r="B91" s="51">
        <f>'Temp Relocation Housing Costs'!B91+'Temp Relocation Living Costs'!B91</f>
        <v>0</v>
      </c>
      <c r="C91" s="51">
        <f>'Temp Relocation Housing Costs'!C91+'Temp Relocation Living Costs'!C91</f>
        <v>0</v>
      </c>
      <c r="D91" s="51">
        <f>'Temp Relocation Housing Costs'!D91+'Temp Relocation Living Costs'!D91</f>
        <v>0</v>
      </c>
      <c r="E91" s="51">
        <f>'Temp Relocation Housing Costs'!E91+'Temp Relocation Living Costs'!E91</f>
        <v>0</v>
      </c>
      <c r="F91" s="51">
        <f>'Temp Relocation Housing Costs'!F91+'Temp Relocation Living Costs'!F91</f>
        <v>0</v>
      </c>
      <c r="G91" s="51">
        <f>'Temp Relocation Housing Costs'!G91+'Temp Relocation Living Costs'!G91</f>
        <v>0</v>
      </c>
      <c r="H91" s="52">
        <f>'Temp Relocation Housing Costs'!H91+'Temp Relocation Living Costs'!H91</f>
        <v>1170054.0167980688</v>
      </c>
      <c r="I91" s="52">
        <f>'Temp Relocation Housing Costs'!I91+'Temp Relocation Living Costs'!I91</f>
        <v>1343122.9569715378</v>
      </c>
      <c r="J91" s="52">
        <f>'Temp Relocation Housing Costs'!J91+'Temp Relocation Living Costs'!J91</f>
        <v>925196.79429304646</v>
      </c>
      <c r="K91" s="52">
        <f>'Temp Relocation Housing Costs'!K91+'Temp Relocation Living Costs'!K91</f>
        <v>834701.4309510123</v>
      </c>
      <c r="L91" s="52">
        <f>'Temp Relocation Housing Costs'!L91+'Temp Relocation Living Costs'!L91</f>
        <v>687522.18759693881</v>
      </c>
      <c r="M91" s="52">
        <f>'Temp Relocation Housing Costs'!M91+'Temp Relocation Living Costs'!M91</f>
        <v>291999.75678515405</v>
      </c>
      <c r="N91" s="53">
        <f>'Temp Relocation Housing Costs'!N91+'Temp Relocation Living Costs'!N91</f>
        <v>89631699.270973951</v>
      </c>
      <c r="O91" s="53">
        <f>'Temp Relocation Housing Costs'!O91+'Temp Relocation Living Costs'!O91</f>
        <v>172494525.49100199</v>
      </c>
      <c r="P91" s="53">
        <f>'Temp Relocation Housing Costs'!P91+'Temp Relocation Living Costs'!P91</f>
        <v>137795323.22035593</v>
      </c>
      <c r="Q91" s="53">
        <f>'Temp Relocation Housing Costs'!Q91+'Temp Relocation Living Costs'!Q91</f>
        <v>56314667.521590792</v>
      </c>
      <c r="R91" s="53">
        <f>'Temp Relocation Housing Costs'!R91+'Temp Relocation Living Costs'!R91</f>
        <v>36180260.316575781</v>
      </c>
      <c r="S91" s="53">
        <f>'Temp Relocation Housing Costs'!S91+'Temp Relocation Living Costs'!S91</f>
        <v>20488312.77196487</v>
      </c>
      <c r="U91" s="68">
        <v>2110</v>
      </c>
      <c r="V91" s="55">
        <f t="shared" si="9"/>
        <v>0</v>
      </c>
      <c r="W91" s="56">
        <f t="shared" si="10"/>
        <v>5252597.1433957582</v>
      </c>
      <c r="X91" s="57">
        <f t="shared" si="11"/>
        <v>512904788.59246325</v>
      </c>
      <c r="Y91" s="58">
        <f t="shared" si="12"/>
        <v>518157385.73585904</v>
      </c>
      <c r="Z91" s="96">
        <f t="shared" si="13"/>
        <v>4431146.581775167</v>
      </c>
      <c r="AC91">
        <v>2110</v>
      </c>
      <c r="AD91" s="51">
        <f>'Temp Relocation Housing Costs'!V91+'Temp Relocation Living Costs'!V91</f>
        <v>0</v>
      </c>
      <c r="AE91" s="51">
        <f>'Temp Relocation Housing Costs'!W91+'Temp Relocation Living Costs'!W91</f>
        <v>0</v>
      </c>
      <c r="AF91" s="51">
        <f>'Temp Relocation Housing Costs'!X91+'Temp Relocation Living Costs'!X91</f>
        <v>0</v>
      </c>
      <c r="AG91" s="51">
        <f>'Temp Relocation Housing Costs'!Y91+'Temp Relocation Living Costs'!Y91</f>
        <v>0</v>
      </c>
      <c r="AH91" s="51">
        <f>'Temp Relocation Housing Costs'!Z91+'Temp Relocation Living Costs'!Z91</f>
        <v>0</v>
      </c>
      <c r="AI91" s="51">
        <f>'Temp Relocation Housing Costs'!AA91+'Temp Relocation Living Costs'!AA91</f>
        <v>0</v>
      </c>
      <c r="AJ91" s="52">
        <f>'Temp Relocation Housing Costs'!AB91+'Temp Relocation Living Costs'!AB91</f>
        <v>1089291.8237955286</v>
      </c>
      <c r="AK91" s="52">
        <f>'Temp Relocation Housing Costs'!AC91+'Temp Relocation Living Costs'!AC91</f>
        <v>1226529.1058423792</v>
      </c>
      <c r="AL91" s="52">
        <f>'Temp Relocation Housing Costs'!AD91+'Temp Relocation Living Costs'!AD91</f>
        <v>836009.43320252514</v>
      </c>
      <c r="AM91" s="52">
        <f>'Temp Relocation Housing Costs'!AE91+'Temp Relocation Living Costs'!AE91</f>
        <v>832553.59172158805</v>
      </c>
      <c r="AN91" s="52">
        <f>'Temp Relocation Housing Costs'!AF91+'Temp Relocation Living Costs'!AF91</f>
        <v>673478.18435508665</v>
      </c>
      <c r="AO91" s="52">
        <f>'Temp Relocation Housing Costs'!AG91+'Temp Relocation Living Costs'!AG91</f>
        <v>267072.90807460417</v>
      </c>
      <c r="AP91" s="53">
        <f>'Temp Relocation Housing Costs'!AH91+'Temp Relocation Living Costs'!AH91</f>
        <v>83444931.402360797</v>
      </c>
      <c r="AQ91" s="53">
        <f>'Temp Relocation Housing Costs'!AI91+'Temp Relocation Living Costs'!AI91</f>
        <v>157520616.4223634</v>
      </c>
      <c r="AR91" s="53">
        <f>'Temp Relocation Housing Costs'!AJ91+'Temp Relocation Living Costs'!AJ91</f>
        <v>124512093.83127271</v>
      </c>
      <c r="AS91" s="53">
        <f>'Temp Relocation Housing Costs'!AK91+'Temp Relocation Living Costs'!AK91</f>
        <v>56169759.596900836</v>
      </c>
      <c r="AT91" s="53">
        <f>'Temp Relocation Housing Costs'!AL91+'Temp Relocation Living Costs'!AL91</f>
        <v>35441206.796058811</v>
      </c>
      <c r="AU91" s="53">
        <f>'Temp Relocation Housing Costs'!AM91+'Temp Relocation Living Costs'!AM91</f>
        <v>18739307.641193613</v>
      </c>
      <c r="AW91" s="68">
        <v>2110</v>
      </c>
      <c r="AX91" s="55">
        <f t="shared" si="14"/>
        <v>0</v>
      </c>
      <c r="AY91" s="56">
        <f t="shared" si="15"/>
        <v>4924935.0469917124</v>
      </c>
      <c r="AZ91" s="57">
        <f t="shared" si="16"/>
        <v>475827915.6901502</v>
      </c>
      <c r="BA91" s="58">
        <f t="shared" si="17"/>
        <v>480752850.73714191</v>
      </c>
    </row>
    <row r="92" spans="1:53" x14ac:dyDescent="0.35">
      <c r="A92">
        <v>2111</v>
      </c>
      <c r="B92" s="51">
        <f>'Temp Relocation Housing Costs'!B92+'Temp Relocation Living Costs'!B92</f>
        <v>0</v>
      </c>
      <c r="C92" s="51">
        <f>'Temp Relocation Housing Costs'!C92+'Temp Relocation Living Costs'!C92</f>
        <v>0</v>
      </c>
      <c r="D92" s="51">
        <f>'Temp Relocation Housing Costs'!D92+'Temp Relocation Living Costs'!D92</f>
        <v>0</v>
      </c>
      <c r="E92" s="51">
        <f>'Temp Relocation Housing Costs'!E92+'Temp Relocation Living Costs'!E92</f>
        <v>0</v>
      </c>
      <c r="F92" s="51">
        <f>'Temp Relocation Housing Costs'!F92+'Temp Relocation Living Costs'!F92</f>
        <v>0</v>
      </c>
      <c r="G92" s="51">
        <f>'Temp Relocation Housing Costs'!G92+'Temp Relocation Living Costs'!G92</f>
        <v>0</v>
      </c>
      <c r="H92" s="52">
        <f>'Temp Relocation Housing Costs'!H92+'Temp Relocation Living Costs'!H92</f>
        <v>1186859.7269945121</v>
      </c>
      <c r="I92" s="52">
        <f>'Temp Relocation Housing Costs'!I92+'Temp Relocation Living Costs'!I92</f>
        <v>1362414.4895409695</v>
      </c>
      <c r="J92" s="52">
        <f>'Temp Relocation Housing Costs'!J92+'Temp Relocation Living Costs'!J92</f>
        <v>938485.57325225836</v>
      </c>
      <c r="K92" s="52">
        <f>'Temp Relocation Housing Costs'!K92+'Temp Relocation Living Costs'!K92</f>
        <v>846690.40765441908</v>
      </c>
      <c r="L92" s="52">
        <f>'Temp Relocation Housing Costs'!L92+'Temp Relocation Living Costs'!L92</f>
        <v>697397.20060702029</v>
      </c>
      <c r="M92" s="52">
        <f>'Temp Relocation Housing Costs'!M92+'Temp Relocation Living Costs'!M92</f>
        <v>296193.80528164352</v>
      </c>
      <c r="N92" s="53">
        <f>'Temp Relocation Housing Costs'!N92+'Temp Relocation Living Costs'!N92</f>
        <v>90876849.585154504</v>
      </c>
      <c r="O92" s="53">
        <f>'Temp Relocation Housing Costs'!O92+'Temp Relocation Living Costs'!O92</f>
        <v>174890793.93572065</v>
      </c>
      <c r="P92" s="53">
        <f>'Temp Relocation Housing Costs'!P92+'Temp Relocation Living Costs'!P92</f>
        <v>139709555.47742528</v>
      </c>
      <c r="Q92" s="53">
        <f>'Temp Relocation Housing Costs'!Q92+'Temp Relocation Living Costs'!Q92</f>
        <v>57096982.556648821</v>
      </c>
      <c r="R92" s="53">
        <f>'Temp Relocation Housing Costs'!R92+'Temp Relocation Living Costs'!R92</f>
        <v>36682871.14362397</v>
      </c>
      <c r="S92" s="53">
        <f>'Temp Relocation Housing Costs'!S92+'Temp Relocation Living Costs'!S92</f>
        <v>20772933.383785661</v>
      </c>
      <c r="U92" s="68">
        <v>2111</v>
      </c>
      <c r="V92" s="55">
        <f t="shared" si="9"/>
        <v>0</v>
      </c>
      <c r="W92" s="56">
        <f t="shared" si="10"/>
        <v>5328041.2033308232</v>
      </c>
      <c r="X92" s="57">
        <f t="shared" si="11"/>
        <v>520029986.0823589</v>
      </c>
      <c r="Y92" s="58">
        <f t="shared" si="12"/>
        <v>525358027.28568971</v>
      </c>
      <c r="Z92" s="96">
        <f t="shared" si="13"/>
        <v>4256086.1945520146</v>
      </c>
      <c r="AC92">
        <v>2111</v>
      </c>
      <c r="AD92" s="51">
        <f>'Temp Relocation Housing Costs'!V92+'Temp Relocation Living Costs'!V92</f>
        <v>0</v>
      </c>
      <c r="AE92" s="51">
        <f>'Temp Relocation Housing Costs'!W92+'Temp Relocation Living Costs'!W92</f>
        <v>0</v>
      </c>
      <c r="AF92" s="51">
        <f>'Temp Relocation Housing Costs'!X92+'Temp Relocation Living Costs'!X92</f>
        <v>0</v>
      </c>
      <c r="AG92" s="51">
        <f>'Temp Relocation Housing Costs'!Y92+'Temp Relocation Living Costs'!Y92</f>
        <v>0</v>
      </c>
      <c r="AH92" s="51">
        <f>'Temp Relocation Housing Costs'!Z92+'Temp Relocation Living Costs'!Z92</f>
        <v>0</v>
      </c>
      <c r="AI92" s="51">
        <f>'Temp Relocation Housing Costs'!AA92+'Temp Relocation Living Costs'!AA92</f>
        <v>0</v>
      </c>
      <c r="AJ92" s="52">
        <f>'Temp Relocation Housing Costs'!AB92+'Temp Relocation Living Costs'!AB92</f>
        <v>1104937.5311280498</v>
      </c>
      <c r="AK92" s="52">
        <f>'Temp Relocation Housing Costs'!AC92+'Temp Relocation Living Costs'!AC92</f>
        <v>1244145.9785716385</v>
      </c>
      <c r="AL92" s="52">
        <f>'Temp Relocation Housing Costs'!AD92+'Temp Relocation Living Costs'!AD92</f>
        <v>848017.1969930745</v>
      </c>
      <c r="AM92" s="52">
        <f>'Temp Relocation Housing Costs'!AE92+'Temp Relocation Living Costs'!AE92</f>
        <v>844511.71859830292</v>
      </c>
      <c r="AN92" s="52">
        <f>'Temp Relocation Housing Costs'!AF92+'Temp Relocation Living Costs'!AF92</f>
        <v>683151.48065372405</v>
      </c>
      <c r="AO92" s="52">
        <f>'Temp Relocation Housing Costs'!AG92+'Temp Relocation Living Costs'!AG92</f>
        <v>270908.92746344057</v>
      </c>
      <c r="AP92" s="53">
        <f>'Temp Relocation Housing Costs'!AH92+'Temp Relocation Living Costs'!AH92</f>
        <v>84604136.052027375</v>
      </c>
      <c r="AQ92" s="53">
        <f>'Temp Relocation Housing Costs'!AI92+'Temp Relocation Living Costs'!AI92</f>
        <v>159708869.53620055</v>
      </c>
      <c r="AR92" s="53">
        <f>'Temp Relocation Housing Costs'!AJ92+'Temp Relocation Living Costs'!AJ92</f>
        <v>126241797.42960101</v>
      </c>
      <c r="AS92" s="53">
        <f>'Temp Relocation Housing Costs'!AK92+'Temp Relocation Living Costs'!AK92</f>
        <v>56950061.59249378</v>
      </c>
      <c r="AT92" s="53">
        <f>'Temp Relocation Housing Costs'!AL92+'Temp Relocation Living Costs'!AL92</f>
        <v>35933550.800869413</v>
      </c>
      <c r="AU92" s="53">
        <f>'Temp Relocation Housing Costs'!AM92+'Temp Relocation Living Costs'!AM92</f>
        <v>18999631.332329012</v>
      </c>
      <c r="AW92" s="68">
        <v>2111</v>
      </c>
      <c r="AX92" s="55">
        <f t="shared" si="14"/>
        <v>0</v>
      </c>
      <c r="AY92" s="56">
        <f t="shared" si="15"/>
        <v>4995672.83340823</v>
      </c>
      <c r="AZ92" s="57">
        <f t="shared" si="16"/>
        <v>482438046.74352115</v>
      </c>
      <c r="BA92" s="58">
        <f t="shared" si="17"/>
        <v>487433719.57692939</v>
      </c>
    </row>
    <row r="93" spans="1:53" x14ac:dyDescent="0.35">
      <c r="A93">
        <v>2112</v>
      </c>
      <c r="B93" s="51">
        <f>'Temp Relocation Housing Costs'!B93+'Temp Relocation Living Costs'!B93</f>
        <v>0</v>
      </c>
      <c r="C93" s="51">
        <f>'Temp Relocation Housing Costs'!C93+'Temp Relocation Living Costs'!C93</f>
        <v>0</v>
      </c>
      <c r="D93" s="51">
        <f>'Temp Relocation Housing Costs'!D93+'Temp Relocation Living Costs'!D93</f>
        <v>0</v>
      </c>
      <c r="E93" s="51">
        <f>'Temp Relocation Housing Costs'!E93+'Temp Relocation Living Costs'!E93</f>
        <v>0</v>
      </c>
      <c r="F93" s="51">
        <f>'Temp Relocation Housing Costs'!F93+'Temp Relocation Living Costs'!F93</f>
        <v>0</v>
      </c>
      <c r="G93" s="51">
        <f>'Temp Relocation Housing Costs'!G93+'Temp Relocation Living Costs'!G93</f>
        <v>0</v>
      </c>
      <c r="H93" s="52">
        <f>'Temp Relocation Housing Costs'!H93+'Temp Relocation Living Costs'!H93</f>
        <v>1203906.8208289356</v>
      </c>
      <c r="I93" s="52">
        <f>'Temp Relocation Housing Costs'!I93+'Temp Relocation Living Costs'!I93</f>
        <v>1381983.1100917698</v>
      </c>
      <c r="J93" s="52">
        <f>'Temp Relocation Housing Costs'!J93+'Temp Relocation Living Costs'!J93</f>
        <v>951965.2214917317</v>
      </c>
      <c r="K93" s="52">
        <f>'Temp Relocation Housing Costs'!K93+'Temp Relocation Living Costs'!K93</f>
        <v>858851.58432905516</v>
      </c>
      <c r="L93" s="52">
        <f>'Temp Relocation Housing Costs'!L93+'Temp Relocation Living Costs'!L93</f>
        <v>707414.05032246001</v>
      </c>
      <c r="M93" s="52">
        <f>'Temp Relocation Housing Costs'!M93+'Temp Relocation Living Costs'!M93</f>
        <v>300448.09370087995</v>
      </c>
      <c r="N93" s="53">
        <f>'Temp Relocation Housing Costs'!N93+'Temp Relocation Living Costs'!N93</f>
        <v>92139297.343403563</v>
      </c>
      <c r="O93" s="53">
        <f>'Temp Relocation Housing Costs'!O93+'Temp Relocation Living Costs'!O93</f>
        <v>177320350.98738381</v>
      </c>
      <c r="P93" s="53">
        <f>'Temp Relocation Housing Costs'!P93+'Temp Relocation Living Costs'!P93</f>
        <v>141650379.96598962</v>
      </c>
      <c r="Q93" s="53">
        <f>'Temp Relocation Housing Costs'!Q93+'Temp Relocation Living Costs'!Q93</f>
        <v>57890165.396508202</v>
      </c>
      <c r="R93" s="53">
        <f>'Temp Relocation Housing Costs'!R93+'Temp Relocation Living Costs'!R93</f>
        <v>37192464.165970251</v>
      </c>
      <c r="S93" s="53">
        <f>'Temp Relocation Housing Costs'!S93+'Temp Relocation Living Costs'!S93</f>
        <v>21061507.903064564</v>
      </c>
      <c r="U93" s="68">
        <v>2112</v>
      </c>
      <c r="V93" s="55">
        <f t="shared" si="9"/>
        <v>0</v>
      </c>
      <c r="W93" s="56">
        <f t="shared" si="10"/>
        <v>5404568.8807648327</v>
      </c>
      <c r="X93" s="57">
        <f t="shared" si="11"/>
        <v>527254165.76232004</v>
      </c>
      <c r="Y93" s="58">
        <f t="shared" si="12"/>
        <v>532658734.64308488</v>
      </c>
      <c r="Z93" s="96">
        <f t="shared" si="13"/>
        <v>4087941.8905345779</v>
      </c>
      <c r="AC93">
        <v>2112</v>
      </c>
      <c r="AD93" s="51">
        <f>'Temp Relocation Housing Costs'!V93+'Temp Relocation Living Costs'!V93</f>
        <v>0</v>
      </c>
      <c r="AE93" s="51">
        <f>'Temp Relocation Housing Costs'!W93+'Temp Relocation Living Costs'!W93</f>
        <v>0</v>
      </c>
      <c r="AF93" s="51">
        <f>'Temp Relocation Housing Costs'!X93+'Temp Relocation Living Costs'!X93</f>
        <v>0</v>
      </c>
      <c r="AG93" s="51">
        <f>'Temp Relocation Housing Costs'!Y93+'Temp Relocation Living Costs'!Y93</f>
        <v>0</v>
      </c>
      <c r="AH93" s="51">
        <f>'Temp Relocation Housing Costs'!Z93+'Temp Relocation Living Costs'!Z93</f>
        <v>0</v>
      </c>
      <c r="AI93" s="51">
        <f>'Temp Relocation Housing Costs'!AA93+'Temp Relocation Living Costs'!AA93</f>
        <v>0</v>
      </c>
      <c r="AJ93" s="52">
        <f>'Temp Relocation Housing Costs'!AB93+'Temp Relocation Living Costs'!AB93</f>
        <v>1120807.9607549896</v>
      </c>
      <c r="AK93" s="52">
        <f>'Temp Relocation Housing Costs'!AC93+'Temp Relocation Living Costs'!AC93</f>
        <v>1262015.8858218731</v>
      </c>
      <c r="AL93" s="52">
        <f>'Temp Relocation Housing Costs'!AD93+'Temp Relocation Living Costs'!AD93</f>
        <v>860197.4305973883</v>
      </c>
      <c r="AM93" s="52">
        <f>'Temp Relocation Housing Costs'!AE93+'Temp Relocation Living Costs'!AE93</f>
        <v>856641.60234427114</v>
      </c>
      <c r="AN93" s="52">
        <f>'Temp Relocation Housing Costs'!AF93+'Temp Relocation Living Costs'!AF93</f>
        <v>692963.71636191476</v>
      </c>
      <c r="AO93" s="52">
        <f>'Temp Relocation Housing Costs'!AG93+'Temp Relocation Living Costs'!AG93</f>
        <v>274800.04433430015</v>
      </c>
      <c r="AP93" s="53">
        <f>'Temp Relocation Housing Costs'!AH93+'Temp Relocation Living Costs'!AH93</f>
        <v>85779444.201298028</v>
      </c>
      <c r="AQ93" s="53">
        <f>'Temp Relocation Housing Costs'!AI93+'Temp Relocation Living Costs'!AI93</f>
        <v>161927521.53876078</v>
      </c>
      <c r="AR93" s="53">
        <f>'Temp Relocation Housing Costs'!AJ93+'Temp Relocation Living Costs'!AJ93</f>
        <v>127995529.81457984</v>
      </c>
      <c r="AS93" s="53">
        <f>'Temp Relocation Housing Costs'!AK93+'Temp Relocation Living Costs'!AK93</f>
        <v>57741203.428041443</v>
      </c>
      <c r="AT93" s="53">
        <f>'Temp Relocation Housing Costs'!AL93+'Temp Relocation Living Costs'!AL93</f>
        <v>36432734.375801548</v>
      </c>
      <c r="AU93" s="53">
        <f>'Temp Relocation Housing Costs'!AM93+'Temp Relocation Living Costs'!AM93</f>
        <v>19263571.401692685</v>
      </c>
      <c r="AW93" s="68">
        <v>2112</v>
      </c>
      <c r="AX93" s="55">
        <f t="shared" si="14"/>
        <v>0</v>
      </c>
      <c r="AY93" s="56">
        <f t="shared" si="15"/>
        <v>5067426.6402147375</v>
      </c>
      <c r="AZ93" s="57">
        <f t="shared" si="16"/>
        <v>489140004.76017433</v>
      </c>
      <c r="BA93" s="58">
        <f t="shared" si="17"/>
        <v>494207431.40038908</v>
      </c>
    </row>
    <row r="94" spans="1:53" x14ac:dyDescent="0.35">
      <c r="A94">
        <v>2113</v>
      </c>
      <c r="B94" s="51">
        <f>'Temp Relocation Housing Costs'!B94+'Temp Relocation Living Costs'!B94</f>
        <v>0</v>
      </c>
      <c r="C94" s="51">
        <f>'Temp Relocation Housing Costs'!C94+'Temp Relocation Living Costs'!C94</f>
        <v>0</v>
      </c>
      <c r="D94" s="51">
        <f>'Temp Relocation Housing Costs'!D94+'Temp Relocation Living Costs'!D94</f>
        <v>0</v>
      </c>
      <c r="E94" s="51">
        <f>'Temp Relocation Housing Costs'!E94+'Temp Relocation Living Costs'!E94</f>
        <v>0</v>
      </c>
      <c r="F94" s="51">
        <f>'Temp Relocation Housing Costs'!F94+'Temp Relocation Living Costs'!F94</f>
        <v>0</v>
      </c>
      <c r="G94" s="51">
        <f>'Temp Relocation Housing Costs'!G94+'Temp Relocation Living Costs'!G94</f>
        <v>0</v>
      </c>
      <c r="H94" s="52">
        <f>'Temp Relocation Housing Costs'!H94+'Temp Relocation Living Costs'!H94</f>
        <v>1221198.7653408139</v>
      </c>
      <c r="I94" s="52">
        <f>'Temp Relocation Housing Costs'!I94+'Temp Relocation Living Costs'!I94</f>
        <v>1401832.798491746</v>
      </c>
      <c r="J94" s="52">
        <f>'Temp Relocation Housing Costs'!J94+'Temp Relocation Living Costs'!J94</f>
        <v>965638.48050353699</v>
      </c>
      <c r="K94" s="52">
        <f>'Temp Relocation Housing Costs'!K94+'Temp Relocation Living Costs'!K94</f>
        <v>871187.43431612605</v>
      </c>
      <c r="L94" s="52">
        <f>'Temp Relocation Housing Costs'!L94+'Temp Relocation Living Costs'!L94</f>
        <v>717574.77397105319</v>
      </c>
      <c r="M94" s="52">
        <f>'Temp Relocation Housing Costs'!M94+'Temp Relocation Living Costs'!M94</f>
        <v>304763.48728042468</v>
      </c>
      <c r="N94" s="53">
        <f>'Temp Relocation Housing Costs'!N94+'Temp Relocation Living Costs'!N94</f>
        <v>93419282.839256674</v>
      </c>
      <c r="O94" s="53">
        <f>'Temp Relocation Housing Costs'!O94+'Temp Relocation Living Costs'!O94</f>
        <v>179783659.08639753</v>
      </c>
      <c r="P94" s="53">
        <f>'Temp Relocation Housing Costs'!P94+'Temp Relocation Living Costs'!P94</f>
        <v>143618166.10139725</v>
      </c>
      <c r="Q94" s="53">
        <f>'Temp Relocation Housing Costs'!Q94+'Temp Relocation Living Costs'!Q94</f>
        <v>58694367.01510644</v>
      </c>
      <c r="R94" s="53">
        <f>'Temp Relocation Housing Costs'!R94+'Temp Relocation Living Costs'!R94</f>
        <v>37709136.379239388</v>
      </c>
      <c r="S94" s="53">
        <f>'Temp Relocation Housing Costs'!S94+'Temp Relocation Living Costs'!S94</f>
        <v>21354091.256899402</v>
      </c>
      <c r="U94" s="68">
        <v>2113</v>
      </c>
      <c r="V94" s="55">
        <f t="shared" si="9"/>
        <v>0</v>
      </c>
      <c r="W94" s="56">
        <f t="shared" si="10"/>
        <v>5482195.7399036996</v>
      </c>
      <c r="X94" s="57">
        <f t="shared" si="11"/>
        <v>534578702.67829669</v>
      </c>
      <c r="Y94" s="58">
        <f t="shared" si="12"/>
        <v>540060898.41820037</v>
      </c>
      <c r="Z94" s="96">
        <f t="shared" si="13"/>
        <v>3926440.4367642296</v>
      </c>
      <c r="AC94">
        <v>2113</v>
      </c>
      <c r="AD94" s="51">
        <f>'Temp Relocation Housing Costs'!V94+'Temp Relocation Living Costs'!V94</f>
        <v>0</v>
      </c>
      <c r="AE94" s="51">
        <f>'Temp Relocation Housing Costs'!W94+'Temp Relocation Living Costs'!W94</f>
        <v>0</v>
      </c>
      <c r="AF94" s="51">
        <f>'Temp Relocation Housing Costs'!X94+'Temp Relocation Living Costs'!X94</f>
        <v>0</v>
      </c>
      <c r="AG94" s="51">
        <f>'Temp Relocation Housing Costs'!Y94+'Temp Relocation Living Costs'!Y94</f>
        <v>0</v>
      </c>
      <c r="AH94" s="51">
        <f>'Temp Relocation Housing Costs'!Z94+'Temp Relocation Living Costs'!Z94</f>
        <v>0</v>
      </c>
      <c r="AI94" s="51">
        <f>'Temp Relocation Housing Costs'!AA94+'Temp Relocation Living Costs'!AA94</f>
        <v>0</v>
      </c>
      <c r="AJ94" s="52">
        <f>'Temp Relocation Housing Costs'!AB94+'Temp Relocation Living Costs'!AB94</f>
        <v>1136906.3404057524</v>
      </c>
      <c r="AK94" s="52">
        <f>'Temp Relocation Housing Costs'!AC94+'Temp Relocation Living Costs'!AC94</f>
        <v>1280142.4619764255</v>
      </c>
      <c r="AL94" s="52">
        <f>'Temp Relocation Housing Costs'!AD94+'Temp Relocation Living Costs'!AD94</f>
        <v>872552.61123247177</v>
      </c>
      <c r="AM94" s="52">
        <f>'Temp Relocation Housing Costs'!AE94+'Temp Relocation Living Costs'!AE94</f>
        <v>868945.70993633952</v>
      </c>
      <c r="AN94" s="52">
        <f>'Temp Relocation Housing Costs'!AF94+'Temp Relocation Living Costs'!AF94</f>
        <v>702916.88709303876</v>
      </c>
      <c r="AO94" s="52">
        <f>'Temp Relocation Housing Costs'!AG94+'Temp Relocation Living Costs'!AG94</f>
        <v>278747.05006288196</v>
      </c>
      <c r="AP94" s="53">
        <f>'Temp Relocation Housing Costs'!AH94+'Temp Relocation Living Costs'!AH94</f>
        <v>86971079.557608515</v>
      </c>
      <c r="AQ94" s="53">
        <f>'Temp Relocation Housing Costs'!AI94+'Temp Relocation Living Costs'!AI94</f>
        <v>164176994.72691175</v>
      </c>
      <c r="AR94" s="53">
        <f>'Temp Relocation Housing Costs'!AJ94+'Temp Relocation Living Costs'!AJ94</f>
        <v>129773624.79056054</v>
      </c>
      <c r="AS94" s="53">
        <f>'Temp Relocation Housing Costs'!AK94+'Temp Relocation Living Costs'!AK94</f>
        <v>58543335.688997842</v>
      </c>
      <c r="AT94" s="53">
        <f>'Temp Relocation Housing Costs'!AL94+'Temp Relocation Living Costs'!AL94</f>
        <v>36938852.53515207</v>
      </c>
      <c r="AU94" s="53">
        <f>'Temp Relocation Housing Costs'!AM94+'Temp Relocation Living Costs'!AM94</f>
        <v>19531178.087476276</v>
      </c>
      <c r="AW94" s="68">
        <v>2113</v>
      </c>
      <c r="AX94" s="55">
        <f t="shared" si="14"/>
        <v>0</v>
      </c>
      <c r="AY94" s="56">
        <f t="shared" si="15"/>
        <v>5140211.0607069097</v>
      </c>
      <c r="AZ94" s="57">
        <f t="shared" si="16"/>
        <v>495935065.38670701</v>
      </c>
      <c r="BA94" s="58">
        <f t="shared" si="17"/>
        <v>501075276.44741392</v>
      </c>
    </row>
    <row r="95" spans="1:53" x14ac:dyDescent="0.35">
      <c r="A95">
        <v>2114</v>
      </c>
      <c r="B95" s="51">
        <f>'Temp Relocation Housing Costs'!B95+'Temp Relocation Living Costs'!B95</f>
        <v>0</v>
      </c>
      <c r="C95" s="51">
        <f>'Temp Relocation Housing Costs'!C95+'Temp Relocation Living Costs'!C95</f>
        <v>0</v>
      </c>
      <c r="D95" s="51">
        <f>'Temp Relocation Housing Costs'!D95+'Temp Relocation Living Costs'!D95</f>
        <v>0</v>
      </c>
      <c r="E95" s="51">
        <f>'Temp Relocation Housing Costs'!E95+'Temp Relocation Living Costs'!E95</f>
        <v>0</v>
      </c>
      <c r="F95" s="51">
        <f>'Temp Relocation Housing Costs'!F95+'Temp Relocation Living Costs'!F95</f>
        <v>0</v>
      </c>
      <c r="G95" s="51">
        <f>'Temp Relocation Housing Costs'!G95+'Temp Relocation Living Costs'!G95</f>
        <v>0</v>
      </c>
      <c r="H95" s="52">
        <f>'Temp Relocation Housing Costs'!H95+'Temp Relocation Living Costs'!H95</f>
        <v>1238739.0773673775</v>
      </c>
      <c r="I95" s="52">
        <f>'Temp Relocation Housing Costs'!I95+'Temp Relocation Living Costs'!I95</f>
        <v>1421967.5917723093</v>
      </c>
      <c r="J95" s="52">
        <f>'Temp Relocation Housing Costs'!J95+'Temp Relocation Living Costs'!J95</f>
        <v>979508.13115632196</v>
      </c>
      <c r="K95" s="52">
        <f>'Temp Relocation Housing Costs'!K95+'Temp Relocation Living Costs'!K95</f>
        <v>883700.46648191102</v>
      </c>
      <c r="L95" s="52">
        <f>'Temp Relocation Housing Costs'!L95+'Temp Relocation Living Costs'!L95</f>
        <v>727881.43804168922</v>
      </c>
      <c r="M95" s="52">
        <f>'Temp Relocation Housing Costs'!M95+'Temp Relocation Living Costs'!M95</f>
        <v>309140.86368541187</v>
      </c>
      <c r="N95" s="53">
        <f>'Temp Relocation Housing Costs'!N95+'Temp Relocation Living Costs'!N95</f>
        <v>94717049.704371676</v>
      </c>
      <c r="O95" s="53">
        <f>'Temp Relocation Housing Costs'!O95+'Temp Relocation Living Costs'!O95</f>
        <v>182281187.09732133</v>
      </c>
      <c r="P95" s="53">
        <f>'Temp Relocation Housing Costs'!P95+'Temp Relocation Living Costs'!P95</f>
        <v>145613288.43085977</v>
      </c>
      <c r="Q95" s="53">
        <f>'Temp Relocation Housing Costs'!Q95+'Temp Relocation Living Costs'!Q95</f>
        <v>59509740.483688615</v>
      </c>
      <c r="R95" s="53">
        <f>'Temp Relocation Housing Costs'!R95+'Temp Relocation Living Costs'!R95</f>
        <v>38232986.126504995</v>
      </c>
      <c r="S95" s="53">
        <f>'Temp Relocation Housing Costs'!S95+'Temp Relocation Living Costs'!S95</f>
        <v>21650739.135427114</v>
      </c>
      <c r="U95" s="68">
        <v>2114</v>
      </c>
      <c r="V95" s="55">
        <f t="shared" si="9"/>
        <v>0</v>
      </c>
      <c r="W95" s="56">
        <f t="shared" si="10"/>
        <v>5560937.5685050208</v>
      </c>
      <c r="X95" s="57">
        <f t="shared" si="11"/>
        <v>542004990.97817349</v>
      </c>
      <c r="Y95" s="58">
        <f t="shared" si="12"/>
        <v>547565928.54667854</v>
      </c>
      <c r="Z95" s="96">
        <f t="shared" si="13"/>
        <v>3771319.394881112</v>
      </c>
      <c r="AC95">
        <v>2114</v>
      </c>
      <c r="AD95" s="51">
        <f>'Temp Relocation Housing Costs'!V95+'Temp Relocation Living Costs'!V95</f>
        <v>0</v>
      </c>
      <c r="AE95" s="51">
        <f>'Temp Relocation Housing Costs'!W95+'Temp Relocation Living Costs'!W95</f>
        <v>0</v>
      </c>
      <c r="AF95" s="51">
        <f>'Temp Relocation Housing Costs'!X95+'Temp Relocation Living Costs'!X95</f>
        <v>0</v>
      </c>
      <c r="AG95" s="51">
        <f>'Temp Relocation Housing Costs'!Y95+'Temp Relocation Living Costs'!Y95</f>
        <v>0</v>
      </c>
      <c r="AH95" s="51">
        <f>'Temp Relocation Housing Costs'!Z95+'Temp Relocation Living Costs'!Z95</f>
        <v>0</v>
      </c>
      <c r="AI95" s="51">
        <f>'Temp Relocation Housing Costs'!AA95+'Temp Relocation Living Costs'!AA95</f>
        <v>0</v>
      </c>
      <c r="AJ95" s="52">
        <f>'Temp Relocation Housing Costs'!AB95+'Temp Relocation Living Costs'!AB95</f>
        <v>1153235.9441702389</v>
      </c>
      <c r="AK95" s="52">
        <f>'Temp Relocation Housing Costs'!AC95+'Temp Relocation Living Costs'!AC95</f>
        <v>1298529.3936199846</v>
      </c>
      <c r="AL95" s="52">
        <f>'Temp Relocation Housing Costs'!AD95+'Temp Relocation Living Costs'!AD95</f>
        <v>885085.25169607357</v>
      </c>
      <c r="AM95" s="52">
        <f>'Temp Relocation Housing Costs'!AE95+'Temp Relocation Living Costs'!AE95</f>
        <v>881426.54378501582</v>
      </c>
      <c r="AN95" s="52">
        <f>'Temp Relocation Housing Costs'!AF95+'Temp Relocation Living Costs'!AF95</f>
        <v>713013.01712385507</v>
      </c>
      <c r="AO95" s="52">
        <f>'Temp Relocation Housing Costs'!AG95+'Temp Relocation Living Costs'!AG95</f>
        <v>282750.74739156588</v>
      </c>
      <c r="AP95" s="53">
        <f>'Temp Relocation Housing Costs'!AH95+'Temp Relocation Living Costs'!AH95</f>
        <v>88179268.936104983</v>
      </c>
      <c r="AQ95" s="53">
        <f>'Temp Relocation Housing Costs'!AI95+'Temp Relocation Living Costs'!AI95</f>
        <v>166457717.26400676</v>
      </c>
      <c r="AR95" s="53">
        <f>'Temp Relocation Housing Costs'!AJ95+'Temp Relocation Living Costs'!AJ95</f>
        <v>131576420.79905532</v>
      </c>
      <c r="AS95" s="53">
        <f>'Temp Relocation Housing Costs'!AK95+'Temp Relocation Living Costs'!AK95</f>
        <v>59356611.052727766</v>
      </c>
      <c r="AT95" s="53">
        <f>'Temp Relocation Housing Costs'!AL95+'Temp Relocation Living Costs'!AL95</f>
        <v>37452001.61314249</v>
      </c>
      <c r="AU95" s="53">
        <f>'Temp Relocation Housing Costs'!AM95+'Temp Relocation Living Costs'!AM95</f>
        <v>19802502.325772997</v>
      </c>
      <c r="AW95" s="68">
        <v>2114</v>
      </c>
      <c r="AX95" s="55">
        <f t="shared" si="14"/>
        <v>0</v>
      </c>
      <c r="AY95" s="56">
        <f t="shared" si="15"/>
        <v>5214040.8977867337</v>
      </c>
      <c r="AZ95" s="57">
        <f t="shared" si="16"/>
        <v>502824521.99081033</v>
      </c>
      <c r="BA95" s="58">
        <f t="shared" si="17"/>
        <v>508038562.88859707</v>
      </c>
    </row>
    <row r="96" spans="1:53" x14ac:dyDescent="0.35">
      <c r="A96">
        <v>2115</v>
      </c>
      <c r="B96" s="51">
        <f>'Temp Relocation Housing Costs'!B96+'Temp Relocation Living Costs'!B96</f>
        <v>0</v>
      </c>
      <c r="C96" s="51">
        <f>'Temp Relocation Housing Costs'!C96+'Temp Relocation Living Costs'!C96</f>
        <v>0</v>
      </c>
      <c r="D96" s="51">
        <f>'Temp Relocation Housing Costs'!D96+'Temp Relocation Living Costs'!D96</f>
        <v>0</v>
      </c>
      <c r="E96" s="51">
        <f>'Temp Relocation Housing Costs'!E96+'Temp Relocation Living Costs'!E96</f>
        <v>0</v>
      </c>
      <c r="F96" s="51">
        <f>'Temp Relocation Housing Costs'!F96+'Temp Relocation Living Costs'!F96</f>
        <v>0</v>
      </c>
      <c r="G96" s="51">
        <f>'Temp Relocation Housing Costs'!G96+'Temp Relocation Living Costs'!G96</f>
        <v>0</v>
      </c>
      <c r="H96" s="52">
        <f>'Temp Relocation Housing Costs'!H96+'Temp Relocation Living Costs'!H96</f>
        <v>1256531.3242588639</v>
      </c>
      <c r="I96" s="52">
        <f>'Temp Relocation Housing Costs'!I96+'Temp Relocation Living Costs'!I96</f>
        <v>1442391.5849495274</v>
      </c>
      <c r="J96" s="52">
        <f>'Temp Relocation Housing Costs'!J96+'Temp Relocation Living Costs'!J96</f>
        <v>993576.99426088249</v>
      </c>
      <c r="K96" s="52">
        <f>'Temp Relocation Housing Costs'!K96+'Temp Relocation Living Costs'!K96</f>
        <v>896393.22572801705</v>
      </c>
      <c r="L96" s="52">
        <f>'Temp Relocation Housing Costs'!L96+'Temp Relocation Living Costs'!L96</f>
        <v>738336.13870463346</v>
      </c>
      <c r="M96" s="52">
        <f>'Temp Relocation Housing Costs'!M96+'Temp Relocation Living Costs'!M96</f>
        <v>313581.11318704841</v>
      </c>
      <c r="N96" s="53">
        <f>'Temp Relocation Housing Costs'!N96+'Temp Relocation Living Costs'!N96</f>
        <v>96032844.954901382</v>
      </c>
      <c r="O96" s="53">
        <f>'Temp Relocation Housing Costs'!O96+'Temp Relocation Living Costs'!O96</f>
        <v>184813410.39811221</v>
      </c>
      <c r="P96" s="53">
        <f>'Temp Relocation Housing Costs'!P96+'Temp Relocation Living Costs'!P96</f>
        <v>147636126.70474339</v>
      </c>
      <c r="Q96" s="53">
        <f>'Temp Relocation Housing Costs'!Q96+'Temp Relocation Living Costs'!Q96</f>
        <v>60336440.999942988</v>
      </c>
      <c r="R96" s="53">
        <f>'Temp Relocation Housing Costs'!R96+'Temp Relocation Living Costs'!R96</f>
        <v>38764113.117008187</v>
      </c>
      <c r="S96" s="53">
        <f>'Temp Relocation Housing Costs'!S96+'Temp Relocation Living Costs'!S96</f>
        <v>21951508.002423808</v>
      </c>
      <c r="U96" s="68">
        <v>2115</v>
      </c>
      <c r="V96" s="55">
        <f t="shared" si="9"/>
        <v>0</v>
      </c>
      <c r="W96" s="56">
        <f t="shared" si="10"/>
        <v>5640810.381088973</v>
      </c>
      <c r="X96" s="57">
        <f t="shared" si="11"/>
        <v>549534444.17713189</v>
      </c>
      <c r="Y96" s="58">
        <f t="shared" si="12"/>
        <v>555175254.55822086</v>
      </c>
      <c r="Z96" s="96">
        <f t="shared" si="13"/>
        <v>3622326.6946620164</v>
      </c>
      <c r="AC96">
        <v>2115</v>
      </c>
      <c r="AD96" s="51">
        <f>'Temp Relocation Housing Costs'!V96+'Temp Relocation Living Costs'!V96</f>
        <v>0</v>
      </c>
      <c r="AE96" s="51">
        <f>'Temp Relocation Housing Costs'!W96+'Temp Relocation Living Costs'!W96</f>
        <v>0</v>
      </c>
      <c r="AF96" s="51">
        <f>'Temp Relocation Housing Costs'!X96+'Temp Relocation Living Costs'!X96</f>
        <v>0</v>
      </c>
      <c r="AG96" s="51">
        <f>'Temp Relocation Housing Costs'!Y96+'Temp Relocation Living Costs'!Y96</f>
        <v>0</v>
      </c>
      <c r="AH96" s="51">
        <f>'Temp Relocation Housing Costs'!Z96+'Temp Relocation Living Costs'!Z96</f>
        <v>0</v>
      </c>
      <c r="AI96" s="51">
        <f>'Temp Relocation Housing Costs'!AA96+'Temp Relocation Living Costs'!AA96</f>
        <v>0</v>
      </c>
      <c r="AJ96" s="52">
        <f>'Temp Relocation Housing Costs'!AB96+'Temp Relocation Living Costs'!AB96</f>
        <v>1169800.0931647313</v>
      </c>
      <c r="AK96" s="52">
        <f>'Temp Relocation Housing Costs'!AC96+'Temp Relocation Living Costs'!AC96</f>
        <v>1317180.4202883607</v>
      </c>
      <c r="AL96" s="52">
        <f>'Temp Relocation Housing Costs'!AD96+'Temp Relocation Living Costs'!AD96</f>
        <v>897797.90087773767</v>
      </c>
      <c r="AM96" s="52">
        <f>'Temp Relocation Housing Costs'!AE96+'Temp Relocation Living Costs'!AE96</f>
        <v>894086.64224341069</v>
      </c>
      <c r="AN96" s="52">
        <f>'Temp Relocation Housing Costs'!AF96+'Temp Relocation Living Costs'!AF96</f>
        <v>723254.15980619623</v>
      </c>
      <c r="AO96" s="52">
        <f>'Temp Relocation Housing Costs'!AG96+'Temp Relocation Living Costs'!AG96</f>
        <v>286811.95059267472</v>
      </c>
      <c r="AP96" s="53">
        <f>'Temp Relocation Housing Costs'!AH96+'Temp Relocation Living Costs'!AH96</f>
        <v>89404242.302816108</v>
      </c>
      <c r="AQ96" s="53">
        <f>'Temp Relocation Housing Costs'!AI96+'Temp Relocation Living Costs'!AI96</f>
        <v>168770123.26138115</v>
      </c>
      <c r="AR96" s="53">
        <f>'Temp Relocation Housing Costs'!AJ96+'Temp Relocation Living Costs'!AJ96</f>
        <v>133404260.98315582</v>
      </c>
      <c r="AS96" s="53">
        <f>'Temp Relocation Housing Costs'!AK96+'Temp Relocation Living Costs'!AK96</f>
        <v>60181184.31756749</v>
      </c>
      <c r="AT96" s="53">
        <f>'Temp Relocation Housing Costs'!AL96+'Temp Relocation Living Costs'!AL96</f>
        <v>37972279.282255001</v>
      </c>
      <c r="AU96" s="53">
        <f>'Temp Relocation Housing Costs'!AM96+'Temp Relocation Living Costs'!AM96</f>
        <v>20077595.760272712</v>
      </c>
      <c r="AW96" s="68">
        <v>2115</v>
      </c>
      <c r="AX96" s="55">
        <f t="shared" si="14"/>
        <v>0</v>
      </c>
      <c r="AY96" s="56">
        <f t="shared" si="15"/>
        <v>5288931.1669731112</v>
      </c>
      <c r="AZ96" s="57">
        <f t="shared" si="16"/>
        <v>509809685.90744817</v>
      </c>
      <c r="BA96" s="58">
        <f t="shared" si="17"/>
        <v>515098617.07442129</v>
      </c>
    </row>
    <row r="97" spans="1:53" x14ac:dyDescent="0.35">
      <c r="A97">
        <v>2116</v>
      </c>
      <c r="B97" s="51">
        <f>'Temp Relocation Housing Costs'!B97+'Temp Relocation Living Costs'!B97</f>
        <v>0</v>
      </c>
      <c r="C97" s="51">
        <f>'Temp Relocation Housing Costs'!C97+'Temp Relocation Living Costs'!C97</f>
        <v>0</v>
      </c>
      <c r="D97" s="51">
        <f>'Temp Relocation Housing Costs'!D97+'Temp Relocation Living Costs'!D97</f>
        <v>0</v>
      </c>
      <c r="E97" s="51">
        <f>'Temp Relocation Housing Costs'!E97+'Temp Relocation Living Costs'!E97</f>
        <v>0</v>
      </c>
      <c r="F97" s="51">
        <f>'Temp Relocation Housing Costs'!F97+'Temp Relocation Living Costs'!F97</f>
        <v>0</v>
      </c>
      <c r="G97" s="51">
        <f>'Temp Relocation Housing Costs'!G97+'Temp Relocation Living Costs'!G97</f>
        <v>0</v>
      </c>
      <c r="H97" s="52">
        <f>'Temp Relocation Housing Costs'!H97+'Temp Relocation Living Costs'!H97</f>
        <v>1274579.1246040442</v>
      </c>
      <c r="I97" s="52">
        <f>'Temp Relocation Housing Costs'!I97+'Temp Relocation Living Costs'!I97</f>
        <v>1463108.9318569689</v>
      </c>
      <c r="J97" s="52">
        <f>'Temp Relocation Housing Costs'!J97+'Temp Relocation Living Costs'!J97</f>
        <v>1007847.9311438621</v>
      </c>
      <c r="K97" s="52">
        <f>'Temp Relocation Housing Costs'!K97+'Temp Relocation Living Costs'!K97</f>
        <v>909268.29350896063</v>
      </c>
      <c r="L97" s="52">
        <f>'Temp Relocation Housing Costs'!L97+'Temp Relocation Living Costs'!L97</f>
        <v>748941.00223784673</v>
      </c>
      <c r="M97" s="52">
        <f>'Temp Relocation Housing Costs'!M97+'Temp Relocation Living Costs'!M97</f>
        <v>318085.13884367701</v>
      </c>
      <c r="N97" s="53">
        <f>'Temp Relocation Housing Costs'!N97+'Temp Relocation Living Costs'!N97</f>
        <v>97366919.038510457</v>
      </c>
      <c r="O97" s="53">
        <f>'Temp Relocation Housing Costs'!O97+'Temp Relocation Living Costs'!O97</f>
        <v>187380810.9706071</v>
      </c>
      <c r="P97" s="53">
        <f>'Temp Relocation Housing Costs'!P97+'Temp Relocation Living Costs'!P97</f>
        <v>149687065.9488501</v>
      </c>
      <c r="Q97" s="53">
        <f>'Temp Relocation Housing Costs'!Q97+'Temp Relocation Living Costs'!Q97</f>
        <v>61174625.917541027</v>
      </c>
      <c r="R97" s="53">
        <f>'Temp Relocation Housing Costs'!R97+'Temp Relocation Living Costs'!R97</f>
        <v>39302618.44513604</v>
      </c>
      <c r="S97" s="53">
        <f>'Temp Relocation Housing Costs'!S97+'Temp Relocation Living Costs'!S97</f>
        <v>22256455.106051978</v>
      </c>
      <c r="U97" s="68">
        <v>2116</v>
      </c>
      <c r="V97" s="55">
        <f t="shared" si="9"/>
        <v>0</v>
      </c>
      <c r="W97" s="56">
        <f t="shared" si="10"/>
        <v>5721830.4221953601</v>
      </c>
      <c r="X97" s="57">
        <f t="shared" si="11"/>
        <v>557168495.42669666</v>
      </c>
      <c r="Y97" s="58">
        <f t="shared" si="12"/>
        <v>562890325.84889197</v>
      </c>
      <c r="Z97" s="96">
        <f t="shared" si="13"/>
        <v>3479220.2244065162</v>
      </c>
      <c r="AC97">
        <v>2116</v>
      </c>
      <c r="AD97" s="51">
        <f>'Temp Relocation Housing Costs'!V97+'Temp Relocation Living Costs'!V97</f>
        <v>0</v>
      </c>
      <c r="AE97" s="51">
        <f>'Temp Relocation Housing Costs'!W97+'Temp Relocation Living Costs'!W97</f>
        <v>0</v>
      </c>
      <c r="AF97" s="51">
        <f>'Temp Relocation Housing Costs'!X97+'Temp Relocation Living Costs'!X97</f>
        <v>0</v>
      </c>
      <c r="AG97" s="51">
        <f>'Temp Relocation Housing Costs'!Y97+'Temp Relocation Living Costs'!Y97</f>
        <v>0</v>
      </c>
      <c r="AH97" s="51">
        <f>'Temp Relocation Housing Costs'!Z97+'Temp Relocation Living Costs'!Z97</f>
        <v>0</v>
      </c>
      <c r="AI97" s="51">
        <f>'Temp Relocation Housing Costs'!AA97+'Temp Relocation Living Costs'!AA97</f>
        <v>0</v>
      </c>
      <c r="AJ97" s="52">
        <f>'Temp Relocation Housing Costs'!AB97+'Temp Relocation Living Costs'!AB97</f>
        <v>1186602.1562073401</v>
      </c>
      <c r="AK97" s="52">
        <f>'Temp Relocation Housing Costs'!AC97+'Temp Relocation Living Costs'!AC97</f>
        <v>1336099.3352290345</v>
      </c>
      <c r="AL97" s="52">
        <f>'Temp Relocation Housing Costs'!AD97+'Temp Relocation Living Costs'!AD97</f>
        <v>910693.14427719743</v>
      </c>
      <c r="AM97" s="52">
        <f>'Temp Relocation Housing Costs'!AE97+'Temp Relocation Living Costs'!AE97</f>
        <v>906928.58012348681</v>
      </c>
      <c r="AN97" s="52">
        <f>'Temp Relocation Housing Costs'!AF97+'Temp Relocation Living Costs'!AF97</f>
        <v>733642.397984582</v>
      </c>
      <c r="AO97" s="52">
        <f>'Temp Relocation Housing Costs'!AG97+'Temp Relocation Living Costs'!AG97</f>
        <v>290931.4856340806</v>
      </c>
      <c r="AP97" s="53">
        <f>'Temp Relocation Housing Costs'!AH97+'Temp Relocation Living Costs'!AH97</f>
        <v>90646232.818424642</v>
      </c>
      <c r="AQ97" s="53">
        <f>'Temp Relocation Housing Costs'!AI97+'Temp Relocation Living Costs'!AI97</f>
        <v>171114652.86098069</v>
      </c>
      <c r="AR97" s="53">
        <f>'Temp Relocation Housing Costs'!AJ97+'Temp Relocation Living Costs'!AJ97</f>
        <v>135257493.25284675</v>
      </c>
      <c r="AS97" s="53">
        <f>'Temp Relocation Housing Costs'!AK97+'Temp Relocation Living Costs'!AK97</f>
        <v>61017212.432288773</v>
      </c>
      <c r="AT97" s="53">
        <f>'Temp Relocation Housing Costs'!AL97+'Temp Relocation Living Costs'!AL97</f>
        <v>38499784.571823485</v>
      </c>
      <c r="AU97" s="53">
        <f>'Temp Relocation Housing Costs'!AM97+'Temp Relocation Living Costs'!AM97</f>
        <v>20356510.752091791</v>
      </c>
      <c r="AW97" s="68">
        <v>2116</v>
      </c>
      <c r="AX97" s="55">
        <f t="shared" si="14"/>
        <v>0</v>
      </c>
      <c r="AY97" s="56">
        <f t="shared" si="15"/>
        <v>5364897.0994557217</v>
      </c>
      <c r="AZ97" s="57">
        <f t="shared" si="16"/>
        <v>516891886.68845606</v>
      </c>
      <c r="BA97" s="58">
        <f t="shared" si="17"/>
        <v>522256783.78791177</v>
      </c>
    </row>
    <row r="98" spans="1:53" x14ac:dyDescent="0.35">
      <c r="A98">
        <v>2117</v>
      </c>
      <c r="B98" s="51">
        <f>'Temp Relocation Housing Costs'!B98+'Temp Relocation Living Costs'!B98</f>
        <v>0</v>
      </c>
      <c r="C98" s="51">
        <f>'Temp Relocation Housing Costs'!C98+'Temp Relocation Living Costs'!C98</f>
        <v>0</v>
      </c>
      <c r="D98" s="51">
        <f>'Temp Relocation Housing Costs'!D98+'Temp Relocation Living Costs'!D98</f>
        <v>0</v>
      </c>
      <c r="E98" s="51">
        <f>'Temp Relocation Housing Costs'!E98+'Temp Relocation Living Costs'!E98</f>
        <v>0</v>
      </c>
      <c r="F98" s="51">
        <f>'Temp Relocation Housing Costs'!F98+'Temp Relocation Living Costs'!F98</f>
        <v>0</v>
      </c>
      <c r="G98" s="51">
        <f>'Temp Relocation Housing Costs'!G98+'Temp Relocation Living Costs'!G98</f>
        <v>0</v>
      </c>
      <c r="H98" s="52">
        <f>'Temp Relocation Housing Costs'!H98+'Temp Relocation Living Costs'!H98</f>
        <v>1292886.1489661764</v>
      </c>
      <c r="I98" s="52">
        <f>'Temp Relocation Housing Costs'!I98+'Temp Relocation Living Costs'!I98</f>
        <v>1484123.84599051</v>
      </c>
      <c r="J98" s="52">
        <f>'Temp Relocation Housing Costs'!J98+'Temp Relocation Living Costs'!J98</f>
        <v>1022323.8442296871</v>
      </c>
      <c r="K98" s="52">
        <f>'Temp Relocation Housing Costs'!K98+'Temp Relocation Living Costs'!K98</f>
        <v>922328.28835718438</v>
      </c>
      <c r="L98" s="52">
        <f>'Temp Relocation Housing Costs'!L98+'Temp Relocation Living Costs'!L98</f>
        <v>759698.1854594273</v>
      </c>
      <c r="M98" s="52">
        <f>'Temp Relocation Housing Costs'!M98+'Temp Relocation Living Costs'!M98</f>
        <v>322653.85668444051</v>
      </c>
      <c r="N98" s="53">
        <f>'Temp Relocation Housing Costs'!N98+'Temp Relocation Living Costs'!N98</f>
        <v>98719525.882045507</v>
      </c>
      <c r="O98" s="53">
        <f>'Temp Relocation Housing Costs'!O98+'Temp Relocation Living Costs'!O98</f>
        <v>189983877.49226359</v>
      </c>
      <c r="P98" s="53">
        <f>'Temp Relocation Housing Costs'!P98+'Temp Relocation Living Costs'!P98</f>
        <v>151766496.53770357</v>
      </c>
      <c r="Q98" s="53">
        <f>'Temp Relocation Housing Costs'!Q98+'Temp Relocation Living Costs'!Q98</f>
        <v>62024454.776088297</v>
      </c>
      <c r="R98" s="53">
        <f>'Temp Relocation Housing Costs'!R98+'Temp Relocation Living Costs'!R98</f>
        <v>39848604.609663978</v>
      </c>
      <c r="S98" s="53">
        <f>'Temp Relocation Housing Costs'!S98+'Temp Relocation Living Costs'!S98</f>
        <v>22565638.489757176</v>
      </c>
      <c r="U98" s="68">
        <v>2117</v>
      </c>
      <c r="V98" s="55">
        <f t="shared" si="9"/>
        <v>0</v>
      </c>
      <c r="W98" s="56">
        <f t="shared" si="10"/>
        <v>5804014.1696874257</v>
      </c>
      <c r="X98" s="57">
        <f t="shared" si="11"/>
        <v>564908597.78752208</v>
      </c>
      <c r="Y98" s="58">
        <f t="shared" si="12"/>
        <v>570712611.95720947</v>
      </c>
      <c r="Z98" s="96">
        <f t="shared" si="13"/>
        <v>3341767.4375057365</v>
      </c>
      <c r="AC98">
        <v>2117</v>
      </c>
      <c r="AD98" s="51">
        <f>'Temp Relocation Housing Costs'!V98+'Temp Relocation Living Costs'!V98</f>
        <v>0</v>
      </c>
      <c r="AE98" s="51">
        <f>'Temp Relocation Housing Costs'!W98+'Temp Relocation Living Costs'!W98</f>
        <v>0</v>
      </c>
      <c r="AF98" s="51">
        <f>'Temp Relocation Housing Costs'!X98+'Temp Relocation Living Costs'!X98</f>
        <v>0</v>
      </c>
      <c r="AG98" s="51">
        <f>'Temp Relocation Housing Costs'!Y98+'Temp Relocation Living Costs'!Y98</f>
        <v>0</v>
      </c>
      <c r="AH98" s="51">
        <f>'Temp Relocation Housing Costs'!Z98+'Temp Relocation Living Costs'!Z98</f>
        <v>0</v>
      </c>
      <c r="AI98" s="51">
        <f>'Temp Relocation Housing Costs'!AA98+'Temp Relocation Living Costs'!AA98</f>
        <v>0</v>
      </c>
      <c r="AJ98" s="52">
        <f>'Temp Relocation Housing Costs'!AB98+'Temp Relocation Living Costs'!AB98</f>
        <v>1203645.5505031589</v>
      </c>
      <c r="AK98" s="52">
        <f>'Temp Relocation Housing Costs'!AC98+'Temp Relocation Living Costs'!AC98</f>
        <v>1355289.9861726267</v>
      </c>
      <c r="AL98" s="52">
        <f>'Temp Relocation Housing Costs'!AD98+'Temp Relocation Living Costs'!AD98</f>
        <v>923773.6045302148</v>
      </c>
      <c r="AM98" s="52">
        <f>'Temp Relocation Housing Costs'!AE98+'Temp Relocation Living Costs'!AE98</f>
        <v>919954.9692197243</v>
      </c>
      <c r="AN98" s="52">
        <f>'Temp Relocation Housing Costs'!AF98+'Temp Relocation Living Costs'!AF98</f>
        <v>744179.84441982722</v>
      </c>
      <c r="AO98" s="52">
        <f>'Temp Relocation Housing Costs'!AG98+'Temp Relocation Living Costs'!AG98</f>
        <v>295110.19034719042</v>
      </c>
      <c r="AP98" s="53">
        <f>'Temp Relocation Housing Costs'!AH98+'Temp Relocation Living Costs'!AH98</f>
        <v>91905476.882647082</v>
      </c>
      <c r="AQ98" s="53">
        <f>'Temp Relocation Housing Costs'!AI98+'Temp Relocation Living Costs'!AI98</f>
        <v>173491752.31913793</v>
      </c>
      <c r="AR98" s="53">
        <f>'Temp Relocation Housing Costs'!AJ98+'Temp Relocation Living Costs'!AJ98</f>
        <v>137136470.3512269</v>
      </c>
      <c r="AS98" s="53">
        <f>'Temp Relocation Housing Costs'!AK98+'Temp Relocation Living Costs'!AK98</f>
        <v>61864854.52597259</v>
      </c>
      <c r="AT98" s="53">
        <f>'Temp Relocation Housing Costs'!AL98+'Temp Relocation Living Costs'!AL98</f>
        <v>39034617.88688276</v>
      </c>
      <c r="AU98" s="53">
        <f>'Temp Relocation Housing Costs'!AM98+'Temp Relocation Living Costs'!AM98</f>
        <v>20639300.389739498</v>
      </c>
      <c r="AW98" s="68">
        <v>2117</v>
      </c>
      <c r="AX98" s="55">
        <f t="shared" si="14"/>
        <v>0</v>
      </c>
      <c r="AY98" s="56">
        <f t="shared" si="15"/>
        <v>5441954.1451927414</v>
      </c>
      <c r="AZ98" s="57">
        <f t="shared" si="16"/>
        <v>524072472.35560679</v>
      </c>
      <c r="BA98" s="58">
        <f t="shared" si="17"/>
        <v>529514426.50079954</v>
      </c>
    </row>
    <row r="99" spans="1:53" x14ac:dyDescent="0.35">
      <c r="A99">
        <v>2118</v>
      </c>
      <c r="B99" s="51">
        <f>'Temp Relocation Housing Costs'!B99+'Temp Relocation Living Costs'!B99</f>
        <v>0</v>
      </c>
      <c r="C99" s="51">
        <f>'Temp Relocation Housing Costs'!C99+'Temp Relocation Living Costs'!C99</f>
        <v>0</v>
      </c>
      <c r="D99" s="51">
        <f>'Temp Relocation Housing Costs'!D99+'Temp Relocation Living Costs'!D99</f>
        <v>0</v>
      </c>
      <c r="E99" s="51">
        <f>'Temp Relocation Housing Costs'!E99+'Temp Relocation Living Costs'!E99</f>
        <v>0</v>
      </c>
      <c r="F99" s="51">
        <f>'Temp Relocation Housing Costs'!F99+'Temp Relocation Living Costs'!F99</f>
        <v>0</v>
      </c>
      <c r="G99" s="51">
        <f>'Temp Relocation Housing Costs'!G99+'Temp Relocation Living Costs'!G99</f>
        <v>0</v>
      </c>
      <c r="H99" s="52">
        <f>'Temp Relocation Housing Costs'!H99+'Temp Relocation Living Costs'!H99</f>
        <v>1311456.1206295202</v>
      </c>
      <c r="I99" s="52">
        <f>'Temp Relocation Housing Costs'!I99+'Temp Relocation Living Costs'!I99</f>
        <v>1505440.6013652771</v>
      </c>
      <c r="J99" s="52">
        <f>'Temp Relocation Housing Costs'!J99+'Temp Relocation Living Costs'!J99</f>
        <v>1037007.6776308619</v>
      </c>
      <c r="K99" s="52">
        <f>'Temp Relocation Housing Costs'!K99+'Temp Relocation Living Costs'!K99</f>
        <v>935575.86641561519</v>
      </c>
      <c r="L99" s="52">
        <f>'Temp Relocation Housing Costs'!L99+'Temp Relocation Living Costs'!L99</f>
        <v>770609.87616626662</v>
      </c>
      <c r="M99" s="52">
        <f>'Temp Relocation Housing Costs'!M99+'Temp Relocation Living Costs'!M99</f>
        <v>327288.19589558436</v>
      </c>
      <c r="N99" s="53">
        <f>'Temp Relocation Housing Costs'!N99+'Temp Relocation Living Costs'!N99</f>
        <v>100090922.93986736</v>
      </c>
      <c r="O99" s="53">
        <f>'Temp Relocation Housing Costs'!O99+'Temp Relocation Living Costs'!O99</f>
        <v>192623105.42917433</v>
      </c>
      <c r="P99" s="53">
        <f>'Temp Relocation Housing Costs'!P99+'Temp Relocation Living Costs'!P99</f>
        <v>153874814.2688525</v>
      </c>
      <c r="Q99" s="53">
        <f>'Temp Relocation Housing Costs'!Q99+'Temp Relocation Living Costs'!Q99</f>
        <v>62886089.331490897</v>
      </c>
      <c r="R99" s="53">
        <f>'Temp Relocation Housing Costs'!R99+'Temp Relocation Living Costs'!R99</f>
        <v>40402175.533265203</v>
      </c>
      <c r="S99" s="53">
        <f>'Temp Relocation Housing Costs'!S99+'Temp Relocation Living Costs'!S99</f>
        <v>22879117.003315885</v>
      </c>
      <c r="U99" s="68">
        <v>2118</v>
      </c>
      <c r="V99" s="55">
        <f t="shared" si="9"/>
        <v>0</v>
      </c>
      <c r="W99" s="56">
        <f t="shared" si="10"/>
        <v>5887378.3381031249</v>
      </c>
      <c r="X99" s="57">
        <f t="shared" si="11"/>
        <v>572756224.50596619</v>
      </c>
      <c r="Y99" s="58">
        <f t="shared" si="12"/>
        <v>578643602.84406936</v>
      </c>
      <c r="Z99" s="96">
        <f t="shared" si="13"/>
        <v>3209744.9745544191</v>
      </c>
      <c r="AC99">
        <v>2118</v>
      </c>
      <c r="AD99" s="51">
        <f>'Temp Relocation Housing Costs'!V99+'Temp Relocation Living Costs'!V99</f>
        <v>0</v>
      </c>
      <c r="AE99" s="51">
        <f>'Temp Relocation Housing Costs'!W99+'Temp Relocation Living Costs'!W99</f>
        <v>0</v>
      </c>
      <c r="AF99" s="51">
        <f>'Temp Relocation Housing Costs'!X99+'Temp Relocation Living Costs'!X99</f>
        <v>0</v>
      </c>
      <c r="AG99" s="51">
        <f>'Temp Relocation Housing Costs'!Y99+'Temp Relocation Living Costs'!Y99</f>
        <v>0</v>
      </c>
      <c r="AH99" s="51">
        <f>'Temp Relocation Housing Costs'!Z99+'Temp Relocation Living Costs'!Z99</f>
        <v>0</v>
      </c>
      <c r="AI99" s="51">
        <f>'Temp Relocation Housing Costs'!AA99+'Temp Relocation Living Costs'!AA99</f>
        <v>0</v>
      </c>
      <c r="AJ99" s="52">
        <f>'Temp Relocation Housing Costs'!AB99+'Temp Relocation Living Costs'!AB99</f>
        <v>1220933.7423392509</v>
      </c>
      <c r="AK99" s="52">
        <f>'Temp Relocation Housing Costs'!AC99+'Temp Relocation Living Costs'!AC99</f>
        <v>1374756.2761154526</v>
      </c>
      <c r="AL99" s="52">
        <f>'Temp Relocation Housing Costs'!AD99+'Temp Relocation Living Costs'!AD99</f>
        <v>937041.94194197212</v>
      </c>
      <c r="AM99" s="52">
        <f>'Temp Relocation Housing Costs'!AE99+'Temp Relocation Living Costs'!AE99</f>
        <v>933168.45884030929</v>
      </c>
      <c r="AN99" s="52">
        <f>'Temp Relocation Housing Costs'!AF99+'Temp Relocation Living Costs'!AF99</f>
        <v>754868.6422187346</v>
      </c>
      <c r="AO99" s="52">
        <f>'Temp Relocation Housing Costs'!AG99+'Temp Relocation Living Costs'!AG99</f>
        <v>299348.91459734453</v>
      </c>
      <c r="AP99" s="53">
        <f>'Temp Relocation Housing Costs'!AH99+'Temp Relocation Living Costs'!AH99</f>
        <v>93182214.17922987</v>
      </c>
      <c r="AQ99" s="53">
        <f>'Temp Relocation Housing Costs'!AI99+'Temp Relocation Living Costs'!AI99</f>
        <v>175901874.09151259</v>
      </c>
      <c r="AR99" s="53">
        <f>'Temp Relocation Housing Costs'!AJ99+'Temp Relocation Living Costs'!AJ99</f>
        <v>139041549.92165002</v>
      </c>
      <c r="AS99" s="53">
        <f>'Temp Relocation Housing Costs'!AK99+'Temp Relocation Living Costs'!AK99</f>
        <v>62724271.93829754</v>
      </c>
      <c r="AT99" s="53">
        <f>'Temp Relocation Housing Costs'!AL99+'Temp Relocation Living Costs'!AL99</f>
        <v>39576881.027279451</v>
      </c>
      <c r="AU99" s="53">
        <f>'Temp Relocation Housing Costs'!AM99+'Temp Relocation Living Costs'!AM99</f>
        <v>20926018.499222822</v>
      </c>
      <c r="AW99" s="68">
        <v>2118</v>
      </c>
      <c r="AX99" s="55">
        <f t="shared" si="14"/>
        <v>0</v>
      </c>
      <c r="AY99" s="56">
        <f t="shared" si="15"/>
        <v>5520117.9760530638</v>
      </c>
      <c r="AZ99" s="57">
        <f t="shared" si="16"/>
        <v>531352809.65719223</v>
      </c>
      <c r="BA99" s="58">
        <f t="shared" si="17"/>
        <v>536872927.63324535</v>
      </c>
    </row>
    <row r="100" spans="1:53" x14ac:dyDescent="0.35">
      <c r="A100">
        <v>2119</v>
      </c>
      <c r="B100" s="51">
        <f>'Temp Relocation Housing Costs'!B100+'Temp Relocation Living Costs'!B100</f>
        <v>0</v>
      </c>
      <c r="C100" s="51">
        <f>'Temp Relocation Housing Costs'!C100+'Temp Relocation Living Costs'!C100</f>
        <v>0</v>
      </c>
      <c r="D100" s="51">
        <f>'Temp Relocation Housing Costs'!D100+'Temp Relocation Living Costs'!D100</f>
        <v>0</v>
      </c>
      <c r="E100" s="51">
        <f>'Temp Relocation Housing Costs'!E100+'Temp Relocation Living Costs'!E100</f>
        <v>0</v>
      </c>
      <c r="F100" s="51">
        <f>'Temp Relocation Housing Costs'!F100+'Temp Relocation Living Costs'!F100</f>
        <v>0</v>
      </c>
      <c r="G100" s="51">
        <f>'Temp Relocation Housing Costs'!G100+'Temp Relocation Living Costs'!G100</f>
        <v>0</v>
      </c>
      <c r="H100" s="52">
        <f>'Temp Relocation Housing Costs'!H100+'Temp Relocation Living Costs'!H100</f>
        <v>1330292.8163565821</v>
      </c>
      <c r="I100" s="52">
        <f>'Temp Relocation Housing Costs'!I100+'Temp Relocation Living Costs'!I100</f>
        <v>1527063.5333848945</v>
      </c>
      <c r="J100" s="52">
        <f>'Temp Relocation Housing Costs'!J100+'Temp Relocation Living Costs'!J100</f>
        <v>1051902.4177467441</v>
      </c>
      <c r="K100" s="52">
        <f>'Temp Relocation Housing Costs'!K100+'Temp Relocation Living Costs'!K100</f>
        <v>949013.72197786893</v>
      </c>
      <c r="L100" s="52">
        <f>'Temp Relocation Housing Costs'!L100+'Temp Relocation Living Costs'!L100</f>
        <v>781678.2935790011</v>
      </c>
      <c r="M100" s="52">
        <f>'Temp Relocation Housing Costs'!M100+'Temp Relocation Living Costs'!M100</f>
        <v>331989.09900943376</v>
      </c>
      <c r="N100" s="53">
        <f>'Temp Relocation Housing Costs'!N100+'Temp Relocation Living Costs'!N100</f>
        <v>101481371.2428547</v>
      </c>
      <c r="O100" s="53">
        <f>'Temp Relocation Housing Costs'!O100+'Temp Relocation Living Costs'!O100</f>
        <v>195298997.13037345</v>
      </c>
      <c r="P100" s="53">
        <f>'Temp Relocation Housing Costs'!P100+'Temp Relocation Living Costs'!P100</f>
        <v>156012420.43820673</v>
      </c>
      <c r="Q100" s="53">
        <f>'Temp Relocation Housing Costs'!Q100+'Temp Relocation Living Costs'!Q100</f>
        <v>63759693.586744025</v>
      </c>
      <c r="R100" s="53">
        <f>'Temp Relocation Housing Costs'!R100+'Temp Relocation Living Costs'!R100</f>
        <v>40963436.582291357</v>
      </c>
      <c r="S100" s="53">
        <f>'Temp Relocation Housing Costs'!S100+'Temp Relocation Living Costs'!S100</f>
        <v>23196950.314036995</v>
      </c>
      <c r="U100" s="68">
        <v>2119</v>
      </c>
      <c r="V100" s="55">
        <f t="shared" si="9"/>
        <v>0</v>
      </c>
      <c r="W100" s="56">
        <f t="shared" si="10"/>
        <v>5971939.8820545245</v>
      </c>
      <c r="X100" s="57">
        <f t="shared" si="11"/>
        <v>580712869.29450715</v>
      </c>
      <c r="Y100" s="58">
        <f t="shared" si="12"/>
        <v>586684809.17656171</v>
      </c>
      <c r="Z100" s="96">
        <f t="shared" si="13"/>
        <v>3082938.3003922189</v>
      </c>
      <c r="AC100">
        <v>2119</v>
      </c>
      <c r="AD100" s="51">
        <f>'Temp Relocation Housing Costs'!V100+'Temp Relocation Living Costs'!V100</f>
        <v>0</v>
      </c>
      <c r="AE100" s="51">
        <f>'Temp Relocation Housing Costs'!W100+'Temp Relocation Living Costs'!W100</f>
        <v>0</v>
      </c>
      <c r="AF100" s="51">
        <f>'Temp Relocation Housing Costs'!X100+'Temp Relocation Living Costs'!X100</f>
        <v>0</v>
      </c>
      <c r="AG100" s="51">
        <f>'Temp Relocation Housing Costs'!Y100+'Temp Relocation Living Costs'!Y100</f>
        <v>0</v>
      </c>
      <c r="AH100" s="51">
        <f>'Temp Relocation Housing Costs'!Z100+'Temp Relocation Living Costs'!Z100</f>
        <v>0</v>
      </c>
      <c r="AI100" s="51">
        <f>'Temp Relocation Housing Costs'!AA100+'Temp Relocation Living Costs'!AA100</f>
        <v>0</v>
      </c>
      <c r="AJ100" s="52">
        <f>'Temp Relocation Housing Costs'!AB100+'Temp Relocation Living Costs'!AB100</f>
        <v>1238470.2477896269</v>
      </c>
      <c r="AK100" s="52">
        <f>'Temp Relocation Housing Costs'!AC100+'Temp Relocation Living Costs'!AC100</f>
        <v>1394502.1641133111</v>
      </c>
      <c r="AL100" s="52">
        <f>'Temp Relocation Housing Costs'!AD100+'Temp Relocation Living Costs'!AD100</f>
        <v>950500.85502812534</v>
      </c>
      <c r="AM100" s="52">
        <f>'Temp Relocation Housing Costs'!AE100+'Temp Relocation Living Costs'!AE100</f>
        <v>946571.73634594807</v>
      </c>
      <c r="AN100" s="52">
        <f>'Temp Relocation Housing Costs'!AF100+'Temp Relocation Living Costs'!AF100</f>
        <v>765710.96526996233</v>
      </c>
      <c r="AO100" s="52">
        <f>'Temp Relocation Housing Costs'!AG100+'Temp Relocation Living Costs'!AG100</f>
        <v>303648.52045666199</v>
      </c>
      <c r="AP100" s="53">
        <f>'Temp Relocation Housing Costs'!AH100+'Temp Relocation Living Costs'!AH100</f>
        <v>94476687.721570522</v>
      </c>
      <c r="AQ100" s="53">
        <f>'Temp Relocation Housing Costs'!AI100+'Temp Relocation Living Costs'!AI100</f>
        <v>178345476.91921142</v>
      </c>
      <c r="AR100" s="53">
        <f>'Temp Relocation Housing Costs'!AJ100+'Temp Relocation Living Costs'!AJ100</f>
        <v>140973094.57579851</v>
      </c>
      <c r="AS100" s="53">
        <f>'Temp Relocation Housing Costs'!AK100+'Temp Relocation Living Costs'!AK100</f>
        <v>63595628.2502492</v>
      </c>
      <c r="AT100" s="53">
        <f>'Temp Relocation Housing Costs'!AL100+'Temp Relocation Living Costs'!AL100</f>
        <v>40126677.207048662</v>
      </c>
      <c r="AU100" s="53">
        <f>'Temp Relocation Housing Costs'!AM100+'Temp Relocation Living Costs'!AM100</f>
        <v>21216719.654291667</v>
      </c>
      <c r="AW100" s="68">
        <v>2119</v>
      </c>
      <c r="AX100" s="55">
        <f t="shared" si="14"/>
        <v>0</v>
      </c>
      <c r="AY100" s="56">
        <f t="shared" si="15"/>
        <v>5599404.4890036359</v>
      </c>
      <c r="AZ100" s="57">
        <f t="shared" si="16"/>
        <v>538734284.32816994</v>
      </c>
      <c r="BA100" s="58">
        <f t="shared" si="17"/>
        <v>544333688.8171736</v>
      </c>
    </row>
    <row r="101" spans="1:53" x14ac:dyDescent="0.35">
      <c r="A101">
        <v>2120</v>
      </c>
      <c r="B101" s="51">
        <f>'Temp Relocation Housing Costs'!B101+'Temp Relocation Living Costs'!B101</f>
        <v>0</v>
      </c>
      <c r="C101" s="51">
        <f>'Temp Relocation Housing Costs'!C101+'Temp Relocation Living Costs'!C101</f>
        <v>0</v>
      </c>
      <c r="D101" s="51">
        <f>'Temp Relocation Housing Costs'!D101+'Temp Relocation Living Costs'!D101</f>
        <v>0</v>
      </c>
      <c r="E101" s="51">
        <f>'Temp Relocation Housing Costs'!E101+'Temp Relocation Living Costs'!E101</f>
        <v>0</v>
      </c>
      <c r="F101" s="51">
        <f>'Temp Relocation Housing Costs'!F101+'Temp Relocation Living Costs'!F101</f>
        <v>0</v>
      </c>
      <c r="G101" s="51">
        <f>'Temp Relocation Housing Costs'!G101+'Temp Relocation Living Costs'!G101</f>
        <v>0</v>
      </c>
      <c r="H101" s="52">
        <f>'Temp Relocation Housing Costs'!H101+'Temp Relocation Living Costs'!H101</f>
        <v>1439592.8064692772</v>
      </c>
      <c r="I101" s="52">
        <f>'Temp Relocation Housing Costs'!I101+'Temp Relocation Living Costs'!I101</f>
        <v>1652530.6689269436</v>
      </c>
      <c r="J101" s="52">
        <f>'Temp Relocation Housing Costs'!J101+'Temp Relocation Living Costs'!J101</f>
        <v>1138329.1972088236</v>
      </c>
      <c r="K101" s="52">
        <f>'Temp Relocation Housing Costs'!K101+'Temp Relocation Living Costs'!K101</f>
        <v>1026986.9239328206</v>
      </c>
      <c r="L101" s="52">
        <f>'Temp Relocation Housing Costs'!L101+'Temp Relocation Living Costs'!L101</f>
        <v>845902.82272701955</v>
      </c>
      <c r="M101" s="52">
        <f>'Temp Relocation Housing Costs'!M101+'Temp Relocation Living Costs'!M101</f>
        <v>359266.1050889187</v>
      </c>
      <c r="N101" s="53">
        <f>'Temp Relocation Housing Costs'!N101+'Temp Relocation Living Costs'!N101</f>
        <v>109768290.40232667</v>
      </c>
      <c r="O101" s="53">
        <f>'Temp Relocation Housing Costs'!O101+'Temp Relocation Living Costs'!O101</f>
        <v>211247017.75055501</v>
      </c>
      <c r="P101" s="53">
        <f>'Temp Relocation Housing Costs'!P101+'Temp Relocation Living Costs'!P101</f>
        <v>168752318.41367874</v>
      </c>
      <c r="Q101" s="53">
        <f>'Temp Relocation Housing Costs'!Q101+'Temp Relocation Living Costs'!Q101</f>
        <v>68966278.991681129</v>
      </c>
      <c r="R101" s="53">
        <f>'Temp Relocation Housing Costs'!R101+'Temp Relocation Living Costs'!R101</f>
        <v>44308490.785779029</v>
      </c>
      <c r="S101" s="53">
        <f>'Temp Relocation Housing Costs'!S101+'Temp Relocation Living Costs'!S101</f>
        <v>25091201.935240302</v>
      </c>
      <c r="U101" s="68">
        <v>2120</v>
      </c>
      <c r="V101" s="55">
        <f t="shared" si="9"/>
        <v>0</v>
      </c>
      <c r="W101" s="56">
        <f t="shared" si="10"/>
        <v>6462608.5243538031</v>
      </c>
      <c r="X101" s="57">
        <f t="shared" si="11"/>
        <v>628133598.27926075</v>
      </c>
      <c r="Y101" s="58">
        <f t="shared" si="12"/>
        <v>634596206.80361462</v>
      </c>
      <c r="Z101" s="96">
        <f t="shared" si="13"/>
        <v>3159061.4955857419</v>
      </c>
      <c r="AC101">
        <v>2120</v>
      </c>
      <c r="AD101" s="51">
        <f>'Temp Relocation Housing Costs'!V101+'Temp Relocation Living Costs'!V101</f>
        <v>0</v>
      </c>
      <c r="AE101" s="51">
        <f>'Temp Relocation Housing Costs'!W101+'Temp Relocation Living Costs'!W101</f>
        <v>0</v>
      </c>
      <c r="AF101" s="51">
        <f>'Temp Relocation Housing Costs'!X101+'Temp Relocation Living Costs'!X101</f>
        <v>0</v>
      </c>
      <c r="AG101" s="51">
        <f>'Temp Relocation Housing Costs'!Y101+'Temp Relocation Living Costs'!Y101</f>
        <v>0</v>
      </c>
      <c r="AH101" s="51">
        <f>'Temp Relocation Housing Costs'!Z101+'Temp Relocation Living Costs'!Z101</f>
        <v>0</v>
      </c>
      <c r="AI101" s="51">
        <f>'Temp Relocation Housing Costs'!AA101+'Temp Relocation Living Costs'!AA101</f>
        <v>0</v>
      </c>
      <c r="AJ101" s="52">
        <f>'Temp Relocation Housing Costs'!AB101+'Temp Relocation Living Costs'!AB101</f>
        <v>1340225.8794625176</v>
      </c>
      <c r="AK101" s="52">
        <f>'Temp Relocation Housing Costs'!AC101+'Temp Relocation Living Costs'!AC101</f>
        <v>1509077.7454256744</v>
      </c>
      <c r="AL101" s="52">
        <f>'Temp Relocation Housing Costs'!AD101+'Temp Relocation Living Costs'!AD101</f>
        <v>1028596.2433361041</v>
      </c>
      <c r="AM101" s="52">
        <f>'Temp Relocation Housing Costs'!AE101+'Temp Relocation Living Costs'!AE101</f>
        <v>1024344.2990114571</v>
      </c>
      <c r="AN101" s="52">
        <f>'Temp Relocation Housing Costs'!AF101+'Temp Relocation Living Costs'!AF101</f>
        <v>828623.58112727839</v>
      </c>
      <c r="AO101" s="52">
        <f>'Temp Relocation Housing Costs'!AG101+'Temp Relocation Living Costs'!AG101</f>
        <v>328596.99787124014</v>
      </c>
      <c r="AP101" s="53">
        <f>'Temp Relocation Housing Costs'!AH101+'Temp Relocation Living Costs'!AH101</f>
        <v>102191607.84942064</v>
      </c>
      <c r="AQ101" s="53">
        <f>'Temp Relocation Housing Costs'!AI101+'Temp Relocation Living Costs'!AI101</f>
        <v>192909081.36785585</v>
      </c>
      <c r="AR101" s="53">
        <f>'Temp Relocation Housing Costs'!AJ101+'Temp Relocation Living Costs'!AJ101</f>
        <v>152484888.55436563</v>
      </c>
      <c r="AS101" s="53">
        <f>'Temp Relocation Housing Costs'!AK101+'Temp Relocation Living Costs'!AK101</f>
        <v>68788816.160022885</v>
      </c>
      <c r="AT101" s="53">
        <f>'Temp Relocation Housing Costs'!AL101+'Temp Relocation Living Costs'!AL101</f>
        <v>43403402.049061976</v>
      </c>
      <c r="AU101" s="53">
        <f>'Temp Relocation Housing Costs'!AM101+'Temp Relocation Living Costs'!AM101</f>
        <v>22949266.607993525</v>
      </c>
      <c r="AW101" s="68">
        <v>2120</v>
      </c>
      <c r="AX101" s="55">
        <f t="shared" si="14"/>
        <v>0</v>
      </c>
      <c r="AY101" s="56">
        <f t="shared" si="15"/>
        <v>6059464.7462342717</v>
      </c>
      <c r="AZ101" s="57">
        <f t="shared" si="16"/>
        <v>582727062.58872044</v>
      </c>
      <c r="BA101" s="58">
        <f t="shared" si="17"/>
        <v>588786527.33495474</v>
      </c>
    </row>
    <row r="102" spans="1:53" x14ac:dyDescent="0.35">
      <c r="A102">
        <v>2121</v>
      </c>
      <c r="B102" s="51">
        <f>'Temp Relocation Housing Costs'!B102+'Temp Relocation Living Costs'!B102</f>
        <v>0</v>
      </c>
      <c r="C102" s="51">
        <f>'Temp Relocation Housing Costs'!C102+'Temp Relocation Living Costs'!C102</f>
        <v>0</v>
      </c>
      <c r="D102" s="51">
        <f>'Temp Relocation Housing Costs'!D102+'Temp Relocation Living Costs'!D102</f>
        <v>0</v>
      </c>
      <c r="E102" s="51">
        <f>'Temp Relocation Housing Costs'!E102+'Temp Relocation Living Costs'!E102</f>
        <v>0</v>
      </c>
      <c r="F102" s="51">
        <f>'Temp Relocation Housing Costs'!F102+'Temp Relocation Living Costs'!F102</f>
        <v>0</v>
      </c>
      <c r="G102" s="51">
        <f>'Temp Relocation Housing Costs'!G102+'Temp Relocation Living Costs'!G102</f>
        <v>0</v>
      </c>
      <c r="H102" s="52">
        <f>'Temp Relocation Housing Costs'!H102+'Temp Relocation Living Costs'!H102</f>
        <v>1460269.9539847523</v>
      </c>
      <c r="I102" s="52">
        <f>'Temp Relocation Housing Costs'!I102+'Temp Relocation Living Costs'!I102</f>
        <v>1676266.2837908806</v>
      </c>
      <c r="J102" s="52">
        <f>'Temp Relocation Housing Costs'!J102+'Temp Relocation Living Costs'!J102</f>
        <v>1154679.2377384</v>
      </c>
      <c r="K102" s="52">
        <f>'Temp Relocation Housing Costs'!K102+'Temp Relocation Living Costs'!K102</f>
        <v>1041737.7340418985</v>
      </c>
      <c r="L102" s="52">
        <f>'Temp Relocation Housing Costs'!L102+'Temp Relocation Living Costs'!L102</f>
        <v>858052.68716832716</v>
      </c>
      <c r="M102" s="52">
        <f>'Temp Relocation Housing Costs'!M102+'Temp Relocation Living Costs'!M102</f>
        <v>364426.31304414803</v>
      </c>
      <c r="N102" s="53">
        <f>'Temp Relocation Housing Costs'!N102+'Temp Relocation Living Costs'!N102</f>
        <v>111293175.26329887</v>
      </c>
      <c r="O102" s="53">
        <f>'Temp Relocation Housing Costs'!O102+'Temp Relocation Living Costs'!O102</f>
        <v>214181630.088168</v>
      </c>
      <c r="P102" s="53">
        <f>'Temp Relocation Housing Costs'!P102+'Temp Relocation Living Costs'!P102</f>
        <v>171096600.67096645</v>
      </c>
      <c r="Q102" s="53">
        <f>'Temp Relocation Housing Costs'!Q102+'Temp Relocation Living Costs'!Q102</f>
        <v>69924348.342734545</v>
      </c>
      <c r="R102" s="53">
        <f>'Temp Relocation Housing Costs'!R102+'Temp Relocation Living Costs'!R102</f>
        <v>44924017.788742431</v>
      </c>
      <c r="S102" s="53">
        <f>'Temp Relocation Housing Costs'!S102+'Temp Relocation Living Costs'!S102</f>
        <v>25439765.20277784</v>
      </c>
      <c r="U102" s="68">
        <v>2121</v>
      </c>
      <c r="V102" s="55">
        <f t="shared" si="9"/>
        <v>0</v>
      </c>
      <c r="W102" s="56">
        <f t="shared" si="10"/>
        <v>6555432.209768407</v>
      </c>
      <c r="X102" s="57">
        <f t="shared" si="11"/>
        <v>636859537.35668814</v>
      </c>
      <c r="Y102" s="58">
        <f t="shared" si="12"/>
        <v>643414969.56645656</v>
      </c>
      <c r="Z102" s="96">
        <f t="shared" si="13"/>
        <v>3034257.1754602166</v>
      </c>
      <c r="AC102">
        <v>2121</v>
      </c>
      <c r="AD102" s="51">
        <f>'Temp Relocation Housing Costs'!V102+'Temp Relocation Living Costs'!V102</f>
        <v>0</v>
      </c>
      <c r="AE102" s="51">
        <f>'Temp Relocation Housing Costs'!W102+'Temp Relocation Living Costs'!W102</f>
        <v>0</v>
      </c>
      <c r="AF102" s="51">
        <f>'Temp Relocation Housing Costs'!X102+'Temp Relocation Living Costs'!X102</f>
        <v>0</v>
      </c>
      <c r="AG102" s="51">
        <f>'Temp Relocation Housing Costs'!Y102+'Temp Relocation Living Costs'!Y102</f>
        <v>0</v>
      </c>
      <c r="AH102" s="51">
        <f>'Temp Relocation Housing Costs'!Z102+'Temp Relocation Living Costs'!Z102</f>
        <v>0</v>
      </c>
      <c r="AI102" s="51">
        <f>'Temp Relocation Housing Costs'!AA102+'Temp Relocation Living Costs'!AA102</f>
        <v>0</v>
      </c>
      <c r="AJ102" s="52">
        <f>'Temp Relocation Housing Costs'!AB102+'Temp Relocation Living Costs'!AB102</f>
        <v>1359475.8007521839</v>
      </c>
      <c r="AK102" s="52">
        <f>'Temp Relocation Housing Costs'!AC102+'Temp Relocation Living Costs'!AC102</f>
        <v>1530752.9184428386</v>
      </c>
      <c r="AL102" s="52">
        <f>'Temp Relocation Housing Costs'!AD102+'Temp Relocation Living Costs'!AD102</f>
        <v>1043370.1684083518</v>
      </c>
      <c r="AM102" s="52">
        <f>'Temp Relocation Housing Costs'!AE102+'Temp Relocation Living Costs'!AE102</f>
        <v>1039057.1525920769</v>
      </c>
      <c r="AN102" s="52">
        <f>'Temp Relocation Housing Costs'!AF102+'Temp Relocation Living Costs'!AF102</f>
        <v>840525.2605082636</v>
      </c>
      <c r="AO102" s="52">
        <f>'Temp Relocation Housing Costs'!AG102+'Temp Relocation Living Costs'!AG102</f>
        <v>333316.69955882337</v>
      </c>
      <c r="AP102" s="53">
        <f>'Temp Relocation Housing Costs'!AH102+'Temp Relocation Living Costs'!AH102</f>
        <v>103611238.55658419</v>
      </c>
      <c r="AQ102" s="53">
        <f>'Temp Relocation Housing Costs'!AI102+'Temp Relocation Living Costs'!AI102</f>
        <v>195588945.80451339</v>
      </c>
      <c r="AR102" s="53">
        <f>'Temp Relocation Housing Costs'!AJ102+'Temp Relocation Living Costs'!AJ102</f>
        <v>154603186.0811955</v>
      </c>
      <c r="AS102" s="53">
        <f>'Temp Relocation Housing Costs'!AK102+'Temp Relocation Living Costs'!AK102</f>
        <v>69744420.223656863</v>
      </c>
      <c r="AT102" s="53">
        <f>'Temp Relocation Housing Costs'!AL102+'Temp Relocation Living Costs'!AL102</f>
        <v>44006355.693112738</v>
      </c>
      <c r="AU102" s="53">
        <f>'Temp Relocation Housing Costs'!AM102+'Temp Relocation Living Costs'!AM102</f>
        <v>23268074.426651157</v>
      </c>
      <c r="AW102" s="68">
        <v>2121</v>
      </c>
      <c r="AX102" s="55">
        <f t="shared" si="14"/>
        <v>0</v>
      </c>
      <c r="AY102" s="56">
        <f t="shared" si="15"/>
        <v>6146498.000262538</v>
      </c>
      <c r="AZ102" s="57">
        <f t="shared" si="16"/>
        <v>590822220.78571379</v>
      </c>
      <c r="BA102" s="58">
        <f t="shared" si="17"/>
        <v>596968718.78597629</v>
      </c>
    </row>
    <row r="103" spans="1:53" x14ac:dyDescent="0.35">
      <c r="A103">
        <v>2122</v>
      </c>
      <c r="B103" s="51">
        <f>'Temp Relocation Housing Costs'!B103+'Temp Relocation Living Costs'!B103</f>
        <v>0</v>
      </c>
      <c r="C103" s="51">
        <f>'Temp Relocation Housing Costs'!C103+'Temp Relocation Living Costs'!C103</f>
        <v>0</v>
      </c>
      <c r="D103" s="51">
        <f>'Temp Relocation Housing Costs'!D103+'Temp Relocation Living Costs'!D103</f>
        <v>0</v>
      </c>
      <c r="E103" s="51">
        <f>'Temp Relocation Housing Costs'!E103+'Temp Relocation Living Costs'!E103</f>
        <v>0</v>
      </c>
      <c r="F103" s="51">
        <f>'Temp Relocation Housing Costs'!F103+'Temp Relocation Living Costs'!F103</f>
        <v>0</v>
      </c>
      <c r="G103" s="51">
        <f>'Temp Relocation Housing Costs'!G103+'Temp Relocation Living Costs'!G103</f>
        <v>0</v>
      </c>
      <c r="H103" s="52">
        <f>'Temp Relocation Housing Costs'!H103+'Temp Relocation Living Costs'!H103</f>
        <v>1481244.0913347523</v>
      </c>
      <c r="I103" s="52">
        <f>'Temp Relocation Housing Costs'!I103+'Temp Relocation Living Costs'!I103</f>
        <v>1700342.817842317</v>
      </c>
      <c r="J103" s="52">
        <f>'Temp Relocation Housing Costs'!J103+'Temp Relocation Living Costs'!J103</f>
        <v>1171264.117035157</v>
      </c>
      <c r="K103" s="52">
        <f>'Temp Relocation Housing Costs'!K103+'Temp Relocation Living Costs'!K103</f>
        <v>1056700.4128649819</v>
      </c>
      <c r="L103" s="52">
        <f>'Temp Relocation Housing Costs'!L103+'Temp Relocation Living Costs'!L103</f>
        <v>870377.06244229327</v>
      </c>
      <c r="M103" s="52">
        <f>'Temp Relocation Housing Costs'!M103+'Temp Relocation Living Costs'!M103</f>
        <v>369660.6380556876</v>
      </c>
      <c r="N103" s="53">
        <f>'Temp Relocation Housing Costs'!N103+'Temp Relocation Living Costs'!N103</f>
        <v>112839243.59930468</v>
      </c>
      <c r="O103" s="53">
        <f>'Temp Relocation Housing Costs'!O103+'Temp Relocation Living Costs'!O103</f>
        <v>217157009.62649104</v>
      </c>
      <c r="P103" s="53">
        <f>'Temp Relocation Housing Costs'!P103+'Temp Relocation Living Costs'!P103</f>
        <v>173473449.35076901</v>
      </c>
      <c r="Q103" s="53">
        <f>'Temp Relocation Housing Costs'!Q103+'Temp Relocation Living Costs'!Q103</f>
        <v>70895727.051561743</v>
      </c>
      <c r="R103" s="53">
        <f>'Temp Relocation Housing Costs'!R103+'Temp Relocation Living Costs'!R103</f>
        <v>45548095.601825021</v>
      </c>
      <c r="S103" s="53">
        <f>'Temp Relocation Housing Costs'!S103+'Temp Relocation Living Costs'!S103</f>
        <v>25793170.659692749</v>
      </c>
      <c r="U103" s="68">
        <v>2122</v>
      </c>
      <c r="V103" s="55">
        <f t="shared" si="9"/>
        <v>0</v>
      </c>
      <c r="W103" s="56">
        <f t="shared" si="10"/>
        <v>6649589.1395751899</v>
      </c>
      <c r="X103" s="57">
        <f t="shared" si="11"/>
        <v>645706695.88964427</v>
      </c>
      <c r="Y103" s="58">
        <f t="shared" si="12"/>
        <v>652356285.02921951</v>
      </c>
      <c r="Z103" s="96">
        <f t="shared" si="13"/>
        <v>2914383.4774197703</v>
      </c>
      <c r="AC103">
        <v>2122</v>
      </c>
      <c r="AD103" s="51">
        <f>'Temp Relocation Housing Costs'!V103+'Temp Relocation Living Costs'!V103</f>
        <v>0</v>
      </c>
      <c r="AE103" s="51">
        <f>'Temp Relocation Housing Costs'!W103+'Temp Relocation Living Costs'!W103</f>
        <v>0</v>
      </c>
      <c r="AF103" s="51">
        <f>'Temp Relocation Housing Costs'!X103+'Temp Relocation Living Costs'!X103</f>
        <v>0</v>
      </c>
      <c r="AG103" s="51">
        <f>'Temp Relocation Housing Costs'!Y103+'Temp Relocation Living Costs'!Y103</f>
        <v>0</v>
      </c>
      <c r="AH103" s="51">
        <f>'Temp Relocation Housing Costs'!Z103+'Temp Relocation Living Costs'!Z103</f>
        <v>0</v>
      </c>
      <c r="AI103" s="51">
        <f>'Temp Relocation Housing Costs'!AA103+'Temp Relocation Living Costs'!AA103</f>
        <v>0</v>
      </c>
      <c r="AJ103" s="52">
        <f>'Temp Relocation Housing Costs'!AB103+'Temp Relocation Living Costs'!AB103</f>
        <v>1379002.2123524293</v>
      </c>
      <c r="AK103" s="52">
        <f>'Temp Relocation Housing Costs'!AC103+'Temp Relocation Living Costs'!AC103</f>
        <v>1552739.4161261762</v>
      </c>
      <c r="AL103" s="52">
        <f>'Temp Relocation Housing Costs'!AD103+'Temp Relocation Living Costs'!AD103</f>
        <v>1058356.2941992537</v>
      </c>
      <c r="AM103" s="52">
        <f>'Temp Relocation Housing Costs'!AE103+'Temp Relocation Living Costs'!AE103</f>
        <v>1053981.3297098055</v>
      </c>
      <c r="AN103" s="52">
        <f>'Temp Relocation Housing Costs'!AF103+'Temp Relocation Living Costs'!AF103</f>
        <v>852597.8859922972</v>
      </c>
      <c r="AO103" s="52">
        <f>'Temp Relocation Housing Costs'!AG103+'Temp Relocation Living Costs'!AG103</f>
        <v>338104.19122672937</v>
      </c>
      <c r="AP103" s="53">
        <f>'Temp Relocation Housing Costs'!AH103+'Temp Relocation Living Costs'!AH103</f>
        <v>105050590.56363854</v>
      </c>
      <c r="AQ103" s="53">
        <f>'Temp Relocation Housing Costs'!AI103+'Temp Relocation Living Costs'!AI103</f>
        <v>198306038.52170572</v>
      </c>
      <c r="AR103" s="53">
        <f>'Temp Relocation Housing Costs'!AJ103+'Temp Relocation Living Costs'!AJ103</f>
        <v>156750910.68407661</v>
      </c>
      <c r="AS103" s="53">
        <f>'Temp Relocation Housing Costs'!AK103+'Temp Relocation Living Costs'!AK103</f>
        <v>70713299.397656292</v>
      </c>
      <c r="AT103" s="53">
        <f>'Temp Relocation Housing Costs'!AL103+'Temp Relocation Living Costs'!AL103</f>
        <v>44617685.480039634</v>
      </c>
      <c r="AU103" s="53">
        <f>'Temp Relocation Housing Costs'!AM103+'Temp Relocation Living Costs'!AM103</f>
        <v>23591311.076389696</v>
      </c>
      <c r="AW103" s="68">
        <v>2122</v>
      </c>
      <c r="AX103" s="55">
        <f t="shared" si="14"/>
        <v>0</v>
      </c>
      <c r="AY103" s="56">
        <f t="shared" si="15"/>
        <v>6234781.3296066904</v>
      </c>
      <c r="AZ103" s="57">
        <f t="shared" si="16"/>
        <v>599029835.72350645</v>
      </c>
      <c r="BA103" s="58">
        <f t="shared" si="17"/>
        <v>605264617.0531131</v>
      </c>
    </row>
    <row r="104" spans="1:53" x14ac:dyDescent="0.35">
      <c r="A104">
        <v>2123</v>
      </c>
      <c r="B104" s="51">
        <f>'Temp Relocation Housing Costs'!B104+'Temp Relocation Living Costs'!B104</f>
        <v>0</v>
      </c>
      <c r="C104" s="51">
        <f>'Temp Relocation Housing Costs'!C104+'Temp Relocation Living Costs'!C104</f>
        <v>0</v>
      </c>
      <c r="D104" s="51">
        <f>'Temp Relocation Housing Costs'!D104+'Temp Relocation Living Costs'!D104</f>
        <v>0</v>
      </c>
      <c r="E104" s="51">
        <f>'Temp Relocation Housing Costs'!E104+'Temp Relocation Living Costs'!E104</f>
        <v>0</v>
      </c>
      <c r="F104" s="51">
        <f>'Temp Relocation Housing Costs'!F104+'Temp Relocation Living Costs'!F104</f>
        <v>0</v>
      </c>
      <c r="G104" s="51">
        <f>'Temp Relocation Housing Costs'!G104+'Temp Relocation Living Costs'!G104</f>
        <v>0</v>
      </c>
      <c r="H104" s="52">
        <f>'Temp Relocation Housing Costs'!H104+'Temp Relocation Living Costs'!H104</f>
        <v>1502519.4842412171</v>
      </c>
      <c r="I104" s="52">
        <f>'Temp Relocation Housing Costs'!I104+'Temp Relocation Living Costs'!I104</f>
        <v>1724765.1677689138</v>
      </c>
      <c r="J104" s="52">
        <f>'Temp Relocation Housing Costs'!J104+'Temp Relocation Living Costs'!J104</f>
        <v>1188087.2081333378</v>
      </c>
      <c r="K104" s="52">
        <f>'Temp Relocation Housing Costs'!K104+'Temp Relocation Living Costs'!K104</f>
        <v>1071878.0035130349</v>
      </c>
      <c r="L104" s="52">
        <f>'Temp Relocation Housing Costs'!L104+'Temp Relocation Living Costs'!L104</f>
        <v>882878.45508146868</v>
      </c>
      <c r="M104" s="52">
        <f>'Temp Relocation Housing Costs'!M104+'Temp Relocation Living Costs'!M104</f>
        <v>374970.14468102867</v>
      </c>
      <c r="N104" s="53">
        <f>'Temp Relocation Housing Costs'!N104+'Temp Relocation Living Costs'!N104</f>
        <v>114406789.68804732</v>
      </c>
      <c r="O104" s="53">
        <f>'Temp Relocation Housing Costs'!O104+'Temp Relocation Living Costs'!O104</f>
        <v>220173722.69744915</v>
      </c>
      <c r="P104" s="53">
        <f>'Temp Relocation Housing Costs'!P104+'Temp Relocation Living Costs'!P104</f>
        <v>175883316.86101323</v>
      </c>
      <c r="Q104" s="53">
        <f>'Temp Relocation Housing Costs'!Q104+'Temp Relocation Living Costs'!Q104</f>
        <v>71880600.009793147</v>
      </c>
      <c r="R104" s="53">
        <f>'Temp Relocation Housing Costs'!R104+'Temp Relocation Living Costs'!R104</f>
        <v>46180843.011616729</v>
      </c>
      <c r="S104" s="53">
        <f>'Temp Relocation Housing Costs'!S104+'Temp Relocation Living Costs'!S104</f>
        <v>26151485.572963949</v>
      </c>
      <c r="U104" s="68">
        <v>2123</v>
      </c>
      <c r="V104" s="55">
        <f t="shared" si="9"/>
        <v>0</v>
      </c>
      <c r="W104" s="56">
        <f t="shared" si="10"/>
        <v>6745098.4634190015</v>
      </c>
      <c r="X104" s="57">
        <f t="shared" si="11"/>
        <v>654676757.84088349</v>
      </c>
      <c r="Y104" s="58">
        <f t="shared" si="12"/>
        <v>661421856.30430245</v>
      </c>
      <c r="Z104" s="96">
        <f t="shared" si="13"/>
        <v>2799245.6080063083</v>
      </c>
      <c r="AC104">
        <v>2123</v>
      </c>
      <c r="AD104" s="51">
        <f>'Temp Relocation Housing Costs'!V104+'Temp Relocation Living Costs'!V104</f>
        <v>0</v>
      </c>
      <c r="AE104" s="51">
        <f>'Temp Relocation Housing Costs'!W104+'Temp Relocation Living Costs'!W104</f>
        <v>0</v>
      </c>
      <c r="AF104" s="51">
        <f>'Temp Relocation Housing Costs'!X104+'Temp Relocation Living Costs'!X104</f>
        <v>0</v>
      </c>
      <c r="AG104" s="51">
        <f>'Temp Relocation Housing Costs'!Y104+'Temp Relocation Living Costs'!Y104</f>
        <v>0</v>
      </c>
      <c r="AH104" s="51">
        <f>'Temp Relocation Housing Costs'!Z104+'Temp Relocation Living Costs'!Z104</f>
        <v>0</v>
      </c>
      <c r="AI104" s="51">
        <f>'Temp Relocation Housing Costs'!AA104+'Temp Relocation Living Costs'!AA104</f>
        <v>0</v>
      </c>
      <c r="AJ104" s="52">
        <f>'Temp Relocation Housing Costs'!AB104+'Temp Relocation Living Costs'!AB104</f>
        <v>1398809.0855466002</v>
      </c>
      <c r="AK104" s="52">
        <f>'Temp Relocation Housing Costs'!AC104+'Temp Relocation Living Costs'!AC104</f>
        <v>1575041.7100915629</v>
      </c>
      <c r="AL104" s="52">
        <f>'Temp Relocation Housing Costs'!AD104+'Temp Relocation Living Costs'!AD104</f>
        <v>1073557.6685884192</v>
      </c>
      <c r="AM104" s="52">
        <f>'Temp Relocation Housing Costs'!AE104+'Temp Relocation Living Costs'!AE104</f>
        <v>1069119.8656451278</v>
      </c>
      <c r="AN104" s="52">
        <f>'Temp Relocation Housing Costs'!AF104+'Temp Relocation Living Costs'!AF104</f>
        <v>864843.91291103559</v>
      </c>
      <c r="AO104" s="52">
        <f>'Temp Relocation Housing Costs'!AG104+'Temp Relocation Living Costs'!AG104</f>
        <v>342960.44655544398</v>
      </c>
      <c r="AP104" s="53">
        <f>'Temp Relocation Housing Costs'!AH104+'Temp Relocation Living Costs'!AH104</f>
        <v>106509937.83596598</v>
      </c>
      <c r="AQ104" s="53">
        <f>'Temp Relocation Housing Costs'!AI104+'Temp Relocation Living Costs'!AI104</f>
        <v>201060876.68920171</v>
      </c>
      <c r="AR104" s="53">
        <f>'Temp Relocation Housing Costs'!AJ104+'Temp Relocation Living Costs'!AJ104</f>
        <v>158928471.15959883</v>
      </c>
      <c r="AS104" s="53">
        <f>'Temp Relocation Housing Costs'!AK104+'Temp Relocation Living Costs'!AK104</f>
        <v>71695638.097891688</v>
      </c>
      <c r="AT104" s="53">
        <f>'Temp Relocation Housing Costs'!AL104+'Temp Relocation Living Costs'!AL104</f>
        <v>45237507.769981109</v>
      </c>
      <c r="AU104" s="53">
        <f>'Temp Relocation Housing Costs'!AM104+'Temp Relocation Living Costs'!AM104</f>
        <v>23919038.081875704</v>
      </c>
      <c r="AW104" s="68">
        <v>2123</v>
      </c>
      <c r="AX104" s="55">
        <f t="shared" si="14"/>
        <v>0</v>
      </c>
      <c r="AY104" s="56">
        <f t="shared" si="15"/>
        <v>6324332.6893381895</v>
      </c>
      <c r="AZ104" s="57">
        <f t="shared" si="16"/>
        <v>607351469.63451505</v>
      </c>
      <c r="BA104" s="58">
        <f t="shared" si="17"/>
        <v>613675802.32385325</v>
      </c>
    </row>
    <row r="105" spans="1:53" x14ac:dyDescent="0.35">
      <c r="A105">
        <v>2124</v>
      </c>
      <c r="B105" s="51">
        <f>'Temp Relocation Housing Costs'!B105+'Temp Relocation Living Costs'!B105</f>
        <v>0</v>
      </c>
      <c r="C105" s="51">
        <f>'Temp Relocation Housing Costs'!C105+'Temp Relocation Living Costs'!C105</f>
        <v>0</v>
      </c>
      <c r="D105" s="51">
        <f>'Temp Relocation Housing Costs'!D105+'Temp Relocation Living Costs'!D105</f>
        <v>0</v>
      </c>
      <c r="E105" s="51">
        <f>'Temp Relocation Housing Costs'!E105+'Temp Relocation Living Costs'!E105</f>
        <v>0</v>
      </c>
      <c r="F105" s="51">
        <f>'Temp Relocation Housing Costs'!F105+'Temp Relocation Living Costs'!F105</f>
        <v>0</v>
      </c>
      <c r="G105" s="51">
        <f>'Temp Relocation Housing Costs'!G105+'Temp Relocation Living Costs'!G105</f>
        <v>0</v>
      </c>
      <c r="H105" s="52">
        <f>'Temp Relocation Housing Costs'!H105+'Temp Relocation Living Costs'!H105</f>
        <v>1524100.4596954689</v>
      </c>
      <c r="I105" s="52">
        <f>'Temp Relocation Housing Costs'!I105+'Temp Relocation Living Costs'!I105</f>
        <v>1749538.3005903941</v>
      </c>
      <c r="J105" s="52">
        <f>'Temp Relocation Housing Costs'!J105+'Temp Relocation Living Costs'!J105</f>
        <v>1205151.9325147229</v>
      </c>
      <c r="K105" s="52">
        <f>'Temp Relocation Housing Costs'!K105+'Temp Relocation Living Costs'!K105</f>
        <v>1087273.5928058082</v>
      </c>
      <c r="L105" s="52">
        <f>'Temp Relocation Housing Costs'!L105+'Temp Relocation Living Costs'!L105</f>
        <v>895559.40762021299</v>
      </c>
      <c r="M105" s="52">
        <f>'Temp Relocation Housing Costs'!M105+'Temp Relocation Living Costs'!M105</f>
        <v>380355.91276810615</v>
      </c>
      <c r="N105" s="53">
        <f>'Temp Relocation Housing Costs'!N105+'Temp Relocation Living Costs'!N105</f>
        <v>115996111.89529227</v>
      </c>
      <c r="O105" s="53">
        <f>'Temp Relocation Housing Costs'!O105+'Temp Relocation Living Costs'!O105</f>
        <v>223232343.50036648</v>
      </c>
      <c r="P105" s="53">
        <f>'Temp Relocation Housing Costs'!P105+'Temp Relocation Living Costs'!P105</f>
        <v>178326661.89440957</v>
      </c>
      <c r="Q105" s="53">
        <f>'Temp Relocation Housing Costs'!Q105+'Temp Relocation Living Costs'!Q105</f>
        <v>72879154.677546337</v>
      </c>
      <c r="R105" s="53">
        <f>'Temp Relocation Housing Costs'!R105+'Temp Relocation Living Costs'!R105</f>
        <v>46822380.454873256</v>
      </c>
      <c r="S105" s="53">
        <f>'Temp Relocation Housing Costs'!S105+'Temp Relocation Living Costs'!S105</f>
        <v>26514778.144033272</v>
      </c>
      <c r="U105" s="68">
        <v>2124</v>
      </c>
      <c r="V105" s="55">
        <f t="shared" si="9"/>
        <v>0</v>
      </c>
      <c r="W105" s="56">
        <f t="shared" si="10"/>
        <v>6841979.6059947126</v>
      </c>
      <c r="X105" s="57">
        <f t="shared" si="11"/>
        <v>663771430.56652117</v>
      </c>
      <c r="Y105" s="58">
        <f t="shared" si="12"/>
        <v>670613410.17251587</v>
      </c>
      <c r="Z105" s="96">
        <f t="shared" si="13"/>
        <v>2688656.4694517381</v>
      </c>
      <c r="AC105">
        <v>2124</v>
      </c>
      <c r="AD105" s="51">
        <f>'Temp Relocation Housing Costs'!V105+'Temp Relocation Living Costs'!V105</f>
        <v>0</v>
      </c>
      <c r="AE105" s="51">
        <f>'Temp Relocation Housing Costs'!W105+'Temp Relocation Living Costs'!W105</f>
        <v>0</v>
      </c>
      <c r="AF105" s="51">
        <f>'Temp Relocation Housing Costs'!X105+'Temp Relocation Living Costs'!X105</f>
        <v>0</v>
      </c>
      <c r="AG105" s="51">
        <f>'Temp Relocation Housing Costs'!Y105+'Temp Relocation Living Costs'!Y105</f>
        <v>0</v>
      </c>
      <c r="AH105" s="51">
        <f>'Temp Relocation Housing Costs'!Z105+'Temp Relocation Living Costs'!Z105</f>
        <v>0</v>
      </c>
      <c r="AI105" s="51">
        <f>'Temp Relocation Housing Costs'!AA105+'Temp Relocation Living Costs'!AA105</f>
        <v>0</v>
      </c>
      <c r="AJ105" s="52">
        <f>'Temp Relocation Housing Costs'!AB105+'Temp Relocation Living Costs'!AB105</f>
        <v>1418900.4486583474</v>
      </c>
      <c r="AK105" s="52">
        <f>'Temp Relocation Housing Costs'!AC105+'Temp Relocation Living Costs'!AC105</f>
        <v>1597664.3361815498</v>
      </c>
      <c r="AL105" s="52">
        <f>'Temp Relocation Housing Costs'!AD105+'Temp Relocation Living Costs'!AD105</f>
        <v>1088977.3832327393</v>
      </c>
      <c r="AM105" s="52">
        <f>'Temp Relocation Housing Costs'!AE105+'Temp Relocation Living Costs'!AE105</f>
        <v>1084475.8392748428</v>
      </c>
      <c r="AN105" s="52">
        <f>'Temp Relocation Housing Costs'!AF105+'Temp Relocation Living Costs'!AF105</f>
        <v>877265.83186253451</v>
      </c>
      <c r="AO105" s="52">
        <f>'Temp Relocation Housing Costs'!AG105+'Temp Relocation Living Costs'!AG105</f>
        <v>347886.45321061224</v>
      </c>
      <c r="AP105" s="53">
        <f>'Temp Relocation Housing Costs'!AH105+'Temp Relocation Living Costs'!AH105</f>
        <v>107989558.14483531</v>
      </c>
      <c r="AQ105" s="53">
        <f>'Temp Relocation Housing Costs'!AI105+'Temp Relocation Living Costs'!AI105</f>
        <v>203853984.66121638</v>
      </c>
      <c r="AR105" s="53">
        <f>'Temp Relocation Housing Costs'!AJ105+'Temp Relocation Living Costs'!AJ105</f>
        <v>161136281.98329362</v>
      </c>
      <c r="AS105" s="53">
        <f>'Temp Relocation Housing Costs'!AK105+'Temp Relocation Living Costs'!AK105</f>
        <v>72691623.302111447</v>
      </c>
      <c r="AT105" s="53">
        <f>'Temp Relocation Housing Costs'!AL105+'Temp Relocation Living Costs'!AL105</f>
        <v>45865940.539533429</v>
      </c>
      <c r="AU105" s="53">
        <f>'Temp Relocation Housing Costs'!AM105+'Temp Relocation Living Costs'!AM105</f>
        <v>24251317.822467305</v>
      </c>
      <c r="AW105" s="68">
        <v>2124</v>
      </c>
      <c r="AX105" s="55">
        <f t="shared" si="14"/>
        <v>0</v>
      </c>
      <c r="AY105" s="56">
        <f t="shared" si="15"/>
        <v>6415170.2924206257</v>
      </c>
      <c r="AZ105" s="57">
        <f t="shared" si="16"/>
        <v>615788706.45345736</v>
      </c>
      <c r="BA105" s="58">
        <f t="shared" si="17"/>
        <v>622203876.74587798</v>
      </c>
    </row>
    <row r="106" spans="1:53" x14ac:dyDescent="0.35">
      <c r="A106">
        <v>2125</v>
      </c>
      <c r="B106" s="51">
        <f>'Temp Relocation Housing Costs'!B106+'Temp Relocation Living Costs'!B106</f>
        <v>0</v>
      </c>
      <c r="C106" s="51">
        <f>'Temp Relocation Housing Costs'!C106+'Temp Relocation Living Costs'!C106</f>
        <v>0</v>
      </c>
      <c r="D106" s="51">
        <f>'Temp Relocation Housing Costs'!D106+'Temp Relocation Living Costs'!D106</f>
        <v>0</v>
      </c>
      <c r="E106" s="51">
        <f>'Temp Relocation Housing Costs'!E106+'Temp Relocation Living Costs'!E106</f>
        <v>0</v>
      </c>
      <c r="F106" s="51">
        <f>'Temp Relocation Housing Costs'!F106+'Temp Relocation Living Costs'!F106</f>
        <v>0</v>
      </c>
      <c r="G106" s="51">
        <f>'Temp Relocation Housing Costs'!G106+'Temp Relocation Living Costs'!G106</f>
        <v>0</v>
      </c>
      <c r="H106" s="52">
        <f>'Temp Relocation Housing Costs'!H106+'Temp Relocation Living Costs'!H106</f>
        <v>1545991.4068382359</v>
      </c>
      <c r="I106" s="52">
        <f>'Temp Relocation Housing Costs'!I106+'Temp Relocation Living Costs'!I106</f>
        <v>1774667.2546687382</v>
      </c>
      <c r="J106" s="52">
        <f>'Temp Relocation Housing Costs'!J106+'Temp Relocation Living Costs'!J106</f>
        <v>1222461.7608044895</v>
      </c>
      <c r="K106" s="52">
        <f>'Temp Relocation Housing Costs'!K106+'Temp Relocation Living Costs'!K106</f>
        <v>1102890.3118996362</v>
      </c>
      <c r="L106" s="52">
        <f>'Temp Relocation Housing Costs'!L106+'Temp Relocation Living Costs'!L106</f>
        <v>908422.49911179277</v>
      </c>
      <c r="M106" s="52">
        <f>'Temp Relocation Housing Costs'!M106+'Temp Relocation Living Costs'!M106</f>
        <v>385819.0376749179</v>
      </c>
      <c r="N106" s="53">
        <f>'Temp Relocation Housing Costs'!N106+'Temp Relocation Living Costs'!N106</f>
        <v>117607512.73165821</v>
      </c>
      <c r="O106" s="53">
        <f>'Temp Relocation Housing Costs'!O106+'Temp Relocation Living Costs'!O106</f>
        <v>226333454.21125942</v>
      </c>
      <c r="P106" s="53">
        <f>'Temp Relocation Housing Costs'!P106+'Temp Relocation Living Costs'!P106</f>
        <v>180803949.51576012</v>
      </c>
      <c r="Q106" s="53">
        <f>'Temp Relocation Housing Costs'!Q106+'Temp Relocation Living Costs'!Q106</f>
        <v>73891581.119107142</v>
      </c>
      <c r="R106" s="53">
        <f>'Temp Relocation Housing Costs'!R106+'Temp Relocation Living Costs'!R106</f>
        <v>47472830.041439861</v>
      </c>
      <c r="S106" s="53">
        <f>'Temp Relocation Housing Costs'!S106+'Temp Relocation Living Costs'!S106</f>
        <v>26883117.521786906</v>
      </c>
      <c r="U106" s="68">
        <v>2125</v>
      </c>
      <c r="V106" s="55">
        <f t="shared" si="9"/>
        <v>0</v>
      </c>
      <c r="W106" s="56">
        <f t="shared" si="10"/>
        <v>6940252.2709978102</v>
      </c>
      <c r="X106" s="57">
        <f t="shared" si="11"/>
        <v>672992445.14101171</v>
      </c>
      <c r="Y106" s="58">
        <f t="shared" si="12"/>
        <v>679932697.41200948</v>
      </c>
      <c r="Z106" s="96">
        <f t="shared" si="13"/>
        <v>2582436.3556445669</v>
      </c>
      <c r="AC106">
        <v>2125</v>
      </c>
      <c r="AD106" s="51">
        <f>'Temp Relocation Housing Costs'!V106+'Temp Relocation Living Costs'!V106</f>
        <v>0</v>
      </c>
      <c r="AE106" s="51">
        <f>'Temp Relocation Housing Costs'!W106+'Temp Relocation Living Costs'!W106</f>
        <v>0</v>
      </c>
      <c r="AF106" s="51">
        <f>'Temp Relocation Housing Costs'!X106+'Temp Relocation Living Costs'!X106</f>
        <v>0</v>
      </c>
      <c r="AG106" s="51">
        <f>'Temp Relocation Housing Costs'!Y106+'Temp Relocation Living Costs'!Y106</f>
        <v>0</v>
      </c>
      <c r="AH106" s="51">
        <f>'Temp Relocation Housing Costs'!Z106+'Temp Relocation Living Costs'!Z106</f>
        <v>0</v>
      </c>
      <c r="AI106" s="51">
        <f>'Temp Relocation Housing Costs'!AA106+'Temp Relocation Living Costs'!AA106</f>
        <v>0</v>
      </c>
      <c r="AJ106" s="52">
        <f>'Temp Relocation Housing Costs'!AB106+'Temp Relocation Living Costs'!AB106</f>
        <v>1439280.3878709073</v>
      </c>
      <c r="AK106" s="52">
        <f>'Temp Relocation Housing Costs'!AC106+'Temp Relocation Living Costs'!AC106</f>
        <v>1620611.8953878649</v>
      </c>
      <c r="AL106" s="52">
        <f>'Temp Relocation Housing Costs'!AD106+'Temp Relocation Living Costs'!AD106</f>
        <v>1104618.5741951645</v>
      </c>
      <c r="AM106" s="52">
        <f>'Temp Relocation Housing Costs'!AE106+'Temp Relocation Living Costs'!AE106</f>
        <v>1100052.3736982474</v>
      </c>
      <c r="AN106" s="52">
        <f>'Temp Relocation Housing Costs'!AF106+'Temp Relocation Living Costs'!AF106</f>
        <v>889866.16921778675</v>
      </c>
      <c r="AO106" s="52">
        <f>'Temp Relocation Housing Costs'!AG106+'Temp Relocation Living Costs'!AG106</f>
        <v>352883.21304391074</v>
      </c>
      <c r="AP106" s="53">
        <f>'Temp Relocation Housing Costs'!AH106+'Temp Relocation Living Costs'!AH106</f>
        <v>109489733.12027289</v>
      </c>
      <c r="AQ106" s="53">
        <f>'Temp Relocation Housing Costs'!AI106+'Temp Relocation Living Costs'!AI106</f>
        <v>206685894.07621589</v>
      </c>
      <c r="AR106" s="53">
        <f>'Temp Relocation Housing Costs'!AJ106+'Temp Relocation Living Costs'!AJ106</f>
        <v>163374763.38852528</v>
      </c>
      <c r="AS106" s="53">
        <f>'Temp Relocation Housing Costs'!AK106+'Temp Relocation Living Costs'!AK106</f>
        <v>73701444.585531339</v>
      </c>
      <c r="AT106" s="53">
        <f>'Temp Relocation Housing Costs'!AL106+'Temp Relocation Living Costs'!AL106</f>
        <v>46503103.404206254</v>
      </c>
      <c r="AU106" s="53">
        <f>'Temp Relocation Housing Costs'!AM106+'Temp Relocation Living Costs'!AM106</f>
        <v>24588213.544087492</v>
      </c>
      <c r="AW106" s="68">
        <v>2125</v>
      </c>
      <c r="AX106" s="55">
        <f t="shared" si="14"/>
        <v>0</v>
      </c>
      <c r="AY106" s="56">
        <f t="shared" si="15"/>
        <v>6507312.6134138815</v>
      </c>
      <c r="AZ106" s="57">
        <f t="shared" si="16"/>
        <v>624343152.11883926</v>
      </c>
      <c r="BA106" s="58">
        <f t="shared" si="17"/>
        <v>630850464.73225319</v>
      </c>
    </row>
    <row r="107" spans="1:53" x14ac:dyDescent="0.35">
      <c r="A107">
        <v>2126</v>
      </c>
      <c r="B107" s="51">
        <f>'Temp Relocation Housing Costs'!B107+'Temp Relocation Living Costs'!B107</f>
        <v>0</v>
      </c>
      <c r="C107" s="51">
        <f>'Temp Relocation Housing Costs'!C107+'Temp Relocation Living Costs'!C107</f>
        <v>0</v>
      </c>
      <c r="D107" s="51">
        <f>'Temp Relocation Housing Costs'!D107+'Temp Relocation Living Costs'!D107</f>
        <v>0</v>
      </c>
      <c r="E107" s="51">
        <f>'Temp Relocation Housing Costs'!E107+'Temp Relocation Living Costs'!E107</f>
        <v>0</v>
      </c>
      <c r="F107" s="51">
        <f>'Temp Relocation Housing Costs'!F107+'Temp Relocation Living Costs'!F107</f>
        <v>0</v>
      </c>
      <c r="G107" s="51">
        <f>'Temp Relocation Housing Costs'!G107+'Temp Relocation Living Costs'!G107</f>
        <v>0</v>
      </c>
      <c r="H107" s="52">
        <f>'Temp Relocation Housing Costs'!H107+'Temp Relocation Living Costs'!H107</f>
        <v>1568196.7778523159</v>
      </c>
      <c r="I107" s="52">
        <f>'Temp Relocation Housing Costs'!I107+'Temp Relocation Living Costs'!I107</f>
        <v>1800157.1407328863</v>
      </c>
      <c r="J107" s="52">
        <f>'Temp Relocation Housing Costs'!J107+'Temp Relocation Living Costs'!J107</f>
        <v>1240020.2134770728</v>
      </c>
      <c r="K107" s="52">
        <f>'Temp Relocation Housing Costs'!K107+'Temp Relocation Living Costs'!K107</f>
        <v>1118731.3369242523</v>
      </c>
      <c r="L107" s="52">
        <f>'Temp Relocation Housing Costs'!L107+'Temp Relocation Living Costs'!L107</f>
        <v>921470.34565291251</v>
      </c>
      <c r="M107" s="52">
        <f>'Temp Relocation Housing Costs'!M107+'Temp Relocation Living Costs'!M107</f>
        <v>391360.63049229851</v>
      </c>
      <c r="N107" s="53">
        <f>'Temp Relocation Housing Costs'!N107+'Temp Relocation Living Costs'!N107</f>
        <v>119241298.91019651</v>
      </c>
      <c r="O107" s="53">
        <f>'Temp Relocation Housing Costs'!O107+'Temp Relocation Living Costs'!O107</f>
        <v>229477645.09364715</v>
      </c>
      <c r="P107" s="53">
        <f>'Temp Relocation Housing Costs'!P107+'Temp Relocation Living Costs'!P107</f>
        <v>183315651.25047821</v>
      </c>
      <c r="Q107" s="53">
        <f>'Temp Relocation Housing Costs'!Q107+'Temp Relocation Living Costs'!Q107</f>
        <v>74918072.039106354</v>
      </c>
      <c r="R107" s="53">
        <f>'Temp Relocation Housing Costs'!R107+'Temp Relocation Living Costs'!R107</f>
        <v>48132315.57749375</v>
      </c>
      <c r="S107" s="53">
        <f>'Temp Relocation Housing Costs'!S107+'Temp Relocation Living Costs'!S107</f>
        <v>27256573.815717123</v>
      </c>
      <c r="U107" s="68">
        <v>2126</v>
      </c>
      <c r="V107" s="55">
        <f t="shared" si="9"/>
        <v>0</v>
      </c>
      <c r="W107" s="56">
        <f t="shared" si="10"/>
        <v>7039936.4451317387</v>
      </c>
      <c r="X107" s="57">
        <f t="shared" si="11"/>
        <v>682341556.68663907</v>
      </c>
      <c r="Y107" s="58">
        <f t="shared" si="12"/>
        <v>689381493.13177085</v>
      </c>
      <c r="Z107" s="96">
        <f t="shared" si="13"/>
        <v>2480412.6601079493</v>
      </c>
      <c r="AC107">
        <v>2126</v>
      </c>
      <c r="AD107" s="51">
        <f>'Temp Relocation Housing Costs'!V107+'Temp Relocation Living Costs'!V107</f>
        <v>0</v>
      </c>
      <c r="AE107" s="51">
        <f>'Temp Relocation Housing Costs'!W107+'Temp Relocation Living Costs'!W107</f>
        <v>0</v>
      </c>
      <c r="AF107" s="51">
        <f>'Temp Relocation Housing Costs'!X107+'Temp Relocation Living Costs'!X107</f>
        <v>0</v>
      </c>
      <c r="AG107" s="51">
        <f>'Temp Relocation Housing Costs'!Y107+'Temp Relocation Living Costs'!Y107</f>
        <v>0</v>
      </c>
      <c r="AH107" s="51">
        <f>'Temp Relocation Housing Costs'!Z107+'Temp Relocation Living Costs'!Z107</f>
        <v>0</v>
      </c>
      <c r="AI107" s="51">
        <f>'Temp Relocation Housing Costs'!AA107+'Temp Relocation Living Costs'!AA107</f>
        <v>0</v>
      </c>
      <c r="AJ107" s="52">
        <f>'Temp Relocation Housing Costs'!AB107+'Temp Relocation Living Costs'!AB107</f>
        <v>1459953.0480581492</v>
      </c>
      <c r="AK107" s="52">
        <f>'Temp Relocation Housing Costs'!AC107+'Temp Relocation Living Costs'!AC107</f>
        <v>1643889.0547871632</v>
      </c>
      <c r="AL107" s="52">
        <f>'Temp Relocation Housing Costs'!AD107+'Temp Relocation Living Costs'!AD107</f>
        <v>1120484.4225825185</v>
      </c>
      <c r="AM107" s="52">
        <f>'Temp Relocation Housing Costs'!AE107+'Temp Relocation Living Costs'!AE107</f>
        <v>1115852.6368723132</v>
      </c>
      <c r="AN107" s="52">
        <f>'Temp Relocation Housing Costs'!AF107+'Temp Relocation Living Costs'!AF107</f>
        <v>902647.48763453693</v>
      </c>
      <c r="AO107" s="52">
        <f>'Temp Relocation Housing Costs'!AG107+'Temp Relocation Living Costs'!AG107</f>
        <v>357951.74229680374</v>
      </c>
      <c r="AP107" s="53">
        <f>'Temp Relocation Housing Costs'!AH107+'Temp Relocation Living Costs'!AH107</f>
        <v>111010748.30466764</v>
      </c>
      <c r="AQ107" s="53">
        <f>'Temp Relocation Housing Costs'!AI107+'Temp Relocation Living Costs'!AI107</f>
        <v>209557143.95810929</v>
      </c>
      <c r="AR107" s="53">
        <f>'Temp Relocation Housing Costs'!AJ107+'Temp Relocation Living Costs'!AJ107</f>
        <v>165644341.44647771</v>
      </c>
      <c r="AS107" s="53">
        <f>'Temp Relocation Housing Costs'!AK107+'Temp Relocation Living Costs'!AK107</f>
        <v>74725294.156917885</v>
      </c>
      <c r="AT107" s="53">
        <f>'Temp Relocation Housing Costs'!AL107+'Temp Relocation Living Costs'!AL107</f>
        <v>47149117.641190246</v>
      </c>
      <c r="AU107" s="53">
        <f>'Temp Relocation Housing Costs'!AM107+'Temp Relocation Living Costs'!AM107</f>
        <v>24929789.371262215</v>
      </c>
      <c r="AW107" s="68">
        <v>2126</v>
      </c>
      <c r="AX107" s="55">
        <f t="shared" si="14"/>
        <v>0</v>
      </c>
      <c r="AY107" s="56">
        <f t="shared" si="15"/>
        <v>6600778.3922314839</v>
      </c>
      <c r="AZ107" s="57">
        <f t="shared" si="16"/>
        <v>633016434.87862504</v>
      </c>
      <c r="BA107" s="58">
        <f t="shared" si="17"/>
        <v>639617213.2708565</v>
      </c>
    </row>
    <row r="108" spans="1:53" x14ac:dyDescent="0.35">
      <c r="A108">
        <v>2127</v>
      </c>
      <c r="B108" s="51">
        <f>'Temp Relocation Housing Costs'!B108+'Temp Relocation Living Costs'!B108</f>
        <v>0</v>
      </c>
      <c r="C108" s="51">
        <f>'Temp Relocation Housing Costs'!C108+'Temp Relocation Living Costs'!C108</f>
        <v>0</v>
      </c>
      <c r="D108" s="51">
        <f>'Temp Relocation Housing Costs'!D108+'Temp Relocation Living Costs'!D108</f>
        <v>0</v>
      </c>
      <c r="E108" s="51">
        <f>'Temp Relocation Housing Costs'!E108+'Temp Relocation Living Costs'!E108</f>
        <v>0</v>
      </c>
      <c r="F108" s="51">
        <f>'Temp Relocation Housing Costs'!F108+'Temp Relocation Living Costs'!F108</f>
        <v>0</v>
      </c>
      <c r="G108" s="51">
        <f>'Temp Relocation Housing Costs'!G108+'Temp Relocation Living Costs'!G108</f>
        <v>0</v>
      </c>
      <c r="H108" s="52">
        <f>'Temp Relocation Housing Costs'!H108+'Temp Relocation Living Costs'!H108</f>
        <v>1590721.0888680627</v>
      </c>
      <c r="I108" s="52">
        <f>'Temp Relocation Housing Costs'!I108+'Temp Relocation Living Costs'!I108</f>
        <v>1826013.1429181569</v>
      </c>
      <c r="J108" s="52">
        <f>'Temp Relocation Housing Costs'!J108+'Temp Relocation Living Costs'!J108</f>
        <v>1257830.8615721553</v>
      </c>
      <c r="K108" s="52">
        <f>'Temp Relocation Housing Costs'!K108+'Temp Relocation Living Costs'!K108</f>
        <v>1134799.88962875</v>
      </c>
      <c r="L108" s="52">
        <f>'Temp Relocation Housing Costs'!L108+'Temp Relocation Living Costs'!L108</f>
        <v>934705.60091577447</v>
      </c>
      <c r="M108" s="52">
        <f>'Temp Relocation Housing Costs'!M108+'Temp Relocation Living Costs'!M108</f>
        <v>396981.81826989329</v>
      </c>
      <c r="N108" s="53">
        <f>'Temp Relocation Housing Costs'!N108+'Temp Relocation Living Costs'!N108</f>
        <v>120897781.40477097</v>
      </c>
      <c r="O108" s="53">
        <f>'Temp Relocation Housing Costs'!O108+'Temp Relocation Living Costs'!O108</f>
        <v>232665514.61090291</v>
      </c>
      <c r="P108" s="53">
        <f>'Temp Relocation Housing Costs'!P108+'Temp Relocation Living Costs'!P108</f>
        <v>185862245.17433867</v>
      </c>
      <c r="Q108" s="53">
        <f>'Temp Relocation Housing Costs'!Q108+'Temp Relocation Living Costs'!Q108</f>
        <v>75958822.819199011</v>
      </c>
      <c r="R108" s="53">
        <f>'Temp Relocation Housing Costs'!R108+'Temp Relocation Living Costs'!R108</f>
        <v>48800962.58910922</v>
      </c>
      <c r="S108" s="53">
        <f>'Temp Relocation Housing Costs'!S108+'Temp Relocation Living Costs'!S108</f>
        <v>27635218.109266914</v>
      </c>
      <c r="U108" s="68">
        <v>2127</v>
      </c>
      <c r="V108" s="55">
        <f t="shared" si="9"/>
        <v>0</v>
      </c>
      <c r="W108" s="56">
        <f t="shared" si="10"/>
        <v>7141052.4021727936</v>
      </c>
      <c r="X108" s="57">
        <f t="shared" si="11"/>
        <v>691820544.7075876</v>
      </c>
      <c r="Y108" s="58">
        <f t="shared" si="12"/>
        <v>698961597.1097604</v>
      </c>
      <c r="Z108" s="96">
        <f t="shared" si="13"/>
        <v>2382419.5955146546</v>
      </c>
      <c r="AC108">
        <v>2127</v>
      </c>
      <c r="AD108" s="51">
        <f>'Temp Relocation Housing Costs'!V108+'Temp Relocation Living Costs'!V108</f>
        <v>0</v>
      </c>
      <c r="AE108" s="51">
        <f>'Temp Relocation Housing Costs'!W108+'Temp Relocation Living Costs'!W108</f>
        <v>0</v>
      </c>
      <c r="AF108" s="51">
        <f>'Temp Relocation Housing Costs'!X108+'Temp Relocation Living Costs'!X108</f>
        <v>0</v>
      </c>
      <c r="AG108" s="51">
        <f>'Temp Relocation Housing Costs'!Y108+'Temp Relocation Living Costs'!Y108</f>
        <v>0</v>
      </c>
      <c r="AH108" s="51">
        <f>'Temp Relocation Housing Costs'!Z108+'Temp Relocation Living Costs'!Z108</f>
        <v>0</v>
      </c>
      <c r="AI108" s="51">
        <f>'Temp Relocation Housing Costs'!AA108+'Temp Relocation Living Costs'!AA108</f>
        <v>0</v>
      </c>
      <c r="AJ108" s="52">
        <f>'Temp Relocation Housing Costs'!AB108+'Temp Relocation Living Costs'!AB108</f>
        <v>1480922.63362756</v>
      </c>
      <c r="AK108" s="52">
        <f>'Temp Relocation Housing Costs'!AC108+'Temp Relocation Living Costs'!AC108</f>
        <v>1667500.5484902156</v>
      </c>
      <c r="AL108" s="52">
        <f>'Temp Relocation Housing Costs'!AD108+'Temp Relocation Living Costs'!AD108</f>
        <v>1136578.1551924732</v>
      </c>
      <c r="AM108" s="52">
        <f>'Temp Relocation Housing Costs'!AE108+'Temp Relocation Living Costs'!AE108</f>
        <v>1131879.8422559856</v>
      </c>
      <c r="AN108" s="52">
        <f>'Temp Relocation Housing Costs'!AF108+'Temp Relocation Living Costs'!AF108</f>
        <v>915612.3865784735</v>
      </c>
      <c r="AO108" s="52">
        <f>'Temp Relocation Housing Costs'!AG108+'Temp Relocation Living Costs'!AG108</f>
        <v>363093.07180722611</v>
      </c>
      <c r="AP108" s="53">
        <f>'Temp Relocation Housing Costs'!AH108+'Temp Relocation Living Costs'!AH108</f>
        <v>112552893.20712112</v>
      </c>
      <c r="AQ108" s="53">
        <f>'Temp Relocation Housing Costs'!AI108+'Temp Relocation Living Costs'!AI108</f>
        <v>212468280.81884617</v>
      </c>
      <c r="AR108" s="53">
        <f>'Temp Relocation Housing Costs'!AJ108+'Temp Relocation Living Costs'!AJ108</f>
        <v>167945448.14725301</v>
      </c>
      <c r="AS108" s="53">
        <f>'Temp Relocation Housing Costs'!AK108+'Temp Relocation Living Costs'!AK108</f>
        <v>75763366.895173475</v>
      </c>
      <c r="AT108" s="53">
        <f>'Temp Relocation Housing Costs'!AL108+'Temp Relocation Living Costs'!AL108</f>
        <v>47804106.212440915</v>
      </c>
      <c r="AU108" s="53">
        <f>'Temp Relocation Housing Costs'!AM108+'Temp Relocation Living Costs'!AM108</f>
        <v>25276110.319325898</v>
      </c>
      <c r="AW108" s="68">
        <v>2127</v>
      </c>
      <c r="AX108" s="55">
        <f t="shared" si="14"/>
        <v>0</v>
      </c>
      <c r="AY108" s="56">
        <f t="shared" si="15"/>
        <v>6695586.6379519338</v>
      </c>
      <c r="AZ108" s="57">
        <f t="shared" si="16"/>
        <v>641810205.6001606</v>
      </c>
      <c r="BA108" s="58">
        <f t="shared" si="17"/>
        <v>648505792.23811257</v>
      </c>
    </row>
    <row r="109" spans="1:53" x14ac:dyDescent="0.35">
      <c r="A109">
        <v>2128</v>
      </c>
      <c r="B109" s="51">
        <f>'Temp Relocation Housing Costs'!B109+'Temp Relocation Living Costs'!B109</f>
        <v>0</v>
      </c>
      <c r="C109" s="51">
        <f>'Temp Relocation Housing Costs'!C109+'Temp Relocation Living Costs'!C109</f>
        <v>0</v>
      </c>
      <c r="D109" s="51">
        <f>'Temp Relocation Housing Costs'!D109+'Temp Relocation Living Costs'!D109</f>
        <v>0</v>
      </c>
      <c r="E109" s="51">
        <f>'Temp Relocation Housing Costs'!E109+'Temp Relocation Living Costs'!E109</f>
        <v>0</v>
      </c>
      <c r="F109" s="51">
        <f>'Temp Relocation Housing Costs'!F109+'Temp Relocation Living Costs'!F109</f>
        <v>0</v>
      </c>
      <c r="G109" s="51">
        <f>'Temp Relocation Housing Costs'!G109+'Temp Relocation Living Costs'!G109</f>
        <v>0</v>
      </c>
      <c r="H109" s="52">
        <f>'Temp Relocation Housing Costs'!H109+'Temp Relocation Living Costs'!H109</f>
        <v>1613568.9208818742</v>
      </c>
      <c r="I109" s="52">
        <f>'Temp Relocation Housing Costs'!I109+'Temp Relocation Living Costs'!I109</f>
        <v>1852240.5198205991</v>
      </c>
      <c r="J109" s="52">
        <f>'Temp Relocation Housing Costs'!J109+'Temp Relocation Living Costs'!J109</f>
        <v>1275897.3274209471</v>
      </c>
      <c r="K109" s="52">
        <f>'Temp Relocation Housing Costs'!K109+'Temp Relocation Living Costs'!K109</f>
        <v>1151099.238036823</v>
      </c>
      <c r="L109" s="52">
        <f>'Temp Relocation Housing Costs'!L109+'Temp Relocation Living Costs'!L109</f>
        <v>948130.9566877844</v>
      </c>
      <c r="M109" s="52">
        <f>'Temp Relocation Housing Costs'!M109+'Temp Relocation Living Costs'!M109</f>
        <v>402683.74424537795</v>
      </c>
      <c r="N109" s="53">
        <f>'Temp Relocation Housing Costs'!N109+'Temp Relocation Living Costs'!N109</f>
        <v>122577275.50924829</v>
      </c>
      <c r="O109" s="53">
        <f>'Temp Relocation Housing Costs'!O109+'Temp Relocation Living Costs'!O109</f>
        <v>235897669.54016426</v>
      </c>
      <c r="P109" s="53">
        <f>'Temp Relocation Housing Costs'!P109+'Temp Relocation Living Costs'!P109</f>
        <v>188444216.0044741</v>
      </c>
      <c r="Q109" s="53">
        <f>'Temp Relocation Housing Costs'!Q109+'Temp Relocation Living Costs'!Q109</f>
        <v>77014031.555253148</v>
      </c>
      <c r="R109" s="53">
        <f>'Temp Relocation Housing Costs'!R109+'Temp Relocation Living Costs'!R109</f>
        <v>49478898.346150272</v>
      </c>
      <c r="S109" s="53">
        <f>'Temp Relocation Housing Costs'!S109+'Temp Relocation Living Costs'!S109</f>
        <v>28019122.473359965</v>
      </c>
      <c r="U109" s="68">
        <v>2128</v>
      </c>
      <c r="V109" s="55">
        <f t="shared" si="9"/>
        <v>0</v>
      </c>
      <c r="W109" s="56">
        <f t="shared" si="10"/>
        <v>7243620.7070934055</v>
      </c>
      <c r="X109" s="57">
        <f t="shared" si="11"/>
        <v>701431213.42865002</v>
      </c>
      <c r="Y109" s="58">
        <f t="shared" si="12"/>
        <v>708674834.13574338</v>
      </c>
      <c r="Z109" s="96">
        <f t="shared" si="13"/>
        <v>2288297.9242831585</v>
      </c>
      <c r="AC109">
        <v>2128</v>
      </c>
      <c r="AD109" s="51">
        <f>'Temp Relocation Housing Costs'!V109+'Temp Relocation Living Costs'!V109</f>
        <v>0</v>
      </c>
      <c r="AE109" s="51">
        <f>'Temp Relocation Housing Costs'!W109+'Temp Relocation Living Costs'!W109</f>
        <v>0</v>
      </c>
      <c r="AF109" s="51">
        <f>'Temp Relocation Housing Costs'!X109+'Temp Relocation Living Costs'!X109</f>
        <v>0</v>
      </c>
      <c r="AG109" s="51">
        <f>'Temp Relocation Housing Costs'!Y109+'Temp Relocation Living Costs'!Y109</f>
        <v>0</v>
      </c>
      <c r="AH109" s="51">
        <f>'Temp Relocation Housing Costs'!Z109+'Temp Relocation Living Costs'!Z109</f>
        <v>0</v>
      </c>
      <c r="AI109" s="51">
        <f>'Temp Relocation Housing Costs'!AA109+'Temp Relocation Living Costs'!AA109</f>
        <v>0</v>
      </c>
      <c r="AJ109" s="52">
        <f>'Temp Relocation Housing Costs'!AB109+'Temp Relocation Living Costs'!AB109</f>
        <v>1502193.4093753377</v>
      </c>
      <c r="AK109" s="52">
        <f>'Temp Relocation Housing Costs'!AC109+'Temp Relocation Living Costs'!AC109</f>
        <v>1691451.1786047341</v>
      </c>
      <c r="AL109" s="52">
        <f>'Temp Relocation Housing Costs'!AD109+'Temp Relocation Living Costs'!AD109</f>
        <v>1152903.0451698129</v>
      </c>
      <c r="AM109" s="52">
        <f>'Temp Relocation Housing Costs'!AE109+'Temp Relocation Living Costs'!AE109</f>
        <v>1148137.2494637365</v>
      </c>
      <c r="AN109" s="52">
        <f>'Temp Relocation Housing Costs'!AF109+'Temp Relocation Living Costs'!AF109</f>
        <v>928763.50285190914</v>
      </c>
      <c r="AO109" s="52">
        <f>'Temp Relocation Housing Costs'!AG109+'Temp Relocation Living Costs'!AG109</f>
        <v>368308.2472192361</v>
      </c>
      <c r="AP109" s="53">
        <f>'Temp Relocation Housing Costs'!AH109+'Temp Relocation Living Costs'!AH109</f>
        <v>114116461.35855258</v>
      </c>
      <c r="AQ109" s="53">
        <f>'Temp Relocation Housing Costs'!AI109+'Temp Relocation Living Costs'!AI109</f>
        <v>215419858.76243946</v>
      </c>
      <c r="AR109" s="53">
        <f>'Temp Relocation Housing Costs'!AJ109+'Temp Relocation Living Costs'!AJ109</f>
        <v>170278521.48209566</v>
      </c>
      <c r="AS109" s="53">
        <f>'Temp Relocation Housing Costs'!AK109+'Temp Relocation Living Costs'!AK109</f>
        <v>76815860.38642931</v>
      </c>
      <c r="AT109" s="53">
        <f>'Temp Relocation Housing Costs'!AL109+'Temp Relocation Living Costs'!AL109</f>
        <v>48468193.788083009</v>
      </c>
      <c r="AU109" s="53">
        <f>'Temp Relocation Housing Costs'!AM109+'Temp Relocation Living Costs'!AM109</f>
        <v>25627242.306796357</v>
      </c>
      <c r="AW109" s="68">
        <v>2128</v>
      </c>
      <c r="AX109" s="55">
        <f t="shared" si="14"/>
        <v>0</v>
      </c>
      <c r="AY109" s="56">
        <f t="shared" si="15"/>
        <v>6791756.6326847672</v>
      </c>
      <c r="AZ109" s="57">
        <f t="shared" si="16"/>
        <v>650726138.08439624</v>
      </c>
      <c r="BA109" s="58">
        <f t="shared" si="17"/>
        <v>657517894.71708107</v>
      </c>
    </row>
    <row r="110" spans="1:53" x14ac:dyDescent="0.35">
      <c r="A110">
        <v>2129</v>
      </c>
      <c r="B110" s="51">
        <f>'Temp Relocation Housing Costs'!B110+'Temp Relocation Living Costs'!B110</f>
        <v>0</v>
      </c>
      <c r="C110" s="51">
        <f>'Temp Relocation Housing Costs'!C110+'Temp Relocation Living Costs'!C110</f>
        <v>0</v>
      </c>
      <c r="D110" s="51">
        <f>'Temp Relocation Housing Costs'!D110+'Temp Relocation Living Costs'!D110</f>
        <v>0</v>
      </c>
      <c r="E110" s="51">
        <f>'Temp Relocation Housing Costs'!E110+'Temp Relocation Living Costs'!E110</f>
        <v>0</v>
      </c>
      <c r="F110" s="51">
        <f>'Temp Relocation Housing Costs'!F110+'Temp Relocation Living Costs'!F110</f>
        <v>0</v>
      </c>
      <c r="G110" s="51">
        <f>'Temp Relocation Housing Costs'!G110+'Temp Relocation Living Costs'!G110</f>
        <v>0</v>
      </c>
      <c r="H110" s="52">
        <f>'Temp Relocation Housing Costs'!H110+'Temp Relocation Living Costs'!H110</f>
        <v>1636744.9206878804</v>
      </c>
      <c r="I110" s="52">
        <f>'Temp Relocation Housing Costs'!I110+'Temp Relocation Living Costs'!I110</f>
        <v>1878844.605566486</v>
      </c>
      <c r="J110" s="52">
        <f>'Temp Relocation Housing Costs'!J110+'Temp Relocation Living Costs'!J110</f>
        <v>1294223.2853828988</v>
      </c>
      <c r="K110" s="52">
        <f>'Temp Relocation Housing Costs'!K110+'Temp Relocation Living Costs'!K110</f>
        <v>1167632.6971114157</v>
      </c>
      <c r="L110" s="52">
        <f>'Temp Relocation Housing Costs'!L110+'Temp Relocation Living Costs'!L110</f>
        <v>961749.14341900568</v>
      </c>
      <c r="M110" s="52">
        <f>'Temp Relocation Housing Costs'!M110+'Temp Relocation Living Costs'!M110</f>
        <v>408467.56807697006</v>
      </c>
      <c r="N110" s="53">
        <f>'Temp Relocation Housing Costs'!N110+'Temp Relocation Living Costs'!N110</f>
        <v>124280100.8975109</v>
      </c>
      <c r="O110" s="53">
        <f>'Temp Relocation Housing Costs'!O110+'Temp Relocation Living Costs'!O110</f>
        <v>239174725.08782718</v>
      </c>
      <c r="P110" s="53">
        <f>'Temp Relocation Housing Costs'!P110+'Temp Relocation Living Costs'!P110</f>
        <v>191062055.19163617</v>
      </c>
      <c r="Q110" s="53">
        <f>'Temp Relocation Housing Costs'!Q110+'Temp Relocation Living Costs'!Q110</f>
        <v>78083899.095055431</v>
      </c>
      <c r="R110" s="53">
        <f>'Temp Relocation Housing Costs'!R110+'Temp Relocation Living Costs'!R110</f>
        <v>50166251.886494979</v>
      </c>
      <c r="S110" s="53">
        <f>'Temp Relocation Housing Costs'!S110+'Temp Relocation Living Costs'!S110</f>
        <v>28408359.980118528</v>
      </c>
      <c r="U110" s="68">
        <v>2129</v>
      </c>
      <c r="V110" s="55">
        <f t="shared" si="9"/>
        <v>0</v>
      </c>
      <c r="W110" s="56">
        <f t="shared" si="10"/>
        <v>7347662.2202446563</v>
      </c>
      <c r="X110" s="57">
        <f t="shared" si="11"/>
        <v>711175392.13864326</v>
      </c>
      <c r="Y110" s="58">
        <f t="shared" si="12"/>
        <v>718523054.35888791</v>
      </c>
      <c r="Z110" s="96">
        <f t="shared" si="13"/>
        <v>2197894.6998170754</v>
      </c>
      <c r="AC110">
        <v>2129</v>
      </c>
      <c r="AD110" s="51">
        <f>'Temp Relocation Housing Costs'!V110+'Temp Relocation Living Costs'!V110</f>
        <v>0</v>
      </c>
      <c r="AE110" s="51">
        <f>'Temp Relocation Housing Costs'!W110+'Temp Relocation Living Costs'!W110</f>
        <v>0</v>
      </c>
      <c r="AF110" s="51">
        <f>'Temp Relocation Housing Costs'!X110+'Temp Relocation Living Costs'!X110</f>
        <v>0</v>
      </c>
      <c r="AG110" s="51">
        <f>'Temp Relocation Housing Costs'!Y110+'Temp Relocation Living Costs'!Y110</f>
        <v>0</v>
      </c>
      <c r="AH110" s="51">
        <f>'Temp Relocation Housing Costs'!Z110+'Temp Relocation Living Costs'!Z110</f>
        <v>0</v>
      </c>
      <c r="AI110" s="51">
        <f>'Temp Relocation Housing Costs'!AA110+'Temp Relocation Living Costs'!AA110</f>
        <v>0</v>
      </c>
      <c r="AJ110" s="52">
        <f>'Temp Relocation Housing Costs'!AB110+'Temp Relocation Living Costs'!AB110</f>
        <v>1523769.7013537677</v>
      </c>
      <c r="AK110" s="52">
        <f>'Temp Relocation Housing Costs'!AC110+'Temp Relocation Living Costs'!AC110</f>
        <v>1715745.8162120252</v>
      </c>
      <c r="AL110" s="52">
        <f>'Temp Relocation Housing Costs'!AD110+'Temp Relocation Living Costs'!AD110</f>
        <v>1169462.4126721302</v>
      </c>
      <c r="AM110" s="52">
        <f>'Temp Relocation Housing Costs'!AE110+'Temp Relocation Living Costs'!AE110</f>
        <v>1164628.1649285047</v>
      </c>
      <c r="AN110" s="52">
        <f>'Temp Relocation Housing Costs'!AF110+'Temp Relocation Living Costs'!AF110</f>
        <v>942103.51113005436</v>
      </c>
      <c r="AO110" s="52">
        <f>'Temp Relocation Housing Costs'!AG110+'Temp Relocation Living Costs'!AG110</f>
        <v>373598.32919567771</v>
      </c>
      <c r="AP110" s="53">
        <f>'Temp Relocation Housing Costs'!AH110+'Temp Relocation Living Costs'!AH110</f>
        <v>115701750.36756937</v>
      </c>
      <c r="AQ110" s="53">
        <f>'Temp Relocation Housing Costs'!AI110+'Temp Relocation Living Costs'!AI110</f>
        <v>218412439.59043282</v>
      </c>
      <c r="AR110" s="53">
        <f>'Temp Relocation Housing Costs'!AJ110+'Temp Relocation Living Costs'!AJ110</f>
        <v>172644005.52675989</v>
      </c>
      <c r="AS110" s="53">
        <f>'Temp Relocation Housing Costs'!AK110+'Temp Relocation Living Costs'!AK110</f>
        <v>77882974.961653993</v>
      </c>
      <c r="AT110" s="53">
        <f>'Temp Relocation Housing Costs'!AL110+'Temp Relocation Living Costs'!AL110</f>
        <v>49141506.770140231</v>
      </c>
      <c r="AU110" s="53">
        <f>'Temp Relocation Housing Costs'!AM110+'Temp Relocation Living Costs'!AM110</f>
        <v>25983252.167921711</v>
      </c>
      <c r="AW110" s="68">
        <v>2129</v>
      </c>
      <c r="AX110" s="55">
        <f t="shared" si="14"/>
        <v>0</v>
      </c>
      <c r="AY110" s="56">
        <f t="shared" si="15"/>
        <v>6889307.9354921598</v>
      </c>
      <c r="AZ110" s="57">
        <f t="shared" si="16"/>
        <v>659765929.38447797</v>
      </c>
      <c r="BA110" s="58">
        <f t="shared" si="17"/>
        <v>666655237.31997013</v>
      </c>
    </row>
    <row r="111" spans="1:53" x14ac:dyDescent="0.35">
      <c r="A111">
        <v>2130</v>
      </c>
      <c r="B111" s="51">
        <f>'Temp Relocation Housing Costs'!B111+'Temp Relocation Living Costs'!B111</f>
        <v>0</v>
      </c>
      <c r="C111" s="51">
        <f>'Temp Relocation Housing Costs'!C111+'Temp Relocation Living Costs'!C111</f>
        <v>0</v>
      </c>
      <c r="D111" s="51">
        <f>'Temp Relocation Housing Costs'!D111+'Temp Relocation Living Costs'!D111</f>
        <v>0</v>
      </c>
      <c r="E111" s="51">
        <f>'Temp Relocation Housing Costs'!E111+'Temp Relocation Living Costs'!E111</f>
        <v>0</v>
      </c>
      <c r="F111" s="51">
        <f>'Temp Relocation Housing Costs'!F111+'Temp Relocation Living Costs'!F111</f>
        <v>0</v>
      </c>
      <c r="G111" s="51">
        <f>'Temp Relocation Housing Costs'!G111+'Temp Relocation Living Costs'!G111</f>
        <v>0</v>
      </c>
      <c r="H111" s="52">
        <f>'Temp Relocation Housing Costs'!H111+'Temp Relocation Living Costs'!H111</f>
        <v>1767635.9803942898</v>
      </c>
      <c r="I111" s="52">
        <f>'Temp Relocation Housing Costs'!I111+'Temp Relocation Living Costs'!I111</f>
        <v>2029096.4611475705</v>
      </c>
      <c r="J111" s="52">
        <f>'Temp Relocation Housing Costs'!J111+'Temp Relocation Living Costs'!J111</f>
        <v>1397722.770965101</v>
      </c>
      <c r="K111" s="52">
        <f>'Temp Relocation Housing Costs'!K111+'Temp Relocation Living Costs'!K111</f>
        <v>1261008.6893879247</v>
      </c>
      <c r="L111" s="52">
        <f>'Temp Relocation Housing Costs'!L111+'Temp Relocation Living Costs'!L111</f>
        <v>1038660.5564087215</v>
      </c>
      <c r="M111" s="52">
        <f>'Temp Relocation Housing Costs'!M111+'Temp Relocation Living Costs'!M111</f>
        <v>441132.86134626251</v>
      </c>
      <c r="N111" s="53">
        <f>'Temp Relocation Housing Costs'!N111+'Temp Relocation Living Costs'!N111</f>
        <v>134156456.86647391</v>
      </c>
      <c r="O111" s="53">
        <f>'Temp Relocation Housing Costs'!O111+'Temp Relocation Living Costs'!O111</f>
        <v>258181587.06080085</v>
      </c>
      <c r="P111" s="53">
        <f>'Temp Relocation Housing Costs'!P111+'Temp Relocation Living Costs'!P111</f>
        <v>206245474.3843064</v>
      </c>
      <c r="Q111" s="53">
        <f>'Temp Relocation Housing Costs'!Q111+'Temp Relocation Living Costs'!Q111</f>
        <v>84289111.171148971</v>
      </c>
      <c r="R111" s="53">
        <f>'Temp Relocation Housing Costs'!R111+'Temp Relocation Living Costs'!R111</f>
        <v>54152889.792979084</v>
      </c>
      <c r="S111" s="53">
        <f>'Temp Relocation Housing Costs'!S111+'Temp Relocation Living Costs'!S111</f>
        <v>30665930.368554804</v>
      </c>
      <c r="U111" s="68">
        <v>2130</v>
      </c>
      <c r="V111" s="55">
        <f t="shared" si="9"/>
        <v>0</v>
      </c>
      <c r="W111" s="56">
        <f t="shared" si="10"/>
        <v>7935257.3196498705</v>
      </c>
      <c r="X111" s="57">
        <f t="shared" si="11"/>
        <v>767691449.6442641</v>
      </c>
      <c r="Y111" s="58">
        <f t="shared" si="12"/>
        <v>775626706.96391392</v>
      </c>
      <c r="Z111" s="96">
        <f t="shared" si="13"/>
        <v>2247602.7119116588</v>
      </c>
      <c r="AC111">
        <v>2130</v>
      </c>
      <c r="AD111" s="51">
        <f>'Temp Relocation Housing Costs'!V111+'Temp Relocation Living Costs'!V111</f>
        <v>0</v>
      </c>
      <c r="AE111" s="51">
        <f>'Temp Relocation Housing Costs'!W111+'Temp Relocation Living Costs'!W111</f>
        <v>0</v>
      </c>
      <c r="AF111" s="51">
        <f>'Temp Relocation Housing Costs'!X111+'Temp Relocation Living Costs'!X111</f>
        <v>0</v>
      </c>
      <c r="AG111" s="51">
        <f>'Temp Relocation Housing Costs'!Y111+'Temp Relocation Living Costs'!Y111</f>
        <v>0</v>
      </c>
      <c r="AH111" s="51">
        <f>'Temp Relocation Housing Costs'!Z111+'Temp Relocation Living Costs'!Z111</f>
        <v>0</v>
      </c>
      <c r="AI111" s="51">
        <f>'Temp Relocation Housing Costs'!AA111+'Temp Relocation Living Costs'!AA111</f>
        <v>0</v>
      </c>
      <c r="AJ111" s="52">
        <f>'Temp Relocation Housing Costs'!AB111+'Temp Relocation Living Costs'!AB111</f>
        <v>1645626.0935366682</v>
      </c>
      <c r="AK111" s="52">
        <f>'Temp Relocation Housing Costs'!AC111+'Temp Relocation Living Costs'!AC111</f>
        <v>1852954.6049684598</v>
      </c>
      <c r="AL111" s="52">
        <f>'Temp Relocation Housing Costs'!AD111+'Temp Relocation Living Costs'!AD111</f>
        <v>1262984.7279374418</v>
      </c>
      <c r="AM111" s="52">
        <f>'Temp Relocation Housing Costs'!AE111+'Temp Relocation Living Costs'!AE111</f>
        <v>1257763.8837229498</v>
      </c>
      <c r="AN111" s="52">
        <f>'Temp Relocation Housing Costs'!AF111+'Temp Relocation Living Costs'!AF111</f>
        <v>1017443.856083205</v>
      </c>
      <c r="AO111" s="52">
        <f>'Temp Relocation Housing Costs'!AG111+'Temp Relocation Living Costs'!AG111</f>
        <v>403475.11732245231</v>
      </c>
      <c r="AP111" s="53">
        <f>'Temp Relocation Housing Costs'!AH111+'Temp Relocation Living Costs'!AH111</f>
        <v>124896397.49619186</v>
      </c>
      <c r="AQ111" s="53">
        <f>'Temp Relocation Housing Costs'!AI111+'Temp Relocation Living Costs'!AI111</f>
        <v>235769353.41546771</v>
      </c>
      <c r="AR111" s="53">
        <f>'Temp Relocation Housing Costs'!AJ111+'Temp Relocation Living Costs'!AJ111</f>
        <v>186363769.52901173</v>
      </c>
      <c r="AS111" s="53">
        <f>'Temp Relocation Housing Costs'!AK111+'Temp Relocation Living Costs'!AK111</f>
        <v>84072219.893772751</v>
      </c>
      <c r="AT111" s="53">
        <f>'Temp Relocation Housing Costs'!AL111+'Temp Relocation Living Costs'!AL111</f>
        <v>53046709.696498901</v>
      </c>
      <c r="AU111" s="53">
        <f>'Temp Relocation Housing Costs'!AM111+'Temp Relocation Living Costs'!AM111</f>
        <v>28048102.82211734</v>
      </c>
      <c r="AW111" s="68">
        <v>2130</v>
      </c>
      <c r="AX111" s="55">
        <f t="shared" si="14"/>
        <v>0</v>
      </c>
      <c r="AY111" s="56">
        <f t="shared" si="15"/>
        <v>7440248.2835711762</v>
      </c>
      <c r="AZ111" s="57">
        <f t="shared" si="16"/>
        <v>712196552.85306025</v>
      </c>
      <c r="BA111" s="58">
        <f t="shared" si="17"/>
        <v>719636801.13663137</v>
      </c>
    </row>
    <row r="112" spans="1:53" x14ac:dyDescent="0.35">
      <c r="A112">
        <v>2131</v>
      </c>
      <c r="B112" s="51">
        <f>'Temp Relocation Housing Costs'!B112+'Temp Relocation Living Costs'!B112</f>
        <v>0</v>
      </c>
      <c r="C112" s="51">
        <f>'Temp Relocation Housing Costs'!C112+'Temp Relocation Living Costs'!C112</f>
        <v>0</v>
      </c>
      <c r="D112" s="51">
        <f>'Temp Relocation Housing Costs'!D112+'Temp Relocation Living Costs'!D112</f>
        <v>0</v>
      </c>
      <c r="E112" s="51">
        <f>'Temp Relocation Housing Costs'!E112+'Temp Relocation Living Costs'!E112</f>
        <v>0</v>
      </c>
      <c r="F112" s="51">
        <f>'Temp Relocation Housing Costs'!F112+'Temp Relocation Living Costs'!F112</f>
        <v>0</v>
      </c>
      <c r="G112" s="51">
        <f>'Temp Relocation Housing Costs'!G112+'Temp Relocation Living Costs'!G112</f>
        <v>0</v>
      </c>
      <c r="H112" s="52">
        <f>'Temp Relocation Housing Costs'!H112+'Temp Relocation Living Costs'!H112</f>
        <v>1793024.874917815</v>
      </c>
      <c r="I112" s="52">
        <f>'Temp Relocation Housing Costs'!I112+'Temp Relocation Living Costs'!I112</f>
        <v>2058240.7626901558</v>
      </c>
      <c r="J112" s="52">
        <f>'Temp Relocation Housing Costs'!J112+'Temp Relocation Living Costs'!J112</f>
        <v>1417798.5311322177</v>
      </c>
      <c r="K112" s="52">
        <f>'Temp Relocation Housing Costs'!K112+'Temp Relocation Living Costs'!K112</f>
        <v>1279120.7989869709</v>
      </c>
      <c r="L112" s="52">
        <f>'Temp Relocation Housing Costs'!L112+'Temp Relocation Living Costs'!L112</f>
        <v>1053579.0371394232</v>
      </c>
      <c r="M112" s="52">
        <f>'Temp Relocation Housing Costs'!M112+'Temp Relocation Living Costs'!M112</f>
        <v>447468.9372192389</v>
      </c>
      <c r="N112" s="53">
        <f>'Temp Relocation Housing Costs'!N112+'Temp Relocation Living Costs'!N112</f>
        <v>136020138.53016335</v>
      </c>
      <c r="O112" s="53">
        <f>'Temp Relocation Housing Costs'!O112+'Temp Relocation Living Costs'!O112</f>
        <v>261768207.49597213</v>
      </c>
      <c r="P112" s="53">
        <f>'Temp Relocation Housing Costs'!P112+'Temp Relocation Living Costs'!P112</f>
        <v>209110606.02095598</v>
      </c>
      <c r="Q112" s="53">
        <f>'Temp Relocation Housing Costs'!Q112+'Temp Relocation Living Costs'!Q112</f>
        <v>85460043.041351095</v>
      </c>
      <c r="R112" s="53">
        <f>'Temp Relocation Housing Costs'!R112+'Temp Relocation Living Costs'!R112</f>
        <v>54905173.731451169</v>
      </c>
      <c r="S112" s="53">
        <f>'Temp Relocation Housing Costs'!S112+'Temp Relocation Living Costs'!S112</f>
        <v>31091936.939261541</v>
      </c>
      <c r="U112" s="68">
        <v>2131</v>
      </c>
      <c r="V112" s="55">
        <f t="shared" si="9"/>
        <v>0</v>
      </c>
      <c r="W112" s="56">
        <f t="shared" si="10"/>
        <v>8049232.9420858221</v>
      </c>
      <c r="X112" s="57">
        <f t="shared" si="11"/>
        <v>778356105.75915527</v>
      </c>
      <c r="Y112" s="58">
        <f t="shared" si="12"/>
        <v>786405338.70124114</v>
      </c>
      <c r="Z112" s="96">
        <f t="shared" si="13"/>
        <v>2158807.2326548332</v>
      </c>
      <c r="AC112">
        <v>2131</v>
      </c>
      <c r="AD112" s="51">
        <f>'Temp Relocation Housing Costs'!V112+'Temp Relocation Living Costs'!V112</f>
        <v>0</v>
      </c>
      <c r="AE112" s="51">
        <f>'Temp Relocation Housing Costs'!W112+'Temp Relocation Living Costs'!W112</f>
        <v>0</v>
      </c>
      <c r="AF112" s="51">
        <f>'Temp Relocation Housing Costs'!X112+'Temp Relocation Living Costs'!X112</f>
        <v>0</v>
      </c>
      <c r="AG112" s="51">
        <f>'Temp Relocation Housing Costs'!Y112+'Temp Relocation Living Costs'!Y112</f>
        <v>0</v>
      </c>
      <c r="AH112" s="51">
        <f>'Temp Relocation Housing Costs'!Z112+'Temp Relocation Living Costs'!Z112</f>
        <v>0</v>
      </c>
      <c r="AI112" s="51">
        <f>'Temp Relocation Housing Costs'!AA112+'Temp Relocation Living Costs'!AA112</f>
        <v>0</v>
      </c>
      <c r="AJ112" s="52">
        <f>'Temp Relocation Housing Costs'!AB112+'Temp Relocation Living Costs'!AB112</f>
        <v>1669262.5366603504</v>
      </c>
      <c r="AK112" s="52">
        <f>'Temp Relocation Housing Costs'!AC112+'Temp Relocation Living Costs'!AC112</f>
        <v>1879568.9472562484</v>
      </c>
      <c r="AL112" s="52">
        <f>'Temp Relocation Housing Costs'!AD112+'Temp Relocation Living Costs'!AD112</f>
        <v>1281125.2197570717</v>
      </c>
      <c r="AM112" s="52">
        <f>'Temp Relocation Housing Costs'!AE112+'Temp Relocation Living Costs'!AE112</f>
        <v>1275829.3875560511</v>
      </c>
      <c r="AN112" s="52">
        <f>'Temp Relocation Housing Costs'!AF112+'Temp Relocation Living Costs'!AF112</f>
        <v>1032057.5972789139</v>
      </c>
      <c r="AO112" s="52">
        <f>'Temp Relocation Housing Costs'!AG112+'Temp Relocation Living Costs'!AG112</f>
        <v>409270.30779729306</v>
      </c>
      <c r="AP112" s="53">
        <f>'Temp Relocation Housing Costs'!AH112+'Temp Relocation Living Costs'!AH112</f>
        <v>126631439.78421378</v>
      </c>
      <c r="AQ112" s="53">
        <f>'Temp Relocation Housing Costs'!AI112+'Temp Relocation Living Costs'!AI112</f>
        <v>239044626.41449794</v>
      </c>
      <c r="AR112" s="53">
        <f>'Temp Relocation Housing Costs'!AJ112+'Temp Relocation Living Costs'!AJ112</f>
        <v>188952707.4613317</v>
      </c>
      <c r="AS112" s="53">
        <f>'Temp Relocation Housing Costs'!AK112+'Temp Relocation Living Costs'!AK112</f>
        <v>85240138.742417067</v>
      </c>
      <c r="AT112" s="53">
        <f>'Temp Relocation Housing Costs'!AL112+'Temp Relocation Living Costs'!AL112</f>
        <v>53783626.744619958</v>
      </c>
      <c r="AU112" s="53">
        <f>'Temp Relocation Housing Costs'!AM112+'Temp Relocation Living Costs'!AM112</f>
        <v>28437742.919596091</v>
      </c>
      <c r="AW112" s="68">
        <v>2131</v>
      </c>
      <c r="AX112" s="55">
        <f t="shared" si="14"/>
        <v>0</v>
      </c>
      <c r="AY112" s="56">
        <f t="shared" si="15"/>
        <v>7547113.9963059286</v>
      </c>
      <c r="AZ112" s="57">
        <f t="shared" si="16"/>
        <v>722090282.06667662</v>
      </c>
      <c r="BA112" s="58">
        <f t="shared" si="17"/>
        <v>729637396.06298256</v>
      </c>
    </row>
    <row r="113" spans="1:53" x14ac:dyDescent="0.35">
      <c r="A113">
        <v>2132</v>
      </c>
      <c r="B113" s="51">
        <f>'Temp Relocation Housing Costs'!B113+'Temp Relocation Living Costs'!B113</f>
        <v>0</v>
      </c>
      <c r="C113" s="51">
        <f>'Temp Relocation Housing Costs'!C113+'Temp Relocation Living Costs'!C113</f>
        <v>0</v>
      </c>
      <c r="D113" s="51">
        <f>'Temp Relocation Housing Costs'!D113+'Temp Relocation Living Costs'!D113</f>
        <v>0</v>
      </c>
      <c r="E113" s="51">
        <f>'Temp Relocation Housing Costs'!E113+'Temp Relocation Living Costs'!E113</f>
        <v>0</v>
      </c>
      <c r="F113" s="51">
        <f>'Temp Relocation Housing Costs'!F113+'Temp Relocation Living Costs'!F113</f>
        <v>0</v>
      </c>
      <c r="G113" s="51">
        <f>'Temp Relocation Housing Costs'!G113+'Temp Relocation Living Costs'!G113</f>
        <v>0</v>
      </c>
      <c r="H113" s="52">
        <f>'Temp Relocation Housing Costs'!H113+'Temp Relocation Living Costs'!H113</f>
        <v>1818778.435001601</v>
      </c>
      <c r="I113" s="52">
        <f>'Temp Relocation Housing Costs'!I113+'Temp Relocation Living Costs'!I113</f>
        <v>2087803.6694240996</v>
      </c>
      <c r="J113" s="52">
        <f>'Temp Relocation Housing Costs'!J113+'Temp Relocation Living Costs'!J113</f>
        <v>1438162.6432920613</v>
      </c>
      <c r="K113" s="52">
        <f>'Temp Relocation Housing Costs'!K113+'Temp Relocation Living Costs'!K113</f>
        <v>1297493.0562891124</v>
      </c>
      <c r="L113" s="52">
        <f>'Temp Relocation Housing Costs'!L113+'Temp Relocation Living Costs'!L113</f>
        <v>1068711.7948694187</v>
      </c>
      <c r="M113" s="52">
        <f>'Temp Relocation Housing Costs'!M113+'Temp Relocation Living Costs'!M113</f>
        <v>453896.01936489588</v>
      </c>
      <c r="N113" s="53">
        <f>'Temp Relocation Housing Costs'!N113+'Temp Relocation Living Costs'!N113</f>
        <v>137909710.18397853</v>
      </c>
      <c r="O113" s="53">
        <f>'Temp Relocation Housing Costs'!O113+'Temp Relocation Living Costs'!O113</f>
        <v>265404652.73194498</v>
      </c>
      <c r="P113" s="53">
        <f>'Temp Relocation Housing Costs'!P113+'Temp Relocation Living Costs'!P113</f>
        <v>212015539.64269096</v>
      </c>
      <c r="Q113" s="53">
        <f>'Temp Relocation Housing Costs'!Q113+'Temp Relocation Living Costs'!Q113</f>
        <v>86647241.323971182</v>
      </c>
      <c r="R113" s="53">
        <f>'Temp Relocation Housing Costs'!R113+'Temp Relocation Living Costs'!R113</f>
        <v>55667908.287170939</v>
      </c>
      <c r="S113" s="53">
        <f>'Temp Relocation Housing Costs'!S113+'Temp Relocation Living Costs'!S113</f>
        <v>31523861.530263249</v>
      </c>
      <c r="U113" s="68">
        <v>2132</v>
      </c>
      <c r="V113" s="55">
        <f t="shared" si="9"/>
        <v>0</v>
      </c>
      <c r="W113" s="56">
        <f t="shared" si="10"/>
        <v>8164845.6182411881</v>
      </c>
      <c r="X113" s="57">
        <f t="shared" si="11"/>
        <v>789168913.70001984</v>
      </c>
      <c r="Y113" s="58">
        <f t="shared" si="12"/>
        <v>797333759.31826103</v>
      </c>
      <c r="Z113" s="96">
        <f t="shared" si="13"/>
        <v>2073519.7787681031</v>
      </c>
      <c r="AC113">
        <v>2132</v>
      </c>
      <c r="AD113" s="51">
        <f>'Temp Relocation Housing Costs'!V113+'Temp Relocation Living Costs'!V113</f>
        <v>0</v>
      </c>
      <c r="AE113" s="51">
        <f>'Temp Relocation Housing Costs'!W113+'Temp Relocation Living Costs'!W113</f>
        <v>0</v>
      </c>
      <c r="AF113" s="51">
        <f>'Temp Relocation Housing Costs'!X113+'Temp Relocation Living Costs'!X113</f>
        <v>0</v>
      </c>
      <c r="AG113" s="51">
        <f>'Temp Relocation Housing Costs'!Y113+'Temp Relocation Living Costs'!Y113</f>
        <v>0</v>
      </c>
      <c r="AH113" s="51">
        <f>'Temp Relocation Housing Costs'!Z113+'Temp Relocation Living Costs'!Z113</f>
        <v>0</v>
      </c>
      <c r="AI113" s="51">
        <f>'Temp Relocation Housing Costs'!AA113+'Temp Relocation Living Costs'!AA113</f>
        <v>0</v>
      </c>
      <c r="AJ113" s="52">
        <f>'Temp Relocation Housing Costs'!AB113+'Temp Relocation Living Costs'!AB113</f>
        <v>1693238.4745488113</v>
      </c>
      <c r="AK113" s="52">
        <f>'Temp Relocation Housing Costs'!AC113+'Temp Relocation Living Costs'!AC113</f>
        <v>1906565.5564455104</v>
      </c>
      <c r="AL113" s="52">
        <f>'Temp Relocation Housing Costs'!AD113+'Temp Relocation Living Costs'!AD113</f>
        <v>1299526.266939074</v>
      </c>
      <c r="AM113" s="52">
        <f>'Temp Relocation Housing Costs'!AE113+'Temp Relocation Living Costs'!AE113</f>
        <v>1294154.369684696</v>
      </c>
      <c r="AN113" s="52">
        <f>'Temp Relocation Housing Costs'!AF113+'Temp Relocation Living Costs'!AF113</f>
        <v>1046881.2384415433</v>
      </c>
      <c r="AO113" s="52">
        <f>'Temp Relocation Housing Costs'!AG113+'Temp Relocation Living Costs'!AG113</f>
        <v>415148.73570412851</v>
      </c>
      <c r="AP113" s="53">
        <f>'Temp Relocation Housing Costs'!AH113+'Temp Relocation Living Costs'!AH113</f>
        <v>128390585.02317406</v>
      </c>
      <c r="AQ113" s="53">
        <f>'Temp Relocation Housing Costs'!AI113+'Temp Relocation Living Costs'!AI113</f>
        <v>242365399.02177989</v>
      </c>
      <c r="AR113" s="53">
        <f>'Temp Relocation Housing Costs'!AJ113+'Temp Relocation Living Costs'!AJ113</f>
        <v>191577610.53663173</v>
      </c>
      <c r="AS113" s="53">
        <f>'Temp Relocation Housing Costs'!AK113+'Temp Relocation Living Costs'!AK113</f>
        <v>86424282.14702934</v>
      </c>
      <c r="AT113" s="53">
        <f>'Temp Relocation Housing Costs'!AL113+'Temp Relocation Living Costs'!AL113</f>
        <v>54530780.935419969</v>
      </c>
      <c r="AU113" s="53">
        <f>'Temp Relocation Housing Costs'!AM113+'Temp Relocation Living Costs'!AM113</f>
        <v>28832795.839700524</v>
      </c>
      <c r="AW113" s="68">
        <v>2132</v>
      </c>
      <c r="AX113" s="55">
        <f t="shared" si="14"/>
        <v>0</v>
      </c>
      <c r="AY113" s="56">
        <f t="shared" si="15"/>
        <v>7655514.6417637644</v>
      </c>
      <c r="AZ113" s="57">
        <f t="shared" si="16"/>
        <v>732121453.50373554</v>
      </c>
      <c r="BA113" s="58">
        <f t="shared" si="17"/>
        <v>739776968.14549935</v>
      </c>
    </row>
    <row r="114" spans="1:53" x14ac:dyDescent="0.35">
      <c r="A114">
        <v>2133</v>
      </c>
      <c r="B114" s="51">
        <f>'Temp Relocation Housing Costs'!B114+'Temp Relocation Living Costs'!B114</f>
        <v>0</v>
      </c>
      <c r="C114" s="51">
        <f>'Temp Relocation Housing Costs'!C114+'Temp Relocation Living Costs'!C114</f>
        <v>0</v>
      </c>
      <c r="D114" s="51">
        <f>'Temp Relocation Housing Costs'!D114+'Temp Relocation Living Costs'!D114</f>
        <v>0</v>
      </c>
      <c r="E114" s="51">
        <f>'Temp Relocation Housing Costs'!E114+'Temp Relocation Living Costs'!E114</f>
        <v>0</v>
      </c>
      <c r="F114" s="51">
        <f>'Temp Relocation Housing Costs'!F114+'Temp Relocation Living Costs'!F114</f>
        <v>0</v>
      </c>
      <c r="G114" s="51">
        <f>'Temp Relocation Housing Costs'!G114+'Temp Relocation Living Costs'!G114</f>
        <v>0</v>
      </c>
      <c r="H114" s="52">
        <f>'Temp Relocation Housing Costs'!H114+'Temp Relocation Living Costs'!H114</f>
        <v>1844901.8984070113</v>
      </c>
      <c r="I114" s="52">
        <f>'Temp Relocation Housing Costs'!I114+'Temp Relocation Living Costs'!I114</f>
        <v>2117791.1938560321</v>
      </c>
      <c r="J114" s="52">
        <f>'Temp Relocation Housing Costs'!J114+'Temp Relocation Living Costs'!J114</f>
        <v>1458819.2490995945</v>
      </c>
      <c r="K114" s="52">
        <f>'Temp Relocation Housing Costs'!K114+'Temp Relocation Living Costs'!K114</f>
        <v>1316129.1978456918</v>
      </c>
      <c r="L114" s="52">
        <f>'Temp Relocation Housing Costs'!L114+'Temp Relocation Living Costs'!L114</f>
        <v>1084061.9073003361</v>
      </c>
      <c r="M114" s="52">
        <f>'Temp Relocation Housing Costs'!M114+'Temp Relocation Living Costs'!M114</f>
        <v>460415.41492377827</v>
      </c>
      <c r="N114" s="53">
        <f>'Temp Relocation Housing Costs'!N114+'Temp Relocation Living Costs'!N114</f>
        <v>139825531.48783433</v>
      </c>
      <c r="O114" s="53">
        <f>'Temp Relocation Housing Costs'!O114+'Temp Relocation Living Costs'!O114</f>
        <v>269091614.92748588</v>
      </c>
      <c r="P114" s="53">
        <f>'Temp Relocation Housing Costs'!P114+'Temp Relocation Living Costs'!P114</f>
        <v>214960828.17280301</v>
      </c>
      <c r="Q114" s="53">
        <f>'Temp Relocation Housing Costs'!Q114+'Temp Relocation Living Costs'!Q114</f>
        <v>87850931.989605606</v>
      </c>
      <c r="R114" s="53">
        <f>'Temp Relocation Housing Costs'!R114+'Temp Relocation Living Costs'!R114</f>
        <v>56441238.638568081</v>
      </c>
      <c r="S114" s="53">
        <f>'Temp Relocation Housing Costs'!S114+'Temp Relocation Living Costs'!S114</f>
        <v>31961786.353822887</v>
      </c>
      <c r="U114" s="68">
        <v>2133</v>
      </c>
      <c r="V114" s="55">
        <f t="shared" si="9"/>
        <v>0</v>
      </c>
      <c r="W114" s="56">
        <f t="shared" si="10"/>
        <v>8282118.8614324443</v>
      </c>
      <c r="X114" s="57">
        <f t="shared" si="11"/>
        <v>800131931.57011962</v>
      </c>
      <c r="Y114" s="58">
        <f t="shared" si="12"/>
        <v>808414050.43155205</v>
      </c>
      <c r="Z114" s="96">
        <f t="shared" si="13"/>
        <v>1991601.7592123495</v>
      </c>
      <c r="AC114">
        <v>2133</v>
      </c>
      <c r="AD114" s="51">
        <f>'Temp Relocation Housing Costs'!V114+'Temp Relocation Living Costs'!V114</f>
        <v>0</v>
      </c>
      <c r="AE114" s="51">
        <f>'Temp Relocation Housing Costs'!W114+'Temp Relocation Living Costs'!W114</f>
        <v>0</v>
      </c>
      <c r="AF114" s="51">
        <f>'Temp Relocation Housing Costs'!X114+'Temp Relocation Living Costs'!X114</f>
        <v>0</v>
      </c>
      <c r="AG114" s="51">
        <f>'Temp Relocation Housing Costs'!Y114+'Temp Relocation Living Costs'!Y114</f>
        <v>0</v>
      </c>
      <c r="AH114" s="51">
        <f>'Temp Relocation Housing Costs'!Z114+'Temp Relocation Living Costs'!Z114</f>
        <v>0</v>
      </c>
      <c r="AI114" s="51">
        <f>'Temp Relocation Housing Costs'!AA114+'Temp Relocation Living Costs'!AA114</f>
        <v>0</v>
      </c>
      <c r="AJ114" s="52">
        <f>'Temp Relocation Housing Costs'!AB114+'Temp Relocation Living Costs'!AB114</f>
        <v>1717558.7834304539</v>
      </c>
      <c r="AK114" s="52">
        <f>'Temp Relocation Housing Costs'!AC114+'Temp Relocation Living Costs'!AC114</f>
        <v>1933949.923109049</v>
      </c>
      <c r="AL114" s="52">
        <f>'Temp Relocation Housing Costs'!AD114+'Temp Relocation Living Costs'!AD114</f>
        <v>1318191.611890079</v>
      </c>
      <c r="AM114" s="52">
        <f>'Temp Relocation Housing Costs'!AE114+'Temp Relocation Living Costs'!AE114</f>
        <v>1312742.5570453962</v>
      </c>
      <c r="AN114" s="52">
        <f>'Temp Relocation Housing Costs'!AF114+'Temp Relocation Living Costs'!AF114</f>
        <v>1061917.7944045649</v>
      </c>
      <c r="AO114" s="52">
        <f>'Temp Relocation Housing Costs'!AG114+'Temp Relocation Living Costs'!AG114</f>
        <v>421111.59659815469</v>
      </c>
      <c r="AP114" s="53">
        <f>'Temp Relocation Housing Costs'!AH114+'Temp Relocation Living Costs'!AH114</f>
        <v>130174168.04770342</v>
      </c>
      <c r="AQ114" s="53">
        <f>'Temp Relocation Housing Costs'!AI114+'Temp Relocation Living Costs'!AI114</f>
        <v>245732303.31114441</v>
      </c>
      <c r="AR114" s="53">
        <f>'Temp Relocation Housing Costs'!AJ114+'Temp Relocation Living Costs'!AJ114</f>
        <v>194238978.37736058</v>
      </c>
      <c r="AS114" s="53">
        <f>'Temp Relocation Housing Costs'!AK114+'Temp Relocation Living Costs'!AK114</f>
        <v>87624875.496742308</v>
      </c>
      <c r="AT114" s="53">
        <f>'Temp Relocation Housing Costs'!AL114+'Temp Relocation Living Costs'!AL114</f>
        <v>55288314.481771439</v>
      </c>
      <c r="AU114" s="53">
        <f>'Temp Relocation Housing Costs'!AM114+'Temp Relocation Living Costs'!AM114</f>
        <v>29233336.776562274</v>
      </c>
      <c r="AW114" s="68">
        <v>2133</v>
      </c>
      <c r="AX114" s="55">
        <f t="shared" si="14"/>
        <v>0</v>
      </c>
      <c r="AY114" s="56">
        <f t="shared" si="15"/>
        <v>7765472.2664776975</v>
      </c>
      <c r="AZ114" s="57">
        <f t="shared" si="16"/>
        <v>742291976.49128437</v>
      </c>
      <c r="BA114" s="58">
        <f t="shared" si="17"/>
        <v>750057448.75776207</v>
      </c>
    </row>
    <row r="115" spans="1:53" x14ac:dyDescent="0.35">
      <c r="A115">
        <v>2134</v>
      </c>
      <c r="B115" s="51">
        <f>'Temp Relocation Housing Costs'!B115+'Temp Relocation Living Costs'!B115</f>
        <v>0</v>
      </c>
      <c r="C115" s="51">
        <f>'Temp Relocation Housing Costs'!C115+'Temp Relocation Living Costs'!C115</f>
        <v>0</v>
      </c>
      <c r="D115" s="51">
        <f>'Temp Relocation Housing Costs'!D115+'Temp Relocation Living Costs'!D115</f>
        <v>0</v>
      </c>
      <c r="E115" s="51">
        <f>'Temp Relocation Housing Costs'!E115+'Temp Relocation Living Costs'!E115</f>
        <v>0</v>
      </c>
      <c r="F115" s="51">
        <f>'Temp Relocation Housing Costs'!F115+'Temp Relocation Living Costs'!F115</f>
        <v>0</v>
      </c>
      <c r="G115" s="51">
        <f>'Temp Relocation Housing Costs'!G115+'Temp Relocation Living Costs'!G115</f>
        <v>0</v>
      </c>
      <c r="H115" s="52">
        <f>'Temp Relocation Housing Costs'!H115+'Temp Relocation Living Costs'!H115</f>
        <v>1871400.5781263837</v>
      </c>
      <c r="I115" s="52">
        <f>'Temp Relocation Housing Costs'!I115+'Temp Relocation Living Costs'!I115</f>
        <v>2148209.4348513694</v>
      </c>
      <c r="J115" s="52">
        <f>'Temp Relocation Housing Costs'!J115+'Temp Relocation Living Costs'!J115</f>
        <v>1479772.5496971619</v>
      </c>
      <c r="K115" s="52">
        <f>'Temp Relocation Housing Costs'!K115+'Temp Relocation Living Costs'!K115</f>
        <v>1335033.013876853</v>
      </c>
      <c r="L115" s="52">
        <f>'Temp Relocation Housing Costs'!L115+'Temp Relocation Living Costs'!L115</f>
        <v>1099632.496339421</v>
      </c>
      <c r="M115" s="52">
        <f>'Temp Relocation Housing Costs'!M115+'Temp Relocation Living Costs'!M115</f>
        <v>467028.44981114101</v>
      </c>
      <c r="N115" s="53">
        <f>'Temp Relocation Housing Costs'!N115+'Temp Relocation Living Costs'!N115</f>
        <v>141767967.09798822</v>
      </c>
      <c r="O115" s="53">
        <f>'Temp Relocation Housing Costs'!O115+'Temp Relocation Living Costs'!O115</f>
        <v>272829795.85672796</v>
      </c>
      <c r="P115" s="53">
        <f>'Temp Relocation Housing Costs'!P115+'Temp Relocation Living Costs'!P115</f>
        <v>217947032.21571305</v>
      </c>
      <c r="Q115" s="53">
        <f>'Temp Relocation Housing Costs'!Q115+'Temp Relocation Living Costs'!Q115</f>
        <v>89071344.148000717</v>
      </c>
      <c r="R115" s="53">
        <f>'Temp Relocation Housing Costs'!R115+'Temp Relocation Living Costs'!R115</f>
        <v>57225311.980869561</v>
      </c>
      <c r="S115" s="53">
        <f>'Temp Relocation Housing Costs'!S115+'Temp Relocation Living Costs'!S115</f>
        <v>32405794.764284015</v>
      </c>
      <c r="U115" s="68">
        <v>2134</v>
      </c>
      <c r="V115" s="55">
        <f t="shared" si="9"/>
        <v>0</v>
      </c>
      <c r="W115" s="56">
        <f t="shared" si="10"/>
        <v>8401076.5227023289</v>
      </c>
      <c r="X115" s="57">
        <f t="shared" si="11"/>
        <v>811247246.06358349</v>
      </c>
      <c r="Y115" s="58">
        <f t="shared" si="12"/>
        <v>819648322.58628583</v>
      </c>
      <c r="Z115" s="96">
        <f t="shared" si="13"/>
        <v>1912920.0582510543</v>
      </c>
      <c r="AC115">
        <v>2134</v>
      </c>
      <c r="AD115" s="51">
        <f>'Temp Relocation Housing Costs'!V115+'Temp Relocation Living Costs'!V115</f>
        <v>0</v>
      </c>
      <c r="AE115" s="51">
        <f>'Temp Relocation Housing Costs'!W115+'Temp Relocation Living Costs'!W115</f>
        <v>0</v>
      </c>
      <c r="AF115" s="51">
        <f>'Temp Relocation Housing Costs'!X115+'Temp Relocation Living Costs'!X115</f>
        <v>0</v>
      </c>
      <c r="AG115" s="51">
        <f>'Temp Relocation Housing Costs'!Y115+'Temp Relocation Living Costs'!Y115</f>
        <v>0</v>
      </c>
      <c r="AH115" s="51">
        <f>'Temp Relocation Housing Costs'!Z115+'Temp Relocation Living Costs'!Z115</f>
        <v>0</v>
      </c>
      <c r="AI115" s="51">
        <f>'Temp Relocation Housing Costs'!AA115+'Temp Relocation Living Costs'!AA115</f>
        <v>0</v>
      </c>
      <c r="AJ115" s="52">
        <f>'Temp Relocation Housing Costs'!AB115+'Temp Relocation Living Costs'!AB115</f>
        <v>1742228.4095718849</v>
      </c>
      <c r="AK115" s="52">
        <f>'Temp Relocation Housing Costs'!AC115+'Temp Relocation Living Costs'!AC115</f>
        <v>1961727.6166818193</v>
      </c>
      <c r="AL115" s="52">
        <f>'Temp Relocation Housing Costs'!AD115+'Temp Relocation Living Costs'!AD115</f>
        <v>1337125.0507696196</v>
      </c>
      <c r="AM115" s="52">
        <f>'Temp Relocation Housing Costs'!AE115+'Temp Relocation Living Costs'!AE115</f>
        <v>1331597.7301053682</v>
      </c>
      <c r="AN115" s="52">
        <f>'Temp Relocation Housing Costs'!AF115+'Temp Relocation Living Costs'!AF115</f>
        <v>1077170.3233040832</v>
      </c>
      <c r="AO115" s="52">
        <f>'Temp Relocation Housing Costs'!AG115+'Temp Relocation Living Costs'!AG115</f>
        <v>427160.10320655664</v>
      </c>
      <c r="AP115" s="53">
        <f>'Temp Relocation Housing Costs'!AH115+'Temp Relocation Living Costs'!AH115</f>
        <v>131982528.34390591</v>
      </c>
      <c r="AQ115" s="53">
        <f>'Temp Relocation Housing Costs'!AI115+'Temp Relocation Living Costs'!AI115</f>
        <v>249145980.13709819</v>
      </c>
      <c r="AR115" s="53">
        <f>'Temp Relocation Housing Costs'!AJ115+'Temp Relocation Living Costs'!AJ115</f>
        <v>196937317.5466482</v>
      </c>
      <c r="AS115" s="53">
        <f>'Temp Relocation Housing Costs'!AK115+'Temp Relocation Living Costs'!AK115</f>
        <v>88842147.311761126</v>
      </c>
      <c r="AT115" s="53">
        <f>'Temp Relocation Housing Costs'!AL115+'Temp Relocation Living Costs'!AL115</f>
        <v>56056371.572147124</v>
      </c>
      <c r="AU115" s="53">
        <f>'Temp Relocation Housing Costs'!AM115+'Temp Relocation Living Costs'!AM115</f>
        <v>29639441.968898743</v>
      </c>
      <c r="AW115" s="68">
        <v>2134</v>
      </c>
      <c r="AX115" s="55">
        <f t="shared" si="14"/>
        <v>0</v>
      </c>
      <c r="AY115" s="56">
        <f t="shared" si="15"/>
        <v>7877009.2336393315</v>
      </c>
      <c r="AZ115" s="57">
        <f t="shared" si="16"/>
        <v>752603786.88045931</v>
      </c>
      <c r="BA115" s="58">
        <f t="shared" si="17"/>
        <v>760480796.11409867</v>
      </c>
    </row>
    <row r="116" spans="1:53" x14ac:dyDescent="0.35">
      <c r="A116">
        <v>2135</v>
      </c>
      <c r="B116" s="51">
        <f>'Temp Relocation Housing Costs'!B116+'Temp Relocation Living Costs'!B116</f>
        <v>0</v>
      </c>
      <c r="C116" s="51">
        <f>'Temp Relocation Housing Costs'!C116+'Temp Relocation Living Costs'!C116</f>
        <v>0</v>
      </c>
      <c r="D116" s="51">
        <f>'Temp Relocation Housing Costs'!D116+'Temp Relocation Living Costs'!D116</f>
        <v>0</v>
      </c>
      <c r="E116" s="51">
        <f>'Temp Relocation Housing Costs'!E116+'Temp Relocation Living Costs'!E116</f>
        <v>0</v>
      </c>
      <c r="F116" s="51">
        <f>'Temp Relocation Housing Costs'!F116+'Temp Relocation Living Costs'!F116</f>
        <v>0</v>
      </c>
      <c r="G116" s="51">
        <f>'Temp Relocation Housing Costs'!G116+'Temp Relocation Living Costs'!G116</f>
        <v>0</v>
      </c>
      <c r="H116" s="52">
        <f>'Temp Relocation Housing Costs'!H116+'Temp Relocation Living Costs'!H116</f>
        <v>1898279.8634635806</v>
      </c>
      <c r="I116" s="52">
        <f>'Temp Relocation Housing Costs'!I116+'Temp Relocation Living Costs'!I116</f>
        <v>2179064.5788746974</v>
      </c>
      <c r="J116" s="52">
        <f>'Temp Relocation Housing Costs'!J116+'Temp Relocation Living Costs'!J116</f>
        <v>1501026.8065689236</v>
      </c>
      <c r="K116" s="52">
        <f>'Temp Relocation Housing Costs'!K116+'Temp Relocation Living Costs'!K116</f>
        <v>1354208.3490424016</v>
      </c>
      <c r="L116" s="52">
        <f>'Temp Relocation Housing Costs'!L116+'Temp Relocation Living Costs'!L116</f>
        <v>1115426.7287344725</v>
      </c>
      <c r="M116" s="52">
        <f>'Temp Relocation Housing Costs'!M116+'Temp Relocation Living Costs'!M116</f>
        <v>473736.46898661368</v>
      </c>
      <c r="N116" s="53">
        <f>'Temp Relocation Housing Costs'!N116+'Temp Relocation Living Costs'!N116</f>
        <v>143737386.73644823</v>
      </c>
      <c r="O116" s="53">
        <f>'Temp Relocation Housing Costs'!O116+'Temp Relocation Living Costs'!O116</f>
        <v>276619907.04274714</v>
      </c>
      <c r="P116" s="53">
        <f>'Temp Relocation Housing Costs'!P116+'Temp Relocation Living Costs'!P116</f>
        <v>220974720.16367546</v>
      </c>
      <c r="Q116" s="53">
        <f>'Temp Relocation Housing Costs'!Q116+'Temp Relocation Living Costs'!Q116</f>
        <v>90308710.091661736</v>
      </c>
      <c r="R116" s="53">
        <f>'Temp Relocation Housing Costs'!R116+'Temp Relocation Living Costs'!R116</f>
        <v>58020277.554116651</v>
      </c>
      <c r="S116" s="53">
        <f>'Temp Relocation Housing Costs'!S116+'Temp Relocation Living Costs'!S116</f>
        <v>32855971.273936391</v>
      </c>
      <c r="U116" s="68">
        <v>2135</v>
      </c>
      <c r="V116" s="55">
        <f t="shared" si="9"/>
        <v>0</v>
      </c>
      <c r="W116" s="56">
        <f t="shared" si="10"/>
        <v>8521742.79567069</v>
      </c>
      <c r="X116" s="57">
        <f t="shared" si="11"/>
        <v>822516972.86258554</v>
      </c>
      <c r="Y116" s="58">
        <f t="shared" si="12"/>
        <v>831038715.65825629</v>
      </c>
      <c r="Z116" s="96">
        <f t="shared" si="13"/>
        <v>1837346.8191377802</v>
      </c>
      <c r="AC116">
        <v>2135</v>
      </c>
      <c r="AD116" s="51">
        <f>'Temp Relocation Housing Costs'!V116+'Temp Relocation Living Costs'!V116</f>
        <v>0</v>
      </c>
      <c r="AE116" s="51">
        <f>'Temp Relocation Housing Costs'!W116+'Temp Relocation Living Costs'!W116</f>
        <v>0</v>
      </c>
      <c r="AF116" s="51">
        <f>'Temp Relocation Housing Costs'!X116+'Temp Relocation Living Costs'!X116</f>
        <v>0</v>
      </c>
      <c r="AG116" s="51">
        <f>'Temp Relocation Housing Costs'!Y116+'Temp Relocation Living Costs'!Y116</f>
        <v>0</v>
      </c>
      <c r="AH116" s="51">
        <f>'Temp Relocation Housing Costs'!Z116+'Temp Relocation Living Costs'!Z116</f>
        <v>0</v>
      </c>
      <c r="AI116" s="51">
        <f>'Temp Relocation Housing Costs'!AA116+'Temp Relocation Living Costs'!AA116</f>
        <v>0</v>
      </c>
      <c r="AJ116" s="52">
        <f>'Temp Relocation Housing Costs'!AB116+'Temp Relocation Living Costs'!AB116</f>
        <v>1767252.3702838875</v>
      </c>
      <c r="AK116" s="52">
        <f>'Temp Relocation Housing Costs'!AC116+'Temp Relocation Living Costs'!AC116</f>
        <v>1989904.2865936358</v>
      </c>
      <c r="AL116" s="52">
        <f>'Temp Relocation Housing Costs'!AD116+'Temp Relocation Living Costs'!AD116</f>
        <v>1356330.4342621986</v>
      </c>
      <c r="AM116" s="52">
        <f>'Temp Relocation Housing Costs'!AE116+'Temp Relocation Living Costs'!AE116</f>
        <v>1350723.723631405</v>
      </c>
      <c r="AN116" s="52">
        <f>'Temp Relocation Housing Costs'!AF116+'Temp Relocation Living Costs'!AF116</f>
        <v>1092641.9272007963</v>
      </c>
      <c r="AO116" s="52">
        <f>'Temp Relocation Housing Costs'!AG116+'Temp Relocation Living Costs'!AG116</f>
        <v>433295.48567515198</v>
      </c>
      <c r="AP116" s="53">
        <f>'Temp Relocation Housing Costs'!AH116+'Temp Relocation Living Costs'!AH116</f>
        <v>133816010.11397623</v>
      </c>
      <c r="AQ116" s="53">
        <f>'Temp Relocation Housing Costs'!AI116+'Temp Relocation Living Costs'!AI116</f>
        <v>252607079.25680432</v>
      </c>
      <c r="AR116" s="53">
        <f>'Temp Relocation Housing Costs'!AJ116+'Temp Relocation Living Costs'!AJ116</f>
        <v>199673141.64472482</v>
      </c>
      <c r="AS116" s="53">
        <f>'Temp Relocation Housing Costs'!AK116+'Temp Relocation Living Costs'!AK116</f>
        <v>90076329.286859974</v>
      </c>
      <c r="AT116" s="53">
        <f>'Temp Relocation Housing Costs'!AL116+'Temp Relocation Living Costs'!AL116</f>
        <v>56835098.398064658</v>
      </c>
      <c r="AU116" s="53">
        <f>'Temp Relocation Housing Costs'!AM116+'Temp Relocation Living Costs'!AM116</f>
        <v>30051188.714524288</v>
      </c>
      <c r="AW116" s="68">
        <v>2135</v>
      </c>
      <c r="AX116" s="55">
        <f t="shared" si="14"/>
        <v>0</v>
      </c>
      <c r="AY116" s="56">
        <f t="shared" si="15"/>
        <v>7990148.2276470754</v>
      </c>
      <c r="AZ116" s="57">
        <f t="shared" si="16"/>
        <v>763058847.41495419</v>
      </c>
      <c r="BA116" s="58">
        <f t="shared" si="17"/>
        <v>771048995.64260125</v>
      </c>
    </row>
    <row r="117" spans="1:53" x14ac:dyDescent="0.35">
      <c r="A117">
        <v>2136</v>
      </c>
      <c r="B117" s="51">
        <f>'Temp Relocation Housing Costs'!B117+'Temp Relocation Living Costs'!B117</f>
        <v>0</v>
      </c>
      <c r="C117" s="51">
        <f>'Temp Relocation Housing Costs'!C117+'Temp Relocation Living Costs'!C117</f>
        <v>0</v>
      </c>
      <c r="D117" s="51">
        <f>'Temp Relocation Housing Costs'!D117+'Temp Relocation Living Costs'!D117</f>
        <v>0</v>
      </c>
      <c r="E117" s="51">
        <f>'Temp Relocation Housing Costs'!E117+'Temp Relocation Living Costs'!E117</f>
        <v>0</v>
      </c>
      <c r="F117" s="51">
        <f>'Temp Relocation Housing Costs'!F117+'Temp Relocation Living Costs'!F117</f>
        <v>0</v>
      </c>
      <c r="G117" s="51">
        <f>'Temp Relocation Housing Costs'!G117+'Temp Relocation Living Costs'!G117</f>
        <v>0</v>
      </c>
      <c r="H117" s="52">
        <f>'Temp Relocation Housing Costs'!H117+'Temp Relocation Living Costs'!H117</f>
        <v>1925545.2211300717</v>
      </c>
      <c r="I117" s="52">
        <f>'Temp Relocation Housing Costs'!I117+'Temp Relocation Living Costs'!I117</f>
        <v>2210362.9012479833</v>
      </c>
      <c r="J117" s="52">
        <f>'Temp Relocation Housing Costs'!J117+'Temp Relocation Living Costs'!J117</f>
        <v>1522586.3424075535</v>
      </c>
      <c r="K117" s="52">
        <f>'Temp Relocation Housing Costs'!K117+'Temp Relocation Living Costs'!K117</f>
        <v>1373659.1032237266</v>
      </c>
      <c r="L117" s="52">
        <f>'Temp Relocation Housing Costs'!L117+'Temp Relocation Living Costs'!L117</f>
        <v>1131447.816717895</v>
      </c>
      <c r="M117" s="52">
        <f>'Temp Relocation Housing Costs'!M117+'Temp Relocation Living Costs'!M117</f>
        <v>480540.83672773949</v>
      </c>
      <c r="N117" s="53">
        <f>'Temp Relocation Housing Costs'!N117+'Temp Relocation Living Costs'!N117</f>
        <v>145734165.26134604</v>
      </c>
      <c r="O117" s="53">
        <f>'Temp Relocation Housing Costs'!O117+'Temp Relocation Living Costs'!O117</f>
        <v>280462669.89299268</v>
      </c>
      <c r="P117" s="53">
        <f>'Temp Relocation Housing Costs'!P117+'Temp Relocation Living Costs'!P117</f>
        <v>224044468.3049657</v>
      </c>
      <c r="Q117" s="53">
        <f>'Temp Relocation Housing Costs'!Q117+'Temp Relocation Living Costs'!Q117</f>
        <v>91563265.34006688</v>
      </c>
      <c r="R117" s="53">
        <f>'Temp Relocation Housing Costs'!R117+'Temp Relocation Living Costs'!R117</f>
        <v>58826286.671571225</v>
      </c>
      <c r="S117" s="53">
        <f>'Temp Relocation Housing Costs'!S117+'Temp Relocation Living Costs'!S117</f>
        <v>33312401.569102038</v>
      </c>
      <c r="U117" s="68">
        <v>2136</v>
      </c>
      <c r="V117" s="55">
        <f t="shared" si="9"/>
        <v>0</v>
      </c>
      <c r="W117" s="56">
        <f t="shared" si="10"/>
        <v>8644142.2214549705</v>
      </c>
      <c r="X117" s="57">
        <f t="shared" si="11"/>
        <v>833943257.04004467</v>
      </c>
      <c r="Y117" s="58">
        <f t="shared" si="12"/>
        <v>842587399.26149964</v>
      </c>
      <c r="Z117" s="96">
        <f t="shared" si="13"/>
        <v>1764759.2363495205</v>
      </c>
      <c r="AC117">
        <v>2136</v>
      </c>
      <c r="AD117" s="51">
        <f>'Temp Relocation Housing Costs'!V117+'Temp Relocation Living Costs'!V117</f>
        <v>0</v>
      </c>
      <c r="AE117" s="51">
        <f>'Temp Relocation Housing Costs'!W117+'Temp Relocation Living Costs'!W117</f>
        <v>0</v>
      </c>
      <c r="AF117" s="51">
        <f>'Temp Relocation Housing Costs'!X117+'Temp Relocation Living Costs'!X117</f>
        <v>0</v>
      </c>
      <c r="AG117" s="51">
        <f>'Temp Relocation Housing Costs'!Y117+'Temp Relocation Living Costs'!Y117</f>
        <v>0</v>
      </c>
      <c r="AH117" s="51">
        <f>'Temp Relocation Housing Costs'!Z117+'Temp Relocation Living Costs'!Z117</f>
        <v>0</v>
      </c>
      <c r="AI117" s="51">
        <f>'Temp Relocation Housing Costs'!AA117+'Temp Relocation Living Costs'!AA117</f>
        <v>0</v>
      </c>
      <c r="AJ117" s="52">
        <f>'Temp Relocation Housing Costs'!AB117+'Temp Relocation Living Costs'!AB117</f>
        <v>1792635.7549418416</v>
      </c>
      <c r="AK117" s="52">
        <f>'Temp Relocation Housing Costs'!AC117+'Temp Relocation Living Costs'!AC117</f>
        <v>2018485.6634181603</v>
      </c>
      <c r="AL117" s="52">
        <f>'Temp Relocation Housing Costs'!AD117+'Temp Relocation Living Costs'!AD117</f>
        <v>1375811.6683604368</v>
      </c>
      <c r="AM117" s="52">
        <f>'Temp Relocation Housing Costs'!AE117+'Temp Relocation Living Costs'!AE117</f>
        <v>1370124.4274697886</v>
      </c>
      <c r="AN117" s="52">
        <f>'Temp Relocation Housing Costs'!AF117+'Temp Relocation Living Costs'!AF117</f>
        <v>1108335.7527108961</v>
      </c>
      <c r="AO117" s="52">
        <f>'Temp Relocation Housing Costs'!AG117+'Temp Relocation Living Costs'!AG117</f>
        <v>439518.99181857856</v>
      </c>
      <c r="AP117" s="53">
        <f>'Temp Relocation Housing Costs'!AH117+'Temp Relocation Living Costs'!AH117</f>
        <v>135674962.34171519</v>
      </c>
      <c r="AQ117" s="53">
        <f>'Temp Relocation Housing Costs'!AI117+'Temp Relocation Living Costs'!AI117</f>
        <v>256116259.45375618</v>
      </c>
      <c r="AR117" s="53">
        <f>'Temp Relocation Housing Costs'!AJ117+'Temp Relocation Living Costs'!AJ117</f>
        <v>202446971.40667894</v>
      </c>
      <c r="AS117" s="53">
        <f>'Temp Relocation Housing Costs'!AK117+'Temp Relocation Living Costs'!AK117</f>
        <v>91327656.335482448</v>
      </c>
      <c r="AT117" s="53">
        <f>'Temp Relocation Housing Costs'!AL117+'Temp Relocation Living Costs'!AL117</f>
        <v>57624643.181912705</v>
      </c>
      <c r="AU117" s="53">
        <f>'Temp Relocation Housing Costs'!AM117+'Temp Relocation Living Costs'!AM117</f>
        <v>30468655.385063093</v>
      </c>
      <c r="AW117" s="68">
        <v>2136</v>
      </c>
      <c r="AX117" s="55">
        <f t="shared" si="14"/>
        <v>0</v>
      </c>
      <c r="AY117" s="56">
        <f t="shared" si="15"/>
        <v>8104912.2587197013</v>
      </c>
      <c r="AZ117" s="57">
        <f t="shared" si="16"/>
        <v>773659148.10460854</v>
      </c>
      <c r="BA117" s="58">
        <f t="shared" si="17"/>
        <v>781764060.36332822</v>
      </c>
    </row>
    <row r="118" spans="1:53" x14ac:dyDescent="0.35">
      <c r="A118">
        <v>2137</v>
      </c>
      <c r="B118" s="51">
        <f>'Temp Relocation Housing Costs'!B118+'Temp Relocation Living Costs'!B118</f>
        <v>0</v>
      </c>
      <c r="C118" s="51">
        <f>'Temp Relocation Housing Costs'!C118+'Temp Relocation Living Costs'!C118</f>
        <v>0</v>
      </c>
      <c r="D118" s="51">
        <f>'Temp Relocation Housing Costs'!D118+'Temp Relocation Living Costs'!D118</f>
        <v>0</v>
      </c>
      <c r="E118" s="51">
        <f>'Temp Relocation Housing Costs'!E118+'Temp Relocation Living Costs'!E118</f>
        <v>0</v>
      </c>
      <c r="F118" s="51">
        <f>'Temp Relocation Housing Costs'!F118+'Temp Relocation Living Costs'!F118</f>
        <v>0</v>
      </c>
      <c r="G118" s="51">
        <f>'Temp Relocation Housing Costs'!G118+'Temp Relocation Living Costs'!G118</f>
        <v>0</v>
      </c>
      <c r="H118" s="52">
        <f>'Temp Relocation Housing Costs'!H118+'Temp Relocation Living Costs'!H118</f>
        <v>1953202.1963567496</v>
      </c>
      <c r="I118" s="52">
        <f>'Temp Relocation Housing Costs'!I118+'Temp Relocation Living Costs'!I118</f>
        <v>2242110.7674268442</v>
      </c>
      <c r="J118" s="52">
        <f>'Temp Relocation Housing Costs'!J118+'Temp Relocation Living Costs'!J118</f>
        <v>1544455.541993388</v>
      </c>
      <c r="K118" s="52">
        <f>'Temp Relocation Housing Costs'!K118+'Temp Relocation Living Costs'!K118</f>
        <v>1393389.2323169617</v>
      </c>
      <c r="L118" s="52">
        <f>'Temp Relocation Housing Costs'!L118+'Temp Relocation Living Costs'!L118</f>
        <v>1147699.0186600029</v>
      </c>
      <c r="M118" s="52">
        <f>'Temp Relocation Housing Costs'!M118+'Temp Relocation Living Costs'!M118</f>
        <v>487442.93690744153</v>
      </c>
      <c r="N118" s="53">
        <f>'Temp Relocation Housing Costs'!N118+'Temp Relocation Living Costs'!N118</f>
        <v>147758682.73828709</v>
      </c>
      <c r="O118" s="53">
        <f>'Temp Relocation Housing Costs'!O118+'Temp Relocation Living Costs'!O118</f>
        <v>284358815.83659923</v>
      </c>
      <c r="P118" s="53">
        <f>'Temp Relocation Housing Costs'!P118+'Temp Relocation Living Costs'!P118</f>
        <v>227156860.93357098</v>
      </c>
      <c r="Q118" s="53">
        <f>'Temp Relocation Housing Costs'!Q118+'Temp Relocation Living Costs'!Q118</f>
        <v>92835248.684496284</v>
      </c>
      <c r="R118" s="53">
        <f>'Temp Relocation Housing Costs'!R118+'Temp Relocation Living Costs'!R118</f>
        <v>59643492.748516634</v>
      </c>
      <c r="S118" s="53">
        <f>'Temp Relocation Housing Costs'!S118+'Temp Relocation Living Costs'!S118</f>
        <v>33775172.526444681</v>
      </c>
      <c r="U118" s="68">
        <v>2137</v>
      </c>
      <c r="V118" s="55">
        <f t="shared" si="9"/>
        <v>0</v>
      </c>
      <c r="W118" s="56">
        <f t="shared" si="10"/>
        <v>8768299.693661388</v>
      </c>
      <c r="X118" s="57">
        <f t="shared" si="11"/>
        <v>845528273.46791494</v>
      </c>
      <c r="Y118" s="58">
        <f t="shared" si="12"/>
        <v>854296573.16157627</v>
      </c>
      <c r="Z118" s="96">
        <f t="shared" si="13"/>
        <v>1695039.3560282781</v>
      </c>
      <c r="AC118">
        <v>2137</v>
      </c>
      <c r="AD118" s="51">
        <f>'Temp Relocation Housing Costs'!V118+'Temp Relocation Living Costs'!V118</f>
        <v>0</v>
      </c>
      <c r="AE118" s="51">
        <f>'Temp Relocation Housing Costs'!W118+'Temp Relocation Living Costs'!W118</f>
        <v>0</v>
      </c>
      <c r="AF118" s="51">
        <f>'Temp Relocation Housing Costs'!X118+'Temp Relocation Living Costs'!X118</f>
        <v>0</v>
      </c>
      <c r="AG118" s="51">
        <f>'Temp Relocation Housing Costs'!Y118+'Temp Relocation Living Costs'!Y118</f>
        <v>0</v>
      </c>
      <c r="AH118" s="51">
        <f>'Temp Relocation Housing Costs'!Z118+'Temp Relocation Living Costs'!Z118</f>
        <v>0</v>
      </c>
      <c r="AI118" s="51">
        <f>'Temp Relocation Housing Costs'!AA118+'Temp Relocation Living Costs'!AA118</f>
        <v>0</v>
      </c>
      <c r="AJ118" s="52">
        <f>'Temp Relocation Housing Costs'!AB118+'Temp Relocation Living Costs'!AB118</f>
        <v>1818383.7260207997</v>
      </c>
      <c r="AK118" s="52">
        <f>'Temp Relocation Housing Costs'!AC118+'Temp Relocation Living Costs'!AC118</f>
        <v>2047477.5600383796</v>
      </c>
      <c r="AL118" s="52">
        <f>'Temp Relocation Housing Costs'!AD118+'Temp Relocation Living Costs'!AD118</f>
        <v>1395572.7151594767</v>
      </c>
      <c r="AM118" s="52">
        <f>'Temp Relocation Housing Costs'!AE118+'Temp Relocation Living Costs'!AE118</f>
        <v>1389803.7873374105</v>
      </c>
      <c r="AN118" s="52">
        <f>'Temp Relocation Housing Costs'!AF118+'Temp Relocation Living Costs'!AF118</f>
        <v>1124254.991646026</v>
      </c>
      <c r="AO118" s="52">
        <f>'Temp Relocation Housing Costs'!AG118+'Temp Relocation Living Costs'!AG118</f>
        <v>445831.88737407577</v>
      </c>
      <c r="AP118" s="53">
        <f>'Temp Relocation Housing Costs'!AH118+'Temp Relocation Living Costs'!AH118</f>
        <v>137559738.85895494</v>
      </c>
      <c r="AQ118" s="53">
        <f>'Temp Relocation Housing Costs'!AI118+'Temp Relocation Living Costs'!AI118</f>
        <v>259674188.66316995</v>
      </c>
      <c r="AR118" s="53">
        <f>'Temp Relocation Housing Costs'!AJ118+'Temp Relocation Living Costs'!AJ118</f>
        <v>205259334.80157402</v>
      </c>
      <c r="AS118" s="53">
        <f>'Temp Relocation Housing Costs'!AK118+'Temp Relocation Living Costs'!AK118</f>
        <v>92596366.63445507</v>
      </c>
      <c r="AT118" s="53">
        <f>'Temp Relocation Housing Costs'!AL118+'Temp Relocation Living Costs'!AL118</f>
        <v>58425156.205163375</v>
      </c>
      <c r="AU118" s="53">
        <f>'Temp Relocation Housing Costs'!AM118+'Temp Relocation Living Costs'!AM118</f>
        <v>30891921.44086637</v>
      </c>
      <c r="AW118" s="68">
        <v>2137</v>
      </c>
      <c r="AX118" s="55">
        <f t="shared" si="14"/>
        <v>0</v>
      </c>
      <c r="AY118" s="56">
        <f t="shared" si="15"/>
        <v>8221324.6675761687</v>
      </c>
      <c r="AZ118" s="57">
        <f t="shared" si="16"/>
        <v>784406706.60418367</v>
      </c>
      <c r="BA118" s="58">
        <f t="shared" si="17"/>
        <v>792628031.27175987</v>
      </c>
    </row>
    <row r="119" spans="1:53" x14ac:dyDescent="0.35">
      <c r="A119">
        <v>2138</v>
      </c>
      <c r="B119" s="51">
        <f>'Temp Relocation Housing Costs'!B119+'Temp Relocation Living Costs'!B119</f>
        <v>0</v>
      </c>
      <c r="C119" s="51">
        <f>'Temp Relocation Housing Costs'!C119+'Temp Relocation Living Costs'!C119</f>
        <v>0</v>
      </c>
      <c r="D119" s="51">
        <f>'Temp Relocation Housing Costs'!D119+'Temp Relocation Living Costs'!D119</f>
        <v>0</v>
      </c>
      <c r="E119" s="51">
        <f>'Temp Relocation Housing Costs'!E119+'Temp Relocation Living Costs'!E119</f>
        <v>0</v>
      </c>
      <c r="F119" s="51">
        <f>'Temp Relocation Housing Costs'!F119+'Temp Relocation Living Costs'!F119</f>
        <v>0</v>
      </c>
      <c r="G119" s="51">
        <f>'Temp Relocation Housing Costs'!G119+'Temp Relocation Living Costs'!G119</f>
        <v>0</v>
      </c>
      <c r="H119" s="52">
        <f>'Temp Relocation Housing Costs'!H119+'Temp Relocation Living Costs'!H119</f>
        <v>1981256.4140217223</v>
      </c>
      <c r="I119" s="52">
        <f>'Temp Relocation Housing Costs'!I119+'Temp Relocation Living Costs'!I119</f>
        <v>2274314.6342951586</v>
      </c>
      <c r="J119" s="52">
        <f>'Temp Relocation Housing Costs'!J119+'Temp Relocation Living Costs'!J119</f>
        <v>1566638.8530862057</v>
      </c>
      <c r="K119" s="52">
        <f>'Temp Relocation Housing Costs'!K119+'Temp Relocation Living Costs'!K119</f>
        <v>1413402.7490375373</v>
      </c>
      <c r="L119" s="52">
        <f>'Temp Relocation Housing Costs'!L119+'Temp Relocation Living Costs'!L119</f>
        <v>1164183.6397317082</v>
      </c>
      <c r="M119" s="52">
        <f>'Temp Relocation Housing Costs'!M119+'Temp Relocation Living Costs'!M119</f>
        <v>494444.17327547481</v>
      </c>
      <c r="N119" s="53">
        <f>'Temp Relocation Housing Costs'!N119+'Temp Relocation Living Costs'!N119</f>
        <v>149811324.5126918</v>
      </c>
      <c r="O119" s="53">
        <f>'Temp Relocation Housing Costs'!O119+'Temp Relocation Living Costs'!O119</f>
        <v>288309086.46360743</v>
      </c>
      <c r="P119" s="53">
        <f>'Temp Relocation Housing Costs'!P119+'Temp Relocation Living Costs'!P119</f>
        <v>230312490.46040404</v>
      </c>
      <c r="Q119" s="53">
        <f>'Temp Relocation Housing Costs'!Q119+'Temp Relocation Living Costs'!Q119</f>
        <v>94124902.233483106</v>
      </c>
      <c r="R119" s="53">
        <f>'Temp Relocation Housing Costs'!R119+'Temp Relocation Living Costs'!R119</f>
        <v>60472051.331458628</v>
      </c>
      <c r="S119" s="53">
        <f>'Temp Relocation Housing Costs'!S119+'Temp Relocation Living Costs'!S119</f>
        <v>34244372.229505822</v>
      </c>
      <c r="U119" s="68">
        <v>2138</v>
      </c>
      <c r="V119" s="55">
        <f t="shared" si="9"/>
        <v>0</v>
      </c>
      <c r="W119" s="56">
        <f t="shared" si="10"/>
        <v>8894240.4634478074</v>
      </c>
      <c r="X119" s="57">
        <f t="shared" si="11"/>
        <v>857274227.23115063</v>
      </c>
      <c r="Y119" s="58">
        <f t="shared" si="12"/>
        <v>866168467.69459844</v>
      </c>
      <c r="Z119" s="96">
        <f t="shared" si="13"/>
        <v>1628073.8843066031</v>
      </c>
      <c r="AC119">
        <v>2138</v>
      </c>
      <c r="AD119" s="51">
        <f>'Temp Relocation Housing Costs'!V119+'Temp Relocation Living Costs'!V119</f>
        <v>0</v>
      </c>
      <c r="AE119" s="51">
        <f>'Temp Relocation Housing Costs'!W119+'Temp Relocation Living Costs'!W119</f>
        <v>0</v>
      </c>
      <c r="AF119" s="51">
        <f>'Temp Relocation Housing Costs'!X119+'Temp Relocation Living Costs'!X119</f>
        <v>0</v>
      </c>
      <c r="AG119" s="51">
        <f>'Temp Relocation Housing Costs'!Y119+'Temp Relocation Living Costs'!Y119</f>
        <v>0</v>
      </c>
      <c r="AH119" s="51">
        <f>'Temp Relocation Housing Costs'!Z119+'Temp Relocation Living Costs'!Z119</f>
        <v>0</v>
      </c>
      <c r="AI119" s="51">
        <f>'Temp Relocation Housing Costs'!AA119+'Temp Relocation Living Costs'!AA119</f>
        <v>0</v>
      </c>
      <c r="AJ119" s="52">
        <f>'Temp Relocation Housing Costs'!AB119+'Temp Relocation Living Costs'!AB119</f>
        <v>1844501.5201454361</v>
      </c>
      <c r="AK119" s="52">
        <f>'Temp Relocation Housing Costs'!AC119+'Temp Relocation Living Costs'!AC119</f>
        <v>2076885.8728288354</v>
      </c>
      <c r="AL119" s="52">
        <f>'Temp Relocation Housing Costs'!AD119+'Temp Relocation Living Costs'!AD119</f>
        <v>1415617.5936627926</v>
      </c>
      <c r="AM119" s="52">
        <f>'Temp Relocation Housing Costs'!AE119+'Temp Relocation Living Costs'!AE119</f>
        <v>1409765.8056242499</v>
      </c>
      <c r="AN119" s="52">
        <f>'Temp Relocation Housing Costs'!AF119+'Temp Relocation Living Costs'!AF119</f>
        <v>1140402.8816624309</v>
      </c>
      <c r="AO119" s="52">
        <f>'Temp Relocation Housing Costs'!AG119+'Temp Relocation Living Costs'!AG119</f>
        <v>452235.45625890914</v>
      </c>
      <c r="AP119" s="53">
        <f>'Temp Relocation Housing Costs'!AH119+'Temp Relocation Living Costs'!AH119</f>
        <v>139470698.412907</v>
      </c>
      <c r="AQ119" s="53">
        <f>'Temp Relocation Housing Costs'!AI119+'Temp Relocation Living Costs'!AI119</f>
        <v>263281544.0991194</v>
      </c>
      <c r="AR119" s="53">
        <f>'Temp Relocation Housing Costs'!AJ119+'Temp Relocation Living Costs'!AJ119</f>
        <v>208110767.13294163</v>
      </c>
      <c r="AS119" s="53">
        <f>'Temp Relocation Housing Costs'!AK119+'Temp Relocation Living Costs'!AK119</f>
        <v>93882701.669321567</v>
      </c>
      <c r="AT119" s="53">
        <f>'Temp Relocation Housing Costs'!AL119+'Temp Relocation Living Costs'!AL119</f>
        <v>59236789.836976767</v>
      </c>
      <c r="AU119" s="53">
        <f>'Temp Relocation Housing Costs'!AM119+'Temp Relocation Living Costs'!AM119</f>
        <v>31321067.446136769</v>
      </c>
      <c r="AW119" s="68">
        <v>2138</v>
      </c>
      <c r="AX119" s="55">
        <f t="shared" si="14"/>
        <v>0</v>
      </c>
      <c r="AY119" s="56">
        <f t="shared" si="15"/>
        <v>8339409.1301826537</v>
      </c>
      <c r="AZ119" s="57">
        <f t="shared" si="16"/>
        <v>795303568.59740305</v>
      </c>
      <c r="BA119" s="58">
        <f t="shared" si="17"/>
        <v>803642977.72758567</v>
      </c>
    </row>
    <row r="120" spans="1:53" x14ac:dyDescent="0.35">
      <c r="A120">
        <v>2139</v>
      </c>
      <c r="B120" s="51">
        <f>'Temp Relocation Housing Costs'!B120+'Temp Relocation Living Costs'!B120</f>
        <v>0</v>
      </c>
      <c r="C120" s="51">
        <f>'Temp Relocation Housing Costs'!C120+'Temp Relocation Living Costs'!C120</f>
        <v>0</v>
      </c>
      <c r="D120" s="51">
        <f>'Temp Relocation Housing Costs'!D120+'Temp Relocation Living Costs'!D120</f>
        <v>0</v>
      </c>
      <c r="E120" s="51">
        <f>'Temp Relocation Housing Costs'!E120+'Temp Relocation Living Costs'!E120</f>
        <v>0</v>
      </c>
      <c r="F120" s="51">
        <f>'Temp Relocation Housing Costs'!F120+'Temp Relocation Living Costs'!F120</f>
        <v>0</v>
      </c>
      <c r="G120" s="51">
        <f>'Temp Relocation Housing Costs'!G120+'Temp Relocation Living Costs'!G120</f>
        <v>0</v>
      </c>
      <c r="H120" s="52">
        <f>'Temp Relocation Housing Costs'!H120+'Temp Relocation Living Costs'!H120</f>
        <v>2009713.5797943007</v>
      </c>
      <c r="I120" s="52">
        <f>'Temp Relocation Housing Costs'!I120+'Temp Relocation Living Costs'!I120</f>
        <v>2306981.0514782653</v>
      </c>
      <c r="J120" s="52">
        <f>'Temp Relocation Housing Costs'!J120+'Temp Relocation Living Costs'!J120</f>
        <v>1589140.7873298102</v>
      </c>
      <c r="K120" s="52">
        <f>'Temp Relocation Housing Costs'!K120+'Temp Relocation Living Costs'!K120</f>
        <v>1433703.7237362808</v>
      </c>
      <c r="L120" s="52">
        <f>'Temp Relocation Housing Costs'!L120+'Temp Relocation Living Costs'!L120</f>
        <v>1180905.0325767265</v>
      </c>
      <c r="M120" s="52">
        <f>'Temp Relocation Housing Costs'!M120+'Temp Relocation Living Costs'!M120</f>
        <v>501545.9697439209</v>
      </c>
      <c r="N120" s="53">
        <f>'Temp Relocation Housing Costs'!N120+'Temp Relocation Living Costs'!N120</f>
        <v>151892481.28314245</v>
      </c>
      <c r="O120" s="53">
        <f>'Temp Relocation Housing Costs'!O120+'Temp Relocation Living Costs'!O120</f>
        <v>292314233.66611642</v>
      </c>
      <c r="P120" s="53">
        <f>'Temp Relocation Housing Costs'!P120+'Temp Relocation Living Costs'!P120</f>
        <v>233511957.52606249</v>
      </c>
      <c r="Q120" s="53">
        <f>'Temp Relocation Housing Costs'!Q120+'Temp Relocation Living Costs'!Q120</f>
        <v>95432471.458896518</v>
      </c>
      <c r="R120" s="53">
        <f>'Temp Relocation Housing Costs'!R120+'Temp Relocation Living Costs'!R120</f>
        <v>61312120.127732061</v>
      </c>
      <c r="S120" s="53">
        <f>'Temp Relocation Housing Costs'!S120+'Temp Relocation Living Costs'!S120</f>
        <v>34720089.985470466</v>
      </c>
      <c r="U120" s="68">
        <v>2139</v>
      </c>
      <c r="V120" s="55">
        <f t="shared" si="9"/>
        <v>0</v>
      </c>
      <c r="W120" s="56">
        <f t="shared" si="10"/>
        <v>9021990.1446593031</v>
      </c>
      <c r="X120" s="57">
        <f t="shared" si="11"/>
        <v>869183354.04742026</v>
      </c>
      <c r="Y120" s="58">
        <f t="shared" si="12"/>
        <v>878205344.19207954</v>
      </c>
      <c r="Z120" s="96">
        <f t="shared" si="13"/>
        <v>1563754.00320561</v>
      </c>
      <c r="AC120">
        <v>2139</v>
      </c>
      <c r="AD120" s="51">
        <f>'Temp Relocation Housing Costs'!V120+'Temp Relocation Living Costs'!V120</f>
        <v>0</v>
      </c>
      <c r="AE120" s="51">
        <f>'Temp Relocation Housing Costs'!W120+'Temp Relocation Living Costs'!W120</f>
        <v>0</v>
      </c>
      <c r="AF120" s="51">
        <f>'Temp Relocation Housing Costs'!X120+'Temp Relocation Living Costs'!X120</f>
        <v>0</v>
      </c>
      <c r="AG120" s="51">
        <f>'Temp Relocation Housing Costs'!Y120+'Temp Relocation Living Costs'!Y120</f>
        <v>0</v>
      </c>
      <c r="AH120" s="51">
        <f>'Temp Relocation Housing Costs'!Z120+'Temp Relocation Living Costs'!Z120</f>
        <v>0</v>
      </c>
      <c r="AI120" s="51">
        <f>'Temp Relocation Housing Costs'!AA120+'Temp Relocation Living Costs'!AA120</f>
        <v>0</v>
      </c>
      <c r="AJ120" s="52">
        <f>'Temp Relocation Housing Costs'!AB120+'Temp Relocation Living Costs'!AB120</f>
        <v>1870994.4491550657</v>
      </c>
      <c r="AK120" s="52">
        <f>'Temp Relocation Housing Costs'!AC120+'Temp Relocation Living Costs'!AC120</f>
        <v>2106716.5828548265</v>
      </c>
      <c r="AL120" s="52">
        <f>'Temp Relocation Housing Costs'!AD120+'Temp Relocation Living Costs'!AD120</f>
        <v>1435950.3805995774</v>
      </c>
      <c r="AM120" s="52">
        <f>'Temp Relocation Housing Costs'!AE120+'Temp Relocation Living Costs'!AE120</f>
        <v>1430014.5422073796</v>
      </c>
      <c r="AN120" s="52">
        <f>'Temp Relocation Housing Costs'!AF120+'Temp Relocation Living Costs'!AF120</f>
        <v>1156782.7069194352</v>
      </c>
      <c r="AO120" s="52">
        <f>'Temp Relocation Housing Costs'!AG120+'Temp Relocation Living Costs'!AG120</f>
        <v>458731.00083149393</v>
      </c>
      <c r="AP120" s="53">
        <f>'Temp Relocation Housing Costs'!AH120+'Temp Relocation Living Costs'!AH120</f>
        <v>141408204.73444623</v>
      </c>
      <c r="AQ120" s="53">
        <f>'Temp Relocation Housing Costs'!AI120+'Temp Relocation Living Costs'!AI120</f>
        <v>266939012.38343567</v>
      </c>
      <c r="AR120" s="53">
        <f>'Temp Relocation Housing Costs'!AJ120+'Temp Relocation Living Costs'!AJ120</f>
        <v>211001811.14067087</v>
      </c>
      <c r="AS120" s="53">
        <f>'Temp Relocation Housing Costs'!AK120+'Temp Relocation Living Costs'!AK120</f>
        <v>95186906.280307129</v>
      </c>
      <c r="AT120" s="53">
        <f>'Temp Relocation Housing Costs'!AL120+'Temp Relocation Living Costs'!AL120</f>
        <v>60059698.56320288</v>
      </c>
      <c r="AU120" s="53">
        <f>'Temp Relocation Housing Costs'!AM120+'Temp Relocation Living Costs'!AM120</f>
        <v>31756175.084262937</v>
      </c>
      <c r="AW120" s="68">
        <v>2139</v>
      </c>
      <c r="AX120" s="55">
        <f t="shared" si="14"/>
        <v>0</v>
      </c>
      <c r="AY120" s="56">
        <f t="shared" si="15"/>
        <v>8459189.6625677776</v>
      </c>
      <c r="AZ120" s="57">
        <f t="shared" si="16"/>
        <v>806351808.18632579</v>
      </c>
      <c r="BA120" s="58">
        <f t="shared" si="17"/>
        <v>814810997.84889352</v>
      </c>
    </row>
    <row r="121" spans="1:53" x14ac:dyDescent="0.35">
      <c r="A121">
        <v>2140</v>
      </c>
      <c r="B121" s="51">
        <f>'Temp Relocation Housing Costs'!B121+'Temp Relocation Living Costs'!B121</f>
        <v>0</v>
      </c>
      <c r="C121" s="51">
        <f>'Temp Relocation Housing Costs'!C121+'Temp Relocation Living Costs'!C121</f>
        <v>0</v>
      </c>
      <c r="D121" s="51">
        <f>'Temp Relocation Housing Costs'!D121+'Temp Relocation Living Costs'!D121</f>
        <v>0</v>
      </c>
      <c r="E121" s="51">
        <f>'Temp Relocation Housing Costs'!E121+'Temp Relocation Living Costs'!E121</f>
        <v>0</v>
      </c>
      <c r="F121" s="51">
        <f>'Temp Relocation Housing Costs'!F121+'Temp Relocation Living Costs'!F121</f>
        <v>0</v>
      </c>
      <c r="G121" s="51">
        <f>'Temp Relocation Housing Costs'!G121+'Temp Relocation Living Costs'!G121</f>
        <v>0</v>
      </c>
      <c r="H121" s="52">
        <f>'Temp Relocation Housing Costs'!H121+'Temp Relocation Living Costs'!H121</f>
        <v>2166301.6379858986</v>
      </c>
      <c r="I121" s="52">
        <f>'Temp Relocation Housing Costs'!I121+'Temp Relocation Living Costs'!I121</f>
        <v>2486730.8858664897</v>
      </c>
      <c r="J121" s="52">
        <f>'Temp Relocation Housing Costs'!J121+'Temp Relocation Living Costs'!J121</f>
        <v>1712959.6601198881</v>
      </c>
      <c r="K121" s="52">
        <f>'Temp Relocation Housing Costs'!K121+'Temp Relocation Living Costs'!K121</f>
        <v>1545411.6230006658</v>
      </c>
      <c r="L121" s="52">
        <f>'Temp Relocation Housing Costs'!L121+'Temp Relocation Living Costs'!L121</f>
        <v>1272915.9677761598</v>
      </c>
      <c r="M121" s="52">
        <f>'Temp Relocation Housing Costs'!M121+'Temp Relocation Living Costs'!M121</f>
        <v>540624.22959429258</v>
      </c>
      <c r="N121" s="53">
        <f>'Temp Relocation Housing Costs'!N121+'Temp Relocation Living Costs'!N121</f>
        <v>163651198.09870264</v>
      </c>
      <c r="O121" s="53">
        <f>'Temp Relocation Housing Costs'!O121+'Temp Relocation Living Costs'!O121</f>
        <v>314943663.81170738</v>
      </c>
      <c r="P121" s="53">
        <f>'Temp Relocation Housing Costs'!P121+'Temp Relocation Living Costs'!P121</f>
        <v>251589224.80354971</v>
      </c>
      <c r="Q121" s="53">
        <f>'Temp Relocation Housing Costs'!Q121+'Temp Relocation Living Costs'!Q121</f>
        <v>102820351.34218296</v>
      </c>
      <c r="R121" s="53">
        <f>'Temp Relocation Housing Costs'!R121+'Temp Relocation Living Costs'!R121</f>
        <v>66058581.913419023</v>
      </c>
      <c r="S121" s="53">
        <f>'Temp Relocation Housing Costs'!S121+'Temp Relocation Living Costs'!S121</f>
        <v>37407936.69454404</v>
      </c>
      <c r="U121" s="68">
        <v>2140</v>
      </c>
      <c r="V121" s="55">
        <f t="shared" si="9"/>
        <v>0</v>
      </c>
      <c r="W121" s="56">
        <f t="shared" si="10"/>
        <v>9724944.0043433942</v>
      </c>
      <c r="X121" s="57">
        <f t="shared" si="11"/>
        <v>936470956.66410577</v>
      </c>
      <c r="Y121" s="58">
        <f t="shared" si="12"/>
        <v>946195900.66844916</v>
      </c>
      <c r="Z121" s="96">
        <f t="shared" si="13"/>
        <v>1596077.7357031</v>
      </c>
      <c r="AC121">
        <v>2140</v>
      </c>
      <c r="AD121" s="51">
        <f>'Temp Relocation Housing Costs'!V121+'Temp Relocation Living Costs'!V121</f>
        <v>0</v>
      </c>
      <c r="AE121" s="51">
        <f>'Temp Relocation Housing Costs'!W121+'Temp Relocation Living Costs'!W121</f>
        <v>0</v>
      </c>
      <c r="AF121" s="51">
        <f>'Temp Relocation Housing Costs'!X121+'Temp Relocation Living Costs'!X121</f>
        <v>0</v>
      </c>
      <c r="AG121" s="51">
        <f>'Temp Relocation Housing Costs'!Y121+'Temp Relocation Living Costs'!Y121</f>
        <v>0</v>
      </c>
      <c r="AH121" s="51">
        <f>'Temp Relocation Housing Costs'!Z121+'Temp Relocation Living Costs'!Z121</f>
        <v>0</v>
      </c>
      <c r="AI121" s="51">
        <f>'Temp Relocation Housing Costs'!AA121+'Temp Relocation Living Costs'!AA121</f>
        <v>0</v>
      </c>
      <c r="AJ121" s="52">
        <f>'Temp Relocation Housing Costs'!AB121+'Temp Relocation Living Costs'!AB121</f>
        <v>2016774.1217542016</v>
      </c>
      <c r="AK121" s="52">
        <f>'Temp Relocation Housing Costs'!AC121+'Temp Relocation Living Costs'!AC121</f>
        <v>2270862.6891388078</v>
      </c>
      <c r="AL121" s="52">
        <f>'Temp Relocation Housing Costs'!AD121+'Temp Relocation Living Costs'!AD121</f>
        <v>1547833.3295024685</v>
      </c>
      <c r="AM121" s="52">
        <f>'Temp Relocation Housing Costs'!AE121+'Temp Relocation Living Costs'!AE121</f>
        <v>1541434.9966449311</v>
      </c>
      <c r="AN121" s="52">
        <f>'Temp Relocation Housing Costs'!AF121+'Temp Relocation Living Costs'!AF121</f>
        <v>1246914.136416306</v>
      </c>
      <c r="AO121" s="52">
        <f>'Temp Relocation Housing Costs'!AG121+'Temp Relocation Living Costs'!AG121</f>
        <v>494473.30628968938</v>
      </c>
      <c r="AP121" s="53">
        <f>'Temp Relocation Housing Costs'!AH121+'Temp Relocation Living Costs'!AH121</f>
        <v>152355284.01593822</v>
      </c>
      <c r="AQ121" s="53">
        <f>'Temp Relocation Housing Costs'!AI121+'Temp Relocation Living Costs'!AI121</f>
        <v>287604026.39285856</v>
      </c>
      <c r="AR121" s="53">
        <f>'Temp Relocation Housing Costs'!AJ121+'Temp Relocation Living Costs'!AJ121</f>
        <v>227336461.30777454</v>
      </c>
      <c r="AS121" s="53">
        <f>'Temp Relocation Housing Costs'!AK121+'Temp Relocation Living Costs'!AK121</f>
        <v>102555775.79935169</v>
      </c>
      <c r="AT121" s="53">
        <f>'Temp Relocation Housing Costs'!AL121+'Temp Relocation Living Costs'!AL121</f>
        <v>64709204.460181005</v>
      </c>
      <c r="AU121" s="53">
        <f>'Temp Relocation Housing Costs'!AM121+'Temp Relocation Living Costs'!AM121</f>
        <v>34214571.094432257</v>
      </c>
      <c r="AW121" s="68">
        <v>2140</v>
      </c>
      <c r="AX121" s="55">
        <f t="shared" si="14"/>
        <v>0</v>
      </c>
      <c r="AY121" s="56">
        <f t="shared" si="15"/>
        <v>9118292.5797464047</v>
      </c>
      <c r="AZ121" s="57">
        <f t="shared" si="16"/>
        <v>868775323.07053626</v>
      </c>
      <c r="BA121" s="58">
        <f t="shared" si="17"/>
        <v>877893615.65028262</v>
      </c>
    </row>
    <row r="122" spans="1:53" x14ac:dyDescent="0.35">
      <c r="A122">
        <v>2141</v>
      </c>
      <c r="B122" s="51">
        <f>'Temp Relocation Housing Costs'!B122+'Temp Relocation Living Costs'!B122</f>
        <v>0</v>
      </c>
      <c r="C122" s="51">
        <f>'Temp Relocation Housing Costs'!C122+'Temp Relocation Living Costs'!C122</f>
        <v>0</v>
      </c>
      <c r="D122" s="51">
        <f>'Temp Relocation Housing Costs'!D122+'Temp Relocation Living Costs'!D122</f>
        <v>0</v>
      </c>
      <c r="E122" s="51">
        <f>'Temp Relocation Housing Costs'!E122+'Temp Relocation Living Costs'!E122</f>
        <v>0</v>
      </c>
      <c r="F122" s="51">
        <f>'Temp Relocation Housing Costs'!F122+'Temp Relocation Living Costs'!F122</f>
        <v>0</v>
      </c>
      <c r="G122" s="51">
        <f>'Temp Relocation Housing Costs'!G122+'Temp Relocation Living Costs'!G122</f>
        <v>0</v>
      </c>
      <c r="H122" s="52">
        <f>'Temp Relocation Housing Costs'!H122+'Temp Relocation Living Costs'!H122</f>
        <v>2197416.6437919559</v>
      </c>
      <c r="I122" s="52">
        <f>'Temp Relocation Housing Costs'!I122+'Temp Relocation Living Costs'!I122</f>
        <v>2522448.2784008808</v>
      </c>
      <c r="J122" s="52">
        <f>'Temp Relocation Housing Costs'!J122+'Temp Relocation Living Costs'!J122</f>
        <v>1737563.228171346</v>
      </c>
      <c r="K122" s="52">
        <f>'Temp Relocation Housing Costs'!K122+'Temp Relocation Living Costs'!K122</f>
        <v>1567608.6664683153</v>
      </c>
      <c r="L122" s="52">
        <f>'Temp Relocation Housing Costs'!L122+'Temp Relocation Living Costs'!L122</f>
        <v>1291199.1038978691</v>
      </c>
      <c r="M122" s="52">
        <f>'Temp Relocation Housing Costs'!M122+'Temp Relocation Living Costs'!M122</f>
        <v>548389.31906648679</v>
      </c>
      <c r="N122" s="53">
        <f>'Temp Relocation Housing Costs'!N122+'Temp Relocation Living Costs'!N122</f>
        <v>165924616.34677789</v>
      </c>
      <c r="O122" s="53">
        <f>'Temp Relocation Housing Costs'!O122+'Temp Relocation Living Costs'!O122</f>
        <v>319318814.62480056</v>
      </c>
      <c r="P122" s="53">
        <f>'Temp Relocation Housing Costs'!P122+'Temp Relocation Living Costs'!P122</f>
        <v>255084265.11692715</v>
      </c>
      <c r="Q122" s="53">
        <f>'Temp Relocation Housing Costs'!Q122+'Temp Relocation Living Costs'!Q122</f>
        <v>104248716.46098794</v>
      </c>
      <c r="R122" s="53">
        <f>'Temp Relocation Housing Costs'!R122+'Temp Relocation Living Costs'!R122</f>
        <v>66976257.966565698</v>
      </c>
      <c r="S122" s="53">
        <f>'Temp Relocation Housing Costs'!S122+'Temp Relocation Living Costs'!S122</f>
        <v>37927602.220322393</v>
      </c>
      <c r="U122" s="68">
        <v>2141</v>
      </c>
      <c r="V122" s="55">
        <f t="shared" si="9"/>
        <v>0</v>
      </c>
      <c r="W122" s="56">
        <f t="shared" si="10"/>
        <v>9864625.2397968546</v>
      </c>
      <c r="X122" s="57">
        <f t="shared" si="11"/>
        <v>949480272.73638165</v>
      </c>
      <c r="Y122" s="58">
        <f t="shared" si="12"/>
        <v>959344897.97617853</v>
      </c>
      <c r="Z122" s="96">
        <f t="shared" si="13"/>
        <v>1533021.9246543883</v>
      </c>
      <c r="AC122">
        <v>2141</v>
      </c>
      <c r="AD122" s="51">
        <f>'Temp Relocation Housing Costs'!V122+'Temp Relocation Living Costs'!V122</f>
        <v>0</v>
      </c>
      <c r="AE122" s="51">
        <f>'Temp Relocation Housing Costs'!W122+'Temp Relocation Living Costs'!W122</f>
        <v>0</v>
      </c>
      <c r="AF122" s="51">
        <f>'Temp Relocation Housing Costs'!X122+'Temp Relocation Living Costs'!X122</f>
        <v>0</v>
      </c>
      <c r="AG122" s="51">
        <f>'Temp Relocation Housing Costs'!Y122+'Temp Relocation Living Costs'!Y122</f>
        <v>0</v>
      </c>
      <c r="AH122" s="51">
        <f>'Temp Relocation Housing Costs'!Z122+'Temp Relocation Living Costs'!Z122</f>
        <v>0</v>
      </c>
      <c r="AI122" s="51">
        <f>'Temp Relocation Housing Costs'!AA122+'Temp Relocation Living Costs'!AA122</f>
        <v>0</v>
      </c>
      <c r="AJ122" s="52">
        <f>'Temp Relocation Housing Costs'!AB122+'Temp Relocation Living Costs'!AB122</f>
        <v>2045741.4351733199</v>
      </c>
      <c r="AK122" s="52">
        <f>'Temp Relocation Housing Costs'!AC122+'Temp Relocation Living Costs'!AC122</f>
        <v>2303479.5253717364</v>
      </c>
      <c r="AL122" s="52">
        <f>'Temp Relocation Housing Costs'!AD122+'Temp Relocation Living Costs'!AD122</f>
        <v>1570065.1564049567</v>
      </c>
      <c r="AM122" s="52">
        <f>'Temp Relocation Housing Costs'!AE122+'Temp Relocation Living Costs'!AE122</f>
        <v>1563574.9230657315</v>
      </c>
      <c r="AN122" s="52">
        <f>'Temp Relocation Housing Costs'!AF122+'Temp Relocation Living Costs'!AF122</f>
        <v>1264823.8032484467</v>
      </c>
      <c r="AO122" s="52">
        <f>'Temp Relocation Housing Costs'!AG122+'Temp Relocation Living Costs'!AG122</f>
        <v>501575.52120120486</v>
      </c>
      <c r="AP122" s="53">
        <f>'Temp Relocation Housing Costs'!AH122+'Temp Relocation Living Costs'!AH122</f>
        <v>154471781.09568229</v>
      </c>
      <c r="AQ122" s="53">
        <f>'Temp Relocation Housing Costs'!AI122+'Temp Relocation Living Costs'!AI122</f>
        <v>291599379.00510818</v>
      </c>
      <c r="AR122" s="53">
        <f>'Temp Relocation Housing Costs'!AJ122+'Temp Relocation Living Costs'!AJ122</f>
        <v>230494585.81645194</v>
      </c>
      <c r="AS122" s="53">
        <f>'Temp Relocation Housing Costs'!AK122+'Temp Relocation Living Costs'!AK122</f>
        <v>103980465.47383328</v>
      </c>
      <c r="AT122" s="53">
        <f>'Temp Relocation Housing Costs'!AL122+'Temp Relocation Living Costs'!AL122</f>
        <v>65608135.161253415</v>
      </c>
      <c r="AU122" s="53">
        <f>'Temp Relocation Housing Costs'!AM122+'Temp Relocation Living Costs'!AM122</f>
        <v>34689874.857434563</v>
      </c>
      <c r="AW122" s="68">
        <v>2141</v>
      </c>
      <c r="AX122" s="55">
        <f t="shared" si="14"/>
        <v>0</v>
      </c>
      <c r="AY122" s="56">
        <f t="shared" si="15"/>
        <v>9249260.364465395</v>
      </c>
      <c r="AZ122" s="57">
        <f t="shared" si="16"/>
        <v>880844221.40976369</v>
      </c>
      <c r="BA122" s="58">
        <f t="shared" si="17"/>
        <v>890093481.77422905</v>
      </c>
    </row>
    <row r="123" spans="1:53" x14ac:dyDescent="0.35">
      <c r="A123">
        <v>2142</v>
      </c>
      <c r="B123" s="51">
        <f>'Temp Relocation Housing Costs'!B123+'Temp Relocation Living Costs'!B123</f>
        <v>0</v>
      </c>
      <c r="C123" s="51">
        <f>'Temp Relocation Housing Costs'!C123+'Temp Relocation Living Costs'!C123</f>
        <v>0</v>
      </c>
      <c r="D123" s="51">
        <f>'Temp Relocation Housing Costs'!D123+'Temp Relocation Living Costs'!D123</f>
        <v>0</v>
      </c>
      <c r="E123" s="51">
        <f>'Temp Relocation Housing Costs'!E123+'Temp Relocation Living Costs'!E123</f>
        <v>0</v>
      </c>
      <c r="F123" s="51">
        <f>'Temp Relocation Housing Costs'!F123+'Temp Relocation Living Costs'!F123</f>
        <v>0</v>
      </c>
      <c r="G123" s="51">
        <f>'Temp Relocation Housing Costs'!G123+'Temp Relocation Living Costs'!G123</f>
        <v>0</v>
      </c>
      <c r="H123" s="52">
        <f>'Temp Relocation Housing Costs'!H123+'Temp Relocation Living Costs'!H123</f>
        <v>2228978.5603925828</v>
      </c>
      <c r="I123" s="52">
        <f>'Temp Relocation Housing Costs'!I123+'Temp Relocation Living Costs'!I123</f>
        <v>2558678.6866929107</v>
      </c>
      <c r="J123" s="52">
        <f>'Temp Relocation Housing Costs'!J123+'Temp Relocation Living Costs'!J123</f>
        <v>1762520.1819883629</v>
      </c>
      <c r="K123" s="52">
        <f>'Temp Relocation Housing Costs'!K123+'Temp Relocation Living Costs'!K123</f>
        <v>1590124.5303274854</v>
      </c>
      <c r="L123" s="52">
        <f>'Temp Relocation Housing Costs'!L123+'Temp Relocation Living Costs'!L123</f>
        <v>1309744.8442094126</v>
      </c>
      <c r="M123" s="52">
        <f>'Temp Relocation Housing Costs'!M123+'Temp Relocation Living Costs'!M123</f>
        <v>556265.940007695</v>
      </c>
      <c r="N123" s="53">
        <f>'Temp Relocation Housing Costs'!N123+'Temp Relocation Living Costs'!N123</f>
        <v>168229616.58502933</v>
      </c>
      <c r="O123" s="53">
        <f>'Temp Relocation Housing Costs'!O123+'Temp Relocation Living Costs'!O123</f>
        <v>323754744.38612103</v>
      </c>
      <c r="P123" s="53">
        <f>'Temp Relocation Housing Costs'!P123+'Temp Relocation Living Costs'!P123</f>
        <v>258627858.01359463</v>
      </c>
      <c r="Q123" s="53">
        <f>'Temp Relocation Housing Costs'!Q123+'Temp Relocation Living Costs'!Q123</f>
        <v>105696924.21683885</v>
      </c>
      <c r="R123" s="53">
        <f>'Temp Relocation Housing Costs'!R123+'Temp Relocation Living Costs'!R123</f>
        <v>67906682.239763796</v>
      </c>
      <c r="S123" s="53">
        <f>'Temp Relocation Housing Costs'!S123+'Temp Relocation Living Costs'!S123</f>
        <v>38454486.86275205</v>
      </c>
      <c r="U123" s="68">
        <v>2142</v>
      </c>
      <c r="V123" s="55">
        <f t="shared" si="9"/>
        <v>0</v>
      </c>
      <c r="W123" s="56">
        <f t="shared" si="10"/>
        <v>10006312.743618447</v>
      </c>
      <c r="X123" s="57">
        <f t="shared" si="11"/>
        <v>962670312.30409968</v>
      </c>
      <c r="Y123" s="58">
        <f t="shared" si="12"/>
        <v>972676625.04771817</v>
      </c>
      <c r="Z123" s="96">
        <f t="shared" si="13"/>
        <v>1472457.2457006678</v>
      </c>
      <c r="AC123">
        <v>2142</v>
      </c>
      <c r="AD123" s="51">
        <f>'Temp Relocation Housing Costs'!V123+'Temp Relocation Living Costs'!V123</f>
        <v>0</v>
      </c>
      <c r="AE123" s="51">
        <f>'Temp Relocation Housing Costs'!W123+'Temp Relocation Living Costs'!W123</f>
        <v>0</v>
      </c>
      <c r="AF123" s="51">
        <f>'Temp Relocation Housing Costs'!X123+'Temp Relocation Living Costs'!X123</f>
        <v>0</v>
      </c>
      <c r="AG123" s="51">
        <f>'Temp Relocation Housing Costs'!Y123+'Temp Relocation Living Costs'!Y123</f>
        <v>0</v>
      </c>
      <c r="AH123" s="51">
        <f>'Temp Relocation Housing Costs'!Z123+'Temp Relocation Living Costs'!Z123</f>
        <v>0</v>
      </c>
      <c r="AI123" s="51">
        <f>'Temp Relocation Housing Costs'!AA123+'Temp Relocation Living Costs'!AA123</f>
        <v>0</v>
      </c>
      <c r="AJ123" s="52">
        <f>'Temp Relocation Housing Costs'!AB123+'Temp Relocation Living Costs'!AB123</f>
        <v>2075124.8116694433</v>
      </c>
      <c r="AK123" s="52">
        <f>'Temp Relocation Housing Costs'!AC123+'Temp Relocation Living Costs'!AC123</f>
        <v>2336564.8434776268</v>
      </c>
      <c r="AL123" s="52">
        <f>'Temp Relocation Housing Costs'!AD123+'Temp Relocation Living Costs'!AD123</f>
        <v>1592616.3033001083</v>
      </c>
      <c r="AM123" s="52">
        <f>'Temp Relocation Housing Costs'!AE123+'Temp Relocation Living Costs'!AE123</f>
        <v>1586032.849494956</v>
      </c>
      <c r="AN123" s="52">
        <f>'Temp Relocation Housing Costs'!AF123+'Temp Relocation Living Costs'!AF123</f>
        <v>1282990.7100594044</v>
      </c>
      <c r="AO123" s="52">
        <f>'Temp Relocation Housing Costs'!AG123+'Temp Relocation Living Costs'!AG123</f>
        <v>508779.74658731581</v>
      </c>
      <c r="AP123" s="53">
        <f>'Temp Relocation Housing Costs'!AH123+'Temp Relocation Living Costs'!AH123</f>
        <v>156617680.23993301</v>
      </c>
      <c r="AQ123" s="53">
        <f>'Temp Relocation Housing Costs'!AI123+'Temp Relocation Living Costs'!AI123</f>
        <v>295650234.46513236</v>
      </c>
      <c r="AR123" s="53">
        <f>'Temp Relocation Housing Costs'!AJ123+'Temp Relocation Living Costs'!AJ123</f>
        <v>233696582.52387369</v>
      </c>
      <c r="AS123" s="53">
        <f>'Temp Relocation Housing Costs'!AK123+'Temp Relocation Living Costs'!AK123</f>
        <v>105424946.72663167</v>
      </c>
      <c r="AT123" s="53">
        <f>'Temp Relocation Housing Costs'!AL123+'Temp Relocation Living Costs'!AL123</f>
        <v>66519553.674717784</v>
      </c>
      <c r="AU123" s="53">
        <f>'Temp Relocation Housing Costs'!AM123+'Temp Relocation Living Costs'!AM123</f>
        <v>35171781.470038608</v>
      </c>
      <c r="AW123" s="68">
        <v>2142</v>
      </c>
      <c r="AX123" s="55">
        <f t="shared" si="14"/>
        <v>0</v>
      </c>
      <c r="AY123" s="56">
        <f t="shared" si="15"/>
        <v>9382109.2645888552</v>
      </c>
      <c r="AZ123" s="57">
        <f t="shared" si="16"/>
        <v>893080779.10032713</v>
      </c>
      <c r="BA123" s="58">
        <f t="shared" si="17"/>
        <v>902462888.36491597</v>
      </c>
    </row>
    <row r="124" spans="1:53" x14ac:dyDescent="0.35">
      <c r="A124">
        <v>2143</v>
      </c>
      <c r="B124" s="51">
        <f>'Temp Relocation Housing Costs'!B124+'Temp Relocation Living Costs'!B124</f>
        <v>0</v>
      </c>
      <c r="C124" s="51">
        <f>'Temp Relocation Housing Costs'!C124+'Temp Relocation Living Costs'!C124</f>
        <v>0</v>
      </c>
      <c r="D124" s="51">
        <f>'Temp Relocation Housing Costs'!D124+'Temp Relocation Living Costs'!D124</f>
        <v>0</v>
      </c>
      <c r="E124" s="51">
        <f>'Temp Relocation Housing Costs'!E124+'Temp Relocation Living Costs'!E124</f>
        <v>0</v>
      </c>
      <c r="F124" s="51">
        <f>'Temp Relocation Housing Costs'!F124+'Temp Relocation Living Costs'!F124</f>
        <v>0</v>
      </c>
      <c r="G124" s="51">
        <f>'Temp Relocation Housing Costs'!G124+'Temp Relocation Living Costs'!G124</f>
        <v>0</v>
      </c>
      <c r="H124" s="52">
        <f>'Temp Relocation Housing Costs'!H124+'Temp Relocation Living Costs'!H124</f>
        <v>2260993.8068532166</v>
      </c>
      <c r="I124" s="52">
        <f>'Temp Relocation Housing Costs'!I124+'Temp Relocation Living Costs'!I124</f>
        <v>2595429.4792862749</v>
      </c>
      <c r="J124" s="52">
        <f>'Temp Relocation Housing Costs'!J124+'Temp Relocation Living Costs'!J124</f>
        <v>1787835.59731845</v>
      </c>
      <c r="K124" s="52">
        <f>'Temp Relocation Housing Costs'!K124+'Temp Relocation Living Costs'!K124</f>
        <v>1612963.793856591</v>
      </c>
      <c r="L124" s="52">
        <f>'Temp Relocation Housing Costs'!L124+'Temp Relocation Living Costs'!L124</f>
        <v>1328556.9605451224</v>
      </c>
      <c r="M124" s="52">
        <f>'Temp Relocation Housing Costs'!M124+'Temp Relocation Living Costs'!M124</f>
        <v>564255.69436579244</v>
      </c>
      <c r="N124" s="53">
        <f>'Temp Relocation Housing Costs'!N124+'Temp Relocation Living Costs'!N124</f>
        <v>170566637.54579517</v>
      </c>
      <c r="O124" s="53">
        <f>'Temp Relocation Housing Costs'!O124+'Temp Relocation Living Costs'!O124</f>
        <v>328252297.42783123</v>
      </c>
      <c r="P124" s="53">
        <f>'Temp Relocation Housing Costs'!P124+'Temp Relocation Living Costs'!P124</f>
        <v>262220677.97886059</v>
      </c>
      <c r="Q124" s="53">
        <f>'Temp Relocation Housing Costs'!Q124+'Temp Relocation Living Costs'!Q124</f>
        <v>107165250.26071578</v>
      </c>
      <c r="R124" s="53">
        <f>'Temp Relocation Housing Costs'!R124+'Temp Relocation Living Costs'!R124</f>
        <v>68850031.829401478</v>
      </c>
      <c r="S124" s="53">
        <f>'Temp Relocation Housing Costs'!S124+'Temp Relocation Living Costs'!S124</f>
        <v>38988690.90873418</v>
      </c>
      <c r="U124" s="68">
        <v>2143</v>
      </c>
      <c r="V124" s="55">
        <f t="shared" si="9"/>
        <v>0</v>
      </c>
      <c r="W124" s="56">
        <f t="shared" si="10"/>
        <v>10150035.332225448</v>
      </c>
      <c r="X124" s="57">
        <f t="shared" si="11"/>
        <v>976043585.95133841</v>
      </c>
      <c r="Y124" s="58">
        <f t="shared" si="12"/>
        <v>986193621.28356385</v>
      </c>
      <c r="Z124" s="96">
        <f t="shared" si="13"/>
        <v>1414285.2821062573</v>
      </c>
      <c r="AC124">
        <v>2143</v>
      </c>
      <c r="AD124" s="51">
        <f>'Temp Relocation Housing Costs'!V124+'Temp Relocation Living Costs'!V124</f>
        <v>0</v>
      </c>
      <c r="AE124" s="51">
        <f>'Temp Relocation Housing Costs'!W124+'Temp Relocation Living Costs'!W124</f>
        <v>0</v>
      </c>
      <c r="AF124" s="51">
        <f>'Temp Relocation Housing Costs'!X124+'Temp Relocation Living Costs'!X124</f>
        <v>0</v>
      </c>
      <c r="AG124" s="51">
        <f>'Temp Relocation Housing Costs'!Y124+'Temp Relocation Living Costs'!Y124</f>
        <v>0</v>
      </c>
      <c r="AH124" s="51">
        <f>'Temp Relocation Housing Costs'!Z124+'Temp Relocation Living Costs'!Z124</f>
        <v>0</v>
      </c>
      <c r="AI124" s="51">
        <f>'Temp Relocation Housing Costs'!AA124+'Temp Relocation Living Costs'!AA124</f>
        <v>0</v>
      </c>
      <c r="AJ124" s="52">
        <f>'Temp Relocation Housing Costs'!AB124+'Temp Relocation Living Costs'!AB124</f>
        <v>2104930.2272363259</v>
      </c>
      <c r="AK124" s="52">
        <f>'Temp Relocation Housing Costs'!AC124+'Temp Relocation Living Costs'!AC124</f>
        <v>2370125.3723514499</v>
      </c>
      <c r="AL124" s="52">
        <f>'Temp Relocation Housing Costs'!AD124+'Temp Relocation Living Costs'!AD124</f>
        <v>1615491.3566422074</v>
      </c>
      <c r="AM124" s="52">
        <f>'Temp Relocation Housing Costs'!AE124+'Temp Relocation Living Costs'!AE124</f>
        <v>1608813.3434277005</v>
      </c>
      <c r="AN124" s="52">
        <f>'Temp Relocation Housing Costs'!AF124+'Temp Relocation Living Costs'!AF124</f>
        <v>1301418.5516363191</v>
      </c>
      <c r="AO124" s="52">
        <f>'Temp Relocation Housing Costs'!AG124+'Temp Relocation Living Costs'!AG124</f>
        <v>516087.44764402893</v>
      </c>
      <c r="AP124" s="53">
        <f>'Temp Relocation Housing Costs'!AH124+'Temp Relocation Living Costs'!AH124</f>
        <v>158793389.89782333</v>
      </c>
      <c r="AQ124" s="53">
        <f>'Temp Relocation Housing Costs'!AI124+'Temp Relocation Living Costs'!AI124</f>
        <v>299757363.81028616</v>
      </c>
      <c r="AR124" s="53">
        <f>'Temp Relocation Housing Costs'!AJ124+'Temp Relocation Living Costs'!AJ124</f>
        <v>236943060.89613813</v>
      </c>
      <c r="AS124" s="53">
        <f>'Temp Relocation Housing Costs'!AK124+'Temp Relocation Living Costs'!AK124</f>
        <v>106889494.49942665</v>
      </c>
      <c r="AT124" s="53">
        <f>'Temp Relocation Housing Costs'!AL124+'Temp Relocation Living Costs'!AL124</f>
        <v>67443633.479417503</v>
      </c>
      <c r="AU124" s="53">
        <f>'Temp Relocation Housing Costs'!AM124+'Temp Relocation Living Costs'!AM124</f>
        <v>35660382.658054806</v>
      </c>
      <c r="AW124" s="68">
        <v>2143</v>
      </c>
      <c r="AX124" s="55">
        <f t="shared" si="14"/>
        <v>0</v>
      </c>
      <c r="AY124" s="56">
        <f t="shared" si="15"/>
        <v>9516866.2989380322</v>
      </c>
      <c r="AZ124" s="57">
        <f t="shared" si="16"/>
        <v>905487325.24114656</v>
      </c>
      <c r="BA124" s="58">
        <f t="shared" si="17"/>
        <v>915004191.5400846</v>
      </c>
    </row>
    <row r="125" spans="1:53" x14ac:dyDescent="0.35">
      <c r="A125">
        <v>2144</v>
      </c>
      <c r="B125" s="51">
        <f>'Temp Relocation Housing Costs'!B125+'Temp Relocation Living Costs'!B125</f>
        <v>0</v>
      </c>
      <c r="C125" s="51">
        <f>'Temp Relocation Housing Costs'!C125+'Temp Relocation Living Costs'!C125</f>
        <v>0</v>
      </c>
      <c r="D125" s="51">
        <f>'Temp Relocation Housing Costs'!D125+'Temp Relocation Living Costs'!D125</f>
        <v>0</v>
      </c>
      <c r="E125" s="51">
        <f>'Temp Relocation Housing Costs'!E125+'Temp Relocation Living Costs'!E125</f>
        <v>0</v>
      </c>
      <c r="F125" s="51">
        <f>'Temp Relocation Housing Costs'!F125+'Temp Relocation Living Costs'!F125</f>
        <v>0</v>
      </c>
      <c r="G125" s="51">
        <f>'Temp Relocation Housing Costs'!G125+'Temp Relocation Living Costs'!G125</f>
        <v>0</v>
      </c>
      <c r="H125" s="52">
        <f>'Temp Relocation Housing Costs'!H125+'Temp Relocation Living Costs'!H125</f>
        <v>2293468.8944375585</v>
      </c>
      <c r="I125" s="52">
        <f>'Temp Relocation Housing Costs'!I125+'Temp Relocation Living Costs'!I125</f>
        <v>2632708.1305604749</v>
      </c>
      <c r="J125" s="52">
        <f>'Temp Relocation Housing Costs'!J125+'Temp Relocation Living Costs'!J125</f>
        <v>1813514.622813053</v>
      </c>
      <c r="K125" s="52">
        <f>'Temp Relocation Housing Costs'!K125+'Temp Relocation Living Costs'!K125</f>
        <v>1636131.1021071025</v>
      </c>
      <c r="L125" s="52">
        <f>'Temp Relocation Housing Costs'!L125+'Temp Relocation Living Costs'!L125</f>
        <v>1347639.2789149098</v>
      </c>
      <c r="M125" s="52">
        <f>'Temp Relocation Housing Costs'!M125+'Temp Relocation Living Costs'!M125</f>
        <v>572360.20709773852</v>
      </c>
      <c r="N125" s="53">
        <f>'Temp Relocation Housing Costs'!N125+'Temp Relocation Living Costs'!N125</f>
        <v>172936124.05621821</v>
      </c>
      <c r="O125" s="53">
        <f>'Temp Relocation Housing Costs'!O125+'Temp Relocation Living Costs'!O125</f>
        <v>332812329.81143147</v>
      </c>
      <c r="P125" s="53">
        <f>'Temp Relocation Housing Costs'!P125+'Temp Relocation Living Costs'!P125</f>
        <v>265863408.86788395</v>
      </c>
      <c r="Q125" s="53">
        <f>'Temp Relocation Housing Costs'!Q125+'Temp Relocation Living Costs'!Q125</f>
        <v>108653974.07290149</v>
      </c>
      <c r="R125" s="53">
        <f>'Temp Relocation Housing Costs'!R125+'Temp Relocation Living Costs'!R125</f>
        <v>69806486.292063713</v>
      </c>
      <c r="S125" s="53">
        <f>'Temp Relocation Housing Costs'!S125+'Temp Relocation Living Costs'!S125</f>
        <v>39530316.03834077</v>
      </c>
      <c r="U125" s="68">
        <v>2144</v>
      </c>
      <c r="V125" s="55">
        <f t="shared" si="9"/>
        <v>0</v>
      </c>
      <c r="W125" s="56">
        <f t="shared" si="10"/>
        <v>10295822.235930838</v>
      </c>
      <c r="X125" s="57">
        <f t="shared" si="11"/>
        <v>989602639.1388396</v>
      </c>
      <c r="Y125" s="58">
        <f t="shared" si="12"/>
        <v>999898461.3747704</v>
      </c>
      <c r="Z125" s="96">
        <f t="shared" si="13"/>
        <v>1358411.5052737989</v>
      </c>
      <c r="AC125">
        <v>2144</v>
      </c>
      <c r="AD125" s="51">
        <f>'Temp Relocation Housing Costs'!V125+'Temp Relocation Living Costs'!V125</f>
        <v>0</v>
      </c>
      <c r="AE125" s="51">
        <f>'Temp Relocation Housing Costs'!W125+'Temp Relocation Living Costs'!W125</f>
        <v>0</v>
      </c>
      <c r="AF125" s="51">
        <f>'Temp Relocation Housing Costs'!X125+'Temp Relocation Living Costs'!X125</f>
        <v>0</v>
      </c>
      <c r="AG125" s="51">
        <f>'Temp Relocation Housing Costs'!Y125+'Temp Relocation Living Costs'!Y125</f>
        <v>0</v>
      </c>
      <c r="AH125" s="51">
        <f>'Temp Relocation Housing Costs'!Z125+'Temp Relocation Living Costs'!Z125</f>
        <v>0</v>
      </c>
      <c r="AI125" s="51">
        <f>'Temp Relocation Housing Costs'!AA125+'Temp Relocation Living Costs'!AA125</f>
        <v>0</v>
      </c>
      <c r="AJ125" s="52">
        <f>'Temp Relocation Housing Costs'!AB125+'Temp Relocation Living Costs'!AB125</f>
        <v>2135163.7437020643</v>
      </c>
      <c r="AK125" s="52">
        <f>'Temp Relocation Housing Costs'!AC125+'Temp Relocation Living Costs'!AC125</f>
        <v>2404167.9375365847</v>
      </c>
      <c r="AL125" s="52">
        <f>'Temp Relocation Housing Costs'!AD125+'Temp Relocation Living Costs'!AD125</f>
        <v>1638694.9687616592</v>
      </c>
      <c r="AM125" s="52">
        <f>'Temp Relocation Housing Costs'!AE125+'Temp Relocation Living Costs'!AE125</f>
        <v>1631921.03796287</v>
      </c>
      <c r="AN125" s="52">
        <f>'Temp Relocation Housing Costs'!AF125+'Temp Relocation Living Costs'!AF125</f>
        <v>1320111.0758352682</v>
      </c>
      <c r="AO125" s="52">
        <f>'Temp Relocation Housing Costs'!AG125+'Temp Relocation Living Costs'!AG125</f>
        <v>523500.1106122419</v>
      </c>
      <c r="AP125" s="53">
        <f>'Temp Relocation Housing Costs'!AH125+'Temp Relocation Living Costs'!AH125</f>
        <v>160999324.19260132</v>
      </c>
      <c r="AQ125" s="53">
        <f>'Temp Relocation Housing Costs'!AI125+'Temp Relocation Living Costs'!AI125</f>
        <v>303921548.78906173</v>
      </c>
      <c r="AR125" s="53">
        <f>'Temp Relocation Housing Costs'!AJ125+'Temp Relocation Living Costs'!AJ125</f>
        <v>240234638.8659566</v>
      </c>
      <c r="AS125" s="53">
        <f>'Temp Relocation Housing Costs'!AK125+'Temp Relocation Living Costs'!AK125</f>
        <v>108374387.55334717</v>
      </c>
      <c r="AT125" s="53">
        <f>'Temp Relocation Housing Costs'!AL125+'Temp Relocation Living Costs'!AL125</f>
        <v>68380550.464138433</v>
      </c>
      <c r="AU125" s="53">
        <f>'Temp Relocation Housing Costs'!AM125+'Temp Relocation Living Costs'!AM125</f>
        <v>36155771.421535008</v>
      </c>
      <c r="AW125" s="68">
        <v>2144</v>
      </c>
      <c r="AX125" s="55">
        <f t="shared" si="14"/>
        <v>0</v>
      </c>
      <c r="AY125" s="56">
        <f t="shared" si="15"/>
        <v>9653558.8744106889</v>
      </c>
      <c r="AZ125" s="57">
        <f t="shared" si="16"/>
        <v>918066221.28664029</v>
      </c>
      <c r="BA125" s="58">
        <f t="shared" si="17"/>
        <v>927719780.16105103</v>
      </c>
    </row>
    <row r="126" spans="1:53" x14ac:dyDescent="0.35">
      <c r="A126">
        <v>2145</v>
      </c>
      <c r="B126" s="51">
        <f>'Temp Relocation Housing Costs'!B126+'Temp Relocation Living Costs'!B126</f>
        <v>0</v>
      </c>
      <c r="C126" s="51">
        <f>'Temp Relocation Housing Costs'!C126+'Temp Relocation Living Costs'!C126</f>
        <v>0</v>
      </c>
      <c r="D126" s="51">
        <f>'Temp Relocation Housing Costs'!D126+'Temp Relocation Living Costs'!D126</f>
        <v>0</v>
      </c>
      <c r="E126" s="51">
        <f>'Temp Relocation Housing Costs'!E126+'Temp Relocation Living Costs'!E126</f>
        <v>0</v>
      </c>
      <c r="F126" s="51">
        <f>'Temp Relocation Housing Costs'!F126+'Temp Relocation Living Costs'!F126</f>
        <v>0</v>
      </c>
      <c r="G126" s="51">
        <f>'Temp Relocation Housing Costs'!G126+'Temp Relocation Living Costs'!G126</f>
        <v>0</v>
      </c>
      <c r="H126" s="52">
        <f>'Temp Relocation Housing Costs'!H126+'Temp Relocation Living Costs'!H126</f>
        <v>2326410.4279318433</v>
      </c>
      <c r="I126" s="52">
        <f>'Temp Relocation Housing Costs'!I126+'Temp Relocation Living Costs'!I126</f>
        <v>2670522.2222509584</v>
      </c>
      <c r="J126" s="52">
        <f>'Temp Relocation Housing Costs'!J126+'Temp Relocation Living Costs'!J126</f>
        <v>1839562.4810746845</v>
      </c>
      <c r="K126" s="52">
        <f>'Temp Relocation Housing Costs'!K126+'Temp Relocation Living Costs'!K126</f>
        <v>1659631.1668482549</v>
      </c>
      <c r="L126" s="52">
        <f>'Temp Relocation Housing Costs'!L126+'Temp Relocation Living Costs'!L126</f>
        <v>1366995.6802824012</v>
      </c>
      <c r="M126" s="52">
        <f>'Temp Relocation Housing Costs'!M126+'Temp Relocation Living Costs'!M126</f>
        <v>580581.12650006125</v>
      </c>
      <c r="N126" s="53">
        <f>'Temp Relocation Housing Costs'!N126+'Temp Relocation Living Costs'!N126</f>
        <v>175338527.12291428</v>
      </c>
      <c r="O126" s="53">
        <f>'Temp Relocation Housing Costs'!O126+'Temp Relocation Living Costs'!O126</f>
        <v>337435709.49070156</v>
      </c>
      <c r="P126" s="53">
        <f>'Temp Relocation Housing Costs'!P126+'Temp Relocation Living Costs'!P126</f>
        <v>269556744.03583789</v>
      </c>
      <c r="Q126" s="53">
        <f>'Temp Relocation Housing Costs'!Q126+'Temp Relocation Living Costs'!Q126</f>
        <v>110163379.01617752</v>
      </c>
      <c r="R126" s="53">
        <f>'Temp Relocation Housing Costs'!R126+'Temp Relocation Living Costs'!R126</f>
        <v>70776227.678708971</v>
      </c>
      <c r="S126" s="53">
        <f>'Temp Relocation Housing Costs'!S126+'Temp Relocation Living Costs'!S126</f>
        <v>40079465.34416829</v>
      </c>
      <c r="U126" s="68">
        <v>2145</v>
      </c>
      <c r="V126" s="55">
        <f t="shared" si="9"/>
        <v>0</v>
      </c>
      <c r="W126" s="56">
        <f t="shared" si="10"/>
        <v>10443703.104888203</v>
      </c>
      <c r="X126" s="57">
        <f t="shared" si="11"/>
        <v>1003350052.6885086</v>
      </c>
      <c r="Y126" s="58">
        <f t="shared" si="12"/>
        <v>1013793755.7933968</v>
      </c>
      <c r="Z126" s="96">
        <f t="shared" si="13"/>
        <v>1304745.1211358469</v>
      </c>
      <c r="AC126">
        <v>2145</v>
      </c>
      <c r="AD126" s="51">
        <f>'Temp Relocation Housing Costs'!V126+'Temp Relocation Living Costs'!V126</f>
        <v>0</v>
      </c>
      <c r="AE126" s="51">
        <f>'Temp Relocation Housing Costs'!W126+'Temp Relocation Living Costs'!W126</f>
        <v>0</v>
      </c>
      <c r="AF126" s="51">
        <f>'Temp Relocation Housing Costs'!X126+'Temp Relocation Living Costs'!X126</f>
        <v>0</v>
      </c>
      <c r="AG126" s="51">
        <f>'Temp Relocation Housing Costs'!Y126+'Temp Relocation Living Costs'!Y126</f>
        <v>0</v>
      </c>
      <c r="AH126" s="51">
        <f>'Temp Relocation Housing Costs'!Z126+'Temp Relocation Living Costs'!Z126</f>
        <v>0</v>
      </c>
      <c r="AI126" s="51">
        <f>'Temp Relocation Housing Costs'!AA126+'Temp Relocation Living Costs'!AA126</f>
        <v>0</v>
      </c>
      <c r="AJ126" s="52">
        <f>'Temp Relocation Housing Costs'!AB126+'Temp Relocation Living Costs'!AB126</f>
        <v>2165831.5099619566</v>
      </c>
      <c r="AK126" s="52">
        <f>'Temp Relocation Housing Costs'!AC126+'Temp Relocation Living Costs'!AC126</f>
        <v>2438699.4626129996</v>
      </c>
      <c r="AL126" s="52">
        <f>'Temp Relocation Housing Costs'!AD126+'Temp Relocation Living Costs'!AD126</f>
        <v>1662231.8588111817</v>
      </c>
      <c r="AM126" s="52">
        <f>'Temp Relocation Housing Costs'!AE126+'Temp Relocation Living Costs'!AE126</f>
        <v>1655360.6327454555</v>
      </c>
      <c r="AN126" s="52">
        <f>'Temp Relocation Housing Costs'!AF126+'Temp Relocation Living Costs'!AF126</f>
        <v>1339072.0843435037</v>
      </c>
      <c r="AO126" s="52">
        <f>'Temp Relocation Housing Costs'!AG126+'Temp Relocation Living Costs'!AG126</f>
        <v>531019.24308001576</v>
      </c>
      <c r="AP126" s="53">
        <f>'Temp Relocation Housing Costs'!AH126+'Temp Relocation Living Costs'!AH126</f>
        <v>163235903.00045392</v>
      </c>
      <c r="AQ126" s="53">
        <f>'Temp Relocation Housing Costs'!AI126+'Temp Relocation Living Costs'!AI126</f>
        <v>308143582.00988555</v>
      </c>
      <c r="AR126" s="53">
        <f>'Temp Relocation Housing Costs'!AJ126+'Temp Relocation Living Costs'!AJ126</f>
        <v>243571942.95027027</v>
      </c>
      <c r="AS126" s="53">
        <f>'Temp Relocation Housing Costs'!AK126+'Temp Relocation Living Costs'!AK126</f>
        <v>109879908.52203058</v>
      </c>
      <c r="AT126" s="53">
        <f>'Temp Relocation Housing Costs'!AL126+'Temp Relocation Living Costs'!AL126</f>
        <v>69330482.96108748</v>
      </c>
      <c r="AU126" s="53">
        <f>'Temp Relocation Housing Costs'!AM126+'Temp Relocation Living Costs'!AM126</f>
        <v>36658042.052473985</v>
      </c>
      <c r="AW126" s="68">
        <v>2145</v>
      </c>
      <c r="AX126" s="55">
        <f t="shared" si="14"/>
        <v>0</v>
      </c>
      <c r="AY126" s="56">
        <f t="shared" si="15"/>
        <v>9792214.7915551141</v>
      </c>
      <c r="AZ126" s="57">
        <f t="shared" si="16"/>
        <v>930819861.49620187</v>
      </c>
      <c r="BA126" s="58">
        <f t="shared" si="17"/>
        <v>940612076.28775704</v>
      </c>
    </row>
    <row r="127" spans="1:53" x14ac:dyDescent="0.35">
      <c r="A127">
        <v>2146</v>
      </c>
      <c r="B127" s="51">
        <f>'Temp Relocation Housing Costs'!B127+'Temp Relocation Living Costs'!B127</f>
        <v>0</v>
      </c>
      <c r="C127" s="51">
        <f>'Temp Relocation Housing Costs'!C127+'Temp Relocation Living Costs'!C127</f>
        <v>0</v>
      </c>
      <c r="D127" s="51">
        <f>'Temp Relocation Housing Costs'!D127+'Temp Relocation Living Costs'!D127</f>
        <v>0</v>
      </c>
      <c r="E127" s="51">
        <f>'Temp Relocation Housing Costs'!E127+'Temp Relocation Living Costs'!E127</f>
        <v>0</v>
      </c>
      <c r="F127" s="51">
        <f>'Temp Relocation Housing Costs'!F127+'Temp Relocation Living Costs'!F127</f>
        <v>0</v>
      </c>
      <c r="G127" s="51">
        <f>'Temp Relocation Housing Costs'!G127+'Temp Relocation Living Costs'!G127</f>
        <v>0</v>
      </c>
      <c r="H127" s="52">
        <f>'Temp Relocation Housing Costs'!H127+'Temp Relocation Living Costs'!H127</f>
        <v>2359825.1069881134</v>
      </c>
      <c r="I127" s="52">
        <f>'Temp Relocation Housing Costs'!I127+'Temp Relocation Living Costs'!I127</f>
        <v>2708879.4449910931</v>
      </c>
      <c r="J127" s="52">
        <f>'Temp Relocation Housing Costs'!J127+'Temp Relocation Living Costs'!J127</f>
        <v>1865984.4697191007</v>
      </c>
      <c r="K127" s="52">
        <f>'Temp Relocation Housing Costs'!K127+'Temp Relocation Living Costs'!K127</f>
        <v>1683468.7675253276</v>
      </c>
      <c r="L127" s="52">
        <f>'Temp Relocation Housing Costs'!L127+'Temp Relocation Living Costs'!L127</f>
        <v>1386630.1013542456</v>
      </c>
      <c r="M127" s="52">
        <f>'Temp Relocation Housing Costs'!M127+'Temp Relocation Living Costs'!M127</f>
        <v>588920.12454408826</v>
      </c>
      <c r="N127" s="53">
        <f>'Temp Relocation Housing Costs'!N127+'Temp Relocation Living Costs'!N127</f>
        <v>177774304.01781636</v>
      </c>
      <c r="O127" s="53">
        <f>'Temp Relocation Housing Costs'!O127+'Temp Relocation Living Costs'!O127</f>
        <v>342123316.47690701</v>
      </c>
      <c r="P127" s="53">
        <f>'Temp Relocation Housing Costs'!P127+'Temp Relocation Living Costs'!P127</f>
        <v>273301386.46988356</v>
      </c>
      <c r="Q127" s="53">
        <f>'Temp Relocation Housing Costs'!Q127+'Temp Relocation Living Costs'!Q127</f>
        <v>111693752.3897593</v>
      </c>
      <c r="R127" s="53">
        <f>'Temp Relocation Housing Costs'!R127+'Temp Relocation Living Costs'!R127</f>
        <v>71759440.569320753</v>
      </c>
      <c r="S127" s="53">
        <f>'Temp Relocation Housing Costs'!S127+'Temp Relocation Living Costs'!S127</f>
        <v>40636243.350960374</v>
      </c>
      <c r="U127" s="68">
        <v>2146</v>
      </c>
      <c r="V127" s="55">
        <f t="shared" si="9"/>
        <v>0</v>
      </c>
      <c r="W127" s="56">
        <f t="shared" si="10"/>
        <v>10593708.015121968</v>
      </c>
      <c r="X127" s="57">
        <f t="shared" si="11"/>
        <v>1017288443.2746475</v>
      </c>
      <c r="Y127" s="58">
        <f t="shared" si="12"/>
        <v>1027882151.2897694</v>
      </c>
      <c r="Z127" s="96">
        <f t="shared" si="13"/>
        <v>1253198.9226150578</v>
      </c>
      <c r="AC127">
        <v>2146</v>
      </c>
      <c r="AD127" s="51">
        <f>'Temp Relocation Housing Costs'!V127+'Temp Relocation Living Costs'!V127</f>
        <v>0</v>
      </c>
      <c r="AE127" s="51">
        <f>'Temp Relocation Housing Costs'!W127+'Temp Relocation Living Costs'!W127</f>
        <v>0</v>
      </c>
      <c r="AF127" s="51">
        <f>'Temp Relocation Housing Costs'!X127+'Temp Relocation Living Costs'!X127</f>
        <v>0</v>
      </c>
      <c r="AG127" s="51">
        <f>'Temp Relocation Housing Costs'!Y127+'Temp Relocation Living Costs'!Y127</f>
        <v>0</v>
      </c>
      <c r="AH127" s="51">
        <f>'Temp Relocation Housing Costs'!Z127+'Temp Relocation Living Costs'!Z127</f>
        <v>0</v>
      </c>
      <c r="AI127" s="51">
        <f>'Temp Relocation Housing Costs'!AA127+'Temp Relocation Living Costs'!AA127</f>
        <v>0</v>
      </c>
      <c r="AJ127" s="52">
        <f>'Temp Relocation Housing Costs'!AB127+'Temp Relocation Living Costs'!AB127</f>
        <v>2196939.76322906</v>
      </c>
      <c r="AK127" s="52">
        <f>'Temp Relocation Housing Costs'!AC127+'Temp Relocation Living Costs'!AC127</f>
        <v>2473726.9706053678</v>
      </c>
      <c r="AL127" s="52">
        <f>'Temp Relocation Housing Costs'!AD127+'Temp Relocation Living Costs'!AD127</f>
        <v>1686106.8137255905</v>
      </c>
      <c r="AM127" s="52">
        <f>'Temp Relocation Housing Costs'!AE127+'Temp Relocation Living Costs'!AE127</f>
        <v>1679136.8949223524</v>
      </c>
      <c r="AN127" s="52">
        <f>'Temp Relocation Housing Costs'!AF127+'Temp Relocation Living Costs'!AF127</f>
        <v>1358305.43345264</v>
      </c>
      <c r="AO127" s="52">
        <f>'Temp Relocation Housing Costs'!AG127+'Temp Relocation Living Costs'!AG127</f>
        <v>538646.37428918784</v>
      </c>
      <c r="AP127" s="53">
        <f>'Temp Relocation Housing Costs'!AH127+'Temp Relocation Living Costs'!AH127</f>
        <v>165503552.03042585</v>
      </c>
      <c r="AQ127" s="53">
        <f>'Temp Relocation Housing Costs'!AI127+'Temp Relocation Living Costs'!AI127</f>
        <v>312424267.09198332</v>
      </c>
      <c r="AR127" s="53">
        <f>'Temp Relocation Housing Costs'!AJ127+'Temp Relocation Living Costs'!AJ127</f>
        <v>246955608.36950114</v>
      </c>
      <c r="AS127" s="53">
        <f>'Temp Relocation Housing Costs'!AK127+'Temp Relocation Living Costs'!AK127</f>
        <v>111406343.96541888</v>
      </c>
      <c r="AT127" s="53">
        <f>'Temp Relocation Housing Costs'!AL127+'Temp Relocation Living Costs'!AL127</f>
        <v>70293611.779836148</v>
      </c>
      <c r="AU127" s="53">
        <f>'Temp Relocation Housing Costs'!AM127+'Temp Relocation Living Costs'!AM127</f>
        <v>37167290.152757004</v>
      </c>
      <c r="AW127" s="68">
        <v>2146</v>
      </c>
      <c r="AX127" s="55">
        <f t="shared" si="14"/>
        <v>0</v>
      </c>
      <c r="AY127" s="56">
        <f t="shared" si="15"/>
        <v>9932862.2502241991</v>
      </c>
      <c r="AZ127" s="57">
        <f t="shared" si="16"/>
        <v>943750673.3899225</v>
      </c>
      <c r="BA127" s="58">
        <f t="shared" si="17"/>
        <v>953683535.64014673</v>
      </c>
    </row>
    <row r="128" spans="1:53" x14ac:dyDescent="0.35">
      <c r="A128">
        <v>2147</v>
      </c>
      <c r="B128" s="51">
        <f>'Temp Relocation Housing Costs'!B128+'Temp Relocation Living Costs'!B128</f>
        <v>0</v>
      </c>
      <c r="C128" s="51">
        <f>'Temp Relocation Housing Costs'!C128+'Temp Relocation Living Costs'!C128</f>
        <v>0</v>
      </c>
      <c r="D128" s="51">
        <f>'Temp Relocation Housing Costs'!D128+'Temp Relocation Living Costs'!D128</f>
        <v>0</v>
      </c>
      <c r="E128" s="51">
        <f>'Temp Relocation Housing Costs'!E128+'Temp Relocation Living Costs'!E128</f>
        <v>0</v>
      </c>
      <c r="F128" s="51">
        <f>'Temp Relocation Housing Costs'!F128+'Temp Relocation Living Costs'!F128</f>
        <v>0</v>
      </c>
      <c r="G128" s="51">
        <f>'Temp Relocation Housing Costs'!G128+'Temp Relocation Living Costs'!G128</f>
        <v>0</v>
      </c>
      <c r="H128" s="52">
        <f>'Temp Relocation Housing Costs'!H128+'Temp Relocation Living Costs'!H128</f>
        <v>2393719.7274867995</v>
      </c>
      <c r="I128" s="52">
        <f>'Temp Relocation Housing Costs'!I128+'Temp Relocation Living Costs'!I128</f>
        <v>2747787.5998762879</v>
      </c>
      <c r="J128" s="52">
        <f>'Temp Relocation Housing Costs'!J128+'Temp Relocation Living Costs'!J128</f>
        <v>1892785.9624527271</v>
      </c>
      <c r="K128" s="52">
        <f>'Temp Relocation Housing Costs'!K128+'Temp Relocation Living Costs'!K128</f>
        <v>1707648.7522316901</v>
      </c>
      <c r="L128" s="52">
        <f>'Temp Relocation Housing Costs'!L128+'Temp Relocation Living Costs'!L128</f>
        <v>1406546.5353807674</v>
      </c>
      <c r="M128" s="52">
        <f>'Temp Relocation Housing Costs'!M128+'Temp Relocation Living Costs'!M128</f>
        <v>597378.89721599116</v>
      </c>
      <c r="N128" s="53">
        <f>'Temp Relocation Housing Costs'!N128+'Temp Relocation Living Costs'!N128</f>
        <v>180243918.36521164</v>
      </c>
      <c r="O128" s="53">
        <f>'Temp Relocation Housing Costs'!O128+'Temp Relocation Living Costs'!O128</f>
        <v>346876043.00629991</v>
      </c>
      <c r="P128" s="53">
        <f>'Temp Relocation Housing Costs'!P128+'Temp Relocation Living Costs'!P128</f>
        <v>277098048.92297578</v>
      </c>
      <c r="Q128" s="53">
        <f>'Temp Relocation Housing Costs'!Q128+'Temp Relocation Living Costs'!Q128</f>
        <v>113245385.48398037</v>
      </c>
      <c r="R128" s="53">
        <f>'Temp Relocation Housing Costs'!R128+'Temp Relocation Living Costs'!R128</f>
        <v>72756312.108040377</v>
      </c>
      <c r="S128" s="53">
        <f>'Temp Relocation Housing Costs'!S128+'Temp Relocation Living Costs'!S128</f>
        <v>41200756.035502903</v>
      </c>
      <c r="U128" s="68">
        <v>2147</v>
      </c>
      <c r="V128" s="55">
        <f t="shared" si="9"/>
        <v>0</v>
      </c>
      <c r="W128" s="56">
        <f t="shared" si="10"/>
        <v>10745867.474644262</v>
      </c>
      <c r="X128" s="57">
        <f t="shared" si="11"/>
        <v>1031420463.922011</v>
      </c>
      <c r="Y128" s="58">
        <f t="shared" si="12"/>
        <v>1042166331.3966553</v>
      </c>
      <c r="Z128" s="96">
        <f t="shared" si="13"/>
        <v>1203689.1479132341</v>
      </c>
      <c r="AC128">
        <v>2147</v>
      </c>
      <c r="AD128" s="51">
        <f>'Temp Relocation Housing Costs'!V128+'Temp Relocation Living Costs'!V128</f>
        <v>0</v>
      </c>
      <c r="AE128" s="51">
        <f>'Temp Relocation Housing Costs'!W128+'Temp Relocation Living Costs'!W128</f>
        <v>0</v>
      </c>
      <c r="AF128" s="51">
        <f>'Temp Relocation Housing Costs'!X128+'Temp Relocation Living Costs'!X128</f>
        <v>0</v>
      </c>
      <c r="AG128" s="51">
        <f>'Temp Relocation Housing Costs'!Y128+'Temp Relocation Living Costs'!Y128</f>
        <v>0</v>
      </c>
      <c r="AH128" s="51">
        <f>'Temp Relocation Housing Costs'!Z128+'Temp Relocation Living Costs'!Z128</f>
        <v>0</v>
      </c>
      <c r="AI128" s="51">
        <f>'Temp Relocation Housing Costs'!AA128+'Temp Relocation Living Costs'!AA128</f>
        <v>0</v>
      </c>
      <c r="AJ128" s="52">
        <f>'Temp Relocation Housing Costs'!AB128+'Temp Relocation Living Costs'!AB128</f>
        <v>2228494.8303027228</v>
      </c>
      <c r="AK128" s="52">
        <f>'Temp Relocation Housing Costs'!AC128+'Temp Relocation Living Costs'!AC128</f>
        <v>2509257.5854114145</v>
      </c>
      <c r="AL128" s="52">
        <f>'Temp Relocation Housing Costs'!AD128+'Temp Relocation Living Costs'!AD128</f>
        <v>1710324.6891953619</v>
      </c>
      <c r="AM128" s="52">
        <f>'Temp Relocation Housing Costs'!AE128+'Temp Relocation Living Costs'!AE128</f>
        <v>1703254.660111899</v>
      </c>
      <c r="AN128" s="52">
        <f>'Temp Relocation Housing Costs'!AF128+'Temp Relocation Living Costs'!AF128</f>
        <v>1377815.0348429489</v>
      </c>
      <c r="AO128" s="52">
        <f>'Temp Relocation Housing Costs'!AG128+'Temp Relocation Living Costs'!AG128</f>
        <v>546383.05544638925</v>
      </c>
      <c r="AP128" s="53">
        <f>'Temp Relocation Housing Costs'!AH128+'Temp Relocation Living Costs'!AH128</f>
        <v>167802702.90544909</v>
      </c>
      <c r="AQ128" s="53">
        <f>'Temp Relocation Housing Costs'!AI128+'Temp Relocation Living Costs'!AI128</f>
        <v>316764418.81834018</v>
      </c>
      <c r="AR128" s="53">
        <f>'Temp Relocation Housing Costs'!AJ128+'Temp Relocation Living Costs'!AJ128</f>
        <v>250386279.16845936</v>
      </c>
      <c r="AS128" s="53">
        <f>'Temp Relocation Housing Costs'!AK128+'Temp Relocation Living Costs'!AK128</f>
        <v>112953984.42430252</v>
      </c>
      <c r="AT128" s="53">
        <f>'Temp Relocation Housing Costs'!AL128+'Temp Relocation Living Costs'!AL128</f>
        <v>71270120.241735771</v>
      </c>
      <c r="AU128" s="53">
        <f>'Temp Relocation Housing Costs'!AM128+'Temp Relocation Living Costs'!AM128</f>
        <v>37683612.652356565</v>
      </c>
      <c r="AW128" s="68">
        <v>2147</v>
      </c>
      <c r="AX128" s="55">
        <f t="shared" si="14"/>
        <v>0</v>
      </c>
      <c r="AY128" s="56">
        <f t="shared" si="15"/>
        <v>10075529.855310738</v>
      </c>
      <c r="AZ128" s="57">
        <f t="shared" si="16"/>
        <v>956861118.21064353</v>
      </c>
      <c r="BA128" s="58">
        <f t="shared" si="17"/>
        <v>966936648.06595421</v>
      </c>
    </row>
    <row r="129" spans="1:53" x14ac:dyDescent="0.35">
      <c r="A129">
        <v>2148</v>
      </c>
      <c r="B129" s="51">
        <f>'Temp Relocation Housing Costs'!B129+'Temp Relocation Living Costs'!B129</f>
        <v>0</v>
      </c>
      <c r="C129" s="51">
        <f>'Temp Relocation Housing Costs'!C129+'Temp Relocation Living Costs'!C129</f>
        <v>0</v>
      </c>
      <c r="D129" s="51">
        <f>'Temp Relocation Housing Costs'!D129+'Temp Relocation Living Costs'!D129</f>
        <v>0</v>
      </c>
      <c r="E129" s="51">
        <f>'Temp Relocation Housing Costs'!E129+'Temp Relocation Living Costs'!E129</f>
        <v>0</v>
      </c>
      <c r="F129" s="51">
        <f>'Temp Relocation Housing Costs'!F129+'Temp Relocation Living Costs'!F129</f>
        <v>0</v>
      </c>
      <c r="G129" s="51">
        <f>'Temp Relocation Housing Costs'!G129+'Temp Relocation Living Costs'!G129</f>
        <v>0</v>
      </c>
      <c r="H129" s="52">
        <f>'Temp Relocation Housing Costs'!H129+'Temp Relocation Living Costs'!H129</f>
        <v>2428101.1829188662</v>
      </c>
      <c r="I129" s="52">
        <f>'Temp Relocation Housing Costs'!I129+'Temp Relocation Living Costs'!I129</f>
        <v>2787254.6000505816</v>
      </c>
      <c r="J129" s="52">
        <f>'Temp Relocation Housing Costs'!J129+'Temp Relocation Living Costs'!J129</f>
        <v>1919972.4101655653</v>
      </c>
      <c r="K129" s="52">
        <f>'Temp Relocation Housing Costs'!K129+'Temp Relocation Living Costs'!K129</f>
        <v>1732176.038694805</v>
      </c>
      <c r="L129" s="52">
        <f>'Temp Relocation Housing Costs'!L129+'Temp Relocation Living Costs'!L129</f>
        <v>1426749.0329681078</v>
      </c>
      <c r="M129" s="52">
        <f>'Temp Relocation Housing Costs'!M129+'Temp Relocation Living Costs'!M129</f>
        <v>605959.16486171633</v>
      </c>
      <c r="N129" s="53">
        <f>'Temp Relocation Housing Costs'!N129+'Temp Relocation Living Costs'!N129</f>
        <v>182747840.22998723</v>
      </c>
      <c r="O129" s="53">
        <f>'Temp Relocation Housing Costs'!O129+'Temp Relocation Living Costs'!O129</f>
        <v>351694793.70994604</v>
      </c>
      <c r="P129" s="53">
        <f>'Temp Relocation Housing Costs'!P129+'Temp Relocation Living Costs'!P129</f>
        <v>280947454.04952782</v>
      </c>
      <c r="Q129" s="53">
        <f>'Temp Relocation Housing Costs'!Q129+'Temp Relocation Living Costs'!Q129</f>
        <v>114818573.63573661</v>
      </c>
      <c r="R129" s="53">
        <f>'Temp Relocation Housing Costs'!R129+'Temp Relocation Living Costs'!R129</f>
        <v>73767032.038787961</v>
      </c>
      <c r="S129" s="53">
        <f>'Temp Relocation Housing Costs'!S129+'Temp Relocation Living Costs'!S129</f>
        <v>41773110.846795626</v>
      </c>
      <c r="U129" s="68">
        <v>2148</v>
      </c>
      <c r="V129" s="55">
        <f t="shared" si="9"/>
        <v>0</v>
      </c>
      <c r="W129" s="56">
        <f t="shared" si="10"/>
        <v>10900212.429659642</v>
      </c>
      <c r="X129" s="57">
        <f t="shared" si="11"/>
        <v>1045748804.5107814</v>
      </c>
      <c r="Y129" s="58">
        <f t="shared" si="12"/>
        <v>1056649016.940441</v>
      </c>
      <c r="Z129" s="96">
        <f t="shared" si="13"/>
        <v>1156135.3443989384</v>
      </c>
      <c r="AC129">
        <v>2148</v>
      </c>
      <c r="AD129" s="51">
        <f>'Temp Relocation Housing Costs'!V129+'Temp Relocation Living Costs'!V129</f>
        <v>0</v>
      </c>
      <c r="AE129" s="51">
        <f>'Temp Relocation Housing Costs'!W129+'Temp Relocation Living Costs'!W129</f>
        <v>0</v>
      </c>
      <c r="AF129" s="51">
        <f>'Temp Relocation Housing Costs'!X129+'Temp Relocation Living Costs'!X129</f>
        <v>0</v>
      </c>
      <c r="AG129" s="51">
        <f>'Temp Relocation Housing Costs'!Y129+'Temp Relocation Living Costs'!Y129</f>
        <v>0</v>
      </c>
      <c r="AH129" s="51">
        <f>'Temp Relocation Housing Costs'!Z129+'Temp Relocation Living Costs'!Z129</f>
        <v>0</v>
      </c>
      <c r="AI129" s="51">
        <f>'Temp Relocation Housing Costs'!AA129+'Temp Relocation Living Costs'!AA129</f>
        <v>0</v>
      </c>
      <c r="AJ129" s="52">
        <f>'Temp Relocation Housing Costs'!AB129+'Temp Relocation Living Costs'!AB129</f>
        <v>2260503.1288553225</v>
      </c>
      <c r="AK129" s="52">
        <f>'Temp Relocation Housing Costs'!AC129+'Temp Relocation Living Costs'!AC129</f>
        <v>2545298.5332507743</v>
      </c>
      <c r="AL129" s="52">
        <f>'Temp Relocation Housing Costs'!AD129+'Temp Relocation Living Costs'!AD129</f>
        <v>1734890.4106541858</v>
      </c>
      <c r="AM129" s="52">
        <f>'Temp Relocation Housing Costs'!AE129+'Temp Relocation Living Costs'!AE129</f>
        <v>1727718.8333873476</v>
      </c>
      <c r="AN129" s="52">
        <f>'Temp Relocation Housing Costs'!AF129+'Temp Relocation Living Costs'!AF129</f>
        <v>1397604.8563789148</v>
      </c>
      <c r="AO129" s="52">
        <f>'Temp Relocation Housing Costs'!AG129+'Temp Relocation Living Costs'!AG129</f>
        <v>554230.86003852892</v>
      </c>
      <c r="AP129" s="53">
        <f>'Temp Relocation Housing Costs'!AH129+'Temp Relocation Living Costs'!AH129</f>
        <v>170133793.24449766</v>
      </c>
      <c r="AQ129" s="53">
        <f>'Temp Relocation Housing Costs'!AI129+'Temp Relocation Living Costs'!AI129</f>
        <v>321164863.29078591</v>
      </c>
      <c r="AR129" s="53">
        <f>'Temp Relocation Housing Costs'!AJ129+'Temp Relocation Living Costs'!AJ129</f>
        <v>253864608.33893034</v>
      </c>
      <c r="AS129" s="53">
        <f>'Temp Relocation Housing Costs'!AK129+'Temp Relocation Living Costs'!AK129</f>
        <v>114523124.47562154</v>
      </c>
      <c r="AT129" s="53">
        <f>'Temp Relocation Housing Costs'!AL129+'Temp Relocation Living Costs'!AL129</f>
        <v>72260194.214810863</v>
      </c>
      <c r="AU129" s="53">
        <f>'Temp Relocation Housing Costs'!AM129+'Temp Relocation Living Costs'!AM129</f>
        <v>38207107.827782027</v>
      </c>
      <c r="AW129" s="68">
        <v>2148</v>
      </c>
      <c r="AX129" s="55">
        <f t="shared" si="14"/>
        <v>0</v>
      </c>
      <c r="AY129" s="56">
        <f t="shared" si="15"/>
        <v>10220246.622565074</v>
      </c>
      <c r="AZ129" s="57">
        <f t="shared" si="16"/>
        <v>970153691.3924284</v>
      </c>
      <c r="BA129" s="58">
        <f t="shared" si="17"/>
        <v>980373938.01499343</v>
      </c>
    </row>
    <row r="130" spans="1:53" x14ac:dyDescent="0.35">
      <c r="A130">
        <v>2149</v>
      </c>
      <c r="B130" s="51">
        <f>'Temp Relocation Housing Costs'!B130+'Temp Relocation Living Costs'!B130</f>
        <v>0</v>
      </c>
      <c r="C130" s="51">
        <f>'Temp Relocation Housing Costs'!C130+'Temp Relocation Living Costs'!C130</f>
        <v>0</v>
      </c>
      <c r="D130" s="51">
        <f>'Temp Relocation Housing Costs'!D130+'Temp Relocation Living Costs'!D130</f>
        <v>0</v>
      </c>
      <c r="E130" s="51">
        <f>'Temp Relocation Housing Costs'!E130+'Temp Relocation Living Costs'!E130</f>
        <v>0</v>
      </c>
      <c r="F130" s="51">
        <f>'Temp Relocation Housing Costs'!F130+'Temp Relocation Living Costs'!F130</f>
        <v>0</v>
      </c>
      <c r="G130" s="51">
        <f>'Temp Relocation Housing Costs'!G130+'Temp Relocation Living Costs'!G130</f>
        <v>0</v>
      </c>
      <c r="H130" s="52">
        <f>'Temp Relocation Housing Costs'!H130+'Temp Relocation Living Costs'!H130</f>
        <v>2462976.4657878103</v>
      </c>
      <c r="I130" s="52">
        <f>'Temp Relocation Housing Costs'!I130+'Temp Relocation Living Costs'!I130</f>
        <v>2827288.4723160183</v>
      </c>
      <c r="J130" s="52">
        <f>'Temp Relocation Housing Costs'!J130+'Temp Relocation Living Costs'!J130</f>
        <v>1947549.3420397961</v>
      </c>
      <c r="K130" s="52">
        <f>'Temp Relocation Housing Costs'!K130+'Temp Relocation Living Costs'!K130</f>
        <v>1757055.6152763988</v>
      </c>
      <c r="L130" s="52">
        <f>'Temp Relocation Housing Costs'!L130+'Temp Relocation Living Costs'!L130</f>
        <v>1447241.7029020435</v>
      </c>
      <c r="M130" s="52">
        <f>'Temp Relocation Housing Costs'!M130+'Temp Relocation Living Costs'!M130</f>
        <v>614662.67253686883</v>
      </c>
      <c r="N130" s="53">
        <f>'Temp Relocation Housing Costs'!N130+'Temp Relocation Living Costs'!N130</f>
        <v>185286546.20710212</v>
      </c>
      <c r="O130" s="53">
        <f>'Temp Relocation Housing Costs'!O130+'Temp Relocation Living Costs'!O130</f>
        <v>356580485.78591251</v>
      </c>
      <c r="P130" s="53">
        <f>'Temp Relocation Housing Costs'!P130+'Temp Relocation Living Costs'!P130</f>
        <v>284850334.5429616</v>
      </c>
      <c r="Q130" s="53">
        <f>'Temp Relocation Housing Costs'!Q130+'Temp Relocation Living Costs'!Q130</f>
        <v>116413616.28470047</v>
      </c>
      <c r="R130" s="53">
        <f>'Temp Relocation Housing Costs'!R130+'Temp Relocation Living Costs'!R130</f>
        <v>74791792.741378009</v>
      </c>
      <c r="S130" s="53">
        <f>'Temp Relocation Housing Costs'!S130+'Temp Relocation Living Costs'!S130</f>
        <v>42353416.726503864</v>
      </c>
      <c r="U130" s="68">
        <v>2149</v>
      </c>
      <c r="V130" s="55">
        <f t="shared" si="9"/>
        <v>0</v>
      </c>
      <c r="W130" s="56">
        <f t="shared" si="10"/>
        <v>11056774.270858934</v>
      </c>
      <c r="X130" s="57">
        <f t="shared" si="11"/>
        <v>1060276192.2885585</v>
      </c>
      <c r="Y130" s="58">
        <f t="shared" si="12"/>
        <v>1071332966.5594174</v>
      </c>
      <c r="Z130" s="96">
        <f t="shared" si="13"/>
        <v>1110460.2378724953</v>
      </c>
      <c r="AC130">
        <v>2149</v>
      </c>
      <c r="AD130" s="51">
        <f>'Temp Relocation Housing Costs'!V130+'Temp Relocation Living Costs'!V130</f>
        <v>0</v>
      </c>
      <c r="AE130" s="51">
        <f>'Temp Relocation Housing Costs'!W130+'Temp Relocation Living Costs'!W130</f>
        <v>0</v>
      </c>
      <c r="AF130" s="51">
        <f>'Temp Relocation Housing Costs'!X130+'Temp Relocation Living Costs'!X130</f>
        <v>0</v>
      </c>
      <c r="AG130" s="51">
        <f>'Temp Relocation Housing Costs'!Y130+'Temp Relocation Living Costs'!Y130</f>
        <v>0</v>
      </c>
      <c r="AH130" s="51">
        <f>'Temp Relocation Housing Costs'!Z130+'Temp Relocation Living Costs'!Z130</f>
        <v>0</v>
      </c>
      <c r="AI130" s="51">
        <f>'Temp Relocation Housing Costs'!AA130+'Temp Relocation Living Costs'!AA130</f>
        <v>0</v>
      </c>
      <c r="AJ130" s="52">
        <f>'Temp Relocation Housing Costs'!AB130+'Temp Relocation Living Costs'!AB130</f>
        <v>2292971.1687374949</v>
      </c>
      <c r="AK130" s="52">
        <f>'Temp Relocation Housing Costs'!AC130+'Temp Relocation Living Costs'!AC130</f>
        <v>2581857.1441346584</v>
      </c>
      <c r="AL130" s="52">
        <f>'Temp Relocation Housing Costs'!AD130+'Temp Relocation Living Costs'!AD130</f>
        <v>1759808.9742807026</v>
      </c>
      <c r="AM130" s="52">
        <f>'Temp Relocation Housing Costs'!AE130+'Temp Relocation Living Costs'!AE130</f>
        <v>1752534.3902744593</v>
      </c>
      <c r="AN130" s="52">
        <f>'Temp Relocation Housing Costs'!AF130+'Temp Relocation Living Costs'!AF130</f>
        <v>1417678.9229162205</v>
      </c>
      <c r="AO130" s="52">
        <f>'Temp Relocation Housing Costs'!AG130+'Temp Relocation Living Costs'!AG130</f>
        <v>562191.38415281067</v>
      </c>
      <c r="AP130" s="53">
        <f>'Temp Relocation Housing Costs'!AH130+'Temp Relocation Living Costs'!AH130</f>
        <v>172497266.74588332</v>
      </c>
      <c r="AQ130" s="53">
        <f>'Temp Relocation Housing Costs'!AI130+'Temp Relocation Living Costs'!AI130</f>
        <v>325626438.08723503</v>
      </c>
      <c r="AR130" s="53">
        <f>'Temp Relocation Housing Costs'!AJ130+'Temp Relocation Living Costs'!AJ130</f>
        <v>257391257.94396478</v>
      </c>
      <c r="AS130" s="53">
        <f>'Temp Relocation Housing Costs'!AK130+'Temp Relocation Living Costs'!AK130</f>
        <v>116114062.78853536</v>
      </c>
      <c r="AT130" s="53">
        <f>'Temp Relocation Housing Costs'!AL130+'Temp Relocation Living Costs'!AL130</f>
        <v>73264022.149136961</v>
      </c>
      <c r="AU130" s="53">
        <f>'Temp Relocation Housing Costs'!AM130+'Temp Relocation Living Costs'!AM130</f>
        <v>38737875.320785455</v>
      </c>
      <c r="AW130" s="68">
        <v>2149</v>
      </c>
      <c r="AX130" s="55">
        <f t="shared" si="14"/>
        <v>0</v>
      </c>
      <c r="AY130" s="56">
        <f t="shared" si="15"/>
        <v>10367041.984496348</v>
      </c>
      <c r="AZ130" s="57">
        <f t="shared" si="16"/>
        <v>983630923.03554094</v>
      </c>
      <c r="BA130" s="58">
        <f t="shared" si="17"/>
        <v>993997965.02003729</v>
      </c>
    </row>
    <row r="131" spans="1:53" ht="15" thickBot="1" x14ac:dyDescent="0.4">
      <c r="A131">
        <v>2150</v>
      </c>
      <c r="B131" s="51">
        <f>'Temp Relocation Housing Costs'!B131+'Temp Relocation Living Costs'!B131</f>
        <v>0</v>
      </c>
      <c r="C131" s="51">
        <f>'Temp Relocation Housing Costs'!C131+'Temp Relocation Living Costs'!C131</f>
        <v>0</v>
      </c>
      <c r="D131" s="51">
        <f>'Temp Relocation Housing Costs'!D131+'Temp Relocation Living Costs'!D131</f>
        <v>0</v>
      </c>
      <c r="E131" s="51">
        <f>'Temp Relocation Housing Costs'!E131+'Temp Relocation Living Costs'!E131</f>
        <v>0</v>
      </c>
      <c r="F131" s="51">
        <f>'Temp Relocation Housing Costs'!F131+'Temp Relocation Living Costs'!F131</f>
        <v>0</v>
      </c>
      <c r="G131" s="51">
        <f>'Temp Relocation Housing Costs'!G131+'Temp Relocation Living Costs'!G131</f>
        <v>0</v>
      </c>
      <c r="H131" s="52">
        <f>'Temp Relocation Housing Costs'!H131+'Temp Relocation Living Costs'!H131</f>
        <v>2650127.3103236877</v>
      </c>
      <c r="I131" s="52">
        <f>'Temp Relocation Housing Costs'!I131+'Temp Relocation Living Costs'!I131</f>
        <v>3042121.7980462532</v>
      </c>
      <c r="J131" s="52">
        <f>'Temp Relocation Housing Costs'!J131+'Temp Relocation Living Costs'!J131</f>
        <v>2095535.1263950095</v>
      </c>
      <c r="K131" s="52">
        <f>'Temp Relocation Housing Costs'!K131+'Temp Relocation Living Costs'!K131</f>
        <v>1890566.6117731938</v>
      </c>
      <c r="L131" s="52">
        <f>'Temp Relocation Housing Costs'!L131+'Temp Relocation Living Costs'!L131</f>
        <v>1557211.2908002476</v>
      </c>
      <c r="M131" s="52">
        <f>'Temp Relocation Housing Costs'!M131+'Temp Relocation Living Costs'!M131</f>
        <v>661368.20946255757</v>
      </c>
      <c r="N131" s="53">
        <f>'Temp Relocation Housing Costs'!N131+'Temp Relocation Living Costs'!N131</f>
        <v>199273024.76638931</v>
      </c>
      <c r="O131" s="53">
        <f>'Temp Relocation Housing Costs'!O131+'Temp Relocation Living Costs'!O131</f>
        <v>383497201.65761089</v>
      </c>
      <c r="P131" s="53">
        <f>'Temp Relocation Housing Costs'!P131+'Temp Relocation Living Costs'!P131</f>
        <v>306352452.09140873</v>
      </c>
      <c r="Q131" s="53">
        <f>'Temp Relocation Housing Costs'!Q131+'Temp Relocation Living Costs'!Q131</f>
        <v>125201175.77838941</v>
      </c>
      <c r="R131" s="53">
        <f>'Temp Relocation Housing Costs'!R131+'Temp Relocation Living Costs'!R131</f>
        <v>80437501.115793392</v>
      </c>
      <c r="S131" s="53">
        <f>'Temp Relocation Housing Costs'!S131+'Temp Relocation Living Costs'!S131</f>
        <v>45550492.645311706</v>
      </c>
      <c r="U131" s="69">
        <v>2150</v>
      </c>
      <c r="V131" s="59">
        <f t="shared" si="9"/>
        <v>0</v>
      </c>
      <c r="W131" s="60">
        <f t="shared" si="10"/>
        <v>11896930.346800949</v>
      </c>
      <c r="X131" s="61">
        <f t="shared" si="11"/>
        <v>1140311848.0549035</v>
      </c>
      <c r="Y131" s="62">
        <f t="shared" si="12"/>
        <v>1152208778.4017045</v>
      </c>
      <c r="Z131" s="96">
        <f t="shared" si="13"/>
        <v>1131384.804653205</v>
      </c>
      <c r="AC131">
        <v>2150</v>
      </c>
      <c r="AD131" s="51">
        <f>'Temp Relocation Housing Costs'!V131+'Temp Relocation Living Costs'!V131</f>
        <v>0</v>
      </c>
      <c r="AE131" s="51">
        <f>'Temp Relocation Housing Costs'!W131+'Temp Relocation Living Costs'!W131</f>
        <v>0</v>
      </c>
      <c r="AF131" s="51">
        <f>'Temp Relocation Housing Costs'!X131+'Temp Relocation Living Costs'!X131</f>
        <v>0</v>
      </c>
      <c r="AG131" s="51">
        <f>'Temp Relocation Housing Costs'!Y131+'Temp Relocation Living Costs'!Y131</f>
        <v>0</v>
      </c>
      <c r="AH131" s="51">
        <f>'Temp Relocation Housing Costs'!Z131+'Temp Relocation Living Costs'!Z131</f>
        <v>0</v>
      </c>
      <c r="AI131" s="51">
        <f>'Temp Relocation Housing Costs'!AA131+'Temp Relocation Living Costs'!AA131</f>
        <v>0</v>
      </c>
      <c r="AJ131" s="52">
        <f>'Temp Relocation Housing Costs'!AB131+'Temp Relocation Living Costs'!AB131</f>
        <v>2467204.0518715926</v>
      </c>
      <c r="AK131" s="52">
        <f>'Temp Relocation Housing Costs'!AC131+'Temp Relocation Living Costs'!AC131</f>
        <v>2778041.2131696972</v>
      </c>
      <c r="AL131" s="52">
        <f>'Temp Relocation Housing Costs'!AD131+'Temp Relocation Living Costs'!AD131</f>
        <v>1893529.1865252412</v>
      </c>
      <c r="AM131" s="52">
        <f>'Temp Relocation Housing Costs'!AE131+'Temp Relocation Living Costs'!AE131</f>
        <v>1885701.8385931842</v>
      </c>
      <c r="AN131" s="52">
        <f>'Temp Relocation Housing Costs'!AF131+'Temp Relocation Living Costs'!AF131</f>
        <v>1525402.1640392817</v>
      </c>
      <c r="AO131" s="52">
        <f>'Temp Relocation Housing Costs'!AG131+'Temp Relocation Living Costs'!AG131</f>
        <v>604909.85661752359</v>
      </c>
      <c r="AP131" s="53">
        <f>'Temp Relocation Housing Costs'!AH131+'Temp Relocation Living Costs'!AH131</f>
        <v>185518338.01233268</v>
      </c>
      <c r="AQ131" s="53">
        <f>'Temp Relocation Housing Costs'!AI131+'Temp Relocation Living Costs'!AI131</f>
        <v>350206567.01658303</v>
      </c>
      <c r="AR131" s="53">
        <f>'Temp Relocation Housing Costs'!AJ131+'Temp Relocation Living Costs'!AJ131</f>
        <v>276820608.77528399</v>
      </c>
      <c r="AS131" s="53">
        <f>'Temp Relocation Housing Costs'!AK131+'Temp Relocation Living Costs'!AK131</f>
        <v>124879010.28671114</v>
      </c>
      <c r="AT131" s="53">
        <f>'Temp Relocation Housing Costs'!AL131+'Temp Relocation Living Costs'!AL131</f>
        <v>78794405.74110423</v>
      </c>
      <c r="AU131" s="53">
        <f>'Temp Relocation Housing Costs'!AM131+'Temp Relocation Living Costs'!AM131</f>
        <v>41662029.684378102</v>
      </c>
      <c r="AW131" s="69">
        <v>2150</v>
      </c>
      <c r="AX131" s="59">
        <f t="shared" si="14"/>
        <v>0</v>
      </c>
      <c r="AY131" s="60">
        <f t="shared" si="15"/>
        <v>11154788.310816521</v>
      </c>
      <c r="AZ131" s="61">
        <f t="shared" si="16"/>
        <v>1057880959.5163932</v>
      </c>
      <c r="BA131" s="62">
        <f t="shared" si="17"/>
        <v>1069035747.8272097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BCED-31DE-4358-89C7-676DFFC491C4}">
  <dimension ref="A1"/>
  <sheetViews>
    <sheetView workbookViewId="0">
      <selection activeCell="B3" sqref="B3"/>
    </sheetView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9F13-D5D1-458F-82C9-8473BC02176F}">
  <sheetPr>
    <tabColor theme="1"/>
  </sheetPr>
  <dimension ref="A1:I130"/>
  <sheetViews>
    <sheetView workbookViewId="0">
      <selection activeCell="B3" sqref="B3"/>
    </sheetView>
  </sheetViews>
  <sheetFormatPr defaultColWidth="8.81640625" defaultRowHeight="14.5" x14ac:dyDescent="0.35"/>
  <cols>
    <col min="2" max="7" width="16" bestFit="1" customWidth="1"/>
    <col min="9" max="9" width="31.453125" bestFit="1" customWidth="1"/>
  </cols>
  <sheetData>
    <row r="1" spans="1:9" x14ac:dyDescent="0.35">
      <c r="A1" t="s">
        <v>124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125</v>
      </c>
    </row>
    <row r="3" spans="1:9" x14ac:dyDescent="0.35">
      <c r="A3">
        <v>2023</v>
      </c>
      <c r="B3" s="28">
        <f>'Number of displacements'!B3*Assumptions!C$21</f>
        <v>971372.57318242302</v>
      </c>
      <c r="C3" s="28">
        <f>'Number of displacements'!C3*Assumptions!D$21</f>
        <v>2728362.9119051411</v>
      </c>
      <c r="D3" s="28">
        <f>'Number of displacements'!D3*Assumptions!E$21</f>
        <v>2038910.3898675402</v>
      </c>
      <c r="E3" s="28">
        <f>'Number of displacements'!E3*Assumptions!F$21</f>
        <v>1295771.0425198332</v>
      </c>
      <c r="F3" s="28">
        <f>'Number of displacements'!F3*Assumptions!G$21</f>
        <v>771197.05063130171</v>
      </c>
      <c r="G3" s="28">
        <f>'Number of displacements'!G3*Assumptions!H$21</f>
        <v>285417.07719603088</v>
      </c>
      <c r="I3" s="28">
        <f>SUM(B3:G3)</f>
        <v>8091031.04530227</v>
      </c>
    </row>
    <row r="4" spans="1:9" x14ac:dyDescent="0.35">
      <c r="A4">
        <v>2024</v>
      </c>
      <c r="B4" s="28">
        <f>'Number of displacements'!B4*Assumptions!C$21</f>
        <v>992729.39418428822</v>
      </c>
      <c r="C4" s="28">
        <f>'Number of displacements'!C4*Assumptions!D$21</f>
        <v>2788349.3269495596</v>
      </c>
      <c r="D4" s="28">
        <f>'Number of displacements'!D4*Assumptions!E$21</f>
        <v>2083738.3430519523</v>
      </c>
      <c r="E4" s="28">
        <f>'Number of displacements'!E4*Assumptions!F$21</f>
        <v>1324260.1629443802</v>
      </c>
      <c r="F4" s="28">
        <f>'Number of displacements'!F4*Assumptions!G$21</f>
        <v>788152.76651438314</v>
      </c>
      <c r="G4" s="28">
        <f>'Number of displacements'!G4*Assumptions!H$21</f>
        <v>291692.32275765983</v>
      </c>
      <c r="I4" s="28">
        <f t="shared" ref="I4:I67" si="0">SUM(B4:G4)</f>
        <v>8268922.316402223</v>
      </c>
    </row>
    <row r="5" spans="1:9" x14ac:dyDescent="0.35">
      <c r="A5">
        <v>2025</v>
      </c>
      <c r="B5" s="28">
        <f>'Number of displacements'!B5*Assumptions!C$21</f>
        <v>1014555.7711689941</v>
      </c>
      <c r="C5" s="28">
        <f>'Number of displacements'!C5*Assumptions!D$21</f>
        <v>2849654.6171238874</v>
      </c>
      <c r="D5" s="28">
        <f>'Number of displacements'!D5*Assumptions!E$21</f>
        <v>2129551.8939343756</v>
      </c>
      <c r="E5" s="28">
        <f>'Number of displacements'!E5*Assumptions!F$21</f>
        <v>1353375.651728715</v>
      </c>
      <c r="F5" s="28">
        <f>'Number of displacements'!F5*Assumptions!G$21</f>
        <v>805481.27467003919</v>
      </c>
      <c r="G5" s="28">
        <f>'Number of displacements'!G5*Assumptions!H$21</f>
        <v>298105.53731275478</v>
      </c>
      <c r="I5" s="28">
        <f t="shared" si="0"/>
        <v>8450724.7459387667</v>
      </c>
    </row>
    <row r="6" spans="1:9" x14ac:dyDescent="0.35">
      <c r="A6">
        <v>2026</v>
      </c>
      <c r="B6" s="28">
        <f>'Number of displacements'!B6*Assumptions!C$21</f>
        <v>1036862.0279024711</v>
      </c>
      <c r="C6" s="28">
        <f>'Number of displacements'!C6*Assumptions!D$21</f>
        <v>2912307.7795203337</v>
      </c>
      <c r="D6" s="28">
        <f>'Number of displacements'!D6*Assumptions!E$21</f>
        <v>2176372.7120926804</v>
      </c>
      <c r="E6" s="28">
        <f>'Number of displacements'!E6*Assumptions!F$21</f>
        <v>1383131.2803517852</v>
      </c>
      <c r="F6" s="28">
        <f>'Number of displacements'!F6*Assumptions!G$21</f>
        <v>823190.77139499097</v>
      </c>
      <c r="G6" s="28">
        <f>'Number of displacements'!G6*Assumptions!H$21</f>
        <v>304659.75427936629</v>
      </c>
      <c r="I6" s="28">
        <f t="shared" si="0"/>
        <v>8636524.3255416267</v>
      </c>
    </row>
    <row r="7" spans="1:9" x14ac:dyDescent="0.35">
      <c r="A7">
        <v>2027</v>
      </c>
      <c r="B7" s="28">
        <f>'Number of displacements'!B7*Assumptions!C$21</f>
        <v>1059658.7151313426</v>
      </c>
      <c r="C7" s="28">
        <f>'Number of displacements'!C7*Assumptions!D$21</f>
        <v>2976338.4487678525</v>
      </c>
      <c r="D7" s="28">
        <f>'Number of displacements'!D7*Assumptions!E$21</f>
        <v>2224222.9435370653</v>
      </c>
      <c r="E7" s="28">
        <f>'Number of displacements'!E7*Assumptions!F$21</f>
        <v>1413541.123075444</v>
      </c>
      <c r="F7" s="28">
        <f>'Number of displacements'!F7*Assumptions!G$21</f>
        <v>841289.63319162535</v>
      </c>
      <c r="G7" s="28">
        <f>'Number of displacements'!G7*Assumptions!H$21</f>
        <v>311358.07376897224</v>
      </c>
      <c r="I7" s="28">
        <f t="shared" si="0"/>
        <v>8826408.9374723006</v>
      </c>
    </row>
    <row r="8" spans="1:9" x14ac:dyDescent="0.35">
      <c r="A8">
        <v>2028</v>
      </c>
      <c r="B8" s="28">
        <f>'Number of displacements'!B8*Assumptions!C$21</f>
        <v>1082956.6155733762</v>
      </c>
      <c r="C8" s="28">
        <f>'Number of displacements'!C8*Assumptions!D$21</f>
        <v>3041776.9110491686</v>
      </c>
      <c r="D8" s="28">
        <f>'Number of displacements'!D8*Assumptions!E$21</f>
        <v>2273125.2211850067</v>
      </c>
      <c r="E8" s="28">
        <f>'Number of displacements'!E8*Assumptions!F$21</f>
        <v>1444619.5636015057</v>
      </c>
      <c r="F8" s="28">
        <f>'Number of displacements'!F8*Assumptions!G$21</f>
        <v>859786.42073003971</v>
      </c>
      <c r="G8" s="28">
        <f>'Number of displacements'!G8*Assumptions!H$21</f>
        <v>318203.66405281541</v>
      </c>
      <c r="I8" s="28">
        <f t="shared" si="0"/>
        <v>9020468.3961919136</v>
      </c>
    </row>
    <row r="9" spans="1:9" x14ac:dyDescent="0.35">
      <c r="A9">
        <v>2029</v>
      </c>
      <c r="B9" s="28">
        <f>'Number of displacements'!B9*Assumptions!C$21</f>
        <v>1106766.7490176554</v>
      </c>
      <c r="C9" s="28">
        <f>'Number of displacements'!C9*Assumptions!D$21</f>
        <v>3108654.1184259956</v>
      </c>
      <c r="D9" s="28">
        <f>'Number of displacements'!D9*Assumptions!E$21</f>
        <v>2323102.675566515</v>
      </c>
      <c r="E9" s="28">
        <f>'Number of displacements'!E9*Assumptions!F$21</f>
        <v>1476381.3018751633</v>
      </c>
      <c r="F9" s="28">
        <f>'Number of displacements'!F9*Assumptions!G$21</f>
        <v>878689.88289719459</v>
      </c>
      <c r="G9" s="28">
        <f>'Number of displacements'!G9*Assumptions!H$21</f>
        <v>325199.76306047937</v>
      </c>
      <c r="I9" s="28">
        <f t="shared" si="0"/>
        <v>9218794.4908430018</v>
      </c>
    </row>
    <row r="10" spans="1:9" x14ac:dyDescent="0.35">
      <c r="A10">
        <v>2030</v>
      </c>
      <c r="B10" s="28">
        <f>'Number of displacements'!B10*Assumptions!C$21</f>
        <v>1308292.8422747252</v>
      </c>
      <c r="C10" s="28">
        <f>'Number of displacements'!C10*Assumptions!D$21</f>
        <v>3674694.723033912</v>
      </c>
      <c r="D10" s="28">
        <f>'Number of displacements'!D10*Assumptions!E$21</f>
        <v>2746105.8122775713</v>
      </c>
      <c r="E10" s="28">
        <f>'Number of displacements'!E10*Assumptions!F$21</f>
        <v>1745208.8178705345</v>
      </c>
      <c r="F10" s="28">
        <f>'Number of displacements'!F10*Assumptions!G$21</f>
        <v>1038686.503180516</v>
      </c>
      <c r="G10" s="28">
        <f>'Number of displacements'!G10*Assumptions!H$21</f>
        <v>384413.89994693</v>
      </c>
      <c r="I10" s="28">
        <f t="shared" si="0"/>
        <v>10897402.598584188</v>
      </c>
    </row>
    <row r="11" spans="1:9" x14ac:dyDescent="0.35">
      <c r="A11">
        <v>2031</v>
      </c>
      <c r="B11" s="28">
        <f>'Number of displacements'!B11*Assumptions!C$21</f>
        <v>1337057.2698711746</v>
      </c>
      <c r="C11" s="28">
        <f>'Number of displacements'!C11*Assumptions!D$21</f>
        <v>3755487.4071213552</v>
      </c>
      <c r="D11" s="28">
        <f>'Number of displacements'!D11*Assumptions!E$21</f>
        <v>2806482.3268139553</v>
      </c>
      <c r="E11" s="28">
        <f>'Number of displacements'!E11*Assumptions!F$21</f>
        <v>1783579.3806835506</v>
      </c>
      <c r="F11" s="28">
        <f>'Number of displacements'!F11*Assumptions!G$21</f>
        <v>1061523.3037428407</v>
      </c>
      <c r="G11" s="28">
        <f>'Number of displacements'!G11*Assumptions!H$21</f>
        <v>392865.71244241577</v>
      </c>
      <c r="I11" s="28">
        <f t="shared" si="0"/>
        <v>11136995.400675293</v>
      </c>
    </row>
    <row r="12" spans="1:9" x14ac:dyDescent="0.35">
      <c r="A12">
        <v>2032</v>
      </c>
      <c r="B12" s="28">
        <f>'Number of displacements'!B12*Assumptions!C$21</f>
        <v>1366454.1187942687</v>
      </c>
      <c r="C12" s="28">
        <f>'Number of displacements'!C12*Assumptions!D$21</f>
        <v>3838056.417759445</v>
      </c>
      <c r="D12" s="28">
        <f>'Number of displacements'!D12*Assumptions!E$21</f>
        <v>2868186.2932974789</v>
      </c>
      <c r="E12" s="28">
        <f>'Number of displacements'!E12*Assumptions!F$21</f>
        <v>1822793.5675233952</v>
      </c>
      <c r="F12" s="28">
        <f>'Number of displacements'!F12*Assumptions!G$21</f>
        <v>1084862.1994593111</v>
      </c>
      <c r="G12" s="28">
        <f>'Number of displacements'!G12*Assumptions!H$21</f>
        <v>401503.34843301633</v>
      </c>
      <c r="I12" s="28">
        <f t="shared" si="0"/>
        <v>11381855.945266914</v>
      </c>
    </row>
    <row r="13" spans="1:9" x14ac:dyDescent="0.35">
      <c r="A13">
        <v>2033</v>
      </c>
      <c r="B13" s="28">
        <f>'Number of displacements'!B13*Assumptions!C$21</f>
        <v>1396497.2936048773</v>
      </c>
      <c r="C13" s="28">
        <f>'Number of displacements'!C13*Assumptions!D$21</f>
        <v>3922440.8096726327</v>
      </c>
      <c r="D13" s="28">
        <f>'Number of displacements'!D13*Assumptions!E$21</f>
        <v>2931246.8973922296</v>
      </c>
      <c r="E13" s="28">
        <f>'Number of displacements'!E13*Assumptions!F$21</f>
        <v>1862869.9265021209</v>
      </c>
      <c r="F13" s="28">
        <f>'Number of displacements'!F13*Assumptions!G$21</f>
        <v>1108714.2295095676</v>
      </c>
      <c r="G13" s="28">
        <f>'Number of displacements'!G13*Assumptions!H$21</f>
        <v>410330.89347687142</v>
      </c>
      <c r="I13" s="28">
        <f t="shared" si="0"/>
        <v>11632100.050158301</v>
      </c>
    </row>
    <row r="14" spans="1:9" x14ac:dyDescent="0.35">
      <c r="A14">
        <v>2034</v>
      </c>
      <c r="B14" s="28">
        <f>'Number of displacements'!B14*Assumptions!C$21</f>
        <v>1427201.0045727463</v>
      </c>
      <c r="C14" s="28">
        <f>'Number of displacements'!C14*Assumptions!D$21</f>
        <v>4008680.4962515295</v>
      </c>
      <c r="D14" s="28">
        <f>'Number of displacements'!D14*Assumptions!E$21</f>
        <v>2995693.9664450241</v>
      </c>
      <c r="E14" s="28">
        <f>'Number of displacements'!E14*Assumptions!F$21</f>
        <v>1903827.4135348459</v>
      </c>
      <c r="F14" s="28">
        <f>'Number of displacements'!F14*Assumptions!G$21</f>
        <v>1133090.6757831946</v>
      </c>
      <c r="G14" s="28">
        <f>'Number of displacements'!G14*Assumptions!H$21</f>
        <v>419352.52295814262</v>
      </c>
      <c r="I14" s="28">
        <f t="shared" si="0"/>
        <v>11887846.079545485</v>
      </c>
    </row>
    <row r="15" spans="1:9" x14ac:dyDescent="0.35">
      <c r="A15">
        <v>2035</v>
      </c>
      <c r="B15" s="28">
        <f>'Number of displacements'!B15*Assumptions!C$21</f>
        <v>1458579.7743978831</v>
      </c>
      <c r="C15" s="28">
        <f>'Number of displacements'!C15*Assumptions!D$21</f>
        <v>4096816.2684317394</v>
      </c>
      <c r="D15" s="28">
        <f>'Number of displacements'!D15*Assumptions!E$21</f>
        <v>3061557.9835935892</v>
      </c>
      <c r="E15" s="28">
        <f>'Number of displacements'!E15*Assumptions!F$21</f>
        <v>1945685.4013057968</v>
      </c>
      <c r="F15" s="28">
        <f>'Number of displacements'!F15*Assumptions!G$21</f>
        <v>1158003.0682159995</v>
      </c>
      <c r="G15" s="28">
        <f>'Number of displacements'!G15*Assumptions!H$21</f>
        <v>428572.50406194874</v>
      </c>
      <c r="I15" s="28">
        <f t="shared" si="0"/>
        <v>12149215.000006957</v>
      </c>
    </row>
    <row r="16" spans="1:9" x14ac:dyDescent="0.35">
      <c r="A16">
        <v>2036</v>
      </c>
      <c r="B16" s="28">
        <f>'Number of displacements'!B16*Assumptions!C$21</f>
        <v>1490648.4450797206</v>
      </c>
      <c r="C16" s="28">
        <f>'Number of displacements'!C16*Assumptions!D$21</f>
        <v>4186889.8139877697</v>
      </c>
      <c r="D16" s="28">
        <f>'Number of displacements'!D16*Assumptions!E$21</f>
        <v>3128870.1021849373</v>
      </c>
      <c r="E16" s="28">
        <f>'Number of displacements'!E16*Assumptions!F$21</f>
        <v>1988463.6884314984</v>
      </c>
      <c r="F16" s="28">
        <f>'Number of displacements'!F16*Assumptions!G$21</f>
        <v>1183463.1902436111</v>
      </c>
      <c r="G16" s="28">
        <f>'Number of displacements'!G16*Assumptions!H$21</f>
        <v>437995.19779272308</v>
      </c>
      <c r="I16" s="28">
        <f t="shared" si="0"/>
        <v>12416330.43772026</v>
      </c>
    </row>
    <row r="17" spans="1:9" x14ac:dyDescent="0.35">
      <c r="A17">
        <v>2037</v>
      </c>
      <c r="B17" s="28">
        <f>'Number of displacements'!B17*Assumptions!C$21</f>
        <v>1523422.1849373076</v>
      </c>
      <c r="C17" s="28">
        <f>'Number of displacements'!C17*Assumptions!D$21</f>
        <v>4278943.7372511309</v>
      </c>
      <c r="D17" s="28">
        <f>'Number of displacements'!D17*Assumptions!E$21</f>
        <v>3197662.1605107407</v>
      </c>
      <c r="E17" s="28">
        <f>'Number of displacements'!E17*Assumptions!F$21</f>
        <v>2032182.5088254155</v>
      </c>
      <c r="F17" s="28">
        <f>'Number of displacements'!F17*Assumptions!G$21</f>
        <v>1209483.0843749871</v>
      </c>
      <c r="G17" s="28">
        <f>'Number of displacements'!G17*Assumptions!H$21</f>
        <v>447625.06103694596</v>
      </c>
      <c r="I17" s="28">
        <f t="shared" si="0"/>
        <v>12689318.736936528</v>
      </c>
    </row>
    <row r="18" spans="1:9" x14ac:dyDescent="0.35">
      <c r="A18">
        <v>2038</v>
      </c>
      <c r="B18" s="28">
        <f>'Number of displacements'!B18*Assumptions!C$21</f>
        <v>1556916.4957838485</v>
      </c>
      <c r="C18" s="28">
        <f>'Number of displacements'!C18*Assumptions!D$21</f>
        <v>4373021.5792619763</v>
      </c>
      <c r="D18" s="28">
        <f>'Number of displacements'!D18*Assumptions!E$21</f>
        <v>3267966.6968666781</v>
      </c>
      <c r="E18" s="28">
        <f>'Number of displacements'!E18*Assumptions!F$21</f>
        <v>2076862.5412684919</v>
      </c>
      <c r="F18" s="28">
        <f>'Number of displacements'!F18*Assumptions!G$21</f>
        <v>1236075.0578884592</v>
      </c>
      <c r="G18" s="28">
        <f>'Number of displacements'!G18*Assumptions!H$21</f>
        <v>457466.64867123018</v>
      </c>
      <c r="I18" s="28">
        <f t="shared" si="0"/>
        <v>12968309.019740686</v>
      </c>
    </row>
    <row r="19" spans="1:9" x14ac:dyDescent="0.35">
      <c r="A19">
        <v>2039</v>
      </c>
      <c r="B19" s="28">
        <f>'Number of displacements'!B19*Assumptions!C$21</f>
        <v>1591147.2202589789</v>
      </c>
      <c r="C19" s="28">
        <f>'Number of displacements'!C19*Assumptions!D$21</f>
        <v>4469167.8383637881</v>
      </c>
      <c r="D19" s="28">
        <f>'Number of displacements'!D19*Assumptions!E$21</f>
        <v>3339816.9649428907</v>
      </c>
      <c r="E19" s="28">
        <f>'Number of displacements'!E19*Assumptions!F$21</f>
        <v>2122524.9191901092</v>
      </c>
      <c r="F19" s="28">
        <f>'Number of displacements'!F19*Assumptions!G$21</f>
        <v>1263251.6886530132</v>
      </c>
      <c r="G19" s="28">
        <f>'Number of displacements'!G19*Assumptions!H$21</f>
        <v>467524.61571675405</v>
      </c>
      <c r="I19" s="28">
        <f t="shared" si="0"/>
        <v>13253433.247125532</v>
      </c>
    </row>
    <row r="20" spans="1:9" x14ac:dyDescent="0.35">
      <c r="A20">
        <v>2040</v>
      </c>
      <c r="B20" s="28">
        <f>'Number of displacements'!B20*Assumptions!C$21</f>
        <v>1867047.800707238</v>
      </c>
      <c r="C20" s="28">
        <f>'Number of displacements'!C20*Assumptions!D$21</f>
        <v>5244109.3302796427</v>
      </c>
      <c r="D20" s="28">
        <f>'Number of displacements'!D20*Assumptions!E$21</f>
        <v>3918932.1011706418</v>
      </c>
      <c r="E20" s="28">
        <f>'Number of displacements'!E20*Assumptions!F$21</f>
        <v>2490564.9407320069</v>
      </c>
      <c r="F20" s="28">
        <f>'Number of displacements'!F20*Assumptions!G$21</f>
        <v>1482296.0798407008</v>
      </c>
      <c r="G20" s="28">
        <f>'Number of displacements'!G20*Assumptions!H$21</f>
        <v>548592.10664892988</v>
      </c>
      <c r="I20" s="28">
        <f t="shared" si="0"/>
        <v>15551542.359379161</v>
      </c>
    </row>
    <row r="21" spans="1:9" x14ac:dyDescent="0.35">
      <c r="A21">
        <v>2041</v>
      </c>
      <c r="B21" s="28">
        <f>'Number of displacements'!B21*Assumptions!C$21</f>
        <v>1908097.1434439737</v>
      </c>
      <c r="C21" s="28">
        <f>'Number of displacements'!C21*Assumptions!D$21</f>
        <v>5359407.5251978552</v>
      </c>
      <c r="D21" s="28">
        <f>'Number of displacements'!D21*Assumptions!E$21</f>
        <v>4005094.6444767164</v>
      </c>
      <c r="E21" s="28">
        <f>'Number of displacements'!E21*Assumptions!F$21</f>
        <v>2545323.0748416316</v>
      </c>
      <c r="F21" s="28">
        <f>'Number of displacements'!F21*Assumptions!G$21</f>
        <v>1514886.1826734464</v>
      </c>
      <c r="G21" s="28">
        <f>'Number of displacements'!G21*Assumptions!H$21</f>
        <v>560653.57899043569</v>
      </c>
      <c r="I21" s="28">
        <f t="shared" si="0"/>
        <v>15893462.149624059</v>
      </c>
    </row>
    <row r="22" spans="1:9" x14ac:dyDescent="0.35">
      <c r="A22">
        <v>2042</v>
      </c>
      <c r="B22" s="28">
        <f>'Number of displacements'!B22*Assumptions!C$21</f>
        <v>1950049.0064795895</v>
      </c>
      <c r="C22" s="28">
        <f>'Number of displacements'!C22*Assumptions!D$21</f>
        <v>5477240.6927709347</v>
      </c>
      <c r="D22" s="28">
        <f>'Number of displacements'!D22*Assumptions!E$21</f>
        <v>4093151.5772943511</v>
      </c>
      <c r="E22" s="28">
        <f>'Number of displacements'!E22*Assumptions!F$21</f>
        <v>2601285.1338929944</v>
      </c>
      <c r="F22" s="28">
        <f>'Number of displacements'!F22*Assumptions!G$21</f>
        <v>1548192.8190092442</v>
      </c>
      <c r="G22" s="28">
        <f>'Number of displacements'!G22*Assumptions!H$21</f>
        <v>572980.237639367</v>
      </c>
      <c r="I22" s="28">
        <f t="shared" si="0"/>
        <v>16242899.467086481</v>
      </c>
    </row>
    <row r="23" spans="1:9" x14ac:dyDescent="0.35">
      <c r="A23">
        <v>2043</v>
      </c>
      <c r="B23" s="28">
        <f>'Number of displacements'!B23*Assumptions!C$21</f>
        <v>1992923.2328331349</v>
      </c>
      <c r="C23" s="28">
        <f>'Number of displacements'!C23*Assumptions!D$21</f>
        <v>5597664.5674912184</v>
      </c>
      <c r="D23" s="28">
        <f>'Number of displacements'!D23*Assumptions!E$21</f>
        <v>4183144.5501074307</v>
      </c>
      <c r="E23" s="28">
        <f>'Number of displacements'!E23*Assumptions!F$21</f>
        <v>2658477.5876570065</v>
      </c>
      <c r="F23" s="28">
        <f>'Number of displacements'!F23*Assumptions!G$21</f>
        <v>1582231.7427186372</v>
      </c>
      <c r="G23" s="28">
        <f>'Number of displacements'!G23*Assumptions!H$21</f>
        <v>585577.9130429239</v>
      </c>
      <c r="I23" s="28">
        <f t="shared" si="0"/>
        <v>16600019.593850352</v>
      </c>
    </row>
    <row r="24" spans="1:9" x14ac:dyDescent="0.35">
      <c r="A24">
        <v>2044</v>
      </c>
      <c r="B24" s="28">
        <f>'Number of displacements'!B24*Assumptions!C$21</f>
        <v>2036740.1017968445</v>
      </c>
      <c r="C24" s="28">
        <f>'Number of displacements'!C24*Assumptions!D$21</f>
        <v>5720736.1092424178</v>
      </c>
      <c r="D24" s="28">
        <f>'Number of displacements'!D24*Assumptions!E$21</f>
        <v>4275116.1291369665</v>
      </c>
      <c r="E24" s="28">
        <f>'Number of displacements'!E24*Assumptions!F$21</f>
        <v>2716927.4878750537</v>
      </c>
      <c r="F24" s="28">
        <f>'Number of displacements'!F24*Assumptions!G$21</f>
        <v>1617019.0540403917</v>
      </c>
      <c r="G24" s="28">
        <f>'Number of displacements'!G24*Assumptions!H$21</f>
        <v>598452.56383786118</v>
      </c>
      <c r="I24" s="28">
        <f t="shared" si="0"/>
        <v>16964991.445929535</v>
      </c>
    </row>
    <row r="25" spans="1:9" x14ac:dyDescent="0.35">
      <c r="A25">
        <v>2045</v>
      </c>
      <c r="B25" s="28">
        <f>'Number of displacements'!B25*Assumptions!C$21</f>
        <v>2081520.3385281386</v>
      </c>
      <c r="C25" s="28">
        <f>'Number of displacements'!C25*Assumptions!D$21</f>
        <v>5846513.5302413646</v>
      </c>
      <c r="D25" s="28">
        <f>'Number of displacements'!D25*Assumptions!E$21</f>
        <v>4369109.8164747059</v>
      </c>
      <c r="E25" s="28">
        <f>'Number of displacements'!E25*Assumptions!F$21</f>
        <v>2776662.4810543363</v>
      </c>
      <c r="F25" s="28">
        <f>'Number of displacements'!F25*Assumptions!G$21</f>
        <v>1652571.2071968308</v>
      </c>
      <c r="G25" s="28">
        <f>'Number of displacements'!G25*Assumptions!H$21</f>
        <v>611610.27966889297</v>
      </c>
      <c r="I25" s="28">
        <f t="shared" si="0"/>
        <v>17337987.653164271</v>
      </c>
    </row>
    <row r="26" spans="1:9" x14ac:dyDescent="0.35">
      <c r="A26">
        <v>2046</v>
      </c>
      <c r="B26" s="28">
        <f>'Number of displacements'!B26*Assumptions!C$21</f>
        <v>2127285.1238525212</v>
      </c>
      <c r="C26" s="28">
        <f>'Number of displacements'!C26*Assumptions!D$21</f>
        <v>5975056.3225720841</v>
      </c>
      <c r="D26" s="28">
        <f>'Number of displacements'!D26*Assumptions!E$21</f>
        <v>4465170.0706593972</v>
      </c>
      <c r="E26" s="28">
        <f>'Number of displacements'!E26*Assumptions!F$21</f>
        <v>2837710.8215445252</v>
      </c>
      <c r="F26" s="28">
        <f>'Number of displacements'!F26*Assumptions!G$21</f>
        <v>1688905.0181765961</v>
      </c>
      <c r="G26" s="28">
        <f>'Number of displacements'!G26*Assumptions!H$21</f>
        <v>625057.28406906349</v>
      </c>
      <c r="I26" s="28">
        <f t="shared" si="0"/>
        <v>17719184.640874188</v>
      </c>
    </row>
    <row r="27" spans="1:9" x14ac:dyDescent="0.35">
      <c r="A27">
        <v>2047</v>
      </c>
      <c r="B27" s="28">
        <f>'Number of displacements'!B27*Assumptions!C$21</f>
        <v>2174056.104282001</v>
      </c>
      <c r="C27" s="28">
        <f>'Number of displacements'!C27*Assumptions!D$21</f>
        <v>6106425.2863252629</v>
      </c>
      <c r="D27" s="28">
        <f>'Number of displacements'!D27*Assumptions!E$21</f>
        <v>4563342.3277054569</v>
      </c>
      <c r="E27" s="28">
        <f>'Number of displacements'!E27*Assumptions!F$21</f>
        <v>2900101.3849019278</v>
      </c>
      <c r="F27" s="28">
        <f>'Number of displacements'!F27*Assumptions!G$21</f>
        <v>1726037.6726885282</v>
      </c>
      <c r="G27" s="28">
        <f>'Number of displacements'!G27*Assumptions!H$21</f>
        <v>638799.93740344781</v>
      </c>
      <c r="I27" s="28">
        <f t="shared" si="0"/>
        <v>18108762.713306624</v>
      </c>
    </row>
    <row r="28" spans="1:9" x14ac:dyDescent="0.35">
      <c r="A28">
        <v>2048</v>
      </c>
      <c r="B28" s="28">
        <f>'Number of displacements'!B28*Assumptions!C$21</f>
        <v>2221855.4022537824</v>
      </c>
      <c r="C28" s="28">
        <f>'Number of displacements'!C28*Assumptions!D$21</f>
        <v>6240682.5583563698</v>
      </c>
      <c r="D28" s="28">
        <f>'Number of displacements'!D28*Assumptions!E$21</f>
        <v>4663673.0225939732</v>
      </c>
      <c r="E28" s="28">
        <f>'Number of displacements'!E28*Assumptions!F$21</f>
        <v>2963863.6815474811</v>
      </c>
      <c r="F28" s="28">
        <f>'Number of displacements'!F28*Assumptions!G$21</f>
        <v>1763986.7342904161</v>
      </c>
      <c r="G28" s="28">
        <f>'Number of displacements'!G28*Assumptions!H$21</f>
        <v>652844.73987757089</v>
      </c>
      <c r="I28" s="28">
        <f t="shared" si="0"/>
        <v>18506906.138919592</v>
      </c>
    </row>
    <row r="29" spans="1:9" x14ac:dyDescent="0.35">
      <c r="A29">
        <v>2049</v>
      </c>
      <c r="B29" s="28">
        <f>'Number of displacements'!B29*Assumptions!C$21</f>
        <v>2270705.6265940666</v>
      </c>
      <c r="C29" s="28">
        <f>'Number of displacements'!C29*Assumptions!D$21</f>
        <v>6377891.6416760907</v>
      </c>
      <c r="D29" s="28">
        <f>'Number of displacements'!D29*Assumptions!E$21</f>
        <v>4766209.6112362193</v>
      </c>
      <c r="E29" s="28">
        <f>'Number of displacements'!E29*Assumptions!F$21</f>
        <v>3029027.8707250259</v>
      </c>
      <c r="F29" s="28">
        <f>'Number of displacements'!F29*Assumptions!G$21</f>
        <v>1802770.1526964759</v>
      </c>
      <c r="G29" s="28">
        <f>'Number of displacements'!G29*Assumptions!H$21</f>
        <v>667198.33461197349</v>
      </c>
      <c r="I29" s="28">
        <f t="shared" si="0"/>
        <v>18913803.237539854</v>
      </c>
    </row>
    <row r="30" spans="1:9" x14ac:dyDescent="0.35">
      <c r="A30">
        <v>2050</v>
      </c>
      <c r="B30" s="28">
        <f>'Number of displacements'!B30*Assumptions!C$21</f>
        <v>2627583.5218108874</v>
      </c>
      <c r="C30" s="28">
        <f>'Number of displacements'!C30*Assumptions!D$21</f>
        <v>7380279.8501451863</v>
      </c>
      <c r="D30" s="28">
        <f>'Number of displacements'!D30*Assumptions!E$21</f>
        <v>5515296.0777067803</v>
      </c>
      <c r="E30" s="28">
        <f>'Number of displacements'!E30*Assumptions!F$21</f>
        <v>3505088.2981080622</v>
      </c>
      <c r="F30" s="28">
        <f>'Number of displacements'!F30*Assumptions!G$21</f>
        <v>2086104.4652198665</v>
      </c>
      <c r="G30" s="28">
        <f>'Number of displacements'!G30*Assumptions!H$21</f>
        <v>772059.2794036764</v>
      </c>
      <c r="I30" s="28">
        <f t="shared" si="0"/>
        <v>21886411.492394459</v>
      </c>
    </row>
    <row r="31" spans="1:9" x14ac:dyDescent="0.35">
      <c r="A31">
        <v>2051</v>
      </c>
      <c r="B31" s="28">
        <f>'Number of displacements'!B31*Assumptions!C$21</f>
        <v>2685354.1779854945</v>
      </c>
      <c r="C31" s="28">
        <f>'Number of displacements'!C31*Assumptions!D$21</f>
        <v>7542544.3818550184</v>
      </c>
      <c r="D31" s="28">
        <f>'Number of displacements'!D31*Assumptions!E$21</f>
        <v>5636556.6468805298</v>
      </c>
      <c r="E31" s="28">
        <f>'Number of displacements'!E31*Assumptions!F$21</f>
        <v>3582151.9762940505</v>
      </c>
      <c r="F31" s="28">
        <f>'Number of displacements'!F31*Assumptions!G$21</f>
        <v>2131970.0382089494</v>
      </c>
      <c r="G31" s="28">
        <f>'Number of displacements'!G31*Assumptions!H$21</f>
        <v>789033.95244703046</v>
      </c>
      <c r="I31" s="28">
        <f t="shared" si="0"/>
        <v>22367611.173671074</v>
      </c>
    </row>
    <row r="32" spans="1:9" x14ac:dyDescent="0.35">
      <c r="A32">
        <v>2052</v>
      </c>
      <c r="B32" s="28">
        <f>'Number of displacements'!B32*Assumptions!C$21</f>
        <v>2744394.9931054367</v>
      </c>
      <c r="C32" s="28">
        <f>'Number of displacements'!C32*Assumptions!D$21</f>
        <v>7708376.4989119712</v>
      </c>
      <c r="D32" s="28">
        <f>'Number of displacements'!D32*Assumptions!E$21</f>
        <v>5760483.278842058</v>
      </c>
      <c r="E32" s="28">
        <f>'Number of displacements'!E32*Assumptions!F$21</f>
        <v>3660909.994248529</v>
      </c>
      <c r="F32" s="28">
        <f>'Number of displacements'!F32*Assumptions!G$21</f>
        <v>2178844.0222439272</v>
      </c>
      <c r="G32" s="28">
        <f>'Number of displacements'!G32*Assumptions!H$21</f>
        <v>806381.83455944899</v>
      </c>
      <c r="I32" s="28">
        <f t="shared" si="0"/>
        <v>22859390.621911369</v>
      </c>
    </row>
    <row r="33" spans="1:9" x14ac:dyDescent="0.35">
      <c r="A33">
        <v>2053</v>
      </c>
      <c r="B33" s="28">
        <f>'Number of displacements'!B33*Assumptions!C$21</f>
        <v>2804733.8931776746</v>
      </c>
      <c r="C33" s="28">
        <f>'Number of displacements'!C33*Assumptions!D$21</f>
        <v>7877854.639068733</v>
      </c>
      <c r="D33" s="28">
        <f>'Number of displacements'!D33*Assumptions!E$21</f>
        <v>5887134.5902615348</v>
      </c>
      <c r="E33" s="28">
        <f>'Number of displacements'!E33*Assumptions!F$21</f>
        <v>3741399.6041156803</v>
      </c>
      <c r="F33" s="28">
        <f>'Number of displacements'!F33*Assumptions!G$21</f>
        <v>2226748.5884821876</v>
      </c>
      <c r="G33" s="28">
        <f>'Number of displacements'!G33*Assumptions!H$21</f>
        <v>824111.13120143616</v>
      </c>
      <c r="I33" s="28">
        <f t="shared" si="0"/>
        <v>23361982.446307242</v>
      </c>
    </row>
    <row r="34" spans="1:9" x14ac:dyDescent="0.35">
      <c r="A34">
        <v>2054</v>
      </c>
      <c r="B34" s="28">
        <f>'Number of displacements'!B34*Assumptions!C$21</f>
        <v>2866399.4181967857</v>
      </c>
      <c r="C34" s="28">
        <f>'Number of displacements'!C34*Assumptions!D$21</f>
        <v>8051058.964628485</v>
      </c>
      <c r="D34" s="28">
        <f>'Number of displacements'!D34*Assumptions!E$21</f>
        <v>6016570.4865687396</v>
      </c>
      <c r="E34" s="28">
        <f>'Number of displacements'!E34*Assumptions!F$21</f>
        <v>3823658.8770739054</v>
      </c>
      <c r="F34" s="28">
        <f>'Number of displacements'!F34*Assumptions!G$21</f>
        <v>2275706.3955412908</v>
      </c>
      <c r="G34" s="28">
        <f>'Number of displacements'!G34*Assumptions!H$21</f>
        <v>842230.22824064002</v>
      </c>
      <c r="I34" s="28">
        <f t="shared" si="0"/>
        <v>23875624.370249849</v>
      </c>
    </row>
    <row r="35" spans="1:9" x14ac:dyDescent="0.35">
      <c r="A35">
        <v>2055</v>
      </c>
      <c r="B35" s="28">
        <f>'Number of displacements'!B35*Assumptions!C$21</f>
        <v>2929420.735644239</v>
      </c>
      <c r="C35" s="28">
        <f>'Number of displacements'!C35*Assumptions!D$21</f>
        <v>8228071.4003612557</v>
      </c>
      <c r="D35" s="28">
        <f>'Number of displacements'!D35*Assumptions!E$21</f>
        <v>6148852.1902880184</v>
      </c>
      <c r="E35" s="28">
        <f>'Number of displacements'!E35*Assumptions!F$21</f>
        <v>3907726.721343298</v>
      </c>
      <c r="F35" s="28">
        <f>'Number of displacements'!F35*Assumptions!G$21</f>
        <v>2325740.6002163775</v>
      </c>
      <c r="G35" s="28">
        <f>'Number of displacements'!G35*Assumptions!H$21</f>
        <v>860747.69591832533</v>
      </c>
      <c r="I35" s="28">
        <f t="shared" si="0"/>
        <v>24400559.343771514</v>
      </c>
    </row>
    <row r="36" spans="1:9" x14ac:dyDescent="0.35">
      <c r="A36">
        <v>2056</v>
      </c>
      <c r="B36" s="28">
        <f>'Number of displacements'!B36*Assumptions!C$21</f>
        <v>2993827.6542844628</v>
      </c>
      <c r="C36" s="28">
        <f>'Number of displacements'!C36*Assumptions!D$21</f>
        <v>8408975.6722539309</v>
      </c>
      <c r="D36" s="28">
        <f>'Number of displacements'!D36*Assumptions!E$21</f>
        <v>6284042.2699962342</v>
      </c>
      <c r="E36" s="28">
        <f>'Number of displacements'!E36*Assumptions!F$21</f>
        <v>3993642.9005890354</v>
      </c>
      <c r="F36" s="28">
        <f>'Number of displacements'!F36*Assumptions!G$21</f>
        <v>2376874.8684332166</v>
      </c>
      <c r="G36" s="28">
        <f>'Number of displacements'!G36*Assumptions!H$21</f>
        <v>879672.29290305276</v>
      </c>
      <c r="I36" s="28">
        <f t="shared" si="0"/>
        <v>24937035.658459935</v>
      </c>
    </row>
    <row r="37" spans="1:9" x14ac:dyDescent="0.35">
      <c r="A37">
        <v>2057</v>
      </c>
      <c r="B37" s="28">
        <f>'Number of displacements'!B37*Assumptions!C$21</f>
        <v>3059650.6382642454</v>
      </c>
      <c r="C37" s="28">
        <f>'Number of displacements'!C37*Assumptions!D$21</f>
        <v>8593857.3471122105</v>
      </c>
      <c r="D37" s="28">
        <f>'Number of displacements'!D37*Assumptions!E$21</f>
        <v>6422204.6699173795</v>
      </c>
      <c r="E37" s="28">
        <f>'Number of displacements'!E37*Assumptions!F$21</f>
        <v>4081448.0527293878</v>
      </c>
      <c r="F37" s="28">
        <f>'Number of displacements'!F37*Assumptions!G$21</f>
        <v>2429133.386442069</v>
      </c>
      <c r="G37" s="28">
        <f>'Number of displacements'!G37*Assumptions!H$21</f>
        <v>899012.97043348837</v>
      </c>
      <c r="I37" s="28">
        <f t="shared" si="0"/>
        <v>25485307.064898778</v>
      </c>
    </row>
    <row r="38" spans="1:9" x14ac:dyDescent="0.35">
      <c r="A38">
        <v>2058</v>
      </c>
      <c r="B38" s="28">
        <f>'Number of displacements'!B38*Assumptions!C$21</f>
        <v>3126920.8215221157</v>
      </c>
      <c r="C38" s="28">
        <f>'Number of displacements'!C38*Assumptions!D$21</f>
        <v>8782803.8730332889</v>
      </c>
      <c r="D38" s="28">
        <f>'Number of displacements'!D38*Assumptions!E$21</f>
        <v>6563404.7401678776</v>
      </c>
      <c r="E38" s="28">
        <f>'Number of displacements'!E38*Assumptions!F$21</f>
        <v>4171183.7091572559</v>
      </c>
      <c r="F38" s="28">
        <f>'Number of displacements'!F38*Assumptions!G$21</f>
        <v>2482540.872257662</v>
      </c>
      <c r="G38" s="28">
        <f>'Number of displacements'!G38*Assumptions!H$21</f>
        <v>918778.87655229028</v>
      </c>
      <c r="I38" s="28">
        <f t="shared" si="0"/>
        <v>26045632.892690491</v>
      </c>
    </row>
    <row r="39" spans="1:9" x14ac:dyDescent="0.35">
      <c r="A39">
        <v>2059</v>
      </c>
      <c r="B39" s="28">
        <f>'Number of displacements'!B39*Assumptions!C$21</f>
        <v>3195670.0225145458</v>
      </c>
      <c r="C39" s="28">
        <f>'Number of displacements'!C39*Assumptions!D$21</f>
        <v>8975904.6207683515</v>
      </c>
      <c r="D39" s="28">
        <f>'Number of displacements'!D39*Assumptions!E$21</f>
        <v>6707709.2676668586</v>
      </c>
      <c r="E39" s="28">
        <f>'Number of displacements'!E39*Assumptions!F$21</f>
        <v>4262892.3143843003</v>
      </c>
      <c r="F39" s="28">
        <f>'Number of displacements'!F39*Assumptions!G$21</f>
        <v>2537122.5873506865</v>
      </c>
      <c r="G39" s="28">
        <f>'Number of displacements'!G39*Assumptions!H$21</f>
        <v>938979.36043308931</v>
      </c>
      <c r="I39" s="28">
        <f t="shared" si="0"/>
        <v>26618278.173117831</v>
      </c>
    </row>
    <row r="40" spans="1:9" x14ac:dyDescent="0.35">
      <c r="A40">
        <v>2060</v>
      </c>
      <c r="B40" s="28">
        <f>'Number of displacements'!B40*Assumptions!C$21</f>
        <v>3680901.9450593721</v>
      </c>
      <c r="C40" s="28">
        <f>'Number of displacements'!C40*Assumptions!D$21</f>
        <v>10338809.872258408</v>
      </c>
      <c r="D40" s="28">
        <f>'Number of displacements'!D40*Assumptions!E$21</f>
        <v>7726210.7527672118</v>
      </c>
      <c r="E40" s="28">
        <f>'Number of displacements'!E40*Assumptions!F$21</f>
        <v>4910171.7327025449</v>
      </c>
      <c r="F40" s="28">
        <f>'Number of displacements'!F40*Assumptions!G$21</f>
        <v>2922360.3816531724</v>
      </c>
      <c r="G40" s="28">
        <f>'Number of displacements'!G40*Assumptions!H$21</f>
        <v>1081554.39386359</v>
      </c>
      <c r="I40" s="28">
        <f t="shared" si="0"/>
        <v>30660009.078304298</v>
      </c>
    </row>
    <row r="41" spans="1:9" x14ac:dyDescent="0.35">
      <c r="A41">
        <v>2061</v>
      </c>
      <c r="B41" s="28">
        <f>'Number of displacements'!B41*Assumptions!C$21</f>
        <v>3761831.1025591553</v>
      </c>
      <c r="C41" s="28">
        <f>'Number of displacements'!C41*Assumptions!D$21</f>
        <v>10566121.326081669</v>
      </c>
      <c r="D41" s="28">
        <f>'Number of displacements'!D41*Assumptions!E$21</f>
        <v>7896081.0009346418</v>
      </c>
      <c r="E41" s="28">
        <f>'Number of displacements'!E41*Assumptions!F$21</f>
        <v>5018127.8987287087</v>
      </c>
      <c r="F41" s="28">
        <f>'Number of displacements'!F41*Assumptions!G$21</f>
        <v>2986612.0697252699</v>
      </c>
      <c r="G41" s="28">
        <f>'Number of displacements'!G41*Assumptions!H$21</f>
        <v>1105333.697738569</v>
      </c>
      <c r="I41" s="28">
        <f t="shared" si="0"/>
        <v>31334107.095768016</v>
      </c>
    </row>
    <row r="42" spans="1:9" x14ac:dyDescent="0.35">
      <c r="A42">
        <v>2062</v>
      </c>
      <c r="B42" s="28">
        <f>'Number of displacements'!B42*Assumptions!C$21</f>
        <v>3844539.5871454468</v>
      </c>
      <c r="C42" s="28">
        <f>'Number of displacements'!C42*Assumptions!D$21</f>
        <v>10798430.501855295</v>
      </c>
      <c r="D42" s="28">
        <f>'Number of displacements'!D42*Assumptions!E$21</f>
        <v>8069686.0554820467</v>
      </c>
      <c r="E42" s="28">
        <f>'Number of displacements'!E42*Assumptions!F$21</f>
        <v>5128457.6138724033</v>
      </c>
      <c r="F42" s="28">
        <f>'Number of displacements'!F42*Assumptions!G$21</f>
        <v>3052276.4102019225</v>
      </c>
      <c r="G42" s="28">
        <f>'Number of displacements'!G42*Assumptions!H$21</f>
        <v>1129635.8188624883</v>
      </c>
      <c r="I42" s="28">
        <f t="shared" si="0"/>
        <v>32023025.987419602</v>
      </c>
    </row>
    <row r="43" spans="1:9" x14ac:dyDescent="0.35">
      <c r="A43">
        <v>2063</v>
      </c>
      <c r="B43" s="28">
        <f>'Number of displacements'!B43*Assumptions!C$21</f>
        <v>3929066.519513166</v>
      </c>
      <c r="C43" s="28">
        <f>'Number of displacements'!C43*Assumptions!D$21</f>
        <v>11035847.280644549</v>
      </c>
      <c r="D43" s="28">
        <f>'Number of displacements'!D43*Assumptions!E$21</f>
        <v>8247108.0307222372</v>
      </c>
      <c r="E43" s="28">
        <f>'Number of displacements'!E43*Assumptions!F$21</f>
        <v>5241213.0635309089</v>
      </c>
      <c r="F43" s="28">
        <f>'Number of displacements'!F43*Assumptions!G$21</f>
        <v>3119384.4619840826</v>
      </c>
      <c r="G43" s="28">
        <f>'Number of displacements'!G43*Assumptions!H$21</f>
        <v>1154472.2520157336</v>
      </c>
      <c r="I43" s="28">
        <f t="shared" si="0"/>
        <v>32727091.608410679</v>
      </c>
    </row>
    <row r="44" spans="1:9" x14ac:dyDescent="0.35">
      <c r="A44">
        <v>2064</v>
      </c>
      <c r="B44" s="28">
        <f>'Number of displacements'!B44*Assumptions!C$21</f>
        <v>4015451.8804738414</v>
      </c>
      <c r="C44" s="28">
        <f>'Number of displacements'!C44*Assumptions!D$21</f>
        <v>11278483.959385097</v>
      </c>
      <c r="D44" s="28">
        <f>'Number of displacements'!D44*Assumptions!E$21</f>
        <v>8428430.8463522214</v>
      </c>
      <c r="E44" s="28">
        <f>'Number of displacements'!E44*Assumptions!F$21</f>
        <v>5356447.5804616688</v>
      </c>
      <c r="F44" s="28">
        <f>'Number of displacements'!F44*Assumptions!G$21</f>
        <v>3187967.9668408558</v>
      </c>
      <c r="G44" s="28">
        <f>'Number of displacements'!G44*Assumptions!H$21</f>
        <v>1179854.7447055797</v>
      </c>
      <c r="I44" s="28">
        <f t="shared" si="0"/>
        <v>33446636.978219267</v>
      </c>
    </row>
    <row r="45" spans="1:9" x14ac:dyDescent="0.35">
      <c r="A45">
        <v>2065</v>
      </c>
      <c r="B45" s="28">
        <f>'Number of displacements'!B45*Assumptions!C$21</f>
        <v>4103736.5298663215</v>
      </c>
      <c r="C45" s="28">
        <f>'Number of displacements'!C45*Assumptions!D$21</f>
        <v>11526455.303998878</v>
      </c>
      <c r="D45" s="28">
        <f>'Number of displacements'!D45*Assumptions!E$21</f>
        <v>8613740.267146768</v>
      </c>
      <c r="E45" s="28">
        <f>'Number of displacements'!E45*Assumptions!F$21</f>
        <v>5474215.670008406</v>
      </c>
      <c r="F45" s="28">
        <f>'Number of displacements'!F45*Assumptions!G$21</f>
        <v>3258059.3644231861</v>
      </c>
      <c r="G45" s="28">
        <f>'Number of displacements'!G45*Assumptions!H$21</f>
        <v>1205795.3027227004</v>
      </c>
      <c r="I45" s="28">
        <f t="shared" si="0"/>
        <v>34182002.438166261</v>
      </c>
    </row>
    <row r="46" spans="1:9" x14ac:dyDescent="0.35">
      <c r="A46">
        <v>2066</v>
      </c>
      <c r="B46" s="28">
        <f>'Number of displacements'!B46*Assumptions!C$21</f>
        <v>4193962.2258832827</v>
      </c>
      <c r="C46" s="28">
        <f>'Number of displacements'!C46*Assumptions!D$21</f>
        <v>11779878.603677809</v>
      </c>
      <c r="D46" s="28">
        <f>'Number of displacements'!D46*Assumptions!E$21</f>
        <v>8803123.9435247313</v>
      </c>
      <c r="E46" s="28">
        <f>'Number of displacements'!E46*Assumptions!F$21</f>
        <v>5594573.0358818797</v>
      </c>
      <c r="F46" s="28">
        <f>'Number of displacements'!F46*Assumptions!G$21</f>
        <v>3329691.8076076484</v>
      </c>
      <c r="G46" s="28">
        <f>'Number of displacements'!G46*Assumptions!H$21</f>
        <v>1232306.1958198454</v>
      </c>
      <c r="I46" s="28">
        <f t="shared" si="0"/>
        <v>34933535.8123952</v>
      </c>
    </row>
    <row r="47" spans="1:9" x14ac:dyDescent="0.35">
      <c r="A47">
        <v>2067</v>
      </c>
      <c r="B47" s="28">
        <f>'Number of displacements'!B47*Assumptions!C$21</f>
        <v>4286171.644822631</v>
      </c>
      <c r="C47" s="28">
        <f>'Number of displacements'!C47*Assumptions!D$21</f>
        <v>12038873.726360977</v>
      </c>
      <c r="D47" s="28">
        <f>'Number of displacements'!D47*Assumptions!E$21</f>
        <v>8996671.4530072547</v>
      </c>
      <c r="E47" s="28">
        <f>'Number of displacements'!E47*Assumptions!F$21</f>
        <v>5717576.6065074541</v>
      </c>
      <c r="F47" s="28">
        <f>'Number of displacements'!F47*Assumptions!G$21</f>
        <v>3402899.1781775998</v>
      </c>
      <c r="G47" s="28">
        <f>'Number of displacements'!G47*Assumptions!H$21</f>
        <v>1259399.963515375</v>
      </c>
      <c r="I47" s="28">
        <f t="shared" si="0"/>
        <v>35701592.572391294</v>
      </c>
    </row>
    <row r="48" spans="1:9" x14ac:dyDescent="0.35">
      <c r="A48">
        <v>2068</v>
      </c>
      <c r="B48" s="28">
        <f>'Number of displacements'!B48*Assumptions!C$21</f>
        <v>4380408.401273191</v>
      </c>
      <c r="C48" s="28">
        <f>'Number of displacements'!C48*Assumptions!D$21</f>
        <v>12303563.175431574</v>
      </c>
      <c r="D48" s="28">
        <f>'Number of displacements'!D48*Assumptions!E$21</f>
        <v>9194474.3425874822</v>
      </c>
      <c r="E48" s="28">
        <f>'Number of displacements'!E48*Assumptions!F$21</f>
        <v>5843284.5619519576</v>
      </c>
      <c r="F48" s="28">
        <f>'Number of displacements'!F48*Assumptions!G$21</f>
        <v>3477716.1028490807</v>
      </c>
      <c r="G48" s="28">
        <f>'Number of displacements'!G48*Assumptions!H$21</f>
        <v>1287089.4210243858</v>
      </c>
      <c r="I48" s="28">
        <f t="shared" si="0"/>
        <v>36486536.00511767</v>
      </c>
    </row>
    <row r="49" spans="1:9" x14ac:dyDescent="0.35">
      <c r="A49">
        <v>2069</v>
      </c>
      <c r="B49" s="28">
        <f>'Number of displacements'!B49*Assumptions!C$21</f>
        <v>4476717.0687441723</v>
      </c>
      <c r="C49" s="28">
        <f>'Number of displacements'!C49*Assumptions!D$21</f>
        <v>12574072.147660382</v>
      </c>
      <c r="D49" s="28">
        <f>'Number of displacements'!D49*Assumptions!E$21</f>
        <v>9396626.1720318217</v>
      </c>
      <c r="E49" s="28">
        <f>'Number of displacements'!E49*Assumptions!F$21</f>
        <v>5971756.3614425659</v>
      </c>
      <c r="F49" s="28">
        <f>'Number of displacements'!F49*Assumptions!G$21</f>
        <v>3554177.9696490844</v>
      </c>
      <c r="G49" s="28">
        <f>'Number of displacements'!G49*Assumptions!H$21</f>
        <v>1315387.6653202432</v>
      </c>
      <c r="I49" s="28">
        <f t="shared" si="0"/>
        <v>37288737.384848267</v>
      </c>
    </row>
    <row r="50" spans="1:9" x14ac:dyDescent="0.35">
      <c r="A50">
        <v>2070</v>
      </c>
      <c r="B50" s="28">
        <f>'Number of displacements'!B50*Assumptions!C$21</f>
        <v>5104484.1716526123</v>
      </c>
      <c r="C50" s="28">
        <f>'Number of displacements'!C50*Assumptions!D$21</f>
        <v>14337326.050617618</v>
      </c>
      <c r="D50" s="28">
        <f>'Number of displacements'!D50*Assumptions!E$21</f>
        <v>10714308.906622149</v>
      </c>
      <c r="E50" s="28">
        <f>'Number of displacements'!E50*Assumptions!F$21</f>
        <v>6809171.8453184497</v>
      </c>
      <c r="F50" s="28">
        <f>'Number of displacements'!F50*Assumptions!G$21</f>
        <v>4052578.0188292097</v>
      </c>
      <c r="G50" s="28">
        <f>'Number of displacements'!G50*Assumptions!H$21</f>
        <v>1499843.6162278643</v>
      </c>
      <c r="I50" s="28">
        <f t="shared" si="0"/>
        <v>42517712.609267905</v>
      </c>
    </row>
    <row r="51" spans="1:9" x14ac:dyDescent="0.35">
      <c r="A51">
        <v>2071</v>
      </c>
      <c r="B51" s="28">
        <f>'Number of displacements'!B51*Assumptions!C$21</f>
        <v>5216712.5356918378</v>
      </c>
      <c r="C51" s="28">
        <f>'Number of displacements'!C51*Assumptions!D$21</f>
        <v>14652549.801588105</v>
      </c>
      <c r="D51" s="28">
        <f>'Number of displacements'!D51*Assumptions!E$21</f>
        <v>10949876.168653997</v>
      </c>
      <c r="E51" s="28">
        <f>'Number of displacements'!E51*Assumptions!F$21</f>
        <v>6958879.8649663283</v>
      </c>
      <c r="F51" s="28">
        <f>'Number of displacements'!F51*Assumptions!G$21</f>
        <v>4141678.9320459282</v>
      </c>
      <c r="G51" s="28">
        <f>'Number of displacements'!G51*Assumptions!H$21</f>
        <v>1532819.523235023</v>
      </c>
      <c r="I51" s="28">
        <f t="shared" si="0"/>
        <v>43452516.826181218</v>
      </c>
    </row>
    <row r="52" spans="1:9" x14ac:dyDescent="0.35">
      <c r="A52">
        <v>2072</v>
      </c>
      <c r="B52" s="28">
        <f>'Number of displacements'!B52*Assumptions!C$21</f>
        <v>5331408.3783775587</v>
      </c>
      <c r="C52" s="28">
        <f>'Number of displacements'!C52*Assumptions!D$21</f>
        <v>14974704.134511253</v>
      </c>
      <c r="D52" s="28">
        <f>'Number of displacements'!D52*Assumptions!E$21</f>
        <v>11190622.666735958</v>
      </c>
      <c r="E52" s="28">
        <f>'Number of displacements'!E52*Assumptions!F$21</f>
        <v>7111879.3995966483</v>
      </c>
      <c r="F52" s="28">
        <f>'Number of displacements'!F52*Assumptions!G$21</f>
        <v>4232738.8384514675</v>
      </c>
      <c r="G52" s="28">
        <f>'Number of displacements'!G52*Assumptions!H$21</f>
        <v>1566520.4461246242</v>
      </c>
      <c r="I52" s="28">
        <f t="shared" si="0"/>
        <v>44407873.863797508</v>
      </c>
    </row>
    <row r="53" spans="1:9" x14ac:dyDescent="0.35">
      <c r="A53">
        <v>2073</v>
      </c>
      <c r="B53" s="28">
        <f>'Number of displacements'!B53*Assumptions!C$21</f>
        <v>5448625.9502633037</v>
      </c>
      <c r="C53" s="28">
        <f>'Number of displacements'!C53*Assumptions!D$21</f>
        <v>15303941.426757289</v>
      </c>
      <c r="D53" s="28">
        <f>'Number of displacements'!D53*Assumptions!E$21</f>
        <v>11436662.272744071</v>
      </c>
      <c r="E53" s="28">
        <f>'Number of displacements'!E53*Assumptions!F$21</f>
        <v>7268242.8172155153</v>
      </c>
      <c r="F53" s="28">
        <f>'Number of displacements'!F53*Assumptions!G$21</f>
        <v>4325800.8089210344</v>
      </c>
      <c r="G53" s="28">
        <f>'Number of displacements'!G53*Assumptions!H$21</f>
        <v>1600962.3252627563</v>
      </c>
      <c r="I53" s="28">
        <f t="shared" si="0"/>
        <v>45384235.601163968</v>
      </c>
    </row>
    <row r="54" spans="1:9" x14ac:dyDescent="0.35">
      <c r="A54">
        <v>2074</v>
      </c>
      <c r="B54" s="28">
        <f>'Number of displacements'!B54*Assumptions!C$21</f>
        <v>5568420.6946677621</v>
      </c>
      <c r="C54" s="28">
        <f>'Number of displacements'!C54*Assumptions!D$21</f>
        <v>15640417.405900361</v>
      </c>
      <c r="D54" s="28">
        <f>'Number of displacements'!D54*Assumptions!E$21</f>
        <v>11688111.362167666</v>
      </c>
      <c r="E54" s="28">
        <f>'Number of displacements'!E54*Assumptions!F$21</f>
        <v>7428044.0769286714</v>
      </c>
      <c r="F54" s="28">
        <f>'Number of displacements'!F54*Assumptions!G$21</f>
        <v>4420908.8612960102</v>
      </c>
      <c r="G54" s="28">
        <f>'Number of displacements'!G54*Assumptions!H$21</f>
        <v>1636161.4514840655</v>
      </c>
      <c r="I54" s="28">
        <f t="shared" si="0"/>
        <v>46382063.852444544</v>
      </c>
    </row>
    <row r="55" spans="1:9" x14ac:dyDescent="0.35">
      <c r="A55">
        <v>2075</v>
      </c>
      <c r="B55" s="28">
        <f>'Number of displacements'!B55*Assumptions!C$21</f>
        <v>5690849.2738991901</v>
      </c>
      <c r="C55" s="28">
        <f>'Number of displacements'!C55*Assumptions!D$21</f>
        <v>15984291.22337692</v>
      </c>
      <c r="D55" s="28">
        <f>'Number of displacements'!D55*Assumptions!E$21</f>
        <v>11945088.869154373</v>
      </c>
      <c r="E55" s="28">
        <f>'Number of displacements'!E55*Assumptions!F$21</f>
        <v>7591358.7639237894</v>
      </c>
      <c r="F55" s="28">
        <f>'Number of displacements'!F55*Assumptions!G$21</f>
        <v>4518107.9812041698</v>
      </c>
      <c r="G55" s="28">
        <f>'Number of displacements'!G55*Assumptions!H$21</f>
        <v>1672134.4737972396</v>
      </c>
      <c r="I55" s="28">
        <f t="shared" si="0"/>
        <v>47401830.585355677</v>
      </c>
    </row>
    <row r="56" spans="1:9" x14ac:dyDescent="0.35">
      <c r="A56">
        <v>2076</v>
      </c>
      <c r="B56" s="28">
        <f>'Number of displacements'!B56*Assumptions!C$21</f>
        <v>5815969.5960563943</v>
      </c>
      <c r="C56" s="28">
        <f>'Number of displacements'!C56*Assumptions!D$21</f>
        <v>16335725.529763529</v>
      </c>
      <c r="D56" s="28">
        <f>'Number of displacements'!D56*Assumptions!E$21</f>
        <v>12207716.342765355</v>
      </c>
      <c r="E56" s="28">
        <f>'Number of displacements'!E56*Assumptions!F$21</f>
        <v>7758264.1252218708</v>
      </c>
      <c r="F56" s="28">
        <f>'Number of displacements'!F56*Assumptions!G$21</f>
        <v>4617444.1433376595</v>
      </c>
      <c r="G56" s="28">
        <f>'Number of displacements'!G56*Assumptions!H$21</f>
        <v>1708898.4072599034</v>
      </c>
      <c r="I56" s="28">
        <f t="shared" si="0"/>
        <v>48444018.144404709</v>
      </c>
    </row>
    <row r="57" spans="1:9" x14ac:dyDescent="0.35">
      <c r="A57">
        <v>2077</v>
      </c>
      <c r="B57" s="28">
        <f>'Number of displacements'!B57*Assumptions!C$21</f>
        <v>5943840.8424189771</v>
      </c>
      <c r="C57" s="28">
        <f>'Number of displacements'!C57*Assumptions!D$21</f>
        <v>16694886.551709775</v>
      </c>
      <c r="D57" s="28">
        <f>'Number of displacements'!D57*Assumptions!E$21</f>
        <v>12476118.004467428</v>
      </c>
      <c r="E57" s="28">
        <f>'Number of displacements'!E57*Assumptions!F$21</f>
        <v>7928839.1062147059</v>
      </c>
      <c r="F57" s="28">
        <f>'Number of displacements'!F57*Assumptions!G$21</f>
        <v>4718964.3331987886</v>
      </c>
      <c r="G57" s="28">
        <f>'Number of displacements'!G57*Assumptions!H$21</f>
        <v>1746470.6410266559</v>
      </c>
      <c r="I57" s="28">
        <f t="shared" si="0"/>
        <v>49509119.479036324</v>
      </c>
    </row>
    <row r="58" spans="1:9" x14ac:dyDescent="0.35">
      <c r="A58">
        <v>2078</v>
      </c>
      <c r="B58" s="28">
        <f>'Number of displacements'!B58*Assumptions!C$21</f>
        <v>6074523.4954397734</v>
      </c>
      <c r="C58" s="28">
        <f>'Number of displacements'!C58*Assumptions!D$21</f>
        <v>17061944.170562625</v>
      </c>
      <c r="D58" s="28">
        <f>'Number of displacements'!D58*Assumptions!E$21</f>
        <v>12750420.806889169</v>
      </c>
      <c r="E58" s="28">
        <f>'Number of displacements'!E58*Assumptions!F$21</f>
        <v>8103164.3880056404</v>
      </c>
      <c r="F58" s="28">
        <f>'Number of displacements'!F58*Assumptions!G$21</f>
        <v>4822716.5693239328</v>
      </c>
      <c r="G58" s="28">
        <f>'Number of displacements'!G58*Assumptions!H$21</f>
        <v>1784868.9465740516</v>
      </c>
      <c r="I58" s="28">
        <f t="shared" si="0"/>
        <v>50597638.376795202</v>
      </c>
    </row>
    <row r="59" spans="1:9" x14ac:dyDescent="0.35">
      <c r="A59">
        <v>2079</v>
      </c>
      <c r="B59" s="28">
        <f>'Number of displacements'!B59*Assumptions!C$21</f>
        <v>6208079.3673527492</v>
      </c>
      <c r="C59" s="28">
        <f>'Number of displacements'!C59*Assumptions!D$21</f>
        <v>17437072.002719454</v>
      </c>
      <c r="D59" s="28">
        <f>'Number of displacements'!D59*Assumptions!E$21</f>
        <v>13030754.493868863</v>
      </c>
      <c r="E59" s="28">
        <f>'Number of displacements'!E59*Assumptions!F$21</f>
        <v>8281322.4255713401</v>
      </c>
      <c r="F59" s="28">
        <f>'Number of displacements'!F59*Assumptions!G$21</f>
        <v>4928749.9259960661</v>
      </c>
      <c r="G59" s="28">
        <f>'Number of displacements'!G59*Assumptions!H$21</f>
        <v>1824111.4861064199</v>
      </c>
      <c r="I59" s="28">
        <f t="shared" si="0"/>
        <v>51710089.701614887</v>
      </c>
    </row>
    <row r="60" spans="1:9" x14ac:dyDescent="0.35">
      <c r="A60">
        <v>2080</v>
      </c>
      <c r="B60" s="28">
        <f>'Number of displacements'!B60*Assumptions!C$21</f>
        <v>6943062.8713263478</v>
      </c>
      <c r="C60" s="28">
        <f>'Number of displacements'!C60*Assumptions!D$21</f>
        <v>19501472.201434001</v>
      </c>
      <c r="D60" s="28">
        <f>'Number of displacements'!D60*Assumptions!E$21</f>
        <v>14573484.383517083</v>
      </c>
      <c r="E60" s="28">
        <f>'Number of displacements'!E60*Assumptions!F$21</f>
        <v>9261760.1767202988</v>
      </c>
      <c r="F60" s="28">
        <f>'Number of displacements'!F60*Assumptions!G$21</f>
        <v>5512271.7652735403</v>
      </c>
      <c r="G60" s="28">
        <f>'Number of displacements'!G60*Assumptions!H$21</f>
        <v>2040070.6857821625</v>
      </c>
      <c r="I60" s="28">
        <f t="shared" si="0"/>
        <v>57832122.084053434</v>
      </c>
    </row>
    <row r="61" spans="1:9" x14ac:dyDescent="0.35">
      <c r="A61">
        <v>2081</v>
      </c>
      <c r="B61" s="28">
        <f>'Number of displacements'!B61*Assumptions!C$21</f>
        <v>7095714.6498934627</v>
      </c>
      <c r="C61" s="28">
        <f>'Number of displacements'!C61*Assumptions!D$21</f>
        <v>19930236.058451675</v>
      </c>
      <c r="D61" s="28">
        <f>'Number of displacements'!D61*Assumptions!E$21</f>
        <v>14893900.365957834</v>
      </c>
      <c r="E61" s="28">
        <f>'Number of displacements'!E61*Assumptions!F$21</f>
        <v>9465391.3680029344</v>
      </c>
      <c r="F61" s="28">
        <f>'Number of displacements'!F61*Assumptions!G$21</f>
        <v>5633465.8412179444</v>
      </c>
      <c r="G61" s="28">
        <f>'Number of displacements'!G61*Assumptions!H$21</f>
        <v>2084924.149499651</v>
      </c>
      <c r="I61" s="28">
        <f t="shared" si="0"/>
        <v>59103632.433023497</v>
      </c>
    </row>
    <row r="62" spans="1:9" x14ac:dyDescent="0.35">
      <c r="A62">
        <v>2082</v>
      </c>
      <c r="B62" s="28">
        <f>'Number of displacements'!B62*Assumptions!C$21</f>
        <v>7251722.6656042654</v>
      </c>
      <c r="C62" s="28">
        <f>'Number of displacements'!C62*Assumptions!D$21</f>
        <v>20368426.81633025</v>
      </c>
      <c r="D62" s="28">
        <f>'Number of displacements'!D62*Assumptions!E$21</f>
        <v>15221361.087947603</v>
      </c>
      <c r="E62" s="28">
        <f>'Number of displacements'!E62*Assumptions!F$21</f>
        <v>9673499.6415325738</v>
      </c>
      <c r="F62" s="28">
        <f>'Number of displacements'!F62*Assumptions!G$21</f>
        <v>5757324.5180146759</v>
      </c>
      <c r="G62" s="28">
        <f>'Number of displacements'!G62*Assumptions!H$21</f>
        <v>2130763.7717956034</v>
      </c>
      <c r="I62" s="28">
        <f t="shared" si="0"/>
        <v>60403098.501224972</v>
      </c>
    </row>
    <row r="63" spans="1:9" x14ac:dyDescent="0.35">
      <c r="A63">
        <v>2083</v>
      </c>
      <c r="B63" s="28">
        <f>'Number of displacements'!B63*Assumptions!C$21</f>
        <v>7411160.7094611945</v>
      </c>
      <c r="C63" s="28">
        <f>'Number of displacements'!C63*Assumptions!D$21</f>
        <v>20816251.737082113</v>
      </c>
      <c r="D63" s="28">
        <f>'Number of displacements'!D63*Assumptions!E$21</f>
        <v>15556021.436751785</v>
      </c>
      <c r="E63" s="28">
        <f>'Number of displacements'!E63*Assumptions!F$21</f>
        <v>9886183.431470111</v>
      </c>
      <c r="F63" s="28">
        <f>'Number of displacements'!F63*Assumptions!G$21</f>
        <v>5883906.380191463</v>
      </c>
      <c r="G63" s="28">
        <f>'Number of displacements'!G63*Assumptions!H$21</f>
        <v>2177611.2345795371</v>
      </c>
      <c r="I63" s="28">
        <f t="shared" si="0"/>
        <v>61731134.929536194</v>
      </c>
    </row>
    <row r="64" spans="1:9" x14ac:dyDescent="0.35">
      <c r="A64">
        <v>2084</v>
      </c>
      <c r="B64" s="28">
        <f>'Number of displacements'!B64*Assumptions!C$21</f>
        <v>7574104.1948526558</v>
      </c>
      <c r="C64" s="28">
        <f>'Number of displacements'!C64*Assumptions!D$21</f>
        <v>21273922.639629949</v>
      </c>
      <c r="D64" s="28">
        <f>'Number of displacements'!D64*Assumptions!E$21</f>
        <v>15898039.705022875</v>
      </c>
      <c r="E64" s="28">
        <f>'Number of displacements'!E64*Assumptions!F$21</f>
        <v>10103543.336172566</v>
      </c>
      <c r="F64" s="28">
        <f>'Number of displacements'!F64*Assumptions!G$21</f>
        <v>6013271.3003289411</v>
      </c>
      <c r="G64" s="28">
        <f>'Number of displacements'!G64*Assumptions!H$21</f>
        <v>2225488.6964644226</v>
      </c>
      <c r="I64" s="28">
        <f t="shared" si="0"/>
        <v>63088369.872471407</v>
      </c>
    </row>
    <row r="65" spans="1:9" x14ac:dyDescent="0.35">
      <c r="A65">
        <v>2085</v>
      </c>
      <c r="B65" s="28">
        <f>'Number of displacements'!B65*Assumptions!C$21</f>
        <v>7740630.1932231737</v>
      </c>
      <c r="C65" s="28">
        <f>'Number of displacements'!C65*Assumptions!D$21</f>
        <v>21741655.99999607</v>
      </c>
      <c r="D65" s="28">
        <f>'Number of displacements'!D65*Assumptions!E$21</f>
        <v>16247577.665672034</v>
      </c>
      <c r="E65" s="28">
        <f>'Number of displacements'!E65*Assumptions!F$21</f>
        <v>10325682.16577559</v>
      </c>
      <c r="F65" s="28">
        <f>'Number of displacements'!F65*Assumptions!G$21</f>
        <v>6145480.4673800869</v>
      </c>
      <c r="G65" s="28">
        <f>'Number of displacements'!G65*Assumptions!H$21</f>
        <v>2274418.8032475989</v>
      </c>
      <c r="I65" s="28">
        <f t="shared" si="0"/>
        <v>64475445.295294553</v>
      </c>
    </row>
    <row r="66" spans="1:9" x14ac:dyDescent="0.35">
      <c r="A66">
        <v>2086</v>
      </c>
      <c r="B66" s="28">
        <f>'Number of displacements'!B66*Assumptions!C$21</f>
        <v>7910817.4705277923</v>
      </c>
      <c r="C66" s="28">
        <f>'Number of displacements'!C66*Assumptions!D$21</f>
        <v>22219673.053694412</v>
      </c>
      <c r="D66" s="28">
        <f>'Number of displacements'!D66*Assumptions!E$21</f>
        <v>16604800.648386914</v>
      </c>
      <c r="E66" s="28">
        <f>'Number of displacements'!E66*Assumptions!F$21</f>
        <v>10552704.990822149</v>
      </c>
      <c r="F66" s="28">
        <f>'Number of displacements'!F66*Assumptions!G$21</f>
        <v>6280596.415612285</v>
      </c>
      <c r="G66" s="28">
        <f>'Number of displacements'!G66*Assumptions!H$21</f>
        <v>2324424.6986221145</v>
      </c>
      <c r="I66" s="28">
        <f t="shared" si="0"/>
        <v>65893017.277665675</v>
      </c>
    </row>
    <row r="67" spans="1:9" x14ac:dyDescent="0.35">
      <c r="A67">
        <v>2087</v>
      </c>
      <c r="B67" s="28">
        <f>'Number of displacements'!B67*Assumptions!C$21</f>
        <v>8084746.5244879778</v>
      </c>
      <c r="C67" s="28">
        <f>'Number of displacements'!C67*Assumptions!D$21</f>
        <v>22708199.900373861</v>
      </c>
      <c r="D67" s="28">
        <f>'Number of displacements'!D67*Assumptions!E$21</f>
        <v>16969877.617831729</v>
      </c>
      <c r="E67" s="28">
        <f>'Number of displacements'!E67*Assumptions!F$21</f>
        <v>10784719.191960346</v>
      </c>
      <c r="F67" s="28">
        <f>'Number of displacements'!F67*Assumptions!G$21</f>
        <v>6418683.0541857164</v>
      </c>
      <c r="G67" s="28">
        <f>'Number of displacements'!G67*Assumptions!H$21</f>
        <v>2375530.0351235848</v>
      </c>
      <c r="I67" s="28">
        <f t="shared" si="0"/>
        <v>67341756.323963225</v>
      </c>
    </row>
    <row r="68" spans="1:9" x14ac:dyDescent="0.35">
      <c r="A68">
        <v>2088</v>
      </c>
      <c r="B68" s="28">
        <f>'Number of displacements'!B68*Assumptions!C$21</f>
        <v>8262499.6226666216</v>
      </c>
      <c r="C68" s="28">
        <f>'Number of displacements'!C68*Assumptions!D$21</f>
        <v>23207467.610762231</v>
      </c>
      <c r="D68" s="28">
        <f>'Number of displacements'!D68*Assumptions!E$21</f>
        <v>17342981.253566694</v>
      </c>
      <c r="E68" s="28">
        <f>'Number of displacements'!E68*Assumptions!F$21</f>
        <v>11021834.510733938</v>
      </c>
      <c r="F68" s="28">
        <f>'Number of displacements'!F68*Assumptions!G$21</f>
        <v>6559805.697382072</v>
      </c>
      <c r="G68" s="28">
        <f>'Number of displacements'!G68*Assumptions!H$21</f>
        <v>2427758.985317714</v>
      </c>
      <c r="I68" s="28">
        <f t="shared" ref="I68:I130" si="1">SUM(B68:G68)</f>
        <v>68822347.680429265</v>
      </c>
    </row>
    <row r="69" spans="1:9" x14ac:dyDescent="0.35">
      <c r="A69">
        <v>2089</v>
      </c>
      <c r="B69" s="28">
        <f>'Number of displacements'!B69*Assumptions!C$21</f>
        <v>8444160.841380205</v>
      </c>
      <c r="C69" s="28">
        <f>'Number of displacements'!C69*Assumptions!D$21</f>
        <v>23717712.335961558</v>
      </c>
      <c r="D69" s="28">
        <f>'Number of displacements'!D69*Assumptions!E$21</f>
        <v>17724288.031724572</v>
      </c>
      <c r="E69" s="28">
        <f>'Number of displacements'!E69*Assumptions!F$21</f>
        <v>11264163.10148952</v>
      </c>
      <c r="F69" s="28">
        <f>'Number of displacements'!F69*Assumptions!G$21</f>
        <v>6704031.0954978699</v>
      </c>
      <c r="G69" s="28">
        <f>'Number of displacements'!G69*Assumptions!H$21</f>
        <v>2481136.2532338039</v>
      </c>
      <c r="I69" s="28">
        <f t="shared" si="1"/>
        <v>70335491.659287527</v>
      </c>
    </row>
    <row r="70" spans="1:9" x14ac:dyDescent="0.35">
      <c r="A70">
        <v>2090</v>
      </c>
      <c r="B70" s="28">
        <f>'Number of displacements'!B70*Assumptions!C$21</f>
        <v>9309861.5977077074</v>
      </c>
      <c r="C70" s="28">
        <f>'Number of displacements'!C70*Assumptions!D$21</f>
        <v>26149267.335125219</v>
      </c>
      <c r="D70" s="28">
        <f>'Number of displacements'!D70*Assumptions!E$21</f>
        <v>19541393.347771883</v>
      </c>
      <c r="E70" s="28">
        <f>'Number of displacements'!E70*Assumptions!F$21</f>
        <v>12418972.288516087</v>
      </c>
      <c r="F70" s="28">
        <f>'Number of displacements'!F70*Assumptions!G$21</f>
        <v>7391332.6401788909</v>
      </c>
      <c r="G70" s="28">
        <f>'Number of displacements'!G70*Assumptions!H$21</f>
        <v>2735503.924731758</v>
      </c>
      <c r="I70" s="28">
        <f t="shared" si="1"/>
        <v>77546331.134031549</v>
      </c>
    </row>
    <row r="71" spans="1:9" x14ac:dyDescent="0.35">
      <c r="A71">
        <v>2091</v>
      </c>
      <c r="B71" s="28">
        <f>'Number of displacements'!B71*Assumptions!C$21</f>
        <v>9514550.3579050172</v>
      </c>
      <c r="C71" s="28">
        <f>'Number of displacements'!C71*Assumptions!D$21</f>
        <v>26724191.146260362</v>
      </c>
      <c r="D71" s="28">
        <f>'Number of displacements'!D71*Assumptions!E$21</f>
        <v>19971034.920302697</v>
      </c>
      <c r="E71" s="28">
        <f>'Number of displacements'!E71*Assumptions!F$21</f>
        <v>12692018.6720721</v>
      </c>
      <c r="F71" s="28">
        <f>'Number of displacements'!F71*Assumptions!G$21</f>
        <v>7553840.1810747338</v>
      </c>
      <c r="G71" s="28">
        <f>'Number of displacements'!G71*Assumptions!H$21</f>
        <v>2795647.3437280282</v>
      </c>
      <c r="I71" s="28">
        <f t="shared" si="1"/>
        <v>79251282.621342957</v>
      </c>
    </row>
    <row r="72" spans="1:9" x14ac:dyDescent="0.35">
      <c r="A72">
        <v>2092</v>
      </c>
      <c r="B72" s="28">
        <f>'Number of displacements'!B72*Assumptions!C$21</f>
        <v>9723739.4523029365</v>
      </c>
      <c r="C72" s="28">
        <f>'Number of displacements'!C72*Assumptions!D$21</f>
        <v>27311755.364653338</v>
      </c>
      <c r="D72" s="28">
        <f>'Number of displacements'!D72*Assumptions!E$21</f>
        <v>20410122.691349737</v>
      </c>
      <c r="E72" s="28">
        <f>'Number of displacements'!E72*Assumptions!F$21</f>
        <v>12971068.316271666</v>
      </c>
      <c r="F72" s="28">
        <f>'Number of displacements'!F72*Assumptions!G$21</f>
        <v>7719920.650173597</v>
      </c>
      <c r="G72" s="28">
        <f>'Number of displacements'!G72*Assumptions!H$21</f>
        <v>2857113.089779235</v>
      </c>
      <c r="I72" s="28">
        <f t="shared" si="1"/>
        <v>80993719.564530492</v>
      </c>
    </row>
    <row r="73" spans="1:9" x14ac:dyDescent="0.35">
      <c r="A73">
        <v>2093</v>
      </c>
      <c r="B73" s="28">
        <f>'Number of displacements'!B73*Assumptions!C$21</f>
        <v>9937527.8262851685</v>
      </c>
      <c r="C73" s="28">
        <f>'Number of displacements'!C73*Assumptions!D$21</f>
        <v>27912237.905207925</v>
      </c>
      <c r="D73" s="28">
        <f>'Number of displacements'!D73*Assumptions!E$21</f>
        <v>20858864.347208083</v>
      </c>
      <c r="E73" s="28">
        <f>'Number of displacements'!E73*Assumptions!F$21</f>
        <v>13256253.210185232</v>
      </c>
      <c r="F73" s="28">
        <f>'Number of displacements'!F73*Assumptions!G$21</f>
        <v>7889652.6026974376</v>
      </c>
      <c r="G73" s="28">
        <f>'Number of displacements'!G73*Assumptions!H$21</f>
        <v>2919930.2358724065</v>
      </c>
      <c r="I73" s="28">
        <f t="shared" si="1"/>
        <v>82774466.127456248</v>
      </c>
    </row>
    <row r="74" spans="1:9" x14ac:dyDescent="0.35">
      <c r="A74">
        <v>2094</v>
      </c>
      <c r="B74" s="28">
        <f>'Number of displacements'!B74*Assumptions!C$21</f>
        <v>10156016.600671396</v>
      </c>
      <c r="C74" s="28">
        <f>'Number of displacements'!C74*Assumptions!D$21</f>
        <v>28525922.793128923</v>
      </c>
      <c r="D74" s="28">
        <f>'Number of displacements'!D74*Assumptions!E$21</f>
        <v>21317472.140411489</v>
      </c>
      <c r="E74" s="28">
        <f>'Number of displacements'!E74*Assumptions!F$21</f>
        <v>13547708.244825326</v>
      </c>
      <c r="F74" s="28">
        <f>'Number of displacements'!F74*Assumptions!G$21</f>
        <v>8063116.3210013965</v>
      </c>
      <c r="G74" s="28">
        <f>'Number of displacements'!G74*Assumptions!H$21</f>
        <v>2984128.4941999554</v>
      </c>
      <c r="I74" s="28">
        <f t="shared" si="1"/>
        <v>84594364.59423849</v>
      </c>
    </row>
    <row r="75" spans="1:9" x14ac:dyDescent="0.35">
      <c r="A75">
        <v>2095</v>
      </c>
      <c r="B75" s="28">
        <f>'Number of displacements'!B75*Assumptions!C$21</f>
        <v>10379309.119546924</v>
      </c>
      <c r="C75" s="28">
        <f>'Number of displacements'!C75*Assumptions!D$21</f>
        <v>29153100.298264705</v>
      </c>
      <c r="D75" s="28">
        <f>'Number of displacements'!D75*Assumptions!E$21</f>
        <v>21786162.990126785</v>
      </c>
      <c r="E75" s="28">
        <f>'Number of displacements'!E75*Assumptions!F$21</f>
        <v>13845571.276949342</v>
      </c>
      <c r="F75" s="28">
        <f>'Number of displacements'!F75*Assumptions!G$21</f>
        <v>8240393.8525469601</v>
      </c>
      <c r="G75" s="28">
        <f>'Number of displacements'!G75*Assumptions!H$21</f>
        <v>3049738.230213393</v>
      </c>
      <c r="I75" s="28">
        <f t="shared" si="1"/>
        <v>86454275.767648116</v>
      </c>
    </row>
    <row r="76" spans="1:9" x14ac:dyDescent="0.35">
      <c r="A76">
        <v>2096</v>
      </c>
      <c r="B76" s="28">
        <f>'Number of displacements'!B76*Assumptions!C$21</f>
        <v>10607510.999143906</v>
      </c>
      <c r="C76" s="28">
        <f>'Number of displacements'!C76*Assumptions!D$21</f>
        <v>29794067.072403308</v>
      </c>
      <c r="D76" s="28">
        <f>'Number of displacements'!D76*Assumptions!E$21</f>
        <v>22265158.584755555</v>
      </c>
      <c r="E76" s="28">
        <f>'Number of displacements'!E76*Assumptions!F$21</f>
        <v>14149983.194265064</v>
      </c>
      <c r="F76" s="28">
        <f>'Number of displacements'!F76*Assumptions!G$21</f>
        <v>8421569.0487099923</v>
      </c>
      <c r="G76" s="28">
        <f>'Number of displacements'!G76*Assumptions!H$21</f>
        <v>3116790.4769860432</v>
      </c>
      <c r="I76" s="28">
        <f t="shared" si="1"/>
        <v>88355079.376263857</v>
      </c>
    </row>
    <row r="77" spans="1:9" x14ac:dyDescent="0.35">
      <c r="A77">
        <v>2097</v>
      </c>
      <c r="B77" s="28">
        <f>'Number of displacements'!B77*Assumptions!C$21</f>
        <v>10840730.17779729</v>
      </c>
      <c r="C77" s="28">
        <f>'Number of displacements'!C77*Assumptions!D$21</f>
        <v>30449126.289587297</v>
      </c>
      <c r="D77" s="28">
        <f>'Number of displacements'!D77*Assumptions!E$21</f>
        <v>22754685.486791585</v>
      </c>
      <c r="E77" s="28">
        <f>'Number of displacements'!E77*Assumptions!F$21</f>
        <v>14461087.982069861</v>
      </c>
      <c r="F77" s="28">
        <f>'Number of displacements'!F77*Assumptions!G$21</f>
        <v>8606727.6044420023</v>
      </c>
      <c r="G77" s="28">
        <f>'Number of displacements'!G77*Assumptions!H$21</f>
        <v>3185316.9498915193</v>
      </c>
      <c r="I77" s="28">
        <f t="shared" si="1"/>
        <v>90297674.49057956</v>
      </c>
    </row>
    <row r="78" spans="1:9" x14ac:dyDescent="0.35">
      <c r="A78">
        <v>2098</v>
      </c>
      <c r="B78" s="28">
        <f>'Number of displacements'!B78*Assumptions!C$21</f>
        <v>11079076.966999104</v>
      </c>
      <c r="C78" s="28">
        <f>'Number of displacements'!C78*Assumptions!D$21</f>
        <v>31118587.789513517</v>
      </c>
      <c r="D78" s="28">
        <f>'Number of displacements'!D78*Assumptions!E$21</f>
        <v>23254975.239983827</v>
      </c>
      <c r="E78" s="28">
        <f>'Number of displacements'!E78*Assumptions!F$21</f>
        <v>14779032.791354986</v>
      </c>
      <c r="F78" s="28">
        <f>'Number of displacements'!F78*Assumptions!G$21</f>
        <v>8795957.0988034364</v>
      </c>
      <c r="G78" s="28">
        <f>'Number of displacements'!G78*Assumptions!H$21</f>
        <v>3255350.0616049417</v>
      </c>
      <c r="I78" s="28">
        <f t="shared" si="1"/>
        <v>92282979.948259816</v>
      </c>
    </row>
    <row r="79" spans="1:9" x14ac:dyDescent="0.35">
      <c r="A79">
        <v>2099</v>
      </c>
      <c r="B79" s="28">
        <f>'Number of displacements'!B79*Assumptions!C$21</f>
        <v>11322664.103575226</v>
      </c>
      <c r="C79" s="28">
        <f>'Number of displacements'!C79*Assumptions!D$21</f>
        <v>31802768.224085707</v>
      </c>
      <c r="D79" s="28">
        <f>'Number of displacements'!D79*Assumptions!E$21</f>
        <v>23766264.478855375</v>
      </c>
      <c r="E79" s="28">
        <f>'Number of displacements'!E79*Assumptions!F$21</f>
        <v>15103968.008407265</v>
      </c>
      <c r="F79" s="28">
        <f>'Number of displacements'!F79*Assumptions!G$21</f>
        <v>8989347.0363881271</v>
      </c>
      <c r="G79" s="28">
        <f>'Number of displacements'!G79*Assumptions!H$21</f>
        <v>3326922.9374339678</v>
      </c>
      <c r="I79" s="28">
        <f t="shared" si="1"/>
        <v>94311934.788745672</v>
      </c>
    </row>
    <row r="80" spans="1:9" x14ac:dyDescent="0.35">
      <c r="A80">
        <v>2100</v>
      </c>
      <c r="B80" s="28">
        <f>'Number of displacements'!B80*Assumptions!C$21</f>
        <v>12400425.048964858</v>
      </c>
      <c r="C80" s="28">
        <f>'Number of displacements'!C80*Assumptions!D$21</f>
        <v>34829951.688476853</v>
      </c>
      <c r="D80" s="28">
        <f>'Number of displacements'!D80*Assumptions!E$21</f>
        <v>26028483.99175458</v>
      </c>
      <c r="E80" s="28">
        <f>'Number of displacements'!E80*Assumptions!F$21</f>
        <v>16541656.761775458</v>
      </c>
      <c r="F80" s="28">
        <f>'Number of displacements'!F80*Assumptions!G$21</f>
        <v>9845008.4842371363</v>
      </c>
      <c r="G80" s="28">
        <f>'Number of displacements'!G80*Assumptions!H$21</f>
        <v>3643599.9648090987</v>
      </c>
      <c r="I80" s="28">
        <f t="shared" si="1"/>
        <v>103289125.940018</v>
      </c>
    </row>
    <row r="81" spans="1:9" x14ac:dyDescent="0.35">
      <c r="A81">
        <v>2101</v>
      </c>
      <c r="B81" s="28">
        <f>'Number of displacements'!B81*Assumptions!C$21</f>
        <v>12673063.648642566</v>
      </c>
      <c r="C81" s="28">
        <f>'Number of displacements'!C81*Assumptions!D$21</f>
        <v>35595731.024079643</v>
      </c>
      <c r="D81" s="28">
        <f>'Number of displacements'!D81*Assumptions!E$21</f>
        <v>26600752.232498296</v>
      </c>
      <c r="E81" s="28">
        <f>'Number of displacements'!E81*Assumptions!F$21</f>
        <v>16905345.435193643</v>
      </c>
      <c r="F81" s="28">
        <f>'Number of displacements'!F81*Assumptions!G$21</f>
        <v>10061463.107071344</v>
      </c>
      <c r="G81" s="28">
        <f>'Number of displacements'!G81*Assumptions!H$21</f>
        <v>3723708.9923842624</v>
      </c>
      <c r="I81" s="28">
        <f t="shared" si="1"/>
        <v>105560064.43986976</v>
      </c>
    </row>
    <row r="82" spans="1:9" x14ac:dyDescent="0.35">
      <c r="A82">
        <v>2102</v>
      </c>
      <c r="B82" s="28">
        <f>'Number of displacements'!B82*Assumptions!C$21</f>
        <v>12951696.543333603</v>
      </c>
      <c r="C82" s="28">
        <f>'Number of displacements'!C82*Assumptions!D$21</f>
        <v>36378346.960435748</v>
      </c>
      <c r="D82" s="28">
        <f>'Number of displacements'!D82*Assumptions!E$21</f>
        <v>27185602.494517934</v>
      </c>
      <c r="E82" s="28">
        <f>'Number of displacements'!E82*Assumptions!F$21</f>
        <v>17277030.251505956</v>
      </c>
      <c r="F82" s="28">
        <f>'Number of displacements'!F82*Assumptions!G$21</f>
        <v>10282676.751070572</v>
      </c>
      <c r="G82" s="28">
        <f>'Number of displacements'!G82*Assumptions!H$21</f>
        <v>3805579.3154806206</v>
      </c>
      <c r="I82" s="28">
        <f t="shared" si="1"/>
        <v>107880932.31634444</v>
      </c>
    </row>
    <row r="83" spans="1:9" x14ac:dyDescent="0.35">
      <c r="A83">
        <v>2103</v>
      </c>
      <c r="B83" s="28">
        <f>'Number of displacements'!B83*Assumptions!C$21</f>
        <v>13236455.524988011</v>
      </c>
      <c r="C83" s="28">
        <f>'Number of displacements'!C83*Assumptions!D$21</f>
        <v>37178169.670925081</v>
      </c>
      <c r="D83" s="28">
        <f>'Number of displacements'!D83*Assumptions!E$21</f>
        <v>27783311.409029607</v>
      </c>
      <c r="E83" s="28">
        <f>'Number of displacements'!E83*Assumptions!F$21</f>
        <v>17656887.015750751</v>
      </c>
      <c r="F83" s="28">
        <f>'Number of displacements'!F83*Assumptions!G$21</f>
        <v>10508754.049169669</v>
      </c>
      <c r="G83" s="28">
        <f>'Number of displacements'!G83*Assumptions!H$21</f>
        <v>3889249.6583469464</v>
      </c>
      <c r="I83" s="28">
        <f t="shared" si="1"/>
        <v>110252827.32821007</v>
      </c>
    </row>
    <row r="84" spans="1:9" x14ac:dyDescent="0.35">
      <c r="A84">
        <v>2104</v>
      </c>
      <c r="B84" s="28">
        <f>'Number of displacements'!B84*Assumptions!C$21</f>
        <v>13527475.283163982</v>
      </c>
      <c r="C84" s="28">
        <f>'Number of displacements'!C84*Assumptions!D$21</f>
        <v>37995577.467644691</v>
      </c>
      <c r="D84" s="28">
        <f>'Number of displacements'!D84*Assumptions!E$21</f>
        <v>28394161.689327028</v>
      </c>
      <c r="E84" s="28">
        <f>'Number of displacements'!E84*Assumptions!F$21</f>
        <v>18045095.398256443</v>
      </c>
      <c r="F84" s="28">
        <f>'Number of displacements'!F84*Assumptions!G$21</f>
        <v>10739801.934787283</v>
      </c>
      <c r="G84" s="28">
        <f>'Number of displacements'!G84*Assumptions!H$21</f>
        <v>3974759.5966322646</v>
      </c>
      <c r="I84" s="28">
        <f t="shared" si="1"/>
        <v>112676871.36981168</v>
      </c>
    </row>
    <row r="85" spans="1:9" x14ac:dyDescent="0.35">
      <c r="A85">
        <v>2105</v>
      </c>
      <c r="B85" s="28">
        <f>'Number of displacements'!B85*Assumptions!C$21</f>
        <v>13824893.468735322</v>
      </c>
      <c r="C85" s="28">
        <f>'Number of displacements'!C85*Assumptions!D$21</f>
        <v>38830956.980348513</v>
      </c>
      <c r="D85" s="28">
        <f>'Number of displacements'!D85*Assumptions!E$21</f>
        <v>29018442.264503505</v>
      </c>
      <c r="E85" s="28">
        <f>'Number of displacements'!E85*Assumptions!F$21</f>
        <v>18441839.019624643</v>
      </c>
      <c r="F85" s="28">
        <f>'Number of displacements'!F85*Assumptions!G$21</f>
        <v>10975929.692404816</v>
      </c>
      <c r="G85" s="28">
        <f>'Number of displacements'!G85*Assumptions!H$21</f>
        <v>4062149.5761049283</v>
      </c>
      <c r="I85" s="28">
        <f t="shared" si="1"/>
        <v>115154211.00172174</v>
      </c>
    </row>
    <row r="86" spans="1:9" x14ac:dyDescent="0.35">
      <c r="A86">
        <v>2106</v>
      </c>
      <c r="B86" s="28">
        <f>'Number of displacements'!B86*Assumptions!C$21</f>
        <v>14128850.758999666</v>
      </c>
      <c r="C86" s="28">
        <f>'Number of displacements'!C86*Assumptions!D$21</f>
        <v>39684703.339321204</v>
      </c>
      <c r="D86" s="28">
        <f>'Number of displacements'!D86*Assumptions!E$21</f>
        <v>29656448.416113846</v>
      </c>
      <c r="E86" s="28">
        <f>'Number of displacements'!E86*Assumptions!F$21</f>
        <v>18847305.537581768</v>
      </c>
      <c r="F86" s="28">
        <f>'Number of displacements'!F86*Assumptions!G$21</f>
        <v>11217249.009257423</v>
      </c>
      <c r="G86" s="28">
        <f>'Number of displacements'!G86*Assumptions!H$21</f>
        <v>4151460.9317832631</v>
      </c>
      <c r="I86" s="28">
        <f t="shared" si="1"/>
        <v>117686017.99305718</v>
      </c>
    </row>
    <row r="87" spans="1:9" x14ac:dyDescent="0.35">
      <c r="A87">
        <v>2107</v>
      </c>
      <c r="B87" s="28">
        <f>'Number of displacements'!B87*Assumptions!C$21</f>
        <v>14439490.924218079</v>
      </c>
      <c r="C87" s="28">
        <f>'Number of displacements'!C87*Assumptions!D$21</f>
        <v>40557220.362272829</v>
      </c>
      <c r="D87" s="28">
        <f>'Number of displacements'!D87*Assumptions!E$21</f>
        <v>30308481.91784114</v>
      </c>
      <c r="E87" s="28">
        <f>'Number of displacements'!E87*Assumptions!F$21</f>
        <v>19261686.735740218</v>
      </c>
      <c r="F87" s="28">
        <f>'Number of displacements'!F87*Assumptions!G$21</f>
        <v>11463874.028161541</v>
      </c>
      <c r="G87" s="28">
        <f>'Number of displacements'!G87*Assumptions!H$21</f>
        <v>4242735.9074868225</v>
      </c>
      <c r="I87" s="28">
        <f t="shared" si="1"/>
        <v>120273489.87572064</v>
      </c>
    </row>
    <row r="88" spans="1:9" x14ac:dyDescent="0.35">
      <c r="A88">
        <v>2108</v>
      </c>
      <c r="B88" s="28">
        <f>'Number of displacements'!B88*Assumptions!C$21</f>
        <v>14756960.895617679</v>
      </c>
      <c r="C88" s="28">
        <f>'Number of displacements'!C88*Assumptions!D$21</f>
        <v>41448920.745342627</v>
      </c>
      <c r="D88" s="28">
        <f>'Number of displacements'!D88*Assumptions!E$21</f>
        <v>30974851.178234115</v>
      </c>
      <c r="E88" s="28">
        <f>'Number of displacements'!E88*Assumptions!F$21</f>
        <v>19685178.614311047</v>
      </c>
      <c r="F88" s="28">
        <f>'Number of displacements'!F88*Assumptions!G$21</f>
        <v>11715921.401503835</v>
      </c>
      <c r="G88" s="28">
        <f>'Number of displacements'!G88*Assumptions!H$21</f>
        <v>4336017.6758175055</v>
      </c>
      <c r="I88" s="28">
        <f t="shared" si="1"/>
        <v>122917850.51082681</v>
      </c>
    </row>
    <row r="89" spans="1:9" x14ac:dyDescent="0.35">
      <c r="A89">
        <v>2109</v>
      </c>
      <c r="B89" s="28">
        <f>'Number of displacements'!B89*Assumptions!C$21</f>
        <v>15081410.834889378</v>
      </c>
      <c r="C89" s="28">
        <f>'Number of displacements'!C89*Assumptions!D$21</f>
        <v>42360226.2583021</v>
      </c>
      <c r="D89" s="28">
        <f>'Number of displacements'!D89*Assumptions!E$21</f>
        <v>31655871.386582863</v>
      </c>
      <c r="E89" s="28">
        <f>'Number of displacements'!E89*Assumptions!F$21</f>
        <v>20117981.482811052</v>
      </c>
      <c r="F89" s="28">
        <f>'Number of displacements'!F89*Assumptions!G$21</f>
        <v>11973510.346417196</v>
      </c>
      <c r="G89" s="28">
        <f>'Number of displacements'!G89*Assumptions!H$21</f>
        <v>4431350.3585799672</v>
      </c>
      <c r="I89" s="28">
        <f t="shared" si="1"/>
        <v>125620350.66758254</v>
      </c>
    </row>
    <row r="90" spans="1:9" x14ac:dyDescent="0.35">
      <c r="A90">
        <v>2110</v>
      </c>
      <c r="B90" s="28">
        <f>'Number of displacements'!B90*Assumptions!C$21</f>
        <v>16478794.430981908</v>
      </c>
      <c r="C90" s="28">
        <f>'Number of displacements'!C90*Assumptions!D$21</f>
        <v>46285156.488515116</v>
      </c>
      <c r="D90" s="28">
        <f>'Number of displacements'!D90*Assumptions!E$21</f>
        <v>34588978.632311597</v>
      </c>
      <c r="E90" s="28">
        <f>'Number of displacements'!E90*Assumptions!F$21</f>
        <v>21982033.700362071</v>
      </c>
      <c r="F90" s="28">
        <f>'Number of displacements'!F90*Assumptions!G$21</f>
        <v>13082928.233702701</v>
      </c>
      <c r="G90" s="28">
        <f>'Number of displacements'!G90*Assumptions!H$21</f>
        <v>4841941.6731069302</v>
      </c>
      <c r="I90" s="28">
        <f t="shared" si="1"/>
        <v>137259833.15898034</v>
      </c>
    </row>
    <row r="91" spans="1:9" x14ac:dyDescent="0.35">
      <c r="A91">
        <v>2111</v>
      </c>
      <c r="B91" s="28">
        <f>'Number of displacements'!B91*Assumptions!C$21</f>
        <v>16841100.998724494</v>
      </c>
      <c r="C91" s="28">
        <f>'Number of displacements'!C91*Assumptions!D$21</f>
        <v>47302792.593815036</v>
      </c>
      <c r="D91" s="28">
        <f>'Number of displacements'!D91*Assumptions!E$21</f>
        <v>35349459.878830053</v>
      </c>
      <c r="E91" s="28">
        <f>'Number of displacements'!E91*Assumptions!F$21</f>
        <v>22465335.753515091</v>
      </c>
      <c r="F91" s="28">
        <f>'Number of displacements'!F91*Assumptions!G$21</f>
        <v>13370572.505510813</v>
      </c>
      <c r="G91" s="28">
        <f>'Number of displacements'!G91*Assumptions!H$21</f>
        <v>4948397.7173364144</v>
      </c>
      <c r="I91" s="28">
        <f t="shared" si="1"/>
        <v>140277659.44773191</v>
      </c>
    </row>
    <row r="92" spans="1:9" x14ac:dyDescent="0.35">
      <c r="A92">
        <v>2112</v>
      </c>
      <c r="B92" s="28">
        <f>'Number of displacements'!B92*Assumptions!C$21</f>
        <v>17211373.322067667</v>
      </c>
      <c r="C92" s="28">
        <f>'Number of displacements'!C92*Assumptions!D$21</f>
        <v>48342802.680783734</v>
      </c>
      <c r="D92" s="28">
        <f>'Number of displacements'!D92*Assumptions!E$21</f>
        <v>36126661.24109561</v>
      </c>
      <c r="E92" s="28">
        <f>'Number of displacements'!E92*Assumptions!F$21</f>
        <v>22959263.79686382</v>
      </c>
      <c r="F92" s="28">
        <f>'Number of displacements'!F92*Assumptions!G$21</f>
        <v>13664540.990493998</v>
      </c>
      <c r="G92" s="28">
        <f>'Number of displacements'!G92*Assumptions!H$21</f>
        <v>5057194.3286602795</v>
      </c>
      <c r="I92" s="28">
        <f t="shared" si="1"/>
        <v>143361836.35996512</v>
      </c>
    </row>
    <row r="93" spans="1:9" x14ac:dyDescent="0.35">
      <c r="A93">
        <v>2113</v>
      </c>
      <c r="B93" s="28">
        <f>'Number of displacements'!B93*Assumptions!C$21</f>
        <v>17589786.537947748</v>
      </c>
      <c r="C93" s="28">
        <f>'Number of displacements'!C93*Assumptions!D$21</f>
        <v>49405678.668932594</v>
      </c>
      <c r="D93" s="28">
        <f>'Number of displacements'!D93*Assumptions!E$21</f>
        <v>36920950.331422023</v>
      </c>
      <c r="E93" s="28">
        <f>'Number of displacements'!E93*Assumptions!F$21</f>
        <v>23464051.455874793</v>
      </c>
      <c r="F93" s="28">
        <f>'Number of displacements'!F93*Assumptions!G$21</f>
        <v>13964972.734258929</v>
      </c>
      <c r="G93" s="28">
        <f>'Number of displacements'!G93*Assumptions!H$21</f>
        <v>5168382.9673254564</v>
      </c>
      <c r="I93" s="28">
        <f t="shared" si="1"/>
        <v>146513822.69576153</v>
      </c>
    </row>
    <row r="94" spans="1:9" x14ac:dyDescent="0.35">
      <c r="A94">
        <v>2114</v>
      </c>
      <c r="B94" s="28">
        <f>'Number of displacements'!B94*Assumptions!C$21</f>
        <v>17976519.63390208</v>
      </c>
      <c r="C94" s="28">
        <f>'Number of displacements'!C94*Assumptions!D$21</f>
        <v>50491923.293228664</v>
      </c>
      <c r="D94" s="28">
        <f>'Number of displacements'!D94*Assumptions!E$21</f>
        <v>37732702.844531983</v>
      </c>
      <c r="E94" s="28">
        <f>'Number of displacements'!E94*Assumptions!F$21</f>
        <v>23979937.492557812</v>
      </c>
      <c r="F94" s="28">
        <f>'Number of displacements'!F94*Assumptions!G$21</f>
        <v>14272009.83950102</v>
      </c>
      <c r="G94" s="28">
        <f>'Number of displacements'!G94*Assumptions!H$21</f>
        <v>5282016.2249957118</v>
      </c>
      <c r="I94" s="28">
        <f t="shared" si="1"/>
        <v>149735109.32871726</v>
      </c>
    </row>
    <row r="95" spans="1:9" x14ac:dyDescent="0.35">
      <c r="A95">
        <v>2115</v>
      </c>
      <c r="B95" s="28">
        <f>'Number of displacements'!B95*Assumptions!C$21</f>
        <v>18371755.53272919</v>
      </c>
      <c r="C95" s="28">
        <f>'Number of displacements'!C95*Assumptions!D$21</f>
        <v>51602050.341885678</v>
      </c>
      <c r="D95" s="28">
        <f>'Number of displacements'!D95*Assumptions!E$21</f>
        <v>38562302.73525887</v>
      </c>
      <c r="E95" s="28">
        <f>'Number of displacements'!E95*Assumptions!F$21</f>
        <v>24507165.918399204</v>
      </c>
      <c r="F95" s="28">
        <f>'Number of displacements'!F95*Assumptions!G$21</f>
        <v>14585797.533218242</v>
      </c>
      <c r="G95" s="28">
        <f>'Number of displacements'!G95*Assumptions!H$21</f>
        <v>5398147.8496272378</v>
      </c>
      <c r="I95" s="28">
        <f t="shared" si="1"/>
        <v>153027219.91111842</v>
      </c>
    </row>
    <row r="96" spans="1:9" x14ac:dyDescent="0.35">
      <c r="A96">
        <v>2116</v>
      </c>
      <c r="B96" s="28">
        <f>'Number of displacements'!B96*Assumptions!C$21</f>
        <v>18775681.179010361</v>
      </c>
      <c r="C96" s="28">
        <f>'Number of displacements'!C96*Assumptions!D$21</f>
        <v>52736584.899383321</v>
      </c>
      <c r="D96" s="28">
        <f>'Number of displacements'!D96*Assumptions!E$21</f>
        <v>39410142.40015538</v>
      </c>
      <c r="E96" s="28">
        <f>'Number of displacements'!E96*Assumptions!F$21</f>
        <v>25045986.109777983</v>
      </c>
      <c r="F96" s="28">
        <f>'Number of displacements'!F96*Assumptions!G$21</f>
        <v>14906484.235402785</v>
      </c>
      <c r="G96" s="28">
        <f>'Number of displacements'!G96*Assumptions!H$21</f>
        <v>5516832.7708911607</v>
      </c>
      <c r="I96" s="28">
        <f t="shared" si="1"/>
        <v>156391711.594621</v>
      </c>
    </row>
    <row r="97" spans="1:9" x14ac:dyDescent="0.35">
      <c r="A97">
        <v>2117</v>
      </c>
      <c r="B97" s="28">
        <f>'Number of displacements'!B97*Assumptions!C$21</f>
        <v>19188487.627533488</v>
      </c>
      <c r="C97" s="28">
        <f>'Number of displacements'!C97*Assumptions!D$21</f>
        <v>53896063.594829522</v>
      </c>
      <c r="D97" s="28">
        <f>'Number of displacements'!D97*Assumptions!E$21</f>
        <v>40276622.863095172</v>
      </c>
      <c r="E97" s="28">
        <f>'Number of displacements'!E97*Assumptions!F$21</f>
        <v>25596652.925919671</v>
      </c>
      <c r="F97" s="28">
        <f>'Number of displacements'!F97*Assumptions!G$21</f>
        <v>15234221.629242945</v>
      </c>
      <c r="G97" s="28">
        <f>'Number of displacements'!G97*Assumptions!H$21</f>
        <v>5638127.1261550058</v>
      </c>
      <c r="I97" s="28">
        <f t="shared" si="1"/>
        <v>159830175.76677585</v>
      </c>
    </row>
    <row r="98" spans="1:9" x14ac:dyDescent="0.35">
      <c r="A98">
        <v>2118</v>
      </c>
      <c r="B98" s="28">
        <f>'Number of displacements'!B98*Assumptions!C$21</f>
        <v>19610370.133661006</v>
      </c>
      <c r="C98" s="28">
        <f>'Number of displacements'!C98*Assumptions!D$21</f>
        <v>55081034.855783314</v>
      </c>
      <c r="D98" s="28">
        <f>'Number of displacements'!D98*Assumptions!E$21</f>
        <v>41162153.964955106</v>
      </c>
      <c r="E98" s="28">
        <f>'Number of displacements'!E98*Assumptions!F$21</f>
        <v>26159426.829443369</v>
      </c>
      <c r="F98" s="28">
        <f>'Number of displacements'!F98*Assumptions!G$21</f>
        <v>15569164.732868522</v>
      </c>
      <c r="G98" s="28">
        <f>'Number of displacements'!G98*Assumptions!H$21</f>
        <v>5762088.2870353833</v>
      </c>
      <c r="I98" s="28">
        <f t="shared" si="1"/>
        <v>163344238.8037467</v>
      </c>
    </row>
    <row r="99" spans="1:9" x14ac:dyDescent="0.35">
      <c r="A99">
        <v>2119</v>
      </c>
      <c r="B99" s="28">
        <f>'Number of displacements'!B99*Assumptions!C$21</f>
        <v>20041528.245684691</v>
      </c>
      <c r="C99" s="28">
        <f>'Number of displacements'!C99*Assumptions!D$21</f>
        <v>56292059.167658277</v>
      </c>
      <c r="D99" s="28">
        <f>'Number of displacements'!D99*Assumptions!E$21</f>
        <v>42067154.557467878</v>
      </c>
      <c r="E99" s="28">
        <f>'Number of displacements'!E99*Assumptions!F$21</f>
        <v>26734574.009559274</v>
      </c>
      <c r="F99" s="28">
        <f>'Number of displacements'!F99*Assumptions!G$21</f>
        <v>15911471.972673593</v>
      </c>
      <c r="G99" s="28">
        <f>'Number of displacements'!G99*Assumptions!H$21</f>
        <v>5888774.8865344683</v>
      </c>
      <c r="I99" s="28">
        <f t="shared" si="1"/>
        <v>166935562.83957818</v>
      </c>
    </row>
    <row r="100" spans="1:9" x14ac:dyDescent="0.35">
      <c r="A100">
        <v>2120</v>
      </c>
      <c r="B100" s="28">
        <f>'Number of displacements'!B100*Assumptions!C$21</f>
        <v>21851176.242753662</v>
      </c>
      <c r="C100" s="28">
        <f>'Number of displacements'!C100*Assumptions!D$21</f>
        <v>61374945.606000394</v>
      </c>
      <c r="D100" s="28">
        <f>'Number of displacements'!D100*Assumptions!E$21</f>
        <v>45865604.508693725</v>
      </c>
      <c r="E100" s="28">
        <f>'Number of displacements'!E100*Assumptions!F$21</f>
        <v>29148569.974128913</v>
      </c>
      <c r="F100" s="28">
        <f>'Number of displacements'!F100*Assumptions!G$21</f>
        <v>17348196.908655845</v>
      </c>
      <c r="G100" s="28">
        <f>'Number of displacements'!G100*Assumptions!H$21</f>
        <v>6420501.2872345634</v>
      </c>
      <c r="I100" s="28">
        <f t="shared" si="1"/>
        <v>182008994.5274671</v>
      </c>
    </row>
    <row r="101" spans="1:9" x14ac:dyDescent="0.35">
      <c r="A101">
        <v>2121</v>
      </c>
      <c r="B101" s="28">
        <f>'Number of displacements'!B101*Assumptions!C$21</f>
        <v>22331601.233720601</v>
      </c>
      <c r="C101" s="28">
        <f>'Number of displacements'!C101*Assumptions!D$21</f>
        <v>62724349.288474321</v>
      </c>
      <c r="D101" s="28">
        <f>'Number of displacements'!D101*Assumptions!E$21</f>
        <v>46874016.247585349</v>
      </c>
      <c r="E101" s="28">
        <f>'Number of displacements'!E101*Assumptions!F$21</f>
        <v>29789437.143518202</v>
      </c>
      <c r="F101" s="28">
        <f>'Number of displacements'!F101*Assumptions!G$21</f>
        <v>17729618.359407153</v>
      </c>
      <c r="G101" s="28">
        <f>'Number of displacements'!G101*Assumptions!H$21</f>
        <v>6561663.9065212812</v>
      </c>
      <c r="I101" s="28">
        <f t="shared" si="1"/>
        <v>186010686.17922693</v>
      </c>
    </row>
    <row r="102" spans="1:9" x14ac:dyDescent="0.35">
      <c r="A102">
        <v>2122</v>
      </c>
      <c r="B102" s="28">
        <f>'Number of displacements'!B102*Assumptions!C$21</f>
        <v>22822588.959131733</v>
      </c>
      <c r="C102" s="28">
        <f>'Number of displacements'!C102*Assumptions!D$21</f>
        <v>64103421.270940952</v>
      </c>
      <c r="D102" s="28">
        <f>'Number of displacements'!D102*Assumptions!E$21</f>
        <v>47904599.159102425</v>
      </c>
      <c r="E102" s="28">
        <f>'Number of displacements'!E102*Assumptions!F$21</f>
        <v>30444394.566019922</v>
      </c>
      <c r="F102" s="28">
        <f>'Number of displacements'!F102*Assumptions!G$21</f>
        <v>18119425.829977073</v>
      </c>
      <c r="G102" s="28">
        <f>'Number of displacements'!G102*Assumptions!H$21</f>
        <v>6705930.1596509712</v>
      </c>
      <c r="I102" s="28">
        <f t="shared" si="1"/>
        <v>190100359.94482309</v>
      </c>
    </row>
    <row r="103" spans="1:9" x14ac:dyDescent="0.35">
      <c r="A103">
        <v>2123</v>
      </c>
      <c r="B103" s="28">
        <f>'Number of displacements'!B103*Assumptions!C$21</f>
        <v>23324371.653698072</v>
      </c>
      <c r="C103" s="28">
        <f>'Number of displacements'!C103*Assumptions!D$21</f>
        <v>65512813.84747351</v>
      </c>
      <c r="D103" s="28">
        <f>'Number of displacements'!D103*Assumptions!E$21</f>
        <v>48957840.703750111</v>
      </c>
      <c r="E103" s="28">
        <f>'Number of displacements'!E103*Assumptions!F$21</f>
        <v>31113752.033182565</v>
      </c>
      <c r="F103" s="28">
        <f>'Number of displacements'!F103*Assumptions!G$21</f>
        <v>18517803.697327789</v>
      </c>
      <c r="G103" s="28">
        <f>'Number of displacements'!G103*Assumptions!H$21</f>
        <v>6853368.283831751</v>
      </c>
      <c r="I103" s="28">
        <f t="shared" si="1"/>
        <v>194279950.21926379</v>
      </c>
    </row>
    <row r="104" spans="1:9" x14ac:dyDescent="0.35">
      <c r="A104">
        <v>2124</v>
      </c>
      <c r="B104" s="28">
        <f>'Number of displacements'!B104*Assumptions!C$21</f>
        <v>23837186.658096444</v>
      </c>
      <c r="C104" s="28">
        <f>'Number of displacements'!C104*Assumptions!D$21</f>
        <v>66953193.653632835</v>
      </c>
      <c r="D104" s="28">
        <f>'Number of displacements'!D104*Assumptions!E$21</f>
        <v>50034239.059452355</v>
      </c>
      <c r="E104" s="28">
        <f>'Number of displacements'!E104*Assumptions!F$21</f>
        <v>31797826.147702869</v>
      </c>
      <c r="F104" s="28">
        <f>'Number of displacements'!F104*Assumptions!G$21</f>
        <v>18924940.392175805</v>
      </c>
      <c r="G104" s="28">
        <f>'Number of displacements'!G104*Assumptions!H$21</f>
        <v>7004048.0165507058</v>
      </c>
      <c r="I104" s="28">
        <f t="shared" si="1"/>
        <v>198551433.92761102</v>
      </c>
    </row>
    <row r="105" spans="1:9" x14ac:dyDescent="0.35">
      <c r="A105">
        <v>2125</v>
      </c>
      <c r="B105" s="28">
        <f>'Number of displacements'!B105*Assumptions!C$21</f>
        <v>24361276.531230427</v>
      </c>
      <c r="C105" s="28">
        <f>'Number of displacements'!C105*Assumptions!D$21</f>
        <v>68425241.981782719</v>
      </c>
      <c r="D105" s="28">
        <f>'Number of displacements'!D105*Assumptions!E$21</f>
        <v>51134303.357187629</v>
      </c>
      <c r="E105" s="28">
        <f>'Number of displacements'!E105*Assumptions!F$21</f>
        <v>32496940.473177433</v>
      </c>
      <c r="F105" s="28">
        <f>'Number of displacements'!F105*Assumptions!G$21</f>
        <v>19341028.488118738</v>
      </c>
      <c r="G105" s="28">
        <f>'Number of displacements'!G105*Assumptions!H$21</f>
        <v>7158040.6285593715</v>
      </c>
      <c r="I105" s="28">
        <f t="shared" si="1"/>
        <v>202916831.46005633</v>
      </c>
    </row>
    <row r="106" spans="1:9" x14ac:dyDescent="0.35">
      <c r="A106">
        <v>2126</v>
      </c>
      <c r="B106" s="28">
        <f>'Number of displacements'!B106*Assumptions!C$21</f>
        <v>24896889.164959494</v>
      </c>
      <c r="C106" s="28">
        <f>'Number of displacements'!C106*Assumptions!D$21</f>
        <v>69929655.103337646</v>
      </c>
      <c r="D106" s="28">
        <f>'Number of displacements'!D106*Assumptions!E$21</f>
        <v>52258553.921805359</v>
      </c>
      <c r="E106" s="28">
        <f>'Number of displacements'!E106*Assumptions!F$21</f>
        <v>33211425.687146477</v>
      </c>
      <c r="F106" s="28">
        <f>'Number of displacements'!F106*Assumptions!G$21</f>
        <v>19766264.792721651</v>
      </c>
      <c r="G106" s="28">
        <f>'Number of displacements'!G106*Assumptions!H$21</f>
        <v>7315418.9575844305</v>
      </c>
      <c r="I106" s="28">
        <f t="shared" si="1"/>
        <v>207378207.62755507</v>
      </c>
    </row>
    <row r="107" spans="1:9" x14ac:dyDescent="0.35">
      <c r="A107">
        <v>2127</v>
      </c>
      <c r="B107" s="28">
        <f>'Number of displacements'!B107*Assumptions!C$21</f>
        <v>25444277.901350617</v>
      </c>
      <c r="C107" s="28">
        <f>'Number of displacements'!C107*Assumptions!D$21</f>
        <v>71467144.598095775</v>
      </c>
      <c r="D107" s="28">
        <f>'Number of displacements'!D107*Assumptions!E$21</f>
        <v>53407522.518136851</v>
      </c>
      <c r="E107" s="28">
        <f>'Number of displacements'!E107*Assumptions!F$21</f>
        <v>33941619.737502806</v>
      </c>
      <c r="F107" s="28">
        <f>'Number of displacements'!F107*Assumptions!G$21</f>
        <v>20200850.44060605</v>
      </c>
      <c r="G107" s="28">
        <f>'Number of displacements'!G107*Assumptions!H$21</f>
        <v>7476257.4427795848</v>
      </c>
      <c r="I107" s="28">
        <f t="shared" si="1"/>
        <v>211937672.63847169</v>
      </c>
    </row>
    <row r="108" spans="1:9" x14ac:dyDescent="0.35">
      <c r="A108">
        <v>2128</v>
      </c>
      <c r="B108" s="28">
        <f>'Number of displacements'!B108*Assumptions!C$21</f>
        <v>26003701.652507734</v>
      </c>
      <c r="C108" s="28">
        <f>'Number of displacements'!C108*Assumptions!D$21</f>
        <v>73038437.690812424</v>
      </c>
      <c r="D108" s="28">
        <f>'Number of displacements'!D108*Assumptions!E$21</f>
        <v>54581752.602517366</v>
      </c>
      <c r="E108" s="28">
        <f>'Number of displacements'!E108*Assumptions!F$21</f>
        <v>34687868.002339378</v>
      </c>
      <c r="F108" s="28">
        <f>'Number of displacements'!F108*Assumptions!G$21</f>
        <v>20644990.988585521</v>
      </c>
      <c r="G108" s="28">
        <f>'Number of displacements'!G108*Assumptions!H$21</f>
        <v>7640632.1599349119</v>
      </c>
      <c r="I108" s="28">
        <f t="shared" si="1"/>
        <v>216597383.09669736</v>
      </c>
    </row>
    <row r="109" spans="1:9" x14ac:dyDescent="0.35">
      <c r="A109">
        <v>2129</v>
      </c>
      <c r="B109" s="28">
        <f>'Number of displacements'!B109*Assumptions!C$21</f>
        <v>26575425.023035932</v>
      </c>
      <c r="C109" s="28">
        <f>'Number of displacements'!C109*Assumptions!D$21</f>
        <v>74644277.595173806</v>
      </c>
      <c r="D109" s="28">
        <f>'Number of displacements'!D109*Assumptions!E$21</f>
        <v>55781799.579838313</v>
      </c>
      <c r="E109" s="28">
        <f>'Number of displacements'!E109*Assumptions!F$21</f>
        <v>35450523.453311384</v>
      </c>
      <c r="F109" s="28">
        <f>'Number of displacements'!F109*Assumptions!G$21</f>
        <v>21098896.512893066</v>
      </c>
      <c r="G109" s="28">
        <f>'Number of displacements'!G109*Assumptions!H$21</f>
        <v>7808620.8574603228</v>
      </c>
      <c r="I109" s="28">
        <f t="shared" si="1"/>
        <v>221359543.02171284</v>
      </c>
    </row>
    <row r="110" spans="1:9" x14ac:dyDescent="0.35">
      <c r="A110">
        <v>2130</v>
      </c>
      <c r="B110" s="28">
        <f>'Number of displacements'!B110*Assumptions!C$21</f>
        <v>28916359.336578231</v>
      </c>
      <c r="C110" s="28">
        <f>'Number of displacements'!C110*Assumptions!D$21</f>
        <v>81219425.521525145</v>
      </c>
      <c r="D110" s="28">
        <f>'Number of displacements'!D110*Assumptions!E$21</f>
        <v>60695419.158618093</v>
      </c>
      <c r="E110" s="28">
        <f>'Number of displacements'!E110*Assumptions!F$21</f>
        <v>38573233.502650514</v>
      </c>
      <c r="F110" s="28">
        <f>'Number of displacements'!F110*Assumptions!G$21</f>
        <v>22957422.981692594</v>
      </c>
      <c r="G110" s="28">
        <f>'Number of displacements'!G110*Assumptions!H$21</f>
        <v>8496454.3912919033</v>
      </c>
      <c r="I110" s="28">
        <f t="shared" si="1"/>
        <v>240858314.89235649</v>
      </c>
    </row>
    <row r="111" spans="1:9" x14ac:dyDescent="0.35">
      <c r="A111">
        <v>2131</v>
      </c>
      <c r="B111" s="28">
        <f>'Number of displacements'!B111*Assumptions!C$21</f>
        <v>29552121.069435935</v>
      </c>
      <c r="C111" s="28">
        <f>'Number of displacements'!C111*Assumptions!D$21</f>
        <v>83005134.507578373</v>
      </c>
      <c r="D111" s="28">
        <f>'Number of displacements'!D111*Assumptions!E$21</f>
        <v>62029882.616194345</v>
      </c>
      <c r="E111" s="28">
        <f>'Number of displacements'!E111*Assumptions!F$21</f>
        <v>39421313.493915133</v>
      </c>
      <c r="F111" s="28">
        <f>'Number of displacements'!F111*Assumptions!G$21</f>
        <v>23462170.168117456</v>
      </c>
      <c r="G111" s="28">
        <f>'Number of displacements'!G111*Assumptions!H$21</f>
        <v>8683259.3934043664</v>
      </c>
      <c r="I111" s="28">
        <f t="shared" si="1"/>
        <v>246153881.24864563</v>
      </c>
    </row>
    <row r="112" spans="1:9" x14ac:dyDescent="0.35">
      <c r="A112">
        <v>2132</v>
      </c>
      <c r="B112" s="28">
        <f>'Number of displacements'!B112*Assumptions!C$21</f>
        <v>30201860.806103237</v>
      </c>
      <c r="C112" s="28">
        <f>'Number of displacements'!C112*Assumptions!D$21</f>
        <v>84830104.502465352</v>
      </c>
      <c r="D112" s="28">
        <f>'Number of displacements'!D112*Assumptions!E$21</f>
        <v>63393685.894539505</v>
      </c>
      <c r="E112" s="28">
        <f>'Number of displacements'!E112*Assumptions!F$21</f>
        <v>40288039.567093886</v>
      </c>
      <c r="F112" s="28">
        <f>'Number of displacements'!F112*Assumptions!G$21</f>
        <v>23978014.842374768</v>
      </c>
      <c r="G112" s="28">
        <f>'Number of displacements'!G112*Assumptions!H$21</f>
        <v>8874171.5332953818</v>
      </c>
      <c r="I112" s="28">
        <f t="shared" si="1"/>
        <v>251565877.14587215</v>
      </c>
    </row>
    <row r="113" spans="1:9" x14ac:dyDescent="0.35">
      <c r="A113">
        <v>2133</v>
      </c>
      <c r="B113" s="28">
        <f>'Number of displacements'!B113*Assumptions!C$21</f>
        <v>30865885.870189596</v>
      </c>
      <c r="C113" s="28">
        <f>'Number of displacements'!C113*Assumptions!D$21</f>
        <v>86695198.707764074</v>
      </c>
      <c r="D113" s="28">
        <f>'Number of displacements'!D113*Assumptions!E$21</f>
        <v>64787474.065706946</v>
      </c>
      <c r="E113" s="28">
        <f>'Number of displacements'!E113*Assumptions!F$21</f>
        <v>41173821.67923604</v>
      </c>
      <c r="F113" s="28">
        <f>'Number of displacements'!F113*Assumptions!G$21</f>
        <v>24505200.996386647</v>
      </c>
      <c r="G113" s="28">
        <f>'Number of displacements'!G113*Assumptions!H$21</f>
        <v>9069281.1114416067</v>
      </c>
      <c r="I113" s="28">
        <f t="shared" si="1"/>
        <v>257096862.43072492</v>
      </c>
    </row>
    <row r="114" spans="1:9" x14ac:dyDescent="0.35">
      <c r="A114">
        <v>2134</v>
      </c>
      <c r="B114" s="28">
        <f>'Number of displacements'!B114*Assumptions!C$21</f>
        <v>31544510.342192098</v>
      </c>
      <c r="C114" s="28">
        <f>'Number of displacements'!C114*Assumptions!D$21</f>
        <v>88601299.303601176</v>
      </c>
      <c r="D114" s="28">
        <f>'Number of displacements'!D114*Assumptions!E$21</f>
        <v>66211906.384452693</v>
      </c>
      <c r="E114" s="28">
        <f>'Number of displacements'!E114*Assumptions!F$21</f>
        <v>42079078.800800882</v>
      </c>
      <c r="F114" s="28">
        <f>'Number of displacements'!F114*Assumptions!G$21</f>
        <v>25043977.986537747</v>
      </c>
      <c r="G114" s="28">
        <f>'Number of displacements'!G114*Assumptions!H$21</f>
        <v>9268680.4136867598</v>
      </c>
      <c r="I114" s="28">
        <f t="shared" si="1"/>
        <v>262749453.23127136</v>
      </c>
    </row>
    <row r="115" spans="1:9" x14ac:dyDescent="0.35">
      <c r="A115">
        <v>2135</v>
      </c>
      <c r="B115" s="28">
        <f>'Number of displacements'!B115*Assumptions!C$21</f>
        <v>32238055.208053935</v>
      </c>
      <c r="C115" s="28">
        <f>'Number of displacements'!C115*Assumptions!D$21</f>
        <v>90549307.865918621</v>
      </c>
      <c r="D115" s="28">
        <f>'Number of displacements'!D115*Assumptions!E$21</f>
        <v>67667656.600059658</v>
      </c>
      <c r="E115" s="28">
        <f>'Number of displacements'!E115*Assumptions!F$21</f>
        <v>43004239.113828674</v>
      </c>
      <c r="F115" s="28">
        <f>'Number of displacements'!F115*Assumptions!G$21</f>
        <v>25594600.651619602</v>
      </c>
      <c r="G115" s="28">
        <f>'Number of displacements'!G115*Assumptions!H$21</f>
        <v>9472463.7548923604</v>
      </c>
      <c r="I115" s="28">
        <f t="shared" si="1"/>
        <v>268526323.19437283</v>
      </c>
    </row>
    <row r="116" spans="1:9" x14ac:dyDescent="0.35">
      <c r="A116">
        <v>2136</v>
      </c>
      <c r="B116" s="28">
        <f>'Number of displacements'!B116*Assumptions!C$21</f>
        <v>32946848.510989144</v>
      </c>
      <c r="C116" s="28">
        <f>'Number of displacements'!C116*Assumptions!D$21</f>
        <v>92540145.79291454</v>
      </c>
      <c r="D116" s="28">
        <f>'Number of displacements'!D116*Assumptions!E$21</f>
        <v>69155413.275017515</v>
      </c>
      <c r="E116" s="28">
        <f>'Number of displacements'!E116*Assumptions!F$21</f>
        <v>43949740.214468621</v>
      </c>
      <c r="F116" s="28">
        <f>'Number of displacements'!F116*Assumptions!G$21</f>
        <v>26157329.433368109</v>
      </c>
      <c r="G116" s="28">
        <f>'Number of displacements'!G116*Assumptions!H$21</f>
        <v>9680727.5235482007</v>
      </c>
      <c r="I116" s="28">
        <f t="shared" si="1"/>
        <v>274430204.75030613</v>
      </c>
    </row>
    <row r="117" spans="1:9" x14ac:dyDescent="0.35">
      <c r="A117">
        <v>2137</v>
      </c>
      <c r="B117" s="28">
        <f>'Number of displacements'!B117*Assumptions!C$21</f>
        <v>33671225.506645381</v>
      </c>
      <c r="C117" s="28">
        <f>'Number of displacements'!C117*Assumptions!D$21</f>
        <v>94574754.74086</v>
      </c>
      <c r="D117" s="28">
        <f>'Number of displacements'!D117*Assumptions!E$21</f>
        <v>70675880.110709369</v>
      </c>
      <c r="E117" s="28">
        <f>'Number of displacements'!E117*Assumptions!F$21</f>
        <v>44916029.319959551</v>
      </c>
      <c r="F117" s="28">
        <f>'Number of displacements'!F117*Assumptions!G$21</f>
        <v>26732430.499651097</v>
      </c>
      <c r="G117" s="28">
        <f>'Number of displacements'!G117*Assumptions!H$21</f>
        <v>9893570.227363579</v>
      </c>
      <c r="I117" s="28">
        <f t="shared" si="1"/>
        <v>280463890.40518898</v>
      </c>
    </row>
    <row r="118" spans="1:9" x14ac:dyDescent="0.35">
      <c r="A118">
        <v>2138</v>
      </c>
      <c r="B118" s="28">
        <f>'Number of displacements'!B118*Assumptions!C$21</f>
        <v>34411528.821678147</v>
      </c>
      <c r="C118" s="28">
        <f>'Number of displacements'!C118*Assumptions!D$21</f>
        <v>96654097.06949757</v>
      </c>
      <c r="D118" s="28">
        <f>'Number of displacements'!D118*Assumptions!E$21</f>
        <v>72229776.280258954</v>
      </c>
      <c r="E118" s="28">
        <f>'Number of displacements'!E118*Assumptions!F$21</f>
        <v>45903563.480161496</v>
      </c>
      <c r="F118" s="28">
        <f>'Number of displacements'!F118*Assumptions!G$21</f>
        <v>27320175.870364409</v>
      </c>
      <c r="G118" s="28">
        <f>'Number of displacements'!G118*Assumptions!H$21</f>
        <v>10111092.539860969</v>
      </c>
      <c r="I118" s="28">
        <f t="shared" si="1"/>
        <v>286630234.06182152</v>
      </c>
    </row>
    <row r="119" spans="1:9" x14ac:dyDescent="0.35">
      <c r="A119">
        <v>2139</v>
      </c>
      <c r="B119" s="28">
        <f>'Number of displacements'!B119*Assumptions!C$21</f>
        <v>35168108.615811445</v>
      </c>
      <c r="C119" s="28">
        <f>'Number of displacements'!C119*Assumptions!D$21</f>
        <v>98779156.297232732</v>
      </c>
      <c r="D119" s="28">
        <f>'Number of displacements'!D119*Assumptions!E$21</f>
        <v>73817836.768695801</v>
      </c>
      <c r="E119" s="28">
        <f>'Number of displacements'!E119*Assumptions!F$21</f>
        <v>46912809.793737851</v>
      </c>
      <c r="F119" s="28">
        <f>'Number of displacements'!F119*Assumptions!G$21</f>
        <v>27920843.546095934</v>
      </c>
      <c r="G119" s="28">
        <f>'Number of displacements'!G119*Assumptions!H$21</f>
        <v>10333397.347994098</v>
      </c>
      <c r="I119" s="28">
        <f t="shared" si="1"/>
        <v>292932152.36956787</v>
      </c>
    </row>
    <row r="120" spans="1:9" x14ac:dyDescent="0.35">
      <c r="A120">
        <v>2140</v>
      </c>
      <c r="B120" s="28">
        <f>'Number of displacements'!B120*Assumptions!C$21</f>
        <v>38193137.453600697</v>
      </c>
      <c r="C120" s="28">
        <f>'Number of displacements'!C120*Assumptions!D$21</f>
        <v>107275768.94239712</v>
      </c>
      <c r="D120" s="28">
        <f>'Number of displacements'!D120*Assumptions!E$21</f>
        <v>80167370.302271396</v>
      </c>
      <c r="E120" s="28">
        <f>'Number of displacements'!E120*Assumptions!F$21</f>
        <v>50948073.789253816</v>
      </c>
      <c r="F120" s="28">
        <f>'Number of displacements'!F120*Assumptions!G$21</f>
        <v>30322489.816727854</v>
      </c>
      <c r="G120" s="28">
        <f>'Number of displacements'!G120*Assumptions!H$21</f>
        <v>11222237.442054858</v>
      </c>
      <c r="I120" s="28">
        <f t="shared" si="1"/>
        <v>318129077.74630576</v>
      </c>
    </row>
    <row r="121" spans="1:9" x14ac:dyDescent="0.35">
      <c r="A121">
        <v>2141</v>
      </c>
      <c r="B121" s="28">
        <f>'Number of displacements'!B121*Assumptions!C$21</f>
        <v>39032860.565633617</v>
      </c>
      <c r="C121" s="28">
        <f>'Number of displacements'!C121*Assumptions!D$21</f>
        <v>109634358.69301584</v>
      </c>
      <c r="D121" s="28">
        <f>'Number of displacements'!D121*Assumptions!E$21</f>
        <v>81929948.560093254</v>
      </c>
      <c r="E121" s="28">
        <f>'Number of displacements'!E121*Assumptions!F$21</f>
        <v>52068229.867721297</v>
      </c>
      <c r="F121" s="28">
        <f>'Number of displacements'!F121*Assumptions!G$21</f>
        <v>30989167.05801034</v>
      </c>
      <c r="G121" s="28">
        <f>'Number of displacements'!G121*Assumptions!H$21</f>
        <v>11468972.13779079</v>
      </c>
      <c r="I121" s="28">
        <f t="shared" si="1"/>
        <v>325123536.88226515</v>
      </c>
    </row>
    <row r="122" spans="1:9" x14ac:dyDescent="0.35">
      <c r="A122">
        <v>2142</v>
      </c>
      <c r="B122" s="28">
        <f>'Number of displacements'!B122*Assumptions!C$21</f>
        <v>39891046.023310155</v>
      </c>
      <c r="C122" s="28">
        <f>'Number of displacements'!C122*Assumptions!D$21</f>
        <v>112044804.94083396</v>
      </c>
      <c r="D122" s="28">
        <f>'Number of displacements'!D122*Assumptions!E$21</f>
        <v>83731279.269233346</v>
      </c>
      <c r="E122" s="28">
        <f>'Number of displacements'!E122*Assumptions!F$21</f>
        <v>53213013.955587506</v>
      </c>
      <c r="F122" s="28">
        <f>'Number of displacements'!F122*Assumptions!G$21</f>
        <v>31670502.018587325</v>
      </c>
      <c r="G122" s="28">
        <f>'Number of displacements'!G122*Assumptions!H$21</f>
        <v>11721131.599344967</v>
      </c>
      <c r="I122" s="28">
        <f t="shared" si="1"/>
        <v>332271777.80689728</v>
      </c>
    </row>
    <row r="123" spans="1:9" x14ac:dyDescent="0.35">
      <c r="A123">
        <v>2143</v>
      </c>
      <c r="B123" s="28">
        <f>'Number of displacements'!B123*Assumptions!C$21</f>
        <v>40768099.744011603</v>
      </c>
      <c r="C123" s="28">
        <f>'Number of displacements'!C123*Assumptions!D$21</f>
        <v>114508247.81473616</v>
      </c>
      <c r="D123" s="28">
        <f>'Number of displacements'!D123*Assumptions!E$21</f>
        <v>85572214.450007021</v>
      </c>
      <c r="E123" s="28">
        <f>'Number of displacements'!E123*Assumptions!F$21</f>
        <v>54382967.529936358</v>
      </c>
      <c r="F123" s="28">
        <f>'Number of displacements'!F123*Assumptions!G$21</f>
        <v>32366816.966449406</v>
      </c>
      <c r="G123" s="28">
        <f>'Number of displacements'!G123*Assumptions!H$21</f>
        <v>11978835.09686744</v>
      </c>
      <c r="I123" s="28">
        <f t="shared" si="1"/>
        <v>339577181.60200799</v>
      </c>
    </row>
    <row r="124" spans="1:9" x14ac:dyDescent="0.35">
      <c r="A124">
        <v>2144</v>
      </c>
      <c r="B124" s="28">
        <f>'Number of displacements'!B124*Assumptions!C$21</f>
        <v>41664436.569712281</v>
      </c>
      <c r="C124" s="28">
        <f>'Number of displacements'!C124*Assumptions!D$21</f>
        <v>117025852.51074319</v>
      </c>
      <c r="D124" s="28">
        <f>'Number of displacements'!D124*Assumptions!E$21</f>
        <v>87453624.855444506</v>
      </c>
      <c r="E124" s="28">
        <f>'Number of displacements'!E124*Assumptions!F$21</f>
        <v>55578643.972891636</v>
      </c>
      <c r="F124" s="28">
        <f>'Number of displacements'!F124*Assumptions!G$21</f>
        <v>33078441.255045384</v>
      </c>
      <c r="G124" s="28">
        <f>'Number of displacements'!G124*Assumptions!H$21</f>
        <v>12242204.522809224</v>
      </c>
      <c r="I124" s="28">
        <f t="shared" si="1"/>
        <v>347043203.68664616</v>
      </c>
    </row>
    <row r="125" spans="1:9" x14ac:dyDescent="0.35">
      <c r="A125">
        <v>2145</v>
      </c>
      <c r="B125" s="28">
        <f>'Number of displacements'!B125*Assumptions!C$21</f>
        <v>42580480.463197619</v>
      </c>
      <c r="C125" s="28">
        <f>'Number of displacements'!C125*Assumptions!D$21</f>
        <v>119598809.84314384</v>
      </c>
      <c r="D125" s="28">
        <f>'Number of displacements'!D125*Assumptions!E$21</f>
        <v>89376400.383152574</v>
      </c>
      <c r="E125" s="28">
        <f>'Number of displacements'!E125*Assumptions!F$21</f>
        <v>56800608.833363891</v>
      </c>
      <c r="F125" s="28">
        <f>'Number of displacements'!F125*Assumptions!G$21</f>
        <v>33805711.479064822</v>
      </c>
      <c r="G125" s="28">
        <f>'Number of displacements'!G125*Assumptions!H$21</f>
        <v>12511364.449576849</v>
      </c>
      <c r="I125" s="28">
        <f t="shared" si="1"/>
        <v>354673375.45149958</v>
      </c>
    </row>
    <row r="126" spans="1:9" x14ac:dyDescent="0.35">
      <c r="A126">
        <v>2146</v>
      </c>
      <c r="B126" s="28">
        <f>'Number of displacements'!B126*Assumptions!C$21</f>
        <v>43516664.708596461</v>
      </c>
      <c r="C126" s="28">
        <f>'Number of displacements'!C126*Assumptions!D$21</f>
        <v>122228336.80774389</v>
      </c>
      <c r="D126" s="28">
        <f>'Number of displacements'!D126*Assumptions!E$21</f>
        <v>91341450.496231616</v>
      </c>
      <c r="E126" s="28">
        <f>'Number of displacements'!E126*Assumptions!F$21</f>
        <v>58049440.094552152</v>
      </c>
      <c r="F126" s="28">
        <f>'Number of displacements'!F126*Assumptions!G$21</f>
        <v>34548971.633645579</v>
      </c>
      <c r="G126" s="28">
        <f>'Number of displacements'!G126*Assumptions!H$21</f>
        <v>12786442.188454423</v>
      </c>
      <c r="I126" s="28">
        <f t="shared" si="1"/>
        <v>362471305.92922413</v>
      </c>
    </row>
    <row r="127" spans="1:9" x14ac:dyDescent="0.35">
      <c r="A127">
        <v>2147</v>
      </c>
      <c r="B127" s="28">
        <f>'Number of displacements'!B127*Assumptions!C$21</f>
        <v>44473432.116322234</v>
      </c>
      <c r="C127" s="28">
        <f>'Number of displacements'!C127*Assumptions!D$21</f>
        <v>124915677.15749909</v>
      </c>
      <c r="D127" s="28">
        <f>'Number of displacements'!D127*Assumptions!E$21</f>
        <v>93349704.653447121</v>
      </c>
      <c r="E127" s="28">
        <f>'Number of displacements'!E127*Assumptions!F$21</f>
        <v>59325728.447327174</v>
      </c>
      <c r="F127" s="28">
        <f>'Number of displacements'!F127*Assumptions!G$21</f>
        <v>35308573.277081847</v>
      </c>
      <c r="G127" s="28">
        <f>'Number of displacements'!G127*Assumptions!H$21</f>
        <v>13067567.849821262</v>
      </c>
      <c r="I127" s="28">
        <f t="shared" si="1"/>
        <v>370440683.50149876</v>
      </c>
    </row>
    <row r="128" spans="1:9" x14ac:dyDescent="0.35">
      <c r="A128">
        <v>2148</v>
      </c>
      <c r="B128" s="28">
        <f>'Number of displacements'!B128*Assumptions!C$21</f>
        <v>45451235.232520074</v>
      </c>
      <c r="C128" s="28">
        <f>'Number of displacements'!C128*Assumptions!D$21</f>
        <v>127662101.99080396</v>
      </c>
      <c r="D128" s="28">
        <f>'Number of displacements'!D128*Assumptions!E$21</f>
        <v>95402112.748858929</v>
      </c>
      <c r="E128" s="28">
        <f>'Number of displacements'!E128*Assumptions!F$21</f>
        <v>60630077.569625154</v>
      </c>
      <c r="F128" s="28">
        <f>'Number of displacements'!F128*Assumptions!G$21</f>
        <v>36084875.697109349</v>
      </c>
      <c r="G128" s="28">
        <f>'Number of displacements'!G128*Assumptions!H$21</f>
        <v>13354874.404693436</v>
      </c>
      <c r="I128" s="28">
        <f t="shared" si="1"/>
        <v>378585277.64361089</v>
      </c>
    </row>
    <row r="129" spans="1:9" x14ac:dyDescent="0.35">
      <c r="A129">
        <v>2149</v>
      </c>
      <c r="B129" s="28">
        <f>'Number of displacements'!B129*Assumptions!C$21</f>
        <v>46450536.55311881</v>
      </c>
      <c r="C129" s="28">
        <f>'Number of displacements'!C129*Assumptions!D$21</f>
        <v>130468910.35271493</v>
      </c>
      <c r="D129" s="28">
        <f>'Number of displacements'!D129*Assumptions!E$21</f>
        <v>97499645.561116427</v>
      </c>
      <c r="E129" s="28">
        <f>'Number of displacements'!E129*Assumptions!F$21</f>
        <v>61963104.411984324</v>
      </c>
      <c r="F129" s="28">
        <f>'Number of displacements'!F129*Assumptions!G$21</f>
        <v>36878246.080846742</v>
      </c>
      <c r="G129" s="28">
        <f>'Number of displacements'!G129*Assumptions!H$21</f>
        <v>13648497.747618377</v>
      </c>
      <c r="I129" s="28">
        <f t="shared" si="1"/>
        <v>386908940.70739961</v>
      </c>
    </row>
    <row r="130" spans="1:9" x14ac:dyDescent="0.35">
      <c r="A130">
        <v>2150</v>
      </c>
      <c r="B130" s="28">
        <f>'Number of displacements'!B130*Assumptions!C$21</f>
        <v>50355715.739665024</v>
      </c>
      <c r="C130" s="28">
        <f>'Number of displacements'!C130*Assumptions!D$21</f>
        <v>141437663.59021822</v>
      </c>
      <c r="D130" s="28">
        <f>'Number of displacements'!D130*Assumptions!E$21</f>
        <v>105696614.09571001</v>
      </c>
      <c r="E130" s="28">
        <f>'Number of displacements'!E130*Assumptions!F$21</f>
        <v>67172452.756254956</v>
      </c>
      <c r="F130" s="28">
        <f>'Number of displacements'!F130*Assumptions!G$21</f>
        <v>39978665.790026248</v>
      </c>
      <c r="G130" s="28">
        <f>'Number of displacements'!G130*Assumptions!H$21</f>
        <v>14795951.217196083</v>
      </c>
      <c r="I130" s="28">
        <f t="shared" si="1"/>
        <v>419437063.18907058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713-CA45-47F3-92D6-6FE3731CAC9D}">
  <sheetPr>
    <tabColor theme="1"/>
  </sheetPr>
  <dimension ref="A1:O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  <col min="10" max="11" width="13.453125" bestFit="1" customWidth="1"/>
    <col min="12" max="15" width="12.453125" bestFit="1" customWidth="1"/>
  </cols>
  <sheetData>
    <row r="1" spans="1:15" x14ac:dyDescent="0.35">
      <c r="A1" t="s">
        <v>123</v>
      </c>
      <c r="I1" t="s">
        <v>108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24">
        <v>100</v>
      </c>
      <c r="C3" s="24">
        <v>200</v>
      </c>
      <c r="D3" s="24">
        <v>130</v>
      </c>
      <c r="E3" s="24">
        <v>100</v>
      </c>
      <c r="F3" s="24">
        <v>80</v>
      </c>
      <c r="G3" s="24">
        <v>50</v>
      </c>
      <c r="I3">
        <v>2023</v>
      </c>
      <c r="J3" s="24">
        <v>100</v>
      </c>
      <c r="K3" s="24">
        <v>200</v>
      </c>
      <c r="L3" s="24">
        <v>130</v>
      </c>
      <c r="M3" s="24">
        <v>100</v>
      </c>
      <c r="N3" s="24">
        <v>80</v>
      </c>
      <c r="O3" s="24">
        <v>50</v>
      </c>
    </row>
    <row r="4" spans="1:15" x14ac:dyDescent="0.35">
      <c r="A4">
        <v>2024</v>
      </c>
      <c r="B4" s="24">
        <v>100</v>
      </c>
      <c r="C4" s="24">
        <v>200</v>
      </c>
      <c r="D4" s="24">
        <v>130</v>
      </c>
      <c r="E4" s="24">
        <v>100</v>
      </c>
      <c r="F4" s="24">
        <v>80</v>
      </c>
      <c r="G4" s="24">
        <v>50</v>
      </c>
      <c r="I4">
        <v>2024</v>
      </c>
      <c r="J4" s="24">
        <v>100</v>
      </c>
      <c r="K4" s="24">
        <v>200</v>
      </c>
      <c r="L4" s="24">
        <v>130</v>
      </c>
      <c r="M4" s="24">
        <v>100</v>
      </c>
      <c r="N4" s="24">
        <v>80</v>
      </c>
      <c r="O4" s="24">
        <v>50</v>
      </c>
    </row>
    <row r="5" spans="1:15" x14ac:dyDescent="0.35">
      <c r="A5">
        <v>2025</v>
      </c>
      <c r="B5" s="24">
        <v>100</v>
      </c>
      <c r="C5" s="24">
        <v>200</v>
      </c>
      <c r="D5" s="24">
        <v>130</v>
      </c>
      <c r="E5" s="24">
        <v>100</v>
      </c>
      <c r="F5" s="24">
        <v>80</v>
      </c>
      <c r="G5" s="24">
        <v>50</v>
      </c>
      <c r="I5">
        <v>2025</v>
      </c>
      <c r="J5" s="24">
        <v>100</v>
      </c>
      <c r="K5" s="24">
        <v>200</v>
      </c>
      <c r="L5" s="24">
        <v>130</v>
      </c>
      <c r="M5" s="24">
        <v>100</v>
      </c>
      <c r="N5" s="24">
        <v>80</v>
      </c>
      <c r="O5" s="24">
        <v>50</v>
      </c>
    </row>
    <row r="6" spans="1:15" x14ac:dyDescent="0.35">
      <c r="A6">
        <v>2026</v>
      </c>
      <c r="B6" s="24">
        <v>100</v>
      </c>
      <c r="C6" s="24">
        <v>200</v>
      </c>
      <c r="D6" s="24">
        <v>130</v>
      </c>
      <c r="E6" s="24">
        <v>100</v>
      </c>
      <c r="F6" s="24">
        <v>80</v>
      </c>
      <c r="G6" s="24">
        <v>50</v>
      </c>
      <c r="I6">
        <v>2026</v>
      </c>
      <c r="J6" s="24">
        <v>100</v>
      </c>
      <c r="K6" s="24">
        <v>200</v>
      </c>
      <c r="L6" s="24">
        <v>130</v>
      </c>
      <c r="M6" s="24">
        <v>100</v>
      </c>
      <c r="N6" s="24">
        <v>80</v>
      </c>
      <c r="O6" s="24">
        <v>50</v>
      </c>
    </row>
    <row r="7" spans="1:15" x14ac:dyDescent="0.35">
      <c r="A7">
        <v>2027</v>
      </c>
      <c r="B7" s="24">
        <v>100</v>
      </c>
      <c r="C7" s="24">
        <v>200</v>
      </c>
      <c r="D7" s="24">
        <v>130</v>
      </c>
      <c r="E7" s="24">
        <v>100</v>
      </c>
      <c r="F7" s="24">
        <v>80</v>
      </c>
      <c r="G7" s="24">
        <v>50</v>
      </c>
      <c r="I7">
        <v>2027</v>
      </c>
      <c r="J7" s="24">
        <v>100</v>
      </c>
      <c r="K7" s="24">
        <v>200</v>
      </c>
      <c r="L7" s="24">
        <v>130</v>
      </c>
      <c r="M7" s="24">
        <v>100</v>
      </c>
      <c r="N7" s="24">
        <v>80</v>
      </c>
      <c r="O7" s="24">
        <v>50</v>
      </c>
    </row>
    <row r="8" spans="1:15" x14ac:dyDescent="0.35">
      <c r="A8">
        <v>2028</v>
      </c>
      <c r="B8" s="24">
        <v>100</v>
      </c>
      <c r="C8" s="24">
        <v>200</v>
      </c>
      <c r="D8" s="24">
        <v>130</v>
      </c>
      <c r="E8" s="24">
        <v>100</v>
      </c>
      <c r="F8" s="24">
        <v>80</v>
      </c>
      <c r="G8" s="24">
        <v>50</v>
      </c>
      <c r="I8">
        <v>2028</v>
      </c>
      <c r="J8" s="24">
        <v>100</v>
      </c>
      <c r="K8" s="24">
        <v>200</v>
      </c>
      <c r="L8" s="24">
        <v>130</v>
      </c>
      <c r="M8" s="24">
        <v>100</v>
      </c>
      <c r="N8" s="24">
        <v>80</v>
      </c>
      <c r="O8" s="24">
        <v>50</v>
      </c>
    </row>
    <row r="9" spans="1:15" x14ac:dyDescent="0.35">
      <c r="A9">
        <v>2029</v>
      </c>
      <c r="B9" s="24">
        <v>100</v>
      </c>
      <c r="C9" s="24">
        <v>200</v>
      </c>
      <c r="D9" s="24">
        <v>130</v>
      </c>
      <c r="E9" s="24">
        <v>100</v>
      </c>
      <c r="F9" s="24">
        <v>80</v>
      </c>
      <c r="G9" s="24">
        <v>50</v>
      </c>
      <c r="I9">
        <v>2029</v>
      </c>
      <c r="J9" s="24">
        <v>100</v>
      </c>
      <c r="K9" s="24">
        <v>200</v>
      </c>
      <c r="L9" s="24">
        <v>130</v>
      </c>
      <c r="M9" s="24">
        <v>100</v>
      </c>
      <c r="N9" s="24">
        <v>80</v>
      </c>
      <c r="O9" s="24">
        <v>50</v>
      </c>
    </row>
    <row r="10" spans="1:15" x14ac:dyDescent="0.35">
      <c r="A10">
        <v>2030</v>
      </c>
      <c r="B10" s="24">
        <v>100</v>
      </c>
      <c r="C10" s="24">
        <v>200</v>
      </c>
      <c r="D10" s="24">
        <v>130</v>
      </c>
      <c r="E10" s="24">
        <v>100</v>
      </c>
      <c r="F10" s="24">
        <v>80</v>
      </c>
      <c r="G10" s="24">
        <v>50</v>
      </c>
      <c r="I10">
        <v>2030</v>
      </c>
      <c r="J10" s="24">
        <v>100</v>
      </c>
      <c r="K10" s="24">
        <v>200</v>
      </c>
      <c r="L10" s="24">
        <v>130</v>
      </c>
      <c r="M10" s="24">
        <v>100</v>
      </c>
      <c r="N10" s="24">
        <v>80</v>
      </c>
      <c r="O10" s="24">
        <v>50</v>
      </c>
    </row>
    <row r="11" spans="1:15" x14ac:dyDescent="0.35">
      <c r="A11">
        <v>2031</v>
      </c>
      <c r="B11" s="24">
        <v>100</v>
      </c>
      <c r="C11" s="24">
        <v>200</v>
      </c>
      <c r="D11" s="24">
        <v>130</v>
      </c>
      <c r="E11" s="24">
        <v>100</v>
      </c>
      <c r="F11" s="24">
        <v>80</v>
      </c>
      <c r="G11" s="24">
        <v>50</v>
      </c>
      <c r="I11">
        <v>2031</v>
      </c>
      <c r="J11" s="24">
        <v>100</v>
      </c>
      <c r="K11" s="24">
        <v>200</v>
      </c>
      <c r="L11" s="24">
        <v>130</v>
      </c>
      <c r="M11" s="24">
        <v>100</v>
      </c>
      <c r="N11" s="24">
        <v>80</v>
      </c>
      <c r="O11" s="24">
        <v>50</v>
      </c>
    </row>
    <row r="12" spans="1:15" x14ac:dyDescent="0.35">
      <c r="A12">
        <v>2032</v>
      </c>
      <c r="B12" s="24">
        <v>100</v>
      </c>
      <c r="C12" s="24">
        <v>200</v>
      </c>
      <c r="D12" s="24">
        <v>130</v>
      </c>
      <c r="E12" s="24">
        <v>100</v>
      </c>
      <c r="F12" s="24">
        <v>80</v>
      </c>
      <c r="G12" s="24">
        <v>50</v>
      </c>
      <c r="I12">
        <v>2032</v>
      </c>
      <c r="J12" s="24">
        <v>100</v>
      </c>
      <c r="K12" s="24">
        <v>200</v>
      </c>
      <c r="L12" s="24">
        <v>130</v>
      </c>
      <c r="M12" s="24">
        <v>100</v>
      </c>
      <c r="N12" s="24">
        <v>80</v>
      </c>
      <c r="O12" s="24">
        <v>50</v>
      </c>
    </row>
    <row r="13" spans="1:15" x14ac:dyDescent="0.35">
      <c r="A13">
        <v>2033</v>
      </c>
      <c r="B13" s="24">
        <v>100</v>
      </c>
      <c r="C13" s="24">
        <v>200</v>
      </c>
      <c r="D13" s="24">
        <v>130</v>
      </c>
      <c r="E13" s="24">
        <v>100</v>
      </c>
      <c r="F13" s="24">
        <v>80</v>
      </c>
      <c r="G13" s="24">
        <v>50</v>
      </c>
      <c r="I13">
        <v>2033</v>
      </c>
      <c r="J13" s="24">
        <v>100</v>
      </c>
      <c r="K13" s="24">
        <v>200</v>
      </c>
      <c r="L13" s="24">
        <v>130</v>
      </c>
      <c r="M13" s="24">
        <v>100</v>
      </c>
      <c r="N13" s="24">
        <v>80</v>
      </c>
      <c r="O13" s="24">
        <v>50</v>
      </c>
    </row>
    <row r="14" spans="1:15" x14ac:dyDescent="0.35">
      <c r="A14">
        <v>2034</v>
      </c>
      <c r="B14" s="24">
        <v>100</v>
      </c>
      <c r="C14" s="24">
        <v>200</v>
      </c>
      <c r="D14" s="24">
        <v>130</v>
      </c>
      <c r="E14" s="24">
        <v>100</v>
      </c>
      <c r="F14" s="24">
        <v>80</v>
      </c>
      <c r="G14" s="24">
        <v>50</v>
      </c>
      <c r="I14">
        <v>2034</v>
      </c>
      <c r="J14" s="24">
        <v>100</v>
      </c>
      <c r="K14" s="24">
        <v>200</v>
      </c>
      <c r="L14" s="24">
        <v>130</v>
      </c>
      <c r="M14" s="24">
        <v>100</v>
      </c>
      <c r="N14" s="24">
        <v>80</v>
      </c>
      <c r="O14" s="24">
        <v>50</v>
      </c>
    </row>
    <row r="15" spans="1:15" x14ac:dyDescent="0.35">
      <c r="A15">
        <v>2035</v>
      </c>
      <c r="B15" s="24">
        <v>100</v>
      </c>
      <c r="C15" s="24">
        <v>200</v>
      </c>
      <c r="D15" s="24">
        <v>130</v>
      </c>
      <c r="E15" s="24">
        <v>100</v>
      </c>
      <c r="F15" s="24">
        <v>80</v>
      </c>
      <c r="G15" s="24">
        <v>50</v>
      </c>
      <c r="I15">
        <v>2035</v>
      </c>
      <c r="J15" s="24">
        <v>100</v>
      </c>
      <c r="K15" s="24">
        <v>200</v>
      </c>
      <c r="L15" s="24">
        <v>130</v>
      </c>
      <c r="M15" s="24">
        <v>100</v>
      </c>
      <c r="N15" s="24">
        <v>80</v>
      </c>
      <c r="O15" s="24">
        <v>50</v>
      </c>
    </row>
    <row r="16" spans="1:15" x14ac:dyDescent="0.35">
      <c r="A16">
        <v>2036</v>
      </c>
      <c r="B16" s="24">
        <v>100</v>
      </c>
      <c r="C16" s="24">
        <v>200</v>
      </c>
      <c r="D16" s="24">
        <v>130</v>
      </c>
      <c r="E16" s="24">
        <v>100</v>
      </c>
      <c r="F16" s="24">
        <v>80</v>
      </c>
      <c r="G16" s="24">
        <v>50</v>
      </c>
      <c r="I16">
        <v>2036</v>
      </c>
      <c r="J16" s="24">
        <v>100</v>
      </c>
      <c r="K16" s="24">
        <v>200</v>
      </c>
      <c r="L16" s="24">
        <v>130</v>
      </c>
      <c r="M16" s="24">
        <v>100</v>
      </c>
      <c r="N16" s="24">
        <v>80</v>
      </c>
      <c r="O16" s="24">
        <v>50</v>
      </c>
    </row>
    <row r="17" spans="1:15" x14ac:dyDescent="0.35">
      <c r="A17">
        <v>2037</v>
      </c>
      <c r="B17" s="24">
        <v>100</v>
      </c>
      <c r="C17" s="24">
        <v>200</v>
      </c>
      <c r="D17" s="24">
        <v>130</v>
      </c>
      <c r="E17" s="24">
        <v>100</v>
      </c>
      <c r="F17" s="24">
        <v>80</v>
      </c>
      <c r="G17" s="24">
        <v>50</v>
      </c>
      <c r="I17">
        <v>2037</v>
      </c>
      <c r="J17" s="24">
        <v>100</v>
      </c>
      <c r="K17" s="24">
        <v>200</v>
      </c>
      <c r="L17" s="24">
        <v>130</v>
      </c>
      <c r="M17" s="24">
        <v>100</v>
      </c>
      <c r="N17" s="24">
        <v>80</v>
      </c>
      <c r="O17" s="24">
        <v>50</v>
      </c>
    </row>
    <row r="18" spans="1:15" x14ac:dyDescent="0.35">
      <c r="A18">
        <v>2038</v>
      </c>
      <c r="B18" s="24">
        <v>100</v>
      </c>
      <c r="C18" s="24">
        <v>200</v>
      </c>
      <c r="D18" s="24">
        <v>130</v>
      </c>
      <c r="E18" s="24">
        <v>100</v>
      </c>
      <c r="F18" s="24">
        <v>80</v>
      </c>
      <c r="G18" s="24">
        <v>50</v>
      </c>
      <c r="I18">
        <v>2038</v>
      </c>
      <c r="J18" s="24">
        <v>100</v>
      </c>
      <c r="K18" s="24">
        <v>200</v>
      </c>
      <c r="L18" s="24">
        <v>130</v>
      </c>
      <c r="M18" s="24">
        <v>100</v>
      </c>
      <c r="N18" s="24">
        <v>80</v>
      </c>
      <c r="O18" s="24">
        <v>50</v>
      </c>
    </row>
    <row r="19" spans="1:15" x14ac:dyDescent="0.35">
      <c r="A19">
        <v>2039</v>
      </c>
      <c r="B19" s="24">
        <v>100</v>
      </c>
      <c r="C19" s="24">
        <v>200</v>
      </c>
      <c r="D19" s="24">
        <v>130</v>
      </c>
      <c r="E19" s="24">
        <v>100</v>
      </c>
      <c r="F19" s="24">
        <v>80</v>
      </c>
      <c r="G19" s="24">
        <v>50</v>
      </c>
      <c r="I19">
        <v>2039</v>
      </c>
      <c r="J19" s="24">
        <v>100</v>
      </c>
      <c r="K19" s="24">
        <v>200</v>
      </c>
      <c r="L19" s="24">
        <v>130</v>
      </c>
      <c r="M19" s="24">
        <v>100</v>
      </c>
      <c r="N19" s="24">
        <v>80</v>
      </c>
      <c r="O19" s="24">
        <v>50</v>
      </c>
    </row>
    <row r="20" spans="1:15" x14ac:dyDescent="0.35">
      <c r="A20">
        <v>2040</v>
      </c>
      <c r="B20" s="24">
        <v>100</v>
      </c>
      <c r="C20" s="24">
        <v>200</v>
      </c>
      <c r="D20" s="24">
        <v>130</v>
      </c>
      <c r="E20" s="24">
        <v>100</v>
      </c>
      <c r="F20" s="24">
        <v>80</v>
      </c>
      <c r="G20" s="24">
        <v>50</v>
      </c>
      <c r="I20">
        <v>2040</v>
      </c>
      <c r="J20" s="24">
        <v>100</v>
      </c>
      <c r="K20" s="24">
        <v>200</v>
      </c>
      <c r="L20" s="24">
        <v>130</v>
      </c>
      <c r="M20" s="24">
        <v>100</v>
      </c>
      <c r="N20" s="24">
        <v>80</v>
      </c>
      <c r="O20" s="24">
        <v>50</v>
      </c>
    </row>
    <row r="21" spans="1:15" x14ac:dyDescent="0.35">
      <c r="A21">
        <v>2041</v>
      </c>
      <c r="B21" s="24">
        <v>100</v>
      </c>
      <c r="C21" s="24">
        <v>200</v>
      </c>
      <c r="D21" s="24">
        <v>130</v>
      </c>
      <c r="E21" s="24">
        <v>100</v>
      </c>
      <c r="F21" s="24">
        <v>80</v>
      </c>
      <c r="G21" s="24">
        <v>50</v>
      </c>
      <c r="I21">
        <v>2041</v>
      </c>
      <c r="J21" s="24">
        <v>100</v>
      </c>
      <c r="K21" s="24">
        <v>200</v>
      </c>
      <c r="L21" s="24">
        <v>130</v>
      </c>
      <c r="M21" s="24">
        <v>100</v>
      </c>
      <c r="N21" s="24">
        <v>80</v>
      </c>
      <c r="O21" s="24">
        <v>50</v>
      </c>
    </row>
    <row r="22" spans="1:15" x14ac:dyDescent="0.35">
      <c r="A22">
        <v>2042</v>
      </c>
      <c r="B22" s="24">
        <v>100</v>
      </c>
      <c r="C22" s="24">
        <v>200</v>
      </c>
      <c r="D22" s="24">
        <v>130</v>
      </c>
      <c r="E22" s="24">
        <v>100</v>
      </c>
      <c r="F22" s="24">
        <v>80</v>
      </c>
      <c r="G22" s="24">
        <v>50</v>
      </c>
      <c r="I22">
        <v>2042</v>
      </c>
      <c r="J22" s="24">
        <v>100</v>
      </c>
      <c r="K22" s="24">
        <v>200</v>
      </c>
      <c r="L22" s="24">
        <v>130</v>
      </c>
      <c r="M22" s="24">
        <v>100</v>
      </c>
      <c r="N22" s="24">
        <v>80</v>
      </c>
      <c r="O22" s="24">
        <v>50</v>
      </c>
    </row>
    <row r="23" spans="1:15" x14ac:dyDescent="0.35">
      <c r="A23">
        <v>2043</v>
      </c>
      <c r="B23" s="24">
        <v>100</v>
      </c>
      <c r="C23" s="24">
        <v>200</v>
      </c>
      <c r="D23" s="24">
        <v>130</v>
      </c>
      <c r="E23" s="24">
        <v>100</v>
      </c>
      <c r="F23" s="24">
        <v>80</v>
      </c>
      <c r="G23" s="24">
        <v>50</v>
      </c>
      <c r="I23">
        <v>2043</v>
      </c>
      <c r="J23" s="24">
        <v>100</v>
      </c>
      <c r="K23" s="24">
        <v>200</v>
      </c>
      <c r="L23" s="24">
        <v>130</v>
      </c>
      <c r="M23" s="24">
        <v>100</v>
      </c>
      <c r="N23" s="24">
        <v>80</v>
      </c>
      <c r="O23" s="24">
        <v>50</v>
      </c>
    </row>
    <row r="24" spans="1:15" x14ac:dyDescent="0.35">
      <c r="A24">
        <v>2044</v>
      </c>
      <c r="B24" s="24">
        <v>100</v>
      </c>
      <c r="C24" s="24">
        <v>200</v>
      </c>
      <c r="D24" s="24">
        <v>130</v>
      </c>
      <c r="E24" s="24">
        <v>100</v>
      </c>
      <c r="F24" s="24">
        <v>80</v>
      </c>
      <c r="G24" s="24">
        <v>50</v>
      </c>
      <c r="I24">
        <v>2044</v>
      </c>
      <c r="J24" s="24">
        <v>100</v>
      </c>
      <c r="K24" s="24">
        <v>200</v>
      </c>
      <c r="L24" s="24">
        <v>130</v>
      </c>
      <c r="M24" s="24">
        <v>100</v>
      </c>
      <c r="N24" s="24">
        <v>80</v>
      </c>
      <c r="O24" s="24">
        <v>50</v>
      </c>
    </row>
    <row r="25" spans="1:15" x14ac:dyDescent="0.35">
      <c r="A25">
        <v>2045</v>
      </c>
      <c r="B25" s="24">
        <v>100</v>
      </c>
      <c r="C25" s="24">
        <v>200</v>
      </c>
      <c r="D25" s="24">
        <v>130</v>
      </c>
      <c r="E25" s="24">
        <v>100</v>
      </c>
      <c r="F25" s="24">
        <v>80</v>
      </c>
      <c r="G25" s="24">
        <v>50</v>
      </c>
      <c r="I25">
        <v>2045</v>
      </c>
      <c r="J25" s="24">
        <v>100</v>
      </c>
      <c r="K25" s="24">
        <v>200</v>
      </c>
      <c r="L25" s="24">
        <v>130</v>
      </c>
      <c r="M25" s="24">
        <v>100</v>
      </c>
      <c r="N25" s="24">
        <v>80</v>
      </c>
      <c r="O25" s="24">
        <v>50</v>
      </c>
    </row>
    <row r="26" spans="1:15" x14ac:dyDescent="0.35">
      <c r="A26">
        <v>2046</v>
      </c>
      <c r="B26" s="24">
        <v>100</v>
      </c>
      <c r="C26" s="24">
        <v>200</v>
      </c>
      <c r="D26" s="24">
        <v>130</v>
      </c>
      <c r="E26" s="24">
        <v>100</v>
      </c>
      <c r="F26" s="24">
        <v>80</v>
      </c>
      <c r="G26" s="24">
        <v>50</v>
      </c>
      <c r="I26">
        <v>2046</v>
      </c>
      <c r="J26" s="24">
        <v>100</v>
      </c>
      <c r="K26" s="24">
        <v>200</v>
      </c>
      <c r="L26" s="24">
        <v>130</v>
      </c>
      <c r="M26" s="24">
        <v>100</v>
      </c>
      <c r="N26" s="24">
        <v>80</v>
      </c>
      <c r="O26" s="24">
        <v>50</v>
      </c>
    </row>
    <row r="27" spans="1:15" x14ac:dyDescent="0.35">
      <c r="A27">
        <v>2047</v>
      </c>
      <c r="B27" s="24">
        <v>100</v>
      </c>
      <c r="C27" s="24">
        <v>200</v>
      </c>
      <c r="D27" s="24">
        <v>130</v>
      </c>
      <c r="E27" s="24">
        <v>100</v>
      </c>
      <c r="F27" s="24">
        <v>80</v>
      </c>
      <c r="G27" s="24">
        <v>50</v>
      </c>
      <c r="I27">
        <v>2047</v>
      </c>
      <c r="J27" s="24">
        <v>100</v>
      </c>
      <c r="K27" s="24">
        <v>200</v>
      </c>
      <c r="L27" s="24">
        <v>130</v>
      </c>
      <c r="M27" s="24">
        <v>100</v>
      </c>
      <c r="N27" s="24">
        <v>80</v>
      </c>
      <c r="O27" s="24">
        <v>50</v>
      </c>
    </row>
    <row r="28" spans="1:15" x14ac:dyDescent="0.35">
      <c r="A28">
        <v>2048</v>
      </c>
      <c r="B28" s="24">
        <v>100</v>
      </c>
      <c r="C28" s="24">
        <v>200</v>
      </c>
      <c r="D28" s="24">
        <v>130</v>
      </c>
      <c r="E28" s="24">
        <v>100</v>
      </c>
      <c r="F28" s="24">
        <v>80</v>
      </c>
      <c r="G28" s="24">
        <v>50</v>
      </c>
      <c r="I28">
        <v>2048</v>
      </c>
      <c r="J28" s="24">
        <v>100</v>
      </c>
      <c r="K28" s="24">
        <v>200</v>
      </c>
      <c r="L28" s="24">
        <v>130</v>
      </c>
      <c r="M28" s="24">
        <v>100</v>
      </c>
      <c r="N28" s="24">
        <v>80</v>
      </c>
      <c r="O28" s="24">
        <v>50</v>
      </c>
    </row>
    <row r="29" spans="1:15" x14ac:dyDescent="0.35">
      <c r="A29">
        <v>2049</v>
      </c>
      <c r="B29" s="24">
        <v>100</v>
      </c>
      <c r="C29" s="24">
        <v>200</v>
      </c>
      <c r="D29" s="24">
        <v>130</v>
      </c>
      <c r="E29" s="24">
        <v>100</v>
      </c>
      <c r="F29" s="24">
        <v>80</v>
      </c>
      <c r="G29" s="24">
        <v>50</v>
      </c>
      <c r="I29">
        <v>2049</v>
      </c>
      <c r="J29" s="24">
        <v>100</v>
      </c>
      <c r="K29" s="24">
        <v>200</v>
      </c>
      <c r="L29" s="24">
        <v>130</v>
      </c>
      <c r="M29" s="24">
        <v>100</v>
      </c>
      <c r="N29" s="24">
        <v>80</v>
      </c>
      <c r="O29" s="24">
        <v>50</v>
      </c>
    </row>
    <row r="30" spans="1:15" x14ac:dyDescent="0.35">
      <c r="A30">
        <v>2050</v>
      </c>
      <c r="B30" s="24">
        <v>100</v>
      </c>
      <c r="C30" s="24">
        <v>200</v>
      </c>
      <c r="D30" s="24">
        <v>130</v>
      </c>
      <c r="E30" s="24">
        <v>100</v>
      </c>
      <c r="F30" s="24">
        <v>80</v>
      </c>
      <c r="G30" s="24">
        <v>50</v>
      </c>
      <c r="I30">
        <v>2050</v>
      </c>
      <c r="J30" s="24">
        <v>100</v>
      </c>
      <c r="K30" s="24">
        <v>200</v>
      </c>
      <c r="L30" s="24">
        <v>130</v>
      </c>
      <c r="M30" s="24">
        <v>100</v>
      </c>
      <c r="N30" s="24">
        <v>80</v>
      </c>
      <c r="O30" s="24">
        <v>50</v>
      </c>
    </row>
    <row r="31" spans="1:15" x14ac:dyDescent="0.35">
      <c r="A31">
        <v>2051</v>
      </c>
      <c r="B31" s="24">
        <v>100</v>
      </c>
      <c r="C31" s="24">
        <v>200</v>
      </c>
      <c r="D31" s="24">
        <v>130</v>
      </c>
      <c r="E31" s="24">
        <v>100</v>
      </c>
      <c r="F31" s="24">
        <v>80</v>
      </c>
      <c r="G31" s="24">
        <v>50</v>
      </c>
      <c r="I31">
        <v>2051</v>
      </c>
      <c r="J31" s="24">
        <v>100</v>
      </c>
      <c r="K31" s="24">
        <v>200</v>
      </c>
      <c r="L31" s="24">
        <v>130</v>
      </c>
      <c r="M31" s="24">
        <v>100</v>
      </c>
      <c r="N31" s="24">
        <v>80</v>
      </c>
      <c r="O31" s="24">
        <v>50</v>
      </c>
    </row>
    <row r="32" spans="1:15" x14ac:dyDescent="0.35">
      <c r="A32">
        <v>2052</v>
      </c>
      <c r="B32" s="24">
        <v>100</v>
      </c>
      <c r="C32" s="24">
        <v>200</v>
      </c>
      <c r="D32" s="24">
        <v>130</v>
      </c>
      <c r="E32" s="24">
        <v>100</v>
      </c>
      <c r="F32" s="24">
        <v>80</v>
      </c>
      <c r="G32" s="24">
        <v>50</v>
      </c>
      <c r="I32">
        <v>2052</v>
      </c>
      <c r="J32" s="24">
        <v>100</v>
      </c>
      <c r="K32" s="24">
        <v>200</v>
      </c>
      <c r="L32" s="24">
        <v>130</v>
      </c>
      <c r="M32" s="24">
        <v>100</v>
      </c>
      <c r="N32" s="24">
        <v>80</v>
      </c>
      <c r="O32" s="24">
        <v>50</v>
      </c>
    </row>
    <row r="33" spans="1:15" x14ac:dyDescent="0.35">
      <c r="A33">
        <v>2053</v>
      </c>
      <c r="B33" s="24">
        <v>100</v>
      </c>
      <c r="C33" s="24">
        <v>200</v>
      </c>
      <c r="D33" s="24">
        <v>130</v>
      </c>
      <c r="E33" s="24">
        <v>100</v>
      </c>
      <c r="F33" s="24">
        <v>80</v>
      </c>
      <c r="G33" s="24">
        <v>50</v>
      </c>
      <c r="I33">
        <v>2053</v>
      </c>
      <c r="J33" s="24">
        <v>100</v>
      </c>
      <c r="K33" s="24">
        <v>200</v>
      </c>
      <c r="L33" s="24">
        <v>130</v>
      </c>
      <c r="M33" s="24">
        <v>100</v>
      </c>
      <c r="N33" s="24">
        <v>80</v>
      </c>
      <c r="O33" s="24">
        <v>50</v>
      </c>
    </row>
    <row r="34" spans="1:15" x14ac:dyDescent="0.35">
      <c r="A34">
        <v>2054</v>
      </c>
      <c r="B34" s="24">
        <v>100</v>
      </c>
      <c r="C34" s="24">
        <v>200</v>
      </c>
      <c r="D34" s="24">
        <v>130</v>
      </c>
      <c r="E34" s="24">
        <v>100</v>
      </c>
      <c r="F34" s="24">
        <v>80</v>
      </c>
      <c r="G34" s="24">
        <v>50</v>
      </c>
      <c r="I34">
        <v>2054</v>
      </c>
      <c r="J34" s="24">
        <v>100</v>
      </c>
      <c r="K34" s="24">
        <v>200</v>
      </c>
      <c r="L34" s="24">
        <v>130</v>
      </c>
      <c r="M34" s="24">
        <v>100</v>
      </c>
      <c r="N34" s="24">
        <v>80</v>
      </c>
      <c r="O34" s="24">
        <v>50</v>
      </c>
    </row>
    <row r="35" spans="1:15" x14ac:dyDescent="0.35">
      <c r="A35">
        <v>2055</v>
      </c>
      <c r="B35" s="24">
        <v>100</v>
      </c>
      <c r="C35" s="24">
        <v>200</v>
      </c>
      <c r="D35" s="24">
        <v>130</v>
      </c>
      <c r="E35" s="24">
        <v>100</v>
      </c>
      <c r="F35" s="24">
        <v>80</v>
      </c>
      <c r="G35" s="24">
        <v>50</v>
      </c>
      <c r="I35">
        <v>2055</v>
      </c>
      <c r="J35" s="24">
        <v>100</v>
      </c>
      <c r="K35" s="24">
        <v>200</v>
      </c>
      <c r="L35" s="24">
        <v>130</v>
      </c>
      <c r="M35" s="24">
        <v>100</v>
      </c>
      <c r="N35" s="24">
        <v>80</v>
      </c>
      <c r="O35" s="24">
        <v>50</v>
      </c>
    </row>
    <row r="36" spans="1:15" x14ac:dyDescent="0.35">
      <c r="A36">
        <v>2056</v>
      </c>
      <c r="B36" s="24">
        <v>100</v>
      </c>
      <c r="C36" s="24">
        <v>200</v>
      </c>
      <c r="D36" s="24">
        <v>130</v>
      </c>
      <c r="E36" s="24">
        <v>100</v>
      </c>
      <c r="F36" s="24">
        <v>80</v>
      </c>
      <c r="G36" s="24">
        <v>50</v>
      </c>
      <c r="I36">
        <v>2056</v>
      </c>
      <c r="J36" s="24">
        <v>100</v>
      </c>
      <c r="K36" s="24">
        <v>200</v>
      </c>
      <c r="L36" s="24">
        <v>130</v>
      </c>
      <c r="M36" s="24">
        <v>100</v>
      </c>
      <c r="N36" s="24">
        <v>80</v>
      </c>
      <c r="O36" s="24">
        <v>50</v>
      </c>
    </row>
    <row r="37" spans="1:15" x14ac:dyDescent="0.35">
      <c r="A37">
        <v>2057</v>
      </c>
      <c r="B37" s="24">
        <v>100</v>
      </c>
      <c r="C37" s="24">
        <v>200</v>
      </c>
      <c r="D37" s="24">
        <v>130</v>
      </c>
      <c r="E37" s="24">
        <v>100</v>
      </c>
      <c r="F37" s="24">
        <v>80</v>
      </c>
      <c r="G37" s="24">
        <v>50</v>
      </c>
      <c r="I37">
        <v>2057</v>
      </c>
      <c r="J37" s="24">
        <v>100</v>
      </c>
      <c r="K37" s="24">
        <v>200</v>
      </c>
      <c r="L37" s="24">
        <v>130</v>
      </c>
      <c r="M37" s="24">
        <v>100</v>
      </c>
      <c r="N37" s="24">
        <v>80</v>
      </c>
      <c r="O37" s="24">
        <v>50</v>
      </c>
    </row>
    <row r="38" spans="1:15" x14ac:dyDescent="0.35">
      <c r="A38">
        <v>2058</v>
      </c>
      <c r="B38" s="24">
        <v>100</v>
      </c>
      <c r="C38" s="24">
        <v>200</v>
      </c>
      <c r="D38" s="24">
        <v>130</v>
      </c>
      <c r="E38" s="24">
        <v>100</v>
      </c>
      <c r="F38" s="24">
        <v>80</v>
      </c>
      <c r="G38" s="24">
        <v>50</v>
      </c>
      <c r="I38">
        <v>2058</v>
      </c>
      <c r="J38" s="24">
        <v>100</v>
      </c>
      <c r="K38" s="24">
        <v>200</v>
      </c>
      <c r="L38" s="24">
        <v>130</v>
      </c>
      <c r="M38" s="24">
        <v>100</v>
      </c>
      <c r="N38" s="24">
        <v>80</v>
      </c>
      <c r="O38" s="24">
        <v>50</v>
      </c>
    </row>
    <row r="39" spans="1:15" x14ac:dyDescent="0.35">
      <c r="A39">
        <v>2059</v>
      </c>
      <c r="B39" s="24">
        <v>100</v>
      </c>
      <c r="C39" s="24">
        <v>200</v>
      </c>
      <c r="D39" s="24">
        <v>130</v>
      </c>
      <c r="E39" s="24">
        <v>100</v>
      </c>
      <c r="F39" s="24">
        <v>80</v>
      </c>
      <c r="G39" s="24">
        <v>50</v>
      </c>
      <c r="I39">
        <v>2059</v>
      </c>
      <c r="J39" s="24">
        <v>100</v>
      </c>
      <c r="K39" s="24">
        <v>200</v>
      </c>
      <c r="L39" s="24">
        <v>130</v>
      </c>
      <c r="M39" s="24">
        <v>100</v>
      </c>
      <c r="N39" s="24">
        <v>80</v>
      </c>
      <c r="O39" s="24">
        <v>50</v>
      </c>
    </row>
    <row r="40" spans="1:15" x14ac:dyDescent="0.35">
      <c r="A40">
        <v>2060</v>
      </c>
      <c r="B40" s="24">
        <v>100</v>
      </c>
      <c r="C40" s="24">
        <v>200</v>
      </c>
      <c r="D40" s="24">
        <v>130</v>
      </c>
      <c r="E40" s="24">
        <v>100</v>
      </c>
      <c r="F40" s="24">
        <v>80</v>
      </c>
      <c r="G40" s="24">
        <v>50</v>
      </c>
      <c r="I40">
        <v>2060</v>
      </c>
      <c r="J40" s="24">
        <v>100</v>
      </c>
      <c r="K40" s="24">
        <v>200</v>
      </c>
      <c r="L40" s="24">
        <v>130</v>
      </c>
      <c r="M40" s="24">
        <v>100</v>
      </c>
      <c r="N40" s="24">
        <v>80</v>
      </c>
      <c r="O40" s="24">
        <v>50</v>
      </c>
    </row>
    <row r="41" spans="1:15" x14ac:dyDescent="0.35">
      <c r="A41">
        <v>2061</v>
      </c>
      <c r="B41" s="24">
        <v>100</v>
      </c>
      <c r="C41" s="24">
        <v>200</v>
      </c>
      <c r="D41" s="24">
        <v>130</v>
      </c>
      <c r="E41" s="24">
        <v>100</v>
      </c>
      <c r="F41" s="24">
        <v>80</v>
      </c>
      <c r="G41" s="24">
        <v>50</v>
      </c>
      <c r="I41">
        <v>2061</v>
      </c>
      <c r="J41" s="24">
        <v>100</v>
      </c>
      <c r="K41" s="24">
        <v>200</v>
      </c>
      <c r="L41" s="24">
        <v>130</v>
      </c>
      <c r="M41" s="24">
        <v>100</v>
      </c>
      <c r="N41" s="24">
        <v>80</v>
      </c>
      <c r="O41" s="24">
        <v>50</v>
      </c>
    </row>
    <row r="42" spans="1:15" x14ac:dyDescent="0.35">
      <c r="A42">
        <v>2062</v>
      </c>
      <c r="B42" s="24">
        <v>100</v>
      </c>
      <c r="C42" s="24">
        <v>200</v>
      </c>
      <c r="D42" s="24">
        <v>130</v>
      </c>
      <c r="E42" s="24">
        <v>100</v>
      </c>
      <c r="F42" s="24">
        <v>80</v>
      </c>
      <c r="G42" s="24">
        <v>50</v>
      </c>
      <c r="I42">
        <v>2062</v>
      </c>
      <c r="J42" s="24">
        <v>100</v>
      </c>
      <c r="K42" s="24">
        <v>200</v>
      </c>
      <c r="L42" s="24">
        <v>130</v>
      </c>
      <c r="M42" s="24">
        <v>100</v>
      </c>
      <c r="N42" s="24">
        <v>80</v>
      </c>
      <c r="O42" s="24">
        <v>50</v>
      </c>
    </row>
    <row r="43" spans="1:15" x14ac:dyDescent="0.35">
      <c r="A43">
        <v>2063</v>
      </c>
      <c r="B43" s="24">
        <v>100</v>
      </c>
      <c r="C43" s="24">
        <v>200</v>
      </c>
      <c r="D43" s="24">
        <v>130</v>
      </c>
      <c r="E43" s="24">
        <v>100</v>
      </c>
      <c r="F43" s="24">
        <v>80</v>
      </c>
      <c r="G43" s="24">
        <v>50</v>
      </c>
      <c r="I43">
        <v>2063</v>
      </c>
      <c r="J43" s="24">
        <v>100</v>
      </c>
      <c r="K43" s="24">
        <v>200</v>
      </c>
      <c r="L43" s="24">
        <v>130</v>
      </c>
      <c r="M43" s="24">
        <v>100</v>
      </c>
      <c r="N43" s="24">
        <v>80</v>
      </c>
      <c r="O43" s="24">
        <v>50</v>
      </c>
    </row>
    <row r="44" spans="1:15" x14ac:dyDescent="0.35">
      <c r="A44">
        <v>2064</v>
      </c>
      <c r="B44" s="24">
        <v>100</v>
      </c>
      <c r="C44" s="24">
        <v>200</v>
      </c>
      <c r="D44" s="24">
        <v>130</v>
      </c>
      <c r="E44" s="24">
        <v>100</v>
      </c>
      <c r="F44" s="24">
        <v>80</v>
      </c>
      <c r="G44" s="24">
        <v>50</v>
      </c>
      <c r="I44">
        <v>2064</v>
      </c>
      <c r="J44" s="24">
        <v>100</v>
      </c>
      <c r="K44" s="24">
        <v>200</v>
      </c>
      <c r="L44" s="24">
        <v>130</v>
      </c>
      <c r="M44" s="24">
        <v>100</v>
      </c>
      <c r="N44" s="24">
        <v>80</v>
      </c>
      <c r="O44" s="24">
        <v>50</v>
      </c>
    </row>
    <row r="45" spans="1:15" x14ac:dyDescent="0.35">
      <c r="A45">
        <v>2065</v>
      </c>
      <c r="B45" s="24">
        <v>100</v>
      </c>
      <c r="C45" s="24">
        <v>200</v>
      </c>
      <c r="D45" s="24">
        <v>130</v>
      </c>
      <c r="E45" s="24">
        <v>100</v>
      </c>
      <c r="F45" s="24">
        <v>80</v>
      </c>
      <c r="G45" s="24">
        <v>50</v>
      </c>
      <c r="I45">
        <v>2065</v>
      </c>
      <c r="J45" s="24">
        <v>100</v>
      </c>
      <c r="K45" s="24">
        <v>200</v>
      </c>
      <c r="L45" s="24">
        <v>130</v>
      </c>
      <c r="M45" s="24">
        <v>100</v>
      </c>
      <c r="N45" s="24">
        <v>80</v>
      </c>
      <c r="O45" s="24">
        <v>50</v>
      </c>
    </row>
    <row r="46" spans="1:15" x14ac:dyDescent="0.35">
      <c r="A46">
        <v>2066</v>
      </c>
      <c r="B46" s="24">
        <v>100</v>
      </c>
      <c r="C46" s="24">
        <v>200</v>
      </c>
      <c r="D46" s="24">
        <v>130</v>
      </c>
      <c r="E46" s="24">
        <v>100</v>
      </c>
      <c r="F46" s="24">
        <v>80</v>
      </c>
      <c r="G46" s="24">
        <v>50</v>
      </c>
      <c r="I46">
        <v>2066</v>
      </c>
      <c r="J46" s="24">
        <v>100</v>
      </c>
      <c r="K46" s="24">
        <v>200</v>
      </c>
      <c r="L46" s="24">
        <v>130</v>
      </c>
      <c r="M46" s="24">
        <v>100</v>
      </c>
      <c r="N46" s="24">
        <v>80</v>
      </c>
      <c r="O46" s="24">
        <v>50</v>
      </c>
    </row>
    <row r="47" spans="1:15" x14ac:dyDescent="0.35">
      <c r="A47">
        <v>2067</v>
      </c>
      <c r="B47" s="24">
        <v>100</v>
      </c>
      <c r="C47" s="24">
        <v>200</v>
      </c>
      <c r="D47" s="24">
        <v>130</v>
      </c>
      <c r="E47" s="24">
        <v>100</v>
      </c>
      <c r="F47" s="24">
        <v>80</v>
      </c>
      <c r="G47" s="24">
        <v>50</v>
      </c>
      <c r="I47">
        <v>2067</v>
      </c>
      <c r="J47" s="24">
        <v>100</v>
      </c>
      <c r="K47" s="24">
        <v>200</v>
      </c>
      <c r="L47" s="24">
        <v>130</v>
      </c>
      <c r="M47" s="24">
        <v>100</v>
      </c>
      <c r="N47" s="24">
        <v>80</v>
      </c>
      <c r="O47" s="24">
        <v>50</v>
      </c>
    </row>
    <row r="48" spans="1:15" x14ac:dyDescent="0.35">
      <c r="A48">
        <v>2068</v>
      </c>
      <c r="B48" s="24">
        <v>100</v>
      </c>
      <c r="C48" s="24">
        <v>200</v>
      </c>
      <c r="D48" s="24">
        <v>130</v>
      </c>
      <c r="E48" s="24">
        <v>100</v>
      </c>
      <c r="F48" s="24">
        <v>80</v>
      </c>
      <c r="G48" s="24">
        <v>50</v>
      </c>
      <c r="I48">
        <v>2068</v>
      </c>
      <c r="J48" s="24">
        <v>100</v>
      </c>
      <c r="K48" s="24">
        <v>200</v>
      </c>
      <c r="L48" s="24">
        <v>130</v>
      </c>
      <c r="M48" s="24">
        <v>100</v>
      </c>
      <c r="N48" s="24">
        <v>80</v>
      </c>
      <c r="O48" s="24">
        <v>50</v>
      </c>
    </row>
    <row r="49" spans="1:15" x14ac:dyDescent="0.35">
      <c r="A49">
        <v>2069</v>
      </c>
      <c r="B49" s="24">
        <v>100</v>
      </c>
      <c r="C49" s="24">
        <v>200</v>
      </c>
      <c r="D49" s="24">
        <v>130</v>
      </c>
      <c r="E49" s="24">
        <v>100</v>
      </c>
      <c r="F49" s="24">
        <v>80</v>
      </c>
      <c r="G49" s="24">
        <v>50</v>
      </c>
      <c r="I49">
        <v>2069</v>
      </c>
      <c r="J49" s="24">
        <v>100</v>
      </c>
      <c r="K49" s="24">
        <v>200</v>
      </c>
      <c r="L49" s="24">
        <v>130</v>
      </c>
      <c r="M49" s="24">
        <v>100</v>
      </c>
      <c r="N49" s="24">
        <v>80</v>
      </c>
      <c r="O49" s="24">
        <v>50</v>
      </c>
    </row>
    <row r="50" spans="1:15" x14ac:dyDescent="0.35">
      <c r="A50">
        <v>2070</v>
      </c>
      <c r="B50" s="24">
        <v>100</v>
      </c>
      <c r="C50" s="24">
        <v>200</v>
      </c>
      <c r="D50" s="24">
        <v>130</v>
      </c>
      <c r="E50" s="24">
        <v>100</v>
      </c>
      <c r="F50" s="24">
        <v>80</v>
      </c>
      <c r="G50" s="24">
        <v>50</v>
      </c>
      <c r="I50">
        <v>2070</v>
      </c>
      <c r="J50" s="24">
        <v>100</v>
      </c>
      <c r="K50" s="24">
        <v>200</v>
      </c>
      <c r="L50" s="24">
        <v>130</v>
      </c>
      <c r="M50" s="24">
        <v>100</v>
      </c>
      <c r="N50" s="24">
        <v>80</v>
      </c>
      <c r="O50" s="24">
        <v>50</v>
      </c>
    </row>
    <row r="51" spans="1:15" x14ac:dyDescent="0.35">
      <c r="A51">
        <v>2071</v>
      </c>
      <c r="B51" s="24">
        <v>100</v>
      </c>
      <c r="C51" s="24">
        <v>200</v>
      </c>
      <c r="D51" s="24">
        <v>130</v>
      </c>
      <c r="E51" s="24">
        <v>100</v>
      </c>
      <c r="F51" s="24">
        <v>80</v>
      </c>
      <c r="G51" s="24">
        <v>50</v>
      </c>
      <c r="I51">
        <v>2071</v>
      </c>
      <c r="J51" s="24">
        <v>100</v>
      </c>
      <c r="K51" s="24">
        <v>200</v>
      </c>
      <c r="L51" s="24">
        <v>130</v>
      </c>
      <c r="M51" s="24">
        <v>100</v>
      </c>
      <c r="N51" s="24">
        <v>80</v>
      </c>
      <c r="O51" s="24">
        <v>50</v>
      </c>
    </row>
    <row r="52" spans="1:15" x14ac:dyDescent="0.35">
      <c r="A52">
        <v>2072</v>
      </c>
      <c r="B52" s="24">
        <v>100</v>
      </c>
      <c r="C52" s="24">
        <v>200</v>
      </c>
      <c r="D52" s="24">
        <v>130</v>
      </c>
      <c r="E52" s="24">
        <v>100</v>
      </c>
      <c r="F52" s="24">
        <v>80</v>
      </c>
      <c r="G52" s="24">
        <v>50</v>
      </c>
      <c r="I52">
        <v>2072</v>
      </c>
      <c r="J52" s="24">
        <v>100</v>
      </c>
      <c r="K52" s="24">
        <v>200</v>
      </c>
      <c r="L52" s="24">
        <v>130</v>
      </c>
      <c r="M52" s="24">
        <v>100</v>
      </c>
      <c r="N52" s="24">
        <v>80</v>
      </c>
      <c r="O52" s="24">
        <v>50</v>
      </c>
    </row>
    <row r="53" spans="1:15" x14ac:dyDescent="0.35">
      <c r="A53">
        <v>2073</v>
      </c>
      <c r="B53" s="24">
        <v>100</v>
      </c>
      <c r="C53" s="24">
        <v>200</v>
      </c>
      <c r="D53" s="24">
        <v>130</v>
      </c>
      <c r="E53" s="24">
        <v>100</v>
      </c>
      <c r="F53" s="24">
        <v>80</v>
      </c>
      <c r="G53" s="24">
        <v>50</v>
      </c>
      <c r="I53">
        <v>2073</v>
      </c>
      <c r="J53" s="24">
        <v>100</v>
      </c>
      <c r="K53" s="24">
        <v>200</v>
      </c>
      <c r="L53" s="24">
        <v>130</v>
      </c>
      <c r="M53" s="24">
        <v>100</v>
      </c>
      <c r="N53" s="24">
        <v>80</v>
      </c>
      <c r="O53" s="24">
        <v>50</v>
      </c>
    </row>
    <row r="54" spans="1:15" x14ac:dyDescent="0.35">
      <c r="A54">
        <v>2074</v>
      </c>
      <c r="B54" s="24">
        <v>100</v>
      </c>
      <c r="C54" s="24">
        <v>200</v>
      </c>
      <c r="D54" s="24">
        <v>130</v>
      </c>
      <c r="E54" s="24">
        <v>100</v>
      </c>
      <c r="F54" s="24">
        <v>80</v>
      </c>
      <c r="G54" s="24">
        <v>50</v>
      </c>
      <c r="I54">
        <v>2074</v>
      </c>
      <c r="J54" s="24">
        <v>100</v>
      </c>
      <c r="K54" s="24">
        <v>200</v>
      </c>
      <c r="L54" s="24">
        <v>130</v>
      </c>
      <c r="M54" s="24">
        <v>100</v>
      </c>
      <c r="N54" s="24">
        <v>80</v>
      </c>
      <c r="O54" s="24">
        <v>50</v>
      </c>
    </row>
    <row r="55" spans="1:15" x14ac:dyDescent="0.35">
      <c r="A55">
        <v>2075</v>
      </c>
      <c r="B55" s="24">
        <v>100</v>
      </c>
      <c r="C55" s="24">
        <v>200</v>
      </c>
      <c r="D55" s="24">
        <v>130</v>
      </c>
      <c r="E55" s="24">
        <v>100</v>
      </c>
      <c r="F55" s="24">
        <v>80</v>
      </c>
      <c r="G55" s="24">
        <v>50</v>
      </c>
      <c r="I55">
        <v>2075</v>
      </c>
      <c r="J55" s="24">
        <v>100</v>
      </c>
      <c r="K55" s="24">
        <v>200</v>
      </c>
      <c r="L55" s="24">
        <v>130</v>
      </c>
      <c r="M55" s="24">
        <v>100</v>
      </c>
      <c r="N55" s="24">
        <v>80</v>
      </c>
      <c r="O55" s="24">
        <v>50</v>
      </c>
    </row>
    <row r="56" spans="1:15" x14ac:dyDescent="0.35">
      <c r="A56">
        <v>2076</v>
      </c>
      <c r="B56" s="24">
        <v>100</v>
      </c>
      <c r="C56" s="24">
        <v>200</v>
      </c>
      <c r="D56" s="24">
        <v>130</v>
      </c>
      <c r="E56" s="24">
        <v>100</v>
      </c>
      <c r="F56" s="24">
        <v>80</v>
      </c>
      <c r="G56" s="24">
        <v>50</v>
      </c>
      <c r="I56">
        <v>2076</v>
      </c>
      <c r="J56" s="24">
        <v>100</v>
      </c>
      <c r="K56" s="24">
        <v>200</v>
      </c>
      <c r="L56" s="24">
        <v>130</v>
      </c>
      <c r="M56" s="24">
        <v>100</v>
      </c>
      <c r="N56" s="24">
        <v>80</v>
      </c>
      <c r="O56" s="24">
        <v>50</v>
      </c>
    </row>
    <row r="57" spans="1:15" x14ac:dyDescent="0.35">
      <c r="A57">
        <v>2077</v>
      </c>
      <c r="B57" s="24">
        <v>100</v>
      </c>
      <c r="C57" s="24">
        <v>200</v>
      </c>
      <c r="D57" s="24">
        <v>130</v>
      </c>
      <c r="E57" s="24">
        <v>100</v>
      </c>
      <c r="F57" s="24">
        <v>80</v>
      </c>
      <c r="G57" s="24">
        <v>50</v>
      </c>
      <c r="I57">
        <v>2077</v>
      </c>
      <c r="J57" s="24">
        <v>100</v>
      </c>
      <c r="K57" s="24">
        <v>200</v>
      </c>
      <c r="L57" s="24">
        <v>130</v>
      </c>
      <c r="M57" s="24">
        <v>100</v>
      </c>
      <c r="N57" s="24">
        <v>80</v>
      </c>
      <c r="O57" s="24">
        <v>50</v>
      </c>
    </row>
    <row r="58" spans="1:15" x14ac:dyDescent="0.35">
      <c r="A58">
        <v>2078</v>
      </c>
      <c r="B58" s="24">
        <v>100</v>
      </c>
      <c r="C58" s="24">
        <v>200</v>
      </c>
      <c r="D58" s="24">
        <v>130</v>
      </c>
      <c r="E58" s="24">
        <v>100</v>
      </c>
      <c r="F58" s="24">
        <v>80</v>
      </c>
      <c r="G58" s="24">
        <v>50</v>
      </c>
      <c r="I58">
        <v>2078</v>
      </c>
      <c r="J58" s="24">
        <v>100</v>
      </c>
      <c r="K58" s="24">
        <v>200</v>
      </c>
      <c r="L58" s="24">
        <v>130</v>
      </c>
      <c r="M58" s="24">
        <v>100</v>
      </c>
      <c r="N58" s="24">
        <v>80</v>
      </c>
      <c r="O58" s="24">
        <v>50</v>
      </c>
    </row>
    <row r="59" spans="1:15" x14ac:dyDescent="0.35">
      <c r="A59">
        <v>2079</v>
      </c>
      <c r="B59" s="24">
        <v>100</v>
      </c>
      <c r="C59" s="24">
        <v>200</v>
      </c>
      <c r="D59" s="24">
        <v>130</v>
      </c>
      <c r="E59" s="24">
        <v>100</v>
      </c>
      <c r="F59" s="24">
        <v>80</v>
      </c>
      <c r="G59" s="24">
        <v>50</v>
      </c>
      <c r="I59">
        <v>2079</v>
      </c>
      <c r="J59" s="24">
        <v>100</v>
      </c>
      <c r="K59" s="24">
        <v>200</v>
      </c>
      <c r="L59" s="24">
        <v>130</v>
      </c>
      <c r="M59" s="24">
        <v>100</v>
      </c>
      <c r="N59" s="24">
        <v>80</v>
      </c>
      <c r="O59" s="24">
        <v>50</v>
      </c>
    </row>
    <row r="60" spans="1:15" x14ac:dyDescent="0.35">
      <c r="A60">
        <v>2080</v>
      </c>
      <c r="B60" s="24">
        <v>100</v>
      </c>
      <c r="C60" s="24">
        <v>200</v>
      </c>
      <c r="D60" s="24">
        <v>130</v>
      </c>
      <c r="E60" s="24">
        <v>100</v>
      </c>
      <c r="F60" s="24">
        <v>80</v>
      </c>
      <c r="G60" s="24">
        <v>50</v>
      </c>
      <c r="I60">
        <v>2080</v>
      </c>
      <c r="J60" s="24">
        <v>100</v>
      </c>
      <c r="K60" s="24">
        <v>200</v>
      </c>
      <c r="L60" s="24">
        <v>130</v>
      </c>
      <c r="M60" s="24">
        <v>100</v>
      </c>
      <c r="N60" s="24">
        <v>80</v>
      </c>
      <c r="O60" s="24">
        <v>50</v>
      </c>
    </row>
    <row r="61" spans="1:15" x14ac:dyDescent="0.35">
      <c r="A61">
        <v>2081</v>
      </c>
      <c r="B61" s="24">
        <v>100</v>
      </c>
      <c r="C61" s="24">
        <v>200</v>
      </c>
      <c r="D61" s="24">
        <v>130</v>
      </c>
      <c r="E61" s="24">
        <v>100</v>
      </c>
      <c r="F61" s="24">
        <v>80</v>
      </c>
      <c r="G61" s="24">
        <v>50</v>
      </c>
      <c r="I61">
        <v>2081</v>
      </c>
      <c r="J61" s="24">
        <v>100</v>
      </c>
      <c r="K61" s="24">
        <v>200</v>
      </c>
      <c r="L61" s="24">
        <v>130</v>
      </c>
      <c r="M61" s="24">
        <v>100</v>
      </c>
      <c r="N61" s="24">
        <v>80</v>
      </c>
      <c r="O61" s="24">
        <v>50</v>
      </c>
    </row>
    <row r="62" spans="1:15" x14ac:dyDescent="0.35">
      <c r="A62">
        <v>2082</v>
      </c>
      <c r="B62" s="24">
        <v>100</v>
      </c>
      <c r="C62" s="24">
        <v>200</v>
      </c>
      <c r="D62" s="24">
        <v>130</v>
      </c>
      <c r="E62" s="24">
        <v>100</v>
      </c>
      <c r="F62" s="24">
        <v>80</v>
      </c>
      <c r="G62" s="24">
        <v>50</v>
      </c>
      <c r="I62">
        <v>2082</v>
      </c>
      <c r="J62" s="24">
        <v>100</v>
      </c>
      <c r="K62" s="24">
        <v>200</v>
      </c>
      <c r="L62" s="24">
        <v>130</v>
      </c>
      <c r="M62" s="24">
        <v>100</v>
      </c>
      <c r="N62" s="24">
        <v>80</v>
      </c>
      <c r="O62" s="24">
        <v>50</v>
      </c>
    </row>
    <row r="63" spans="1:15" x14ac:dyDescent="0.35">
      <c r="A63">
        <v>2083</v>
      </c>
      <c r="B63" s="24">
        <v>100</v>
      </c>
      <c r="C63" s="24">
        <v>200</v>
      </c>
      <c r="D63" s="24">
        <v>130</v>
      </c>
      <c r="E63" s="24">
        <v>100</v>
      </c>
      <c r="F63" s="24">
        <v>80</v>
      </c>
      <c r="G63" s="24">
        <v>50</v>
      </c>
      <c r="I63">
        <v>2083</v>
      </c>
      <c r="J63" s="24">
        <v>100</v>
      </c>
      <c r="K63" s="24">
        <v>200</v>
      </c>
      <c r="L63" s="24">
        <v>130</v>
      </c>
      <c r="M63" s="24">
        <v>100</v>
      </c>
      <c r="N63" s="24">
        <v>80</v>
      </c>
      <c r="O63" s="24">
        <v>50</v>
      </c>
    </row>
    <row r="64" spans="1:15" x14ac:dyDescent="0.35">
      <c r="A64">
        <v>2084</v>
      </c>
      <c r="B64" s="24">
        <v>100</v>
      </c>
      <c r="C64" s="24">
        <v>200</v>
      </c>
      <c r="D64" s="24">
        <v>130</v>
      </c>
      <c r="E64" s="24">
        <v>100</v>
      </c>
      <c r="F64" s="24">
        <v>80</v>
      </c>
      <c r="G64" s="24">
        <v>50</v>
      </c>
      <c r="I64">
        <v>2084</v>
      </c>
      <c r="J64" s="24">
        <v>100</v>
      </c>
      <c r="K64" s="24">
        <v>200</v>
      </c>
      <c r="L64" s="24">
        <v>130</v>
      </c>
      <c r="M64" s="24">
        <v>100</v>
      </c>
      <c r="N64" s="24">
        <v>80</v>
      </c>
      <c r="O64" s="24">
        <v>50</v>
      </c>
    </row>
    <row r="65" spans="1:15" x14ac:dyDescent="0.35">
      <c r="A65">
        <v>2085</v>
      </c>
      <c r="B65" s="24">
        <v>100</v>
      </c>
      <c r="C65" s="24">
        <v>200</v>
      </c>
      <c r="D65" s="24">
        <v>130</v>
      </c>
      <c r="E65" s="24">
        <v>100</v>
      </c>
      <c r="F65" s="24">
        <v>80</v>
      </c>
      <c r="G65" s="24">
        <v>50</v>
      </c>
      <c r="I65">
        <v>2085</v>
      </c>
      <c r="J65" s="24">
        <v>100</v>
      </c>
      <c r="K65" s="24">
        <v>200</v>
      </c>
      <c r="L65" s="24">
        <v>130</v>
      </c>
      <c r="M65" s="24">
        <v>100</v>
      </c>
      <c r="N65" s="24">
        <v>80</v>
      </c>
      <c r="O65" s="24">
        <v>50</v>
      </c>
    </row>
    <row r="66" spans="1:15" x14ac:dyDescent="0.35">
      <c r="A66">
        <v>2086</v>
      </c>
      <c r="B66" s="24">
        <v>100</v>
      </c>
      <c r="C66" s="24">
        <v>200</v>
      </c>
      <c r="D66" s="24">
        <v>130</v>
      </c>
      <c r="E66" s="24">
        <v>100</v>
      </c>
      <c r="F66" s="24">
        <v>80</v>
      </c>
      <c r="G66" s="24">
        <v>50</v>
      </c>
      <c r="I66">
        <v>2086</v>
      </c>
      <c r="J66" s="24">
        <v>100</v>
      </c>
      <c r="K66" s="24">
        <v>200</v>
      </c>
      <c r="L66" s="24">
        <v>130</v>
      </c>
      <c r="M66" s="24">
        <v>100</v>
      </c>
      <c r="N66" s="24">
        <v>80</v>
      </c>
      <c r="O66" s="24">
        <v>50</v>
      </c>
    </row>
    <row r="67" spans="1:15" x14ac:dyDescent="0.35">
      <c r="A67">
        <v>2087</v>
      </c>
      <c r="B67" s="24">
        <v>100</v>
      </c>
      <c r="C67" s="24">
        <v>200</v>
      </c>
      <c r="D67" s="24">
        <v>130</v>
      </c>
      <c r="E67" s="24">
        <v>100</v>
      </c>
      <c r="F67" s="24">
        <v>80</v>
      </c>
      <c r="G67" s="24">
        <v>50</v>
      </c>
      <c r="I67">
        <v>2087</v>
      </c>
      <c r="J67" s="24">
        <v>100</v>
      </c>
      <c r="K67" s="24">
        <v>200</v>
      </c>
      <c r="L67" s="24">
        <v>130</v>
      </c>
      <c r="M67" s="24">
        <v>100</v>
      </c>
      <c r="N67" s="24">
        <v>80</v>
      </c>
      <c r="O67" s="24">
        <v>50</v>
      </c>
    </row>
    <row r="68" spans="1:15" x14ac:dyDescent="0.35">
      <c r="A68">
        <v>2088</v>
      </c>
      <c r="B68" s="24">
        <v>100</v>
      </c>
      <c r="C68" s="24">
        <v>200</v>
      </c>
      <c r="D68" s="24">
        <v>130</v>
      </c>
      <c r="E68" s="24">
        <v>100</v>
      </c>
      <c r="F68" s="24">
        <v>80</v>
      </c>
      <c r="G68" s="24">
        <v>50</v>
      </c>
      <c r="I68">
        <v>2088</v>
      </c>
      <c r="J68" s="24">
        <v>100</v>
      </c>
      <c r="K68" s="24">
        <v>200</v>
      </c>
      <c r="L68" s="24">
        <v>130</v>
      </c>
      <c r="M68" s="24">
        <v>100</v>
      </c>
      <c r="N68" s="24">
        <v>80</v>
      </c>
      <c r="O68" s="24">
        <v>50</v>
      </c>
    </row>
    <row r="69" spans="1:15" x14ac:dyDescent="0.35">
      <c r="A69">
        <v>2089</v>
      </c>
      <c r="B69" s="24">
        <v>100</v>
      </c>
      <c r="C69" s="24">
        <v>200</v>
      </c>
      <c r="D69" s="24">
        <v>130</v>
      </c>
      <c r="E69" s="24">
        <v>100</v>
      </c>
      <c r="F69" s="24">
        <v>80</v>
      </c>
      <c r="G69" s="24">
        <v>50</v>
      </c>
      <c r="I69">
        <v>2089</v>
      </c>
      <c r="J69" s="24">
        <v>100</v>
      </c>
      <c r="K69" s="24">
        <v>200</v>
      </c>
      <c r="L69" s="24">
        <v>130</v>
      </c>
      <c r="M69" s="24">
        <v>100</v>
      </c>
      <c r="N69" s="24">
        <v>80</v>
      </c>
      <c r="O69" s="24">
        <v>50</v>
      </c>
    </row>
    <row r="70" spans="1:15" x14ac:dyDescent="0.35">
      <c r="A70">
        <v>2090</v>
      </c>
      <c r="B70" s="24">
        <v>100</v>
      </c>
      <c r="C70" s="24">
        <v>200</v>
      </c>
      <c r="D70" s="24">
        <v>130</v>
      </c>
      <c r="E70" s="24">
        <v>100</v>
      </c>
      <c r="F70" s="24">
        <v>80</v>
      </c>
      <c r="G70" s="24">
        <v>50</v>
      </c>
      <c r="I70">
        <v>2090</v>
      </c>
      <c r="J70" s="24">
        <v>100</v>
      </c>
      <c r="K70" s="24">
        <v>200</v>
      </c>
      <c r="L70" s="24">
        <v>130</v>
      </c>
      <c r="M70" s="24">
        <v>100</v>
      </c>
      <c r="N70" s="24">
        <v>80</v>
      </c>
      <c r="O70" s="24">
        <v>50</v>
      </c>
    </row>
    <row r="71" spans="1:15" x14ac:dyDescent="0.35">
      <c r="A71">
        <v>2091</v>
      </c>
      <c r="B71" s="24">
        <v>100</v>
      </c>
      <c r="C71" s="24">
        <v>200</v>
      </c>
      <c r="D71" s="24">
        <v>130</v>
      </c>
      <c r="E71" s="24">
        <v>100</v>
      </c>
      <c r="F71" s="24">
        <v>80</v>
      </c>
      <c r="G71" s="24">
        <v>50</v>
      </c>
      <c r="I71">
        <v>2091</v>
      </c>
      <c r="J71" s="24">
        <v>100</v>
      </c>
      <c r="K71" s="24">
        <v>200</v>
      </c>
      <c r="L71" s="24">
        <v>130</v>
      </c>
      <c r="M71" s="24">
        <v>100</v>
      </c>
      <c r="N71" s="24">
        <v>80</v>
      </c>
      <c r="O71" s="24">
        <v>50</v>
      </c>
    </row>
    <row r="72" spans="1:15" x14ac:dyDescent="0.35">
      <c r="A72">
        <v>2092</v>
      </c>
      <c r="B72" s="24">
        <v>100</v>
      </c>
      <c r="C72" s="24">
        <v>200</v>
      </c>
      <c r="D72" s="24">
        <v>130</v>
      </c>
      <c r="E72" s="24">
        <v>100</v>
      </c>
      <c r="F72" s="24">
        <v>80</v>
      </c>
      <c r="G72" s="24">
        <v>50</v>
      </c>
      <c r="I72">
        <v>2092</v>
      </c>
      <c r="J72" s="24">
        <v>100</v>
      </c>
      <c r="K72" s="24">
        <v>200</v>
      </c>
      <c r="L72" s="24">
        <v>130</v>
      </c>
      <c r="M72" s="24">
        <v>100</v>
      </c>
      <c r="N72" s="24">
        <v>80</v>
      </c>
      <c r="O72" s="24">
        <v>50</v>
      </c>
    </row>
    <row r="73" spans="1:15" x14ac:dyDescent="0.35">
      <c r="A73">
        <v>2093</v>
      </c>
      <c r="B73" s="24">
        <v>100</v>
      </c>
      <c r="C73" s="24">
        <v>200</v>
      </c>
      <c r="D73" s="24">
        <v>130</v>
      </c>
      <c r="E73" s="24">
        <v>100</v>
      </c>
      <c r="F73" s="24">
        <v>80</v>
      </c>
      <c r="G73" s="24">
        <v>50</v>
      </c>
      <c r="I73">
        <v>2093</v>
      </c>
      <c r="J73" s="24">
        <v>100</v>
      </c>
      <c r="K73" s="24">
        <v>200</v>
      </c>
      <c r="L73" s="24">
        <v>130</v>
      </c>
      <c r="M73" s="24">
        <v>100</v>
      </c>
      <c r="N73" s="24">
        <v>80</v>
      </c>
      <c r="O73" s="24">
        <v>50</v>
      </c>
    </row>
    <row r="74" spans="1:15" x14ac:dyDescent="0.35">
      <c r="A74">
        <v>2094</v>
      </c>
      <c r="B74" s="24">
        <v>100</v>
      </c>
      <c r="C74" s="24">
        <v>200</v>
      </c>
      <c r="D74" s="24">
        <v>130</v>
      </c>
      <c r="E74" s="24">
        <v>100</v>
      </c>
      <c r="F74" s="24">
        <v>80</v>
      </c>
      <c r="G74" s="24">
        <v>50</v>
      </c>
      <c r="I74">
        <v>2094</v>
      </c>
      <c r="J74" s="24">
        <v>100</v>
      </c>
      <c r="K74" s="24">
        <v>200</v>
      </c>
      <c r="L74" s="24">
        <v>130</v>
      </c>
      <c r="M74" s="24">
        <v>100</v>
      </c>
      <c r="N74" s="24">
        <v>80</v>
      </c>
      <c r="O74" s="24">
        <v>50</v>
      </c>
    </row>
    <row r="75" spans="1:15" x14ac:dyDescent="0.35">
      <c r="A75">
        <v>2095</v>
      </c>
      <c r="B75" s="24">
        <v>100</v>
      </c>
      <c r="C75" s="24">
        <v>200</v>
      </c>
      <c r="D75" s="24">
        <v>130</v>
      </c>
      <c r="E75" s="24">
        <v>100</v>
      </c>
      <c r="F75" s="24">
        <v>80</v>
      </c>
      <c r="G75" s="24">
        <v>50</v>
      </c>
      <c r="I75">
        <v>2095</v>
      </c>
      <c r="J75" s="24">
        <v>100</v>
      </c>
      <c r="K75" s="24">
        <v>200</v>
      </c>
      <c r="L75" s="24">
        <v>130</v>
      </c>
      <c r="M75" s="24">
        <v>100</v>
      </c>
      <c r="N75" s="24">
        <v>80</v>
      </c>
      <c r="O75" s="24">
        <v>50</v>
      </c>
    </row>
    <row r="76" spans="1:15" x14ac:dyDescent="0.35">
      <c r="A76">
        <v>2096</v>
      </c>
      <c r="B76" s="24">
        <v>100</v>
      </c>
      <c r="C76" s="24">
        <v>200</v>
      </c>
      <c r="D76" s="24">
        <v>130</v>
      </c>
      <c r="E76" s="24">
        <v>100</v>
      </c>
      <c r="F76" s="24">
        <v>80</v>
      </c>
      <c r="G76" s="24">
        <v>50</v>
      </c>
      <c r="I76">
        <v>2096</v>
      </c>
      <c r="J76" s="24">
        <v>100</v>
      </c>
      <c r="K76" s="24">
        <v>200</v>
      </c>
      <c r="L76" s="24">
        <v>130</v>
      </c>
      <c r="M76" s="24">
        <v>100</v>
      </c>
      <c r="N76" s="24">
        <v>80</v>
      </c>
      <c r="O76" s="24">
        <v>50</v>
      </c>
    </row>
    <row r="77" spans="1:15" x14ac:dyDescent="0.35">
      <c r="A77">
        <v>2097</v>
      </c>
      <c r="B77" s="24">
        <v>100</v>
      </c>
      <c r="C77" s="24">
        <v>200</v>
      </c>
      <c r="D77" s="24">
        <v>130</v>
      </c>
      <c r="E77" s="24">
        <v>100</v>
      </c>
      <c r="F77" s="24">
        <v>80</v>
      </c>
      <c r="G77" s="24">
        <v>50</v>
      </c>
      <c r="I77">
        <v>2097</v>
      </c>
      <c r="J77" s="24">
        <v>100</v>
      </c>
      <c r="K77" s="24">
        <v>200</v>
      </c>
      <c r="L77" s="24">
        <v>130</v>
      </c>
      <c r="M77" s="24">
        <v>100</v>
      </c>
      <c r="N77" s="24">
        <v>80</v>
      </c>
      <c r="O77" s="24">
        <v>50</v>
      </c>
    </row>
    <row r="78" spans="1:15" x14ac:dyDescent="0.35">
      <c r="A78">
        <v>2098</v>
      </c>
      <c r="B78" s="24">
        <v>100</v>
      </c>
      <c r="C78" s="24">
        <v>200</v>
      </c>
      <c r="D78" s="24">
        <v>130</v>
      </c>
      <c r="E78" s="24">
        <v>100</v>
      </c>
      <c r="F78" s="24">
        <v>80</v>
      </c>
      <c r="G78" s="24">
        <v>50</v>
      </c>
      <c r="I78">
        <v>2098</v>
      </c>
      <c r="J78" s="24">
        <v>100</v>
      </c>
      <c r="K78" s="24">
        <v>200</v>
      </c>
      <c r="L78" s="24">
        <v>130</v>
      </c>
      <c r="M78" s="24">
        <v>100</v>
      </c>
      <c r="N78" s="24">
        <v>80</v>
      </c>
      <c r="O78" s="24">
        <v>50</v>
      </c>
    </row>
    <row r="79" spans="1:15" x14ac:dyDescent="0.35">
      <c r="A79">
        <v>2099</v>
      </c>
      <c r="B79" s="24">
        <v>100</v>
      </c>
      <c r="C79" s="24">
        <v>200</v>
      </c>
      <c r="D79" s="24">
        <v>130</v>
      </c>
      <c r="E79" s="24">
        <v>100</v>
      </c>
      <c r="F79" s="24">
        <v>80</v>
      </c>
      <c r="G79" s="24">
        <v>50</v>
      </c>
      <c r="I79">
        <v>2099</v>
      </c>
      <c r="J79" s="24">
        <v>100</v>
      </c>
      <c r="K79" s="24">
        <v>200</v>
      </c>
      <c r="L79" s="24">
        <v>130</v>
      </c>
      <c r="M79" s="24">
        <v>100</v>
      </c>
      <c r="N79" s="24">
        <v>80</v>
      </c>
      <c r="O79" s="24">
        <v>50</v>
      </c>
    </row>
    <row r="80" spans="1:15" x14ac:dyDescent="0.35">
      <c r="A80">
        <v>2100</v>
      </c>
      <c r="B80" s="24">
        <v>100</v>
      </c>
      <c r="C80" s="24">
        <v>200</v>
      </c>
      <c r="D80" s="24">
        <v>130</v>
      </c>
      <c r="E80" s="24">
        <v>100</v>
      </c>
      <c r="F80" s="24">
        <v>80</v>
      </c>
      <c r="G80" s="24">
        <v>50</v>
      </c>
      <c r="I80">
        <v>2100</v>
      </c>
      <c r="J80" s="24">
        <v>100</v>
      </c>
      <c r="K80" s="24">
        <v>200</v>
      </c>
      <c r="L80" s="24">
        <v>130</v>
      </c>
      <c r="M80" s="24">
        <v>100</v>
      </c>
      <c r="N80" s="24">
        <v>80</v>
      </c>
      <c r="O80" s="24">
        <v>50</v>
      </c>
    </row>
    <row r="81" spans="1:15" x14ac:dyDescent="0.35">
      <c r="A81">
        <v>2101</v>
      </c>
      <c r="B81" s="24">
        <v>100</v>
      </c>
      <c r="C81" s="24">
        <v>200</v>
      </c>
      <c r="D81" s="24">
        <v>130</v>
      </c>
      <c r="E81" s="24">
        <v>100</v>
      </c>
      <c r="F81" s="24">
        <v>80</v>
      </c>
      <c r="G81" s="24">
        <v>50</v>
      </c>
      <c r="I81">
        <v>2101</v>
      </c>
      <c r="J81" s="24">
        <v>100</v>
      </c>
      <c r="K81" s="24">
        <v>200</v>
      </c>
      <c r="L81" s="24">
        <v>130</v>
      </c>
      <c r="M81" s="24">
        <v>100</v>
      </c>
      <c r="N81" s="24">
        <v>80</v>
      </c>
      <c r="O81" s="24">
        <v>50</v>
      </c>
    </row>
    <row r="82" spans="1:15" x14ac:dyDescent="0.35">
      <c r="A82">
        <v>2102</v>
      </c>
      <c r="B82" s="24">
        <v>100</v>
      </c>
      <c r="C82" s="24">
        <v>200</v>
      </c>
      <c r="D82" s="24">
        <v>130</v>
      </c>
      <c r="E82" s="24">
        <v>100</v>
      </c>
      <c r="F82" s="24">
        <v>80</v>
      </c>
      <c r="G82" s="24">
        <v>50</v>
      </c>
      <c r="I82">
        <v>2102</v>
      </c>
      <c r="J82" s="24">
        <v>100</v>
      </c>
      <c r="K82" s="24">
        <v>200</v>
      </c>
      <c r="L82" s="24">
        <v>130</v>
      </c>
      <c r="M82" s="24">
        <v>100</v>
      </c>
      <c r="N82" s="24">
        <v>80</v>
      </c>
      <c r="O82" s="24">
        <v>50</v>
      </c>
    </row>
    <row r="83" spans="1:15" x14ac:dyDescent="0.35">
      <c r="A83">
        <v>2103</v>
      </c>
      <c r="B83" s="24">
        <v>100</v>
      </c>
      <c r="C83" s="24">
        <v>200</v>
      </c>
      <c r="D83" s="24">
        <v>130</v>
      </c>
      <c r="E83" s="24">
        <v>100</v>
      </c>
      <c r="F83" s="24">
        <v>80</v>
      </c>
      <c r="G83" s="24">
        <v>50</v>
      </c>
      <c r="I83">
        <v>2103</v>
      </c>
      <c r="J83" s="24">
        <v>100</v>
      </c>
      <c r="K83" s="24">
        <v>200</v>
      </c>
      <c r="L83" s="24">
        <v>130</v>
      </c>
      <c r="M83" s="24">
        <v>100</v>
      </c>
      <c r="N83" s="24">
        <v>80</v>
      </c>
      <c r="O83" s="24">
        <v>50</v>
      </c>
    </row>
    <row r="84" spans="1:15" x14ac:dyDescent="0.35">
      <c r="A84">
        <v>2104</v>
      </c>
      <c r="B84" s="24">
        <v>100</v>
      </c>
      <c r="C84" s="24">
        <v>200</v>
      </c>
      <c r="D84" s="24">
        <v>130</v>
      </c>
      <c r="E84" s="24">
        <v>100</v>
      </c>
      <c r="F84" s="24">
        <v>80</v>
      </c>
      <c r="G84" s="24">
        <v>50</v>
      </c>
      <c r="I84">
        <v>2104</v>
      </c>
      <c r="J84" s="24">
        <v>100</v>
      </c>
      <c r="K84" s="24">
        <v>200</v>
      </c>
      <c r="L84" s="24">
        <v>130</v>
      </c>
      <c r="M84" s="24">
        <v>100</v>
      </c>
      <c r="N84" s="24">
        <v>80</v>
      </c>
      <c r="O84" s="24">
        <v>50</v>
      </c>
    </row>
    <row r="85" spans="1:15" x14ac:dyDescent="0.35">
      <c r="A85">
        <v>2105</v>
      </c>
      <c r="B85" s="24">
        <v>100</v>
      </c>
      <c r="C85" s="24">
        <v>200</v>
      </c>
      <c r="D85" s="24">
        <v>130</v>
      </c>
      <c r="E85" s="24">
        <v>100</v>
      </c>
      <c r="F85" s="24">
        <v>80</v>
      </c>
      <c r="G85" s="24">
        <v>50</v>
      </c>
      <c r="I85">
        <v>2105</v>
      </c>
      <c r="J85" s="24">
        <v>100</v>
      </c>
      <c r="K85" s="24">
        <v>200</v>
      </c>
      <c r="L85" s="24">
        <v>130</v>
      </c>
      <c r="M85" s="24">
        <v>100</v>
      </c>
      <c r="N85" s="24">
        <v>80</v>
      </c>
      <c r="O85" s="24">
        <v>50</v>
      </c>
    </row>
    <row r="86" spans="1:15" x14ac:dyDescent="0.35">
      <c r="A86">
        <v>2106</v>
      </c>
      <c r="B86" s="24">
        <v>100</v>
      </c>
      <c r="C86" s="24">
        <v>200</v>
      </c>
      <c r="D86" s="24">
        <v>130</v>
      </c>
      <c r="E86" s="24">
        <v>100</v>
      </c>
      <c r="F86" s="24">
        <v>80</v>
      </c>
      <c r="G86" s="24">
        <v>50</v>
      </c>
      <c r="I86">
        <v>2106</v>
      </c>
      <c r="J86" s="24">
        <v>100</v>
      </c>
      <c r="K86" s="24">
        <v>200</v>
      </c>
      <c r="L86" s="24">
        <v>130</v>
      </c>
      <c r="M86" s="24">
        <v>100</v>
      </c>
      <c r="N86" s="24">
        <v>80</v>
      </c>
      <c r="O86" s="24">
        <v>50</v>
      </c>
    </row>
    <row r="87" spans="1:15" x14ac:dyDescent="0.35">
      <c r="A87">
        <v>2107</v>
      </c>
      <c r="B87" s="24">
        <v>100</v>
      </c>
      <c r="C87" s="24">
        <v>200</v>
      </c>
      <c r="D87" s="24">
        <v>130</v>
      </c>
      <c r="E87" s="24">
        <v>100</v>
      </c>
      <c r="F87" s="24">
        <v>80</v>
      </c>
      <c r="G87" s="24">
        <v>50</v>
      </c>
      <c r="I87">
        <v>2107</v>
      </c>
      <c r="J87" s="24">
        <v>100</v>
      </c>
      <c r="K87" s="24">
        <v>200</v>
      </c>
      <c r="L87" s="24">
        <v>130</v>
      </c>
      <c r="M87" s="24">
        <v>100</v>
      </c>
      <c r="N87" s="24">
        <v>80</v>
      </c>
      <c r="O87" s="24">
        <v>50</v>
      </c>
    </row>
    <row r="88" spans="1:15" x14ac:dyDescent="0.35">
      <c r="A88">
        <v>2108</v>
      </c>
      <c r="B88" s="24">
        <v>100</v>
      </c>
      <c r="C88" s="24">
        <v>200</v>
      </c>
      <c r="D88" s="24">
        <v>130</v>
      </c>
      <c r="E88" s="24">
        <v>100</v>
      </c>
      <c r="F88" s="24">
        <v>80</v>
      </c>
      <c r="G88" s="24">
        <v>50</v>
      </c>
      <c r="I88">
        <v>2108</v>
      </c>
      <c r="J88" s="24">
        <v>100</v>
      </c>
      <c r="K88" s="24">
        <v>200</v>
      </c>
      <c r="L88" s="24">
        <v>130</v>
      </c>
      <c r="M88" s="24">
        <v>100</v>
      </c>
      <c r="N88" s="24">
        <v>80</v>
      </c>
      <c r="O88" s="24">
        <v>50</v>
      </c>
    </row>
    <row r="89" spans="1:15" x14ac:dyDescent="0.35">
      <c r="A89">
        <v>2109</v>
      </c>
      <c r="B89" s="24">
        <v>100</v>
      </c>
      <c r="C89" s="24">
        <v>200</v>
      </c>
      <c r="D89" s="24">
        <v>130</v>
      </c>
      <c r="E89" s="24">
        <v>100</v>
      </c>
      <c r="F89" s="24">
        <v>80</v>
      </c>
      <c r="G89" s="24">
        <v>50</v>
      </c>
      <c r="I89">
        <v>2109</v>
      </c>
      <c r="J89" s="24">
        <v>100</v>
      </c>
      <c r="K89" s="24">
        <v>200</v>
      </c>
      <c r="L89" s="24">
        <v>130</v>
      </c>
      <c r="M89" s="24">
        <v>100</v>
      </c>
      <c r="N89" s="24">
        <v>80</v>
      </c>
      <c r="O89" s="24">
        <v>50</v>
      </c>
    </row>
    <row r="90" spans="1:15" x14ac:dyDescent="0.35">
      <c r="A90">
        <v>2110</v>
      </c>
      <c r="B90" s="24">
        <v>100</v>
      </c>
      <c r="C90" s="24">
        <v>200</v>
      </c>
      <c r="D90" s="24">
        <v>130</v>
      </c>
      <c r="E90" s="24">
        <v>100</v>
      </c>
      <c r="F90" s="24">
        <v>80</v>
      </c>
      <c r="G90" s="24">
        <v>50</v>
      </c>
      <c r="I90">
        <v>2110</v>
      </c>
      <c r="J90" s="24">
        <v>100</v>
      </c>
      <c r="K90" s="24">
        <v>200</v>
      </c>
      <c r="L90" s="24">
        <v>130</v>
      </c>
      <c r="M90" s="24">
        <v>100</v>
      </c>
      <c r="N90" s="24">
        <v>80</v>
      </c>
      <c r="O90" s="24">
        <v>50</v>
      </c>
    </row>
    <row r="91" spans="1:15" x14ac:dyDescent="0.35">
      <c r="A91">
        <v>2111</v>
      </c>
      <c r="B91" s="24">
        <v>100</v>
      </c>
      <c r="C91" s="24">
        <v>200</v>
      </c>
      <c r="D91" s="24">
        <v>130</v>
      </c>
      <c r="E91" s="24">
        <v>100</v>
      </c>
      <c r="F91" s="24">
        <v>80</v>
      </c>
      <c r="G91" s="24">
        <v>50</v>
      </c>
      <c r="I91">
        <v>2111</v>
      </c>
      <c r="J91" s="24">
        <v>100</v>
      </c>
      <c r="K91" s="24">
        <v>200</v>
      </c>
      <c r="L91" s="24">
        <v>130</v>
      </c>
      <c r="M91" s="24">
        <v>100</v>
      </c>
      <c r="N91" s="24">
        <v>80</v>
      </c>
      <c r="O91" s="24">
        <v>50</v>
      </c>
    </row>
    <row r="92" spans="1:15" x14ac:dyDescent="0.35">
      <c r="A92">
        <v>2112</v>
      </c>
      <c r="B92" s="24">
        <v>100</v>
      </c>
      <c r="C92" s="24">
        <v>200</v>
      </c>
      <c r="D92" s="24">
        <v>130</v>
      </c>
      <c r="E92" s="24">
        <v>100</v>
      </c>
      <c r="F92" s="24">
        <v>80</v>
      </c>
      <c r="G92" s="24">
        <v>50</v>
      </c>
      <c r="I92">
        <v>2112</v>
      </c>
      <c r="J92" s="24">
        <v>100</v>
      </c>
      <c r="K92" s="24">
        <v>200</v>
      </c>
      <c r="L92" s="24">
        <v>130</v>
      </c>
      <c r="M92" s="24">
        <v>100</v>
      </c>
      <c r="N92" s="24">
        <v>80</v>
      </c>
      <c r="O92" s="24">
        <v>50</v>
      </c>
    </row>
    <row r="93" spans="1:15" x14ac:dyDescent="0.35">
      <c r="A93">
        <v>2113</v>
      </c>
      <c r="B93" s="24">
        <v>100</v>
      </c>
      <c r="C93" s="24">
        <v>200</v>
      </c>
      <c r="D93" s="24">
        <v>130</v>
      </c>
      <c r="E93" s="24">
        <v>100</v>
      </c>
      <c r="F93" s="24">
        <v>80</v>
      </c>
      <c r="G93" s="24">
        <v>50</v>
      </c>
      <c r="I93">
        <v>2113</v>
      </c>
      <c r="J93" s="24">
        <v>100</v>
      </c>
      <c r="K93" s="24">
        <v>200</v>
      </c>
      <c r="L93" s="24">
        <v>130</v>
      </c>
      <c r="M93" s="24">
        <v>100</v>
      </c>
      <c r="N93" s="24">
        <v>80</v>
      </c>
      <c r="O93" s="24">
        <v>50</v>
      </c>
    </row>
    <row r="94" spans="1:15" x14ac:dyDescent="0.35">
      <c r="A94">
        <v>2114</v>
      </c>
      <c r="B94" s="24">
        <v>100</v>
      </c>
      <c r="C94" s="24">
        <v>200</v>
      </c>
      <c r="D94" s="24">
        <v>130</v>
      </c>
      <c r="E94" s="24">
        <v>100</v>
      </c>
      <c r="F94" s="24">
        <v>80</v>
      </c>
      <c r="G94" s="24">
        <v>50</v>
      </c>
      <c r="I94">
        <v>2114</v>
      </c>
      <c r="J94" s="24">
        <v>100</v>
      </c>
      <c r="K94" s="24">
        <v>200</v>
      </c>
      <c r="L94" s="24">
        <v>130</v>
      </c>
      <c r="M94" s="24">
        <v>100</v>
      </c>
      <c r="N94" s="24">
        <v>80</v>
      </c>
      <c r="O94" s="24">
        <v>50</v>
      </c>
    </row>
    <row r="95" spans="1:15" x14ac:dyDescent="0.35">
      <c r="A95">
        <v>2115</v>
      </c>
      <c r="B95" s="24">
        <v>100</v>
      </c>
      <c r="C95" s="24">
        <v>200</v>
      </c>
      <c r="D95" s="24">
        <v>130</v>
      </c>
      <c r="E95" s="24">
        <v>100</v>
      </c>
      <c r="F95" s="24">
        <v>80</v>
      </c>
      <c r="G95" s="24">
        <v>50</v>
      </c>
      <c r="I95">
        <v>2115</v>
      </c>
      <c r="J95" s="24">
        <v>100</v>
      </c>
      <c r="K95" s="24">
        <v>200</v>
      </c>
      <c r="L95" s="24">
        <v>130</v>
      </c>
      <c r="M95" s="24">
        <v>100</v>
      </c>
      <c r="N95" s="24">
        <v>80</v>
      </c>
      <c r="O95" s="24">
        <v>50</v>
      </c>
    </row>
    <row r="96" spans="1:15" x14ac:dyDescent="0.35">
      <c r="A96">
        <v>2116</v>
      </c>
      <c r="B96" s="24">
        <v>100</v>
      </c>
      <c r="C96" s="24">
        <v>200</v>
      </c>
      <c r="D96" s="24">
        <v>130</v>
      </c>
      <c r="E96" s="24">
        <v>100</v>
      </c>
      <c r="F96" s="24">
        <v>80</v>
      </c>
      <c r="G96" s="24">
        <v>50</v>
      </c>
      <c r="I96">
        <v>2116</v>
      </c>
      <c r="J96" s="24">
        <v>100</v>
      </c>
      <c r="K96" s="24">
        <v>200</v>
      </c>
      <c r="L96" s="24">
        <v>130</v>
      </c>
      <c r="M96" s="24">
        <v>100</v>
      </c>
      <c r="N96" s="24">
        <v>80</v>
      </c>
      <c r="O96" s="24">
        <v>50</v>
      </c>
    </row>
    <row r="97" spans="1:15" x14ac:dyDescent="0.35">
      <c r="A97">
        <v>2117</v>
      </c>
      <c r="B97" s="24">
        <v>100</v>
      </c>
      <c r="C97" s="24">
        <v>200</v>
      </c>
      <c r="D97" s="24">
        <v>130</v>
      </c>
      <c r="E97" s="24">
        <v>100</v>
      </c>
      <c r="F97" s="24">
        <v>80</v>
      </c>
      <c r="G97" s="24">
        <v>50</v>
      </c>
      <c r="I97">
        <v>2117</v>
      </c>
      <c r="J97" s="24">
        <v>100</v>
      </c>
      <c r="K97" s="24">
        <v>200</v>
      </c>
      <c r="L97" s="24">
        <v>130</v>
      </c>
      <c r="M97" s="24">
        <v>100</v>
      </c>
      <c r="N97" s="24">
        <v>80</v>
      </c>
      <c r="O97" s="24">
        <v>50</v>
      </c>
    </row>
    <row r="98" spans="1:15" x14ac:dyDescent="0.35">
      <c r="A98">
        <v>2118</v>
      </c>
      <c r="B98" s="24">
        <v>100</v>
      </c>
      <c r="C98" s="24">
        <v>200</v>
      </c>
      <c r="D98" s="24">
        <v>130</v>
      </c>
      <c r="E98" s="24">
        <v>100</v>
      </c>
      <c r="F98" s="24">
        <v>80</v>
      </c>
      <c r="G98" s="24">
        <v>50</v>
      </c>
      <c r="I98">
        <v>2118</v>
      </c>
      <c r="J98" s="24">
        <v>100</v>
      </c>
      <c r="K98" s="24">
        <v>200</v>
      </c>
      <c r="L98" s="24">
        <v>130</v>
      </c>
      <c r="M98" s="24">
        <v>100</v>
      </c>
      <c r="N98" s="24">
        <v>80</v>
      </c>
      <c r="O98" s="24">
        <v>50</v>
      </c>
    </row>
    <row r="99" spans="1:15" x14ac:dyDescent="0.35">
      <c r="A99">
        <v>2119</v>
      </c>
      <c r="B99" s="24">
        <v>100</v>
      </c>
      <c r="C99" s="24">
        <v>200</v>
      </c>
      <c r="D99" s="24">
        <v>130</v>
      </c>
      <c r="E99" s="24">
        <v>100</v>
      </c>
      <c r="F99" s="24">
        <v>80</v>
      </c>
      <c r="G99" s="24">
        <v>50</v>
      </c>
      <c r="I99">
        <v>2119</v>
      </c>
      <c r="J99" s="24">
        <v>100</v>
      </c>
      <c r="K99" s="24">
        <v>200</v>
      </c>
      <c r="L99" s="24">
        <v>130</v>
      </c>
      <c r="M99" s="24">
        <v>100</v>
      </c>
      <c r="N99" s="24">
        <v>80</v>
      </c>
      <c r="O99" s="24">
        <v>50</v>
      </c>
    </row>
    <row r="100" spans="1:15" x14ac:dyDescent="0.35">
      <c r="A100">
        <v>2120</v>
      </c>
      <c r="B100" s="24">
        <v>100</v>
      </c>
      <c r="C100" s="24">
        <v>200</v>
      </c>
      <c r="D100" s="24">
        <v>130</v>
      </c>
      <c r="E100" s="24">
        <v>100</v>
      </c>
      <c r="F100" s="24">
        <v>80</v>
      </c>
      <c r="G100" s="24">
        <v>50</v>
      </c>
      <c r="I100">
        <v>2120</v>
      </c>
      <c r="J100" s="24">
        <v>100</v>
      </c>
      <c r="K100" s="24">
        <v>200</v>
      </c>
      <c r="L100" s="24">
        <v>130</v>
      </c>
      <c r="M100" s="24">
        <v>100</v>
      </c>
      <c r="N100" s="24">
        <v>80</v>
      </c>
      <c r="O100" s="24">
        <v>50</v>
      </c>
    </row>
    <row r="101" spans="1:15" x14ac:dyDescent="0.35">
      <c r="A101">
        <v>2121</v>
      </c>
      <c r="B101" s="24">
        <v>100</v>
      </c>
      <c r="C101" s="24">
        <v>200</v>
      </c>
      <c r="D101" s="24">
        <v>130</v>
      </c>
      <c r="E101" s="24">
        <v>100</v>
      </c>
      <c r="F101" s="24">
        <v>80</v>
      </c>
      <c r="G101" s="24">
        <v>50</v>
      </c>
      <c r="I101">
        <v>2121</v>
      </c>
      <c r="J101" s="24">
        <v>100</v>
      </c>
      <c r="K101" s="24">
        <v>200</v>
      </c>
      <c r="L101" s="24">
        <v>130</v>
      </c>
      <c r="M101" s="24">
        <v>100</v>
      </c>
      <c r="N101" s="24">
        <v>80</v>
      </c>
      <c r="O101" s="24">
        <v>50</v>
      </c>
    </row>
    <row r="102" spans="1:15" x14ac:dyDescent="0.35">
      <c r="A102">
        <v>2122</v>
      </c>
      <c r="B102" s="24">
        <v>100</v>
      </c>
      <c r="C102" s="24">
        <v>200</v>
      </c>
      <c r="D102" s="24">
        <v>130</v>
      </c>
      <c r="E102" s="24">
        <v>100</v>
      </c>
      <c r="F102" s="24">
        <v>80</v>
      </c>
      <c r="G102" s="24">
        <v>50</v>
      </c>
      <c r="I102">
        <v>2122</v>
      </c>
      <c r="J102" s="24">
        <v>100</v>
      </c>
      <c r="K102" s="24">
        <v>200</v>
      </c>
      <c r="L102" s="24">
        <v>130</v>
      </c>
      <c r="M102" s="24">
        <v>100</v>
      </c>
      <c r="N102" s="24">
        <v>80</v>
      </c>
      <c r="O102" s="24">
        <v>50</v>
      </c>
    </row>
    <row r="103" spans="1:15" x14ac:dyDescent="0.35">
      <c r="A103">
        <v>2123</v>
      </c>
      <c r="B103" s="24">
        <v>100</v>
      </c>
      <c r="C103" s="24">
        <v>200</v>
      </c>
      <c r="D103" s="24">
        <v>130</v>
      </c>
      <c r="E103" s="24">
        <v>100</v>
      </c>
      <c r="F103" s="24">
        <v>80</v>
      </c>
      <c r="G103" s="24">
        <v>50</v>
      </c>
      <c r="I103">
        <v>2123</v>
      </c>
      <c r="J103" s="24">
        <v>100</v>
      </c>
      <c r="K103" s="24">
        <v>200</v>
      </c>
      <c r="L103" s="24">
        <v>130</v>
      </c>
      <c r="M103" s="24">
        <v>100</v>
      </c>
      <c r="N103" s="24">
        <v>80</v>
      </c>
      <c r="O103" s="24">
        <v>50</v>
      </c>
    </row>
    <row r="104" spans="1:15" x14ac:dyDescent="0.35">
      <c r="A104">
        <v>2124</v>
      </c>
      <c r="B104" s="24">
        <v>100</v>
      </c>
      <c r="C104" s="24">
        <v>200</v>
      </c>
      <c r="D104" s="24">
        <v>130</v>
      </c>
      <c r="E104" s="24">
        <v>100</v>
      </c>
      <c r="F104" s="24">
        <v>80</v>
      </c>
      <c r="G104" s="24">
        <v>50</v>
      </c>
      <c r="I104">
        <v>2124</v>
      </c>
      <c r="J104" s="24">
        <v>100</v>
      </c>
      <c r="K104" s="24">
        <v>200</v>
      </c>
      <c r="L104" s="24">
        <v>130</v>
      </c>
      <c r="M104" s="24">
        <v>100</v>
      </c>
      <c r="N104" s="24">
        <v>80</v>
      </c>
      <c r="O104" s="24">
        <v>50</v>
      </c>
    </row>
    <row r="105" spans="1:15" x14ac:dyDescent="0.35">
      <c r="A105">
        <v>2125</v>
      </c>
      <c r="B105" s="24">
        <v>100</v>
      </c>
      <c r="C105" s="24">
        <v>200</v>
      </c>
      <c r="D105" s="24">
        <v>130</v>
      </c>
      <c r="E105" s="24">
        <v>100</v>
      </c>
      <c r="F105" s="24">
        <v>80</v>
      </c>
      <c r="G105" s="24">
        <v>50</v>
      </c>
      <c r="I105">
        <v>2125</v>
      </c>
      <c r="J105" s="24">
        <v>100</v>
      </c>
      <c r="K105" s="24">
        <v>200</v>
      </c>
      <c r="L105" s="24">
        <v>130</v>
      </c>
      <c r="M105" s="24">
        <v>100</v>
      </c>
      <c r="N105" s="24">
        <v>80</v>
      </c>
      <c r="O105" s="24">
        <v>50</v>
      </c>
    </row>
    <row r="106" spans="1:15" x14ac:dyDescent="0.35">
      <c r="A106">
        <v>2126</v>
      </c>
      <c r="B106" s="24">
        <v>100</v>
      </c>
      <c r="C106" s="24">
        <v>200</v>
      </c>
      <c r="D106" s="24">
        <v>130</v>
      </c>
      <c r="E106" s="24">
        <v>100</v>
      </c>
      <c r="F106" s="24">
        <v>80</v>
      </c>
      <c r="G106" s="24">
        <v>50</v>
      </c>
      <c r="I106">
        <v>2126</v>
      </c>
      <c r="J106" s="24">
        <v>100</v>
      </c>
      <c r="K106" s="24">
        <v>200</v>
      </c>
      <c r="L106" s="24">
        <v>130</v>
      </c>
      <c r="M106" s="24">
        <v>100</v>
      </c>
      <c r="N106" s="24">
        <v>80</v>
      </c>
      <c r="O106" s="24">
        <v>50</v>
      </c>
    </row>
    <row r="107" spans="1:15" x14ac:dyDescent="0.35">
      <c r="A107">
        <v>2127</v>
      </c>
      <c r="B107" s="24">
        <v>100</v>
      </c>
      <c r="C107" s="24">
        <v>200</v>
      </c>
      <c r="D107" s="24">
        <v>130</v>
      </c>
      <c r="E107" s="24">
        <v>100</v>
      </c>
      <c r="F107" s="24">
        <v>80</v>
      </c>
      <c r="G107" s="24">
        <v>50</v>
      </c>
      <c r="I107">
        <v>2127</v>
      </c>
      <c r="J107" s="24">
        <v>100</v>
      </c>
      <c r="K107" s="24">
        <v>200</v>
      </c>
      <c r="L107" s="24">
        <v>130</v>
      </c>
      <c r="M107" s="24">
        <v>100</v>
      </c>
      <c r="N107" s="24">
        <v>80</v>
      </c>
      <c r="O107" s="24">
        <v>50</v>
      </c>
    </row>
    <row r="108" spans="1:15" x14ac:dyDescent="0.35">
      <c r="A108">
        <v>2128</v>
      </c>
      <c r="B108" s="24">
        <v>100</v>
      </c>
      <c r="C108" s="24">
        <v>200</v>
      </c>
      <c r="D108" s="24">
        <v>130</v>
      </c>
      <c r="E108" s="24">
        <v>100</v>
      </c>
      <c r="F108" s="24">
        <v>80</v>
      </c>
      <c r="G108" s="24">
        <v>50</v>
      </c>
      <c r="I108">
        <v>2128</v>
      </c>
      <c r="J108" s="24">
        <v>100</v>
      </c>
      <c r="K108" s="24">
        <v>200</v>
      </c>
      <c r="L108" s="24">
        <v>130</v>
      </c>
      <c r="M108" s="24">
        <v>100</v>
      </c>
      <c r="N108" s="24">
        <v>80</v>
      </c>
      <c r="O108" s="24">
        <v>50</v>
      </c>
    </row>
    <row r="109" spans="1:15" x14ac:dyDescent="0.35">
      <c r="A109">
        <v>2129</v>
      </c>
      <c r="B109" s="24">
        <v>100</v>
      </c>
      <c r="C109" s="24">
        <v>200</v>
      </c>
      <c r="D109" s="24">
        <v>130</v>
      </c>
      <c r="E109" s="24">
        <v>100</v>
      </c>
      <c r="F109" s="24">
        <v>80</v>
      </c>
      <c r="G109" s="24">
        <v>50</v>
      </c>
      <c r="I109">
        <v>2129</v>
      </c>
      <c r="J109" s="24">
        <v>100</v>
      </c>
      <c r="K109" s="24">
        <v>200</v>
      </c>
      <c r="L109" s="24">
        <v>130</v>
      </c>
      <c r="M109" s="24">
        <v>100</v>
      </c>
      <c r="N109" s="24">
        <v>80</v>
      </c>
      <c r="O109" s="24">
        <v>50</v>
      </c>
    </row>
    <row r="110" spans="1:15" x14ac:dyDescent="0.35">
      <c r="A110">
        <v>2130</v>
      </c>
      <c r="B110" s="24">
        <v>100</v>
      </c>
      <c r="C110" s="24">
        <v>200</v>
      </c>
      <c r="D110" s="24">
        <v>130</v>
      </c>
      <c r="E110" s="24">
        <v>100</v>
      </c>
      <c r="F110" s="24">
        <v>80</v>
      </c>
      <c r="G110" s="24">
        <v>50</v>
      </c>
      <c r="I110">
        <v>2130</v>
      </c>
      <c r="J110" s="24">
        <v>100</v>
      </c>
      <c r="K110" s="24">
        <v>200</v>
      </c>
      <c r="L110" s="24">
        <v>130</v>
      </c>
      <c r="M110" s="24">
        <v>100</v>
      </c>
      <c r="N110" s="24">
        <v>80</v>
      </c>
      <c r="O110" s="24">
        <v>50</v>
      </c>
    </row>
    <row r="111" spans="1:15" x14ac:dyDescent="0.35">
      <c r="A111">
        <v>2131</v>
      </c>
      <c r="B111" s="24">
        <v>100</v>
      </c>
      <c r="C111" s="24">
        <v>200</v>
      </c>
      <c r="D111" s="24">
        <v>130</v>
      </c>
      <c r="E111" s="24">
        <v>100</v>
      </c>
      <c r="F111" s="24">
        <v>80</v>
      </c>
      <c r="G111" s="24">
        <v>50</v>
      </c>
      <c r="I111">
        <v>2131</v>
      </c>
      <c r="J111" s="24">
        <v>100</v>
      </c>
      <c r="K111" s="24">
        <v>200</v>
      </c>
      <c r="L111" s="24">
        <v>130</v>
      </c>
      <c r="M111" s="24">
        <v>100</v>
      </c>
      <c r="N111" s="24">
        <v>80</v>
      </c>
      <c r="O111" s="24">
        <v>50</v>
      </c>
    </row>
    <row r="112" spans="1:15" x14ac:dyDescent="0.35">
      <c r="A112">
        <v>2132</v>
      </c>
      <c r="B112" s="24">
        <v>100</v>
      </c>
      <c r="C112" s="24">
        <v>200</v>
      </c>
      <c r="D112" s="24">
        <v>130</v>
      </c>
      <c r="E112" s="24">
        <v>100</v>
      </c>
      <c r="F112" s="24">
        <v>80</v>
      </c>
      <c r="G112" s="24">
        <v>50</v>
      </c>
      <c r="I112">
        <v>2132</v>
      </c>
      <c r="J112" s="24">
        <v>100</v>
      </c>
      <c r="K112" s="24">
        <v>200</v>
      </c>
      <c r="L112" s="24">
        <v>130</v>
      </c>
      <c r="M112" s="24">
        <v>100</v>
      </c>
      <c r="N112" s="24">
        <v>80</v>
      </c>
      <c r="O112" s="24">
        <v>50</v>
      </c>
    </row>
    <row r="113" spans="1:15" x14ac:dyDescent="0.35">
      <c r="A113">
        <v>2133</v>
      </c>
      <c r="B113" s="24">
        <v>100</v>
      </c>
      <c r="C113" s="24">
        <v>200</v>
      </c>
      <c r="D113" s="24">
        <v>130</v>
      </c>
      <c r="E113" s="24">
        <v>100</v>
      </c>
      <c r="F113" s="24">
        <v>80</v>
      </c>
      <c r="G113" s="24">
        <v>50</v>
      </c>
      <c r="I113">
        <v>2133</v>
      </c>
      <c r="J113" s="24">
        <v>100</v>
      </c>
      <c r="K113" s="24">
        <v>200</v>
      </c>
      <c r="L113" s="24">
        <v>130</v>
      </c>
      <c r="M113" s="24">
        <v>100</v>
      </c>
      <c r="N113" s="24">
        <v>80</v>
      </c>
      <c r="O113" s="24">
        <v>50</v>
      </c>
    </row>
    <row r="114" spans="1:15" x14ac:dyDescent="0.35">
      <c r="A114">
        <v>2134</v>
      </c>
      <c r="B114" s="24">
        <v>100</v>
      </c>
      <c r="C114" s="24">
        <v>200</v>
      </c>
      <c r="D114" s="24">
        <v>130</v>
      </c>
      <c r="E114" s="24">
        <v>100</v>
      </c>
      <c r="F114" s="24">
        <v>80</v>
      </c>
      <c r="G114" s="24">
        <v>50</v>
      </c>
      <c r="I114">
        <v>2134</v>
      </c>
      <c r="J114" s="24">
        <v>100</v>
      </c>
      <c r="K114" s="24">
        <v>200</v>
      </c>
      <c r="L114" s="24">
        <v>130</v>
      </c>
      <c r="M114" s="24">
        <v>100</v>
      </c>
      <c r="N114" s="24">
        <v>80</v>
      </c>
      <c r="O114" s="24">
        <v>50</v>
      </c>
    </row>
    <row r="115" spans="1:15" x14ac:dyDescent="0.35">
      <c r="A115">
        <v>2135</v>
      </c>
      <c r="B115" s="24">
        <v>100</v>
      </c>
      <c r="C115" s="24">
        <v>200</v>
      </c>
      <c r="D115" s="24">
        <v>130</v>
      </c>
      <c r="E115" s="24">
        <v>100</v>
      </c>
      <c r="F115" s="24">
        <v>80</v>
      </c>
      <c r="G115" s="24">
        <v>50</v>
      </c>
      <c r="I115">
        <v>2135</v>
      </c>
      <c r="J115" s="24">
        <v>100</v>
      </c>
      <c r="K115" s="24">
        <v>200</v>
      </c>
      <c r="L115" s="24">
        <v>130</v>
      </c>
      <c r="M115" s="24">
        <v>100</v>
      </c>
      <c r="N115" s="24">
        <v>80</v>
      </c>
      <c r="O115" s="24">
        <v>50</v>
      </c>
    </row>
    <row r="116" spans="1:15" x14ac:dyDescent="0.35">
      <c r="A116">
        <v>2136</v>
      </c>
      <c r="B116" s="24">
        <v>100</v>
      </c>
      <c r="C116" s="24">
        <v>200</v>
      </c>
      <c r="D116" s="24">
        <v>130</v>
      </c>
      <c r="E116" s="24">
        <v>100</v>
      </c>
      <c r="F116" s="24">
        <v>80</v>
      </c>
      <c r="G116" s="24">
        <v>50</v>
      </c>
      <c r="I116">
        <v>2136</v>
      </c>
      <c r="J116" s="24">
        <v>100</v>
      </c>
      <c r="K116" s="24">
        <v>200</v>
      </c>
      <c r="L116" s="24">
        <v>130</v>
      </c>
      <c r="M116" s="24">
        <v>100</v>
      </c>
      <c r="N116" s="24">
        <v>80</v>
      </c>
      <c r="O116" s="24">
        <v>50</v>
      </c>
    </row>
    <row r="117" spans="1:15" x14ac:dyDescent="0.35">
      <c r="A117">
        <v>2137</v>
      </c>
      <c r="B117" s="24">
        <v>100</v>
      </c>
      <c r="C117" s="24">
        <v>200</v>
      </c>
      <c r="D117" s="24">
        <v>130</v>
      </c>
      <c r="E117" s="24">
        <v>100</v>
      </c>
      <c r="F117" s="24">
        <v>80</v>
      </c>
      <c r="G117" s="24">
        <v>50</v>
      </c>
      <c r="I117">
        <v>2137</v>
      </c>
      <c r="J117" s="24">
        <v>100</v>
      </c>
      <c r="K117" s="24">
        <v>200</v>
      </c>
      <c r="L117" s="24">
        <v>130</v>
      </c>
      <c r="M117" s="24">
        <v>100</v>
      </c>
      <c r="N117" s="24">
        <v>80</v>
      </c>
      <c r="O117" s="24">
        <v>50</v>
      </c>
    </row>
    <row r="118" spans="1:15" x14ac:dyDescent="0.35">
      <c r="A118">
        <v>2138</v>
      </c>
      <c r="B118" s="24">
        <v>100</v>
      </c>
      <c r="C118" s="24">
        <v>200</v>
      </c>
      <c r="D118" s="24">
        <v>130</v>
      </c>
      <c r="E118" s="24">
        <v>100</v>
      </c>
      <c r="F118" s="24">
        <v>80</v>
      </c>
      <c r="G118" s="24">
        <v>50</v>
      </c>
      <c r="I118">
        <v>2138</v>
      </c>
      <c r="J118" s="24">
        <v>100</v>
      </c>
      <c r="K118" s="24">
        <v>200</v>
      </c>
      <c r="L118" s="24">
        <v>130</v>
      </c>
      <c r="M118" s="24">
        <v>100</v>
      </c>
      <c r="N118" s="24">
        <v>80</v>
      </c>
      <c r="O118" s="24">
        <v>50</v>
      </c>
    </row>
    <row r="119" spans="1:15" x14ac:dyDescent="0.35">
      <c r="A119">
        <v>2139</v>
      </c>
      <c r="B119" s="24">
        <v>100</v>
      </c>
      <c r="C119" s="24">
        <v>200</v>
      </c>
      <c r="D119" s="24">
        <v>130</v>
      </c>
      <c r="E119" s="24">
        <v>100</v>
      </c>
      <c r="F119" s="24">
        <v>80</v>
      </c>
      <c r="G119" s="24">
        <v>50</v>
      </c>
      <c r="I119">
        <v>2139</v>
      </c>
      <c r="J119" s="24">
        <v>100</v>
      </c>
      <c r="K119" s="24">
        <v>200</v>
      </c>
      <c r="L119" s="24">
        <v>130</v>
      </c>
      <c r="M119" s="24">
        <v>100</v>
      </c>
      <c r="N119" s="24">
        <v>80</v>
      </c>
      <c r="O119" s="24">
        <v>50</v>
      </c>
    </row>
    <row r="120" spans="1:15" x14ac:dyDescent="0.35">
      <c r="A120">
        <v>2140</v>
      </c>
      <c r="B120" s="24">
        <v>100</v>
      </c>
      <c r="C120" s="24">
        <v>200</v>
      </c>
      <c r="D120" s="24">
        <v>130</v>
      </c>
      <c r="E120" s="24">
        <v>100</v>
      </c>
      <c r="F120" s="24">
        <v>80</v>
      </c>
      <c r="G120" s="24">
        <v>50</v>
      </c>
      <c r="I120">
        <v>2140</v>
      </c>
      <c r="J120" s="24">
        <v>100</v>
      </c>
      <c r="K120" s="24">
        <v>200</v>
      </c>
      <c r="L120" s="24">
        <v>130</v>
      </c>
      <c r="M120" s="24">
        <v>100</v>
      </c>
      <c r="N120" s="24">
        <v>80</v>
      </c>
      <c r="O120" s="24">
        <v>50</v>
      </c>
    </row>
    <row r="121" spans="1:15" x14ac:dyDescent="0.35">
      <c r="A121">
        <v>2141</v>
      </c>
      <c r="B121" s="24">
        <v>100</v>
      </c>
      <c r="C121" s="24">
        <v>200</v>
      </c>
      <c r="D121" s="24">
        <v>130</v>
      </c>
      <c r="E121" s="24">
        <v>100</v>
      </c>
      <c r="F121" s="24">
        <v>80</v>
      </c>
      <c r="G121" s="24">
        <v>50</v>
      </c>
      <c r="I121">
        <v>2141</v>
      </c>
      <c r="J121" s="24">
        <v>100</v>
      </c>
      <c r="K121" s="24">
        <v>200</v>
      </c>
      <c r="L121" s="24">
        <v>130</v>
      </c>
      <c r="M121" s="24">
        <v>100</v>
      </c>
      <c r="N121" s="24">
        <v>80</v>
      </c>
      <c r="O121" s="24">
        <v>50</v>
      </c>
    </row>
    <row r="122" spans="1:15" x14ac:dyDescent="0.35">
      <c r="A122">
        <v>2142</v>
      </c>
      <c r="B122" s="24">
        <v>100</v>
      </c>
      <c r="C122" s="24">
        <v>200</v>
      </c>
      <c r="D122" s="24">
        <v>130</v>
      </c>
      <c r="E122" s="24">
        <v>100</v>
      </c>
      <c r="F122" s="24">
        <v>80</v>
      </c>
      <c r="G122" s="24">
        <v>50</v>
      </c>
      <c r="I122">
        <v>2142</v>
      </c>
      <c r="J122" s="24">
        <v>100</v>
      </c>
      <c r="K122" s="24">
        <v>200</v>
      </c>
      <c r="L122" s="24">
        <v>130</v>
      </c>
      <c r="M122" s="24">
        <v>100</v>
      </c>
      <c r="N122" s="24">
        <v>80</v>
      </c>
      <c r="O122" s="24">
        <v>50</v>
      </c>
    </row>
    <row r="123" spans="1:15" x14ac:dyDescent="0.35">
      <c r="A123">
        <v>2143</v>
      </c>
      <c r="B123" s="24">
        <v>100</v>
      </c>
      <c r="C123" s="24">
        <v>200</v>
      </c>
      <c r="D123" s="24">
        <v>130</v>
      </c>
      <c r="E123" s="24">
        <v>100</v>
      </c>
      <c r="F123" s="24">
        <v>80</v>
      </c>
      <c r="G123" s="24">
        <v>50</v>
      </c>
      <c r="I123">
        <v>2143</v>
      </c>
      <c r="J123" s="24">
        <v>100</v>
      </c>
      <c r="K123" s="24">
        <v>200</v>
      </c>
      <c r="L123" s="24">
        <v>130</v>
      </c>
      <c r="M123" s="24">
        <v>100</v>
      </c>
      <c r="N123" s="24">
        <v>80</v>
      </c>
      <c r="O123" s="24">
        <v>50</v>
      </c>
    </row>
    <row r="124" spans="1:15" x14ac:dyDescent="0.35">
      <c r="A124">
        <v>2144</v>
      </c>
      <c r="B124" s="24">
        <v>100</v>
      </c>
      <c r="C124" s="24">
        <v>200</v>
      </c>
      <c r="D124" s="24">
        <v>130</v>
      </c>
      <c r="E124" s="24">
        <v>100</v>
      </c>
      <c r="F124" s="24">
        <v>80</v>
      </c>
      <c r="G124" s="24">
        <v>50</v>
      </c>
      <c r="I124">
        <v>2144</v>
      </c>
      <c r="J124" s="24">
        <v>100</v>
      </c>
      <c r="K124" s="24">
        <v>200</v>
      </c>
      <c r="L124" s="24">
        <v>130</v>
      </c>
      <c r="M124" s="24">
        <v>100</v>
      </c>
      <c r="N124" s="24">
        <v>80</v>
      </c>
      <c r="O124" s="24">
        <v>50</v>
      </c>
    </row>
    <row r="125" spans="1:15" x14ac:dyDescent="0.35">
      <c r="A125">
        <v>2145</v>
      </c>
      <c r="B125" s="24">
        <v>100</v>
      </c>
      <c r="C125" s="24">
        <v>200</v>
      </c>
      <c r="D125" s="24">
        <v>130</v>
      </c>
      <c r="E125" s="24">
        <v>100</v>
      </c>
      <c r="F125" s="24">
        <v>80</v>
      </c>
      <c r="G125" s="24">
        <v>50</v>
      </c>
      <c r="I125">
        <v>2145</v>
      </c>
      <c r="J125" s="24">
        <v>100</v>
      </c>
      <c r="K125" s="24">
        <v>200</v>
      </c>
      <c r="L125" s="24">
        <v>130</v>
      </c>
      <c r="M125" s="24">
        <v>100</v>
      </c>
      <c r="N125" s="24">
        <v>80</v>
      </c>
      <c r="O125" s="24">
        <v>50</v>
      </c>
    </row>
    <row r="126" spans="1:15" x14ac:dyDescent="0.35">
      <c r="A126">
        <v>2146</v>
      </c>
      <c r="B126" s="24">
        <v>100</v>
      </c>
      <c r="C126" s="24">
        <v>200</v>
      </c>
      <c r="D126" s="24">
        <v>130</v>
      </c>
      <c r="E126" s="24">
        <v>100</v>
      </c>
      <c r="F126" s="24">
        <v>80</v>
      </c>
      <c r="G126" s="24">
        <v>50</v>
      </c>
      <c r="I126">
        <v>2146</v>
      </c>
      <c r="J126" s="24">
        <v>100</v>
      </c>
      <c r="K126" s="24">
        <v>200</v>
      </c>
      <c r="L126" s="24">
        <v>130</v>
      </c>
      <c r="M126" s="24">
        <v>100</v>
      </c>
      <c r="N126" s="24">
        <v>80</v>
      </c>
      <c r="O126" s="24">
        <v>50</v>
      </c>
    </row>
    <row r="127" spans="1:15" x14ac:dyDescent="0.35">
      <c r="A127">
        <v>2147</v>
      </c>
      <c r="B127" s="24">
        <v>100</v>
      </c>
      <c r="C127" s="24">
        <v>200</v>
      </c>
      <c r="D127" s="24">
        <v>130</v>
      </c>
      <c r="E127" s="24">
        <v>100</v>
      </c>
      <c r="F127" s="24">
        <v>80</v>
      </c>
      <c r="G127" s="24">
        <v>50</v>
      </c>
      <c r="I127">
        <v>2147</v>
      </c>
      <c r="J127" s="24">
        <v>100</v>
      </c>
      <c r="K127" s="24">
        <v>200</v>
      </c>
      <c r="L127" s="24">
        <v>130</v>
      </c>
      <c r="M127" s="24">
        <v>100</v>
      </c>
      <c r="N127" s="24">
        <v>80</v>
      </c>
      <c r="O127" s="24">
        <v>50</v>
      </c>
    </row>
    <row r="128" spans="1:15" x14ac:dyDescent="0.35">
      <c r="A128">
        <v>2148</v>
      </c>
      <c r="B128" s="24">
        <v>100</v>
      </c>
      <c r="C128" s="24">
        <v>200</v>
      </c>
      <c r="D128" s="24">
        <v>130</v>
      </c>
      <c r="E128" s="24">
        <v>100</v>
      </c>
      <c r="F128" s="24">
        <v>80</v>
      </c>
      <c r="G128" s="24">
        <v>50</v>
      </c>
      <c r="I128">
        <v>2148</v>
      </c>
      <c r="J128" s="24">
        <v>100</v>
      </c>
      <c r="K128" s="24">
        <v>200</v>
      </c>
      <c r="L128" s="24">
        <v>130</v>
      </c>
      <c r="M128" s="24">
        <v>100</v>
      </c>
      <c r="N128" s="24">
        <v>80</v>
      </c>
      <c r="O128" s="24">
        <v>50</v>
      </c>
    </row>
    <row r="129" spans="1:15" x14ac:dyDescent="0.35">
      <c r="A129">
        <v>2149</v>
      </c>
      <c r="B129" s="24">
        <v>100</v>
      </c>
      <c r="C129" s="24">
        <v>200</v>
      </c>
      <c r="D129" s="24">
        <v>130</v>
      </c>
      <c r="E129" s="24">
        <v>100</v>
      </c>
      <c r="F129" s="24">
        <v>80</v>
      </c>
      <c r="G129" s="24">
        <v>50</v>
      </c>
      <c r="I129">
        <v>2149</v>
      </c>
      <c r="J129" s="24">
        <v>100</v>
      </c>
      <c r="K129" s="24">
        <v>200</v>
      </c>
      <c r="L129" s="24">
        <v>130</v>
      </c>
      <c r="M129" s="24">
        <v>100</v>
      </c>
      <c r="N129" s="24">
        <v>80</v>
      </c>
      <c r="O129" s="24">
        <v>50</v>
      </c>
    </row>
    <row r="130" spans="1:15" x14ac:dyDescent="0.35">
      <c r="A130">
        <v>2150</v>
      </c>
      <c r="B130" s="24">
        <v>100</v>
      </c>
      <c r="C130" s="24">
        <v>200</v>
      </c>
      <c r="D130" s="24">
        <v>130</v>
      </c>
      <c r="E130" s="24">
        <v>100</v>
      </c>
      <c r="F130" s="24">
        <v>80</v>
      </c>
      <c r="G130" s="24">
        <v>50</v>
      </c>
      <c r="I130">
        <v>2150</v>
      </c>
      <c r="J130" s="24">
        <v>100</v>
      </c>
      <c r="K130" s="24">
        <v>200</v>
      </c>
      <c r="L130" s="24">
        <v>130</v>
      </c>
      <c r="M130" s="24">
        <v>100</v>
      </c>
      <c r="N130" s="24">
        <v>80</v>
      </c>
      <c r="O130" s="24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E362-0C33-47FE-A9E5-4CECBD12DF90}">
  <sheetPr>
    <tabColor theme="1"/>
  </sheetPr>
  <dimension ref="A1:G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</cols>
  <sheetData>
    <row r="1" spans="1:7" x14ac:dyDescent="0.35">
      <c r="A1" t="s">
        <v>7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8">
        <f>'Total Property Damage Expected'!B4*Frequency!B3</f>
        <v>67570807.497868255</v>
      </c>
      <c r="C3" s="28">
        <f>'Total Property Damage Expected'!C4*Frequency!C3</f>
        <v>173379358.77359995</v>
      </c>
      <c r="D3" s="28">
        <f>'Total Property Damage Expected'!D4*Frequency!D3</f>
        <v>118825098.30148382</v>
      </c>
      <c r="E3" s="28">
        <f>'Total Property Damage Expected'!E4*Frequency!E3</f>
        <v>60106590.390545607</v>
      </c>
      <c r="F3" s="28">
        <f>'Total Property Damage Expected'!F4*Frequency!F3</f>
        <v>40018679.789435148</v>
      </c>
      <c r="G3" s="28">
        <f>'Total Property Damage Expected'!G4*Frequency!G3</f>
        <v>14993909.803306038</v>
      </c>
    </row>
    <row r="4" spans="1:7" x14ac:dyDescent="0.35">
      <c r="A4">
        <v>2024</v>
      </c>
      <c r="B4" s="28">
        <f>'Total Property Damage Expected'!B5*Frequency!B4</f>
        <v>68648621.234677747</v>
      </c>
      <c r="C4" s="28">
        <f>'Total Property Damage Expected'!C5*Frequency!C4</f>
        <v>176144911.85021967</v>
      </c>
      <c r="D4" s="28">
        <f>'Total Property Damage Expected'!D5*Frequency!D4</f>
        <v>120720463.00067167</v>
      </c>
      <c r="E4" s="28">
        <f>'Total Property Damage Expected'!E5*Frequency!E4</f>
        <v>61065343.307591252</v>
      </c>
      <c r="F4" s="28">
        <f>'Total Property Damage Expected'!F5*Frequency!F4</f>
        <v>40657012.886274263</v>
      </c>
      <c r="G4" s="28">
        <f>'Total Property Damage Expected'!G5*Frequency!G4</f>
        <v>15233075.835989539</v>
      </c>
    </row>
    <row r="5" spans="1:7" x14ac:dyDescent="0.35">
      <c r="A5">
        <v>2025</v>
      </c>
      <c r="B5" s="28">
        <f>'Total Property Damage Expected'!B6*Frequency!B5</f>
        <v>69743627.04738912</v>
      </c>
      <c r="C5" s="28">
        <f>'Total Property Damage Expected'!C6*Frequency!C5</f>
        <v>178954577.9277969</v>
      </c>
      <c r="D5" s="28">
        <f>'Total Property Damage Expected'!D6*Frequency!D5</f>
        <v>122646060.43178464</v>
      </c>
      <c r="E5" s="28">
        <f>'Total Property Damage Expected'!E6*Frequency!E5</f>
        <v>62039389.175875202</v>
      </c>
      <c r="F5" s="28">
        <f>'Total Property Damage Expected'!F6*Frequency!F5</f>
        <v>41305527.956748277</v>
      </c>
      <c r="G5" s="28">
        <f>'Total Property Damage Expected'!G6*Frequency!G5</f>
        <v>15476056.776988477</v>
      </c>
    </row>
    <row r="6" spans="1:7" x14ac:dyDescent="0.35">
      <c r="A6">
        <v>2026</v>
      </c>
      <c r="B6" s="28">
        <f>'Total Property Damage Expected'!B7*Frequency!B6</f>
        <v>70856099.164715305</v>
      </c>
      <c r="C6" s="28">
        <f>'Total Property Damage Expected'!C7*Frequency!C6</f>
        <v>181809060.64744779</v>
      </c>
      <c r="D6" s="28">
        <f>'Total Property Damage Expected'!D7*Frequency!D6</f>
        <v>124602372.83345477</v>
      </c>
      <c r="E6" s="28">
        <f>'Total Property Damage Expected'!E7*Frequency!E6</f>
        <v>63028971.931403726</v>
      </c>
      <c r="F6" s="28">
        <f>'Total Property Damage Expected'!F7*Frequency!F6</f>
        <v>41964387.412280999</v>
      </c>
      <c r="G6" s="28">
        <f>'Total Property Damage Expected'!G7*Frequency!G6</f>
        <v>15722913.477441672</v>
      </c>
    </row>
    <row r="7" spans="1:7" x14ac:dyDescent="0.35">
      <c r="A7">
        <v>2027</v>
      </c>
      <c r="B7" s="28">
        <f>'Total Property Damage Expected'!B8*Frequency!B7</f>
        <v>71986316.189558089</v>
      </c>
      <c r="C7" s="28">
        <f>'Total Property Damage Expected'!C8*Frequency!C7</f>
        <v>184709074.8739824</v>
      </c>
      <c r="D7" s="28">
        <f>'Total Property Damage Expected'!D8*Frequency!D7</f>
        <v>126589890.13644381</v>
      </c>
      <c r="E7" s="28">
        <f>'Total Property Damage Expected'!E8*Frequency!E7</f>
        <v>64034339.401176661</v>
      </c>
      <c r="F7" s="28">
        <f>'Total Property Damage Expected'!F8*Frequency!F7</f>
        <v>42633756.254901066</v>
      </c>
      <c r="G7" s="28">
        <f>'Total Property Damage Expected'!G8*Frequency!G7</f>
        <v>15973707.759117056</v>
      </c>
    </row>
    <row r="8" spans="1:7" x14ac:dyDescent="0.35">
      <c r="A8">
        <v>2028</v>
      </c>
      <c r="B8" s="28">
        <f>'Total Property Damage Expected'!B9*Frequency!B8</f>
        <v>73134561.168780267</v>
      </c>
      <c r="C8" s="28">
        <f>'Total Property Damage Expected'!C9*Frequency!C8</f>
        <v>187655346.87493235</v>
      </c>
      <c r="D8" s="28">
        <f>'Total Property Damage Expected'!D9*Frequency!D8</f>
        <v>128609110.08633958</v>
      </c>
      <c r="E8" s="28">
        <f>'Total Property Damage Expected'!E9*Frequency!E8</f>
        <v>65055743.365252227</v>
      </c>
      <c r="F8" s="28">
        <f>'Total Property Damage Expected'!F9*Frequency!F8</f>
        <v>43313802.118564442</v>
      </c>
      <c r="G8" s="28">
        <f>'Total Property Damage Expected'!G9*Frequency!G8</f>
        <v>16228502.429894073</v>
      </c>
    </row>
    <row r="9" spans="1:7" x14ac:dyDescent="0.35">
      <c r="A9">
        <v>2029</v>
      </c>
      <c r="B9" s="28">
        <f>'Total Property Damage Expected'!B10*Frequency!B9</f>
        <v>74301121.664090797</v>
      </c>
      <c r="C9" s="28">
        <f>'Total Property Damage Expected'!C10*Frequency!C9</f>
        <v>190648614.50243455</v>
      </c>
      <c r="D9" s="28">
        <f>'Total Property Damage Expected'!D10*Frequency!D9</f>
        <v>130660538.36820927</v>
      </c>
      <c r="E9" s="28">
        <f>'Total Property Damage Expected'!E10*Frequency!E9</f>
        <v>66093439.619801693</v>
      </c>
      <c r="F9" s="28">
        <f>'Total Property Damage Expected'!F10*Frequency!F9</f>
        <v>44004695.311135948</v>
      </c>
      <c r="G9" s="28">
        <f>'Total Property Damage Expected'!G10*Frequency!G9</f>
        <v>16487361.299493015</v>
      </c>
    </row>
    <row r="10" spans="1:7" x14ac:dyDescent="0.35">
      <c r="A10">
        <v>2030</v>
      </c>
      <c r="B10" s="28">
        <f>'Total Property Damage Expected'!B11*Frequency!B10</f>
        <v>87311590.224868</v>
      </c>
      <c r="C10" s="28">
        <f>'Total Property Damage Expected'!C11*Frequency!C10</f>
        <v>224032064.84055278</v>
      </c>
      <c r="D10" s="28">
        <f>'Total Property Damage Expected'!D11*Frequency!D10</f>
        <v>153539800.32954499</v>
      </c>
      <c r="E10" s="28">
        <f>'Total Property Damage Expected'!E11*Frequency!E10</f>
        <v>77666705.258167461</v>
      </c>
      <c r="F10" s="28">
        <f>'Total Property Damage Expected'!F11*Frequency!F10</f>
        <v>51710120.102169886</v>
      </c>
      <c r="G10" s="28">
        <f>'Total Property Damage Expected'!G11*Frequency!G10</f>
        <v>19374374.187494937</v>
      </c>
    </row>
    <row r="11" spans="1:7" x14ac:dyDescent="0.35">
      <c r="A11">
        <v>2031</v>
      </c>
      <c r="B11" s="28">
        <f>'Total Property Damage Expected'!B12*Frequency!B11</f>
        <v>88704286.787359312</v>
      </c>
      <c r="C11" s="28">
        <f>'Total Property Damage Expected'!C12*Frequency!C11</f>
        <v>227605573.07454214</v>
      </c>
      <c r="D11" s="28">
        <f>'Total Property Damage Expected'!D12*Frequency!D11</f>
        <v>155988895.02102682</v>
      </c>
      <c r="E11" s="28">
        <f>'Total Property Damage Expected'!E12*Frequency!E11</f>
        <v>78905557.432941705</v>
      </c>
      <c r="F11" s="28">
        <f>'Total Property Damage Expected'!F12*Frequency!F11</f>
        <v>52534941.942281015</v>
      </c>
      <c r="G11" s="28">
        <f>'Total Property Damage Expected'!G12*Frequency!G11</f>
        <v>19683412.475102019</v>
      </c>
    </row>
    <row r="12" spans="1:7" x14ac:dyDescent="0.35">
      <c r="A12">
        <v>2032</v>
      </c>
      <c r="B12" s="28">
        <f>'Total Property Damage Expected'!B13*Frequency!B12</f>
        <v>90119198.083429292</v>
      </c>
      <c r="C12" s="28">
        <f>'Total Property Damage Expected'!C13*Frequency!C12</f>
        <v>231236081.90399301</v>
      </c>
      <c r="D12" s="28">
        <f>'Total Property Damage Expected'!D13*Frequency!D12</f>
        <v>158477054.92423204</v>
      </c>
      <c r="E12" s="28">
        <f>'Total Property Damage Expected'!E13*Frequency!E12</f>
        <v>80164170.388166755</v>
      </c>
      <c r="F12" s="28">
        <f>'Total Property Damage Expected'!F13*Frequency!F12</f>
        <v>53372920.415302306</v>
      </c>
      <c r="G12" s="28">
        <f>'Total Property Damage Expected'!G13*Frequency!G12</f>
        <v>19997380.194869485</v>
      </c>
    </row>
    <row r="13" spans="1:7" x14ac:dyDescent="0.35">
      <c r="A13">
        <v>2033</v>
      </c>
      <c r="B13" s="28">
        <f>'Total Property Damage Expected'!B14*Frequency!B13</f>
        <v>91556678.457592934</v>
      </c>
      <c r="C13" s="28">
        <f>'Total Property Damage Expected'!C14*Frequency!C13</f>
        <v>234924500.53847489</v>
      </c>
      <c r="D13" s="28">
        <f>'Total Property Damage Expected'!D14*Frequency!D13</f>
        <v>161004903.16360429</v>
      </c>
      <c r="E13" s="28">
        <f>'Total Property Damage Expected'!E14*Frequency!E13</f>
        <v>81442859.325649515</v>
      </c>
      <c r="F13" s="28">
        <f>'Total Property Damage Expected'!F14*Frequency!F13</f>
        <v>54224265.381086051</v>
      </c>
      <c r="G13" s="28">
        <f>'Total Property Damage Expected'!G14*Frequency!G13</f>
        <v>20316355.975570526</v>
      </c>
    </row>
    <row r="14" spans="1:7" x14ac:dyDescent="0.35">
      <c r="A14">
        <v>2034</v>
      </c>
      <c r="B14" s="28">
        <f>'Total Property Damage Expected'!B15*Frequency!B14</f>
        <v>93017087.906471506</v>
      </c>
      <c r="C14" s="28">
        <f>'Total Property Damage Expected'!C15*Frequency!C14</f>
        <v>238671752.69024861</v>
      </c>
      <c r="D14" s="28">
        <f>'Total Property Damage Expected'!D15*Frequency!D14</f>
        <v>163573072.80296946</v>
      </c>
      <c r="E14" s="28">
        <f>'Total Property Damage Expected'!E15*Frequency!E14</f>
        <v>82741944.474942684</v>
      </c>
      <c r="F14" s="28">
        <f>'Total Property Damage Expected'!F15*Frequency!F14</f>
        <v>55089190.046933517</v>
      </c>
      <c r="G14" s="28">
        <f>'Total Property Damage Expected'!G15*Frequency!G14</f>
        <v>20640419.700176336</v>
      </c>
    </row>
    <row r="15" spans="1:7" x14ac:dyDescent="0.35">
      <c r="A15">
        <v>2035</v>
      </c>
      <c r="B15" s="28">
        <f>'Total Property Damage Expected'!B16*Frequency!B15</f>
        <v>94500792.168948665</v>
      </c>
      <c r="C15" s="28">
        <f>'Total Property Damage Expected'!C16*Frequency!C15</f>
        <v>242478776.80559698</v>
      </c>
      <c r="D15" s="28">
        <f>'Total Property Damage Expected'!D16*Frequency!D15</f>
        <v>166182207.00407755</v>
      </c>
      <c r="E15" s="28">
        <f>'Total Property Damage Expected'!E16*Frequency!E15</f>
        <v>84061751.173541546</v>
      </c>
      <c r="F15" s="28">
        <f>'Total Property Damage Expected'!F16*Frequency!F15</f>
        <v>55967911.020989753</v>
      </c>
      <c r="G15" s="28">
        <f>'Total Property Damage Expected'!G16*Frequency!G15</f>
        <v>20969652.525861673</v>
      </c>
    </row>
    <row r="16" spans="1:7" x14ac:dyDescent="0.35">
      <c r="A16">
        <v>2036</v>
      </c>
      <c r="B16" s="28">
        <f>'Total Property Damage Expected'!B17*Frequency!B16</f>
        <v>96008162.817764506</v>
      </c>
      <c r="C16" s="28">
        <f>'Total Property Damage Expected'!C17*Frequency!C16</f>
        <v>246346526.29984534</v>
      </c>
      <c r="D16" s="28">
        <f>'Total Property Damage Expected'!D17*Frequency!D16</f>
        <v>168832959.18767342</v>
      </c>
      <c r="E16" s="28">
        <f>'Total Property Damage Expected'!E17*Frequency!E16</f>
        <v>85402609.948360279</v>
      </c>
      <c r="F16" s="28">
        <f>'Total Property Damage Expected'!F17*Frequency!F16</f>
        <v>56860648.366489977</v>
      </c>
      <c r="G16" s="28">
        <f>'Total Property Damage Expected'!G17*Frequency!G16</f>
        <v>21304136.904329527</v>
      </c>
    </row>
    <row r="17" spans="1:7" x14ac:dyDescent="0.35">
      <c r="A17">
        <v>2037</v>
      </c>
      <c r="B17" s="28">
        <f>'Total Property Damage Expected'!B18*Frequency!B17</f>
        <v>97539577.352570713</v>
      </c>
      <c r="C17" s="28">
        <f>'Total Property Damage Expected'!C18*Frequency!C17</f>
        <v>250275969.79613107</v>
      </c>
      <c r="D17" s="28">
        <f>'Total Property Damage Expected'!D18*Frequency!D17</f>
        <v>171525993.19713694</v>
      </c>
      <c r="E17" s="28">
        <f>'Total Property Damage Expected'!E18*Frequency!E17</f>
        <v>86764856.598507673</v>
      </c>
      <c r="F17" s="28">
        <f>'Total Property Damage Expected'!F18*Frequency!F17</f>
        <v>57767625.656871341</v>
      </c>
      <c r="G17" s="28">
        <f>'Total Property Damage Expected'!G18*Frequency!G17</f>
        <v>21643956.602459978</v>
      </c>
    </row>
    <row r="18" spans="1:7" x14ac:dyDescent="0.35">
      <c r="A18">
        <v>2038</v>
      </c>
      <c r="B18" s="28">
        <f>'Total Property Damage Expected'!B19*Frequency!B18</f>
        <v>99095419.294470102</v>
      </c>
      <c r="C18" s="28">
        <f>'Total Property Damage Expected'!C19*Frequency!C18</f>
        <v>254268091.3679814</v>
      </c>
      <c r="D18" s="28">
        <f>'Total Property Damage Expected'!D19*Frequency!D18</f>
        <v>174261983.46473289</v>
      </c>
      <c r="E18" s="28">
        <f>'Total Property Damage Expected'!E19*Frequency!E18</f>
        <v>88148832.279383272</v>
      </c>
      <c r="F18" s="28">
        <f>'Total Property Damage Expected'!F19*Frequency!F18</f>
        <v>58689070.031763688</v>
      </c>
      <c r="G18" s="28">
        <f>'Total Property Damage Expected'!G19*Frequency!G18</f>
        <v>21989196.723288424</v>
      </c>
    </row>
    <row r="19" spans="1:7" x14ac:dyDescent="0.35">
      <c r="A19">
        <v>2039</v>
      </c>
      <c r="B19" s="28">
        <f>'Total Property Damage Expected'!B20*Frequency!B19</f>
        <v>100676078.28206389</v>
      </c>
      <c r="C19" s="28">
        <f>'Total Property Damage Expected'!C20*Frequency!C19</f>
        <v>258323890.78576085</v>
      </c>
      <c r="D19" s="28">
        <f>'Total Property Damage Expected'!D20*Frequency!D19</f>
        <v>177041615.18051311</v>
      </c>
      <c r="E19" s="28">
        <f>'Total Property Damage Expected'!E20*Frequency!E19</f>
        <v>89554883.588114962</v>
      </c>
      <c r="F19" s="28">
        <f>'Total Property Damage Expected'!F20*Frequency!F19</f>
        <v>59625212.253873497</v>
      </c>
      <c r="G19" s="28">
        <f>'Total Property Damage Expected'!G20*Frequency!G19</f>
        <v>22339943.727318443</v>
      </c>
    </row>
    <row r="20" spans="1:7" x14ac:dyDescent="0.35">
      <c r="A20">
        <v>2040</v>
      </c>
      <c r="B20" s="28">
        <f>'Total Property Damage Expected'!B21*Frequency!B20</f>
        <v>117435399.14106405</v>
      </c>
      <c r="C20" s="28">
        <f>'Total Property Damage Expected'!C21*Frequency!C20</f>
        <v>301326489.26893181</v>
      </c>
      <c r="D20" s="28">
        <f>'Total Property Damage Expected'!D21*Frequency!D20</f>
        <v>206513335.62132075</v>
      </c>
      <c r="E20" s="28">
        <f>'Total Property Damage Expected'!E21*Frequency!E20</f>
        <v>104462884.11966743</v>
      </c>
      <c r="F20" s="28">
        <f>'Total Property Damage Expected'!F21*Frequency!F20</f>
        <v>69550887.553312346</v>
      </c>
      <c r="G20" s="28">
        <f>'Total Property Damage Expected'!G21*Frequency!G20</f>
        <v>26058824.034208983</v>
      </c>
    </row>
    <row r="21" spans="1:7" x14ac:dyDescent="0.35">
      <c r="A21">
        <v>2041</v>
      </c>
      <c r="B21" s="28">
        <f>'Total Property Damage Expected'!B22*Frequency!B21</f>
        <v>119308596.91786933</v>
      </c>
      <c r="C21" s="28">
        <f>'Total Property Damage Expected'!C22*Frequency!C21</f>
        <v>306132911.47143215</v>
      </c>
      <c r="D21" s="28">
        <f>'Total Property Damage Expected'!D22*Frequency!D21</f>
        <v>209807404.73502833</v>
      </c>
      <c r="E21" s="28">
        <f>'Total Property Damage Expected'!E22*Frequency!E21</f>
        <v>106129158.88624422</v>
      </c>
      <c r="F21" s="28">
        <f>'Total Property Damage Expected'!F22*Frequency!F21</f>
        <v>70660285.306397021</v>
      </c>
      <c r="G21" s="28">
        <f>'Total Property Damage Expected'!G22*Frequency!G21</f>
        <v>26474485.168790773</v>
      </c>
    </row>
    <row r="22" spans="1:7" x14ac:dyDescent="0.35">
      <c r="A22">
        <v>2042</v>
      </c>
      <c r="B22" s="28">
        <f>'Total Property Damage Expected'!B23*Frequency!B22</f>
        <v>121211673.84471533</v>
      </c>
      <c r="C22" s="28">
        <f>'Total Property Damage Expected'!C23*Frequency!C22</f>
        <v>311016000.33023858</v>
      </c>
      <c r="D22" s="28">
        <f>'Total Property Damage Expected'!D23*Frequency!D22</f>
        <v>213154017.14475712</v>
      </c>
      <c r="E22" s="28">
        <f>'Total Property Damage Expected'!E23*Frequency!E22</f>
        <v>107822012.19907816</v>
      </c>
      <c r="F22" s="28">
        <f>'Total Property Damage Expected'!F23*Frequency!F22</f>
        <v>71787378.928187981</v>
      </c>
      <c r="G22" s="28">
        <f>'Total Property Damage Expected'!G23*Frequency!G22</f>
        <v>26896776.463604469</v>
      </c>
    </row>
    <row r="23" spans="1:7" x14ac:dyDescent="0.35">
      <c r="A23">
        <v>2043</v>
      </c>
      <c r="B23" s="28">
        <f>'Total Property Damage Expected'!B24*Frequency!B23</f>
        <v>123145106.52029237</v>
      </c>
      <c r="C23" s="28">
        <f>'Total Property Damage Expected'!C24*Frequency!C23</f>
        <v>315976978.74586648</v>
      </c>
      <c r="D23" s="28">
        <f>'Total Property Damage Expected'!D24*Frequency!D23</f>
        <v>216554010.96223503</v>
      </c>
      <c r="E23" s="28">
        <f>'Total Property Damage Expected'!E24*Frequency!E23</f>
        <v>109541868.00932984</v>
      </c>
      <c r="F23" s="28">
        <f>'Total Property Damage Expected'!F24*Frequency!F23</f>
        <v>72932450.683335945</v>
      </c>
      <c r="G23" s="28">
        <f>'Total Property Damage Expected'!G24*Frequency!G23</f>
        <v>27325803.675529994</v>
      </c>
    </row>
    <row r="24" spans="1:7" x14ac:dyDescent="0.35">
      <c r="A24">
        <v>2044</v>
      </c>
      <c r="B24" s="28">
        <f>'Total Property Damage Expected'!B25*Frequency!B24</f>
        <v>125109379.14545859</v>
      </c>
      <c r="C24" s="28">
        <f>'Total Property Damage Expected'!C25*Frequency!C24</f>
        <v>321017089.12516892</v>
      </c>
      <c r="D24" s="28">
        <f>'Total Property Damage Expected'!D25*Frequency!D24</f>
        <v>220008237.66780835</v>
      </c>
      <c r="E24" s="28">
        <f>'Total Property Damage Expected'!E25*Frequency!E24</f>
        <v>111289157.03055328</v>
      </c>
      <c r="F24" s="28">
        <f>'Total Property Damage Expected'!F25*Frequency!F24</f>
        <v>74095787.33886075</v>
      </c>
      <c r="G24" s="28">
        <f>'Total Property Damage Expected'!G25*Frequency!G24</f>
        <v>27761674.248362418</v>
      </c>
    </row>
    <row r="25" spans="1:7" x14ac:dyDescent="0.35">
      <c r="A25">
        <v>2045</v>
      </c>
      <c r="B25" s="28">
        <f>'Total Property Damage Expected'!B26*Frequency!B25</f>
        <v>127104983.64450109</v>
      </c>
      <c r="C25" s="28">
        <f>'Total Property Damage Expected'!C26*Frequency!C25</f>
        <v>326137593.69247955</v>
      </c>
      <c r="D25" s="28">
        <f>'Total Property Damage Expected'!D26*Frequency!D25</f>
        <v>223517562.32368276</v>
      </c>
      <c r="E25" s="28">
        <f>'Total Property Damage Expected'!E26*Frequency!E25</f>
        <v>113064316.84656201</v>
      </c>
      <c r="F25" s="28">
        <f>'Total Property Damage Expected'!F26*Frequency!F25</f>
        <v>75277680.235968098</v>
      </c>
      <c r="G25" s="28">
        <f>'Total Property Damage Expected'!G26*Frequency!G25</f>
        <v>28204497.33971972</v>
      </c>
    </row>
    <row r="26" spans="1:7" x14ac:dyDescent="0.35">
      <c r="A26">
        <v>2046</v>
      </c>
      <c r="B26" s="28">
        <f>'Total Property Damage Expected'!B27*Frequency!B26</f>
        <v>129132419.78833157</v>
      </c>
      <c r="C26" s="28">
        <f>'Total Property Damage Expected'!C27*Frequency!C26</f>
        <v>331339774.80571896</v>
      </c>
      <c r="D26" s="28">
        <f>'Total Property Damage Expected'!D27*Frequency!D26</f>
        <v>227082863.790566</v>
      </c>
      <c r="E26" s="28">
        <f>'Total Property Damage Expected'!E27*Frequency!E26</f>
        <v>114867792.02101585</v>
      </c>
      <c r="F26" s="28">
        <f>'Total Property Damage Expected'!F27*Frequency!F26</f>
        <v>76478425.363011867</v>
      </c>
      <c r="G26" s="28">
        <f>'Total Property Damage Expected'!G27*Frequency!G26</f>
        <v>28654383.848379772</v>
      </c>
    </row>
    <row r="27" spans="1:7" x14ac:dyDescent="0.35">
      <c r="A27">
        <v>2047</v>
      </c>
      <c r="B27" s="28">
        <f>'Total Property Damage Expected'!B28*Frequency!B27</f>
        <v>131192195.31964667</v>
      </c>
      <c r="C27" s="28">
        <f>'Total Property Damage Expected'!C28*Frequency!C27</f>
        <v>336624935.27754301</v>
      </c>
      <c r="D27" s="28">
        <f>'Total Property Damage Expected'!D28*Frequency!D27</f>
        <v>230705034.94776624</v>
      </c>
      <c r="E27" s="28">
        <f>'Total Property Damage Expected'!E28*Frequency!E27</f>
        <v>116700034.20875545</v>
      </c>
      <c r="F27" s="28">
        <f>'Total Property Damage Expected'!F28*Frequency!F27</f>
        <v>77698323.429620206</v>
      </c>
      <c r="G27" s="28">
        <f>'Total Property Damage Expected'!G28*Frequency!G27</f>
        <v>29111446.442053381</v>
      </c>
    </row>
    <row r="28" spans="1:7" x14ac:dyDescent="0.35">
      <c r="A28">
        <v>2048</v>
      </c>
      <c r="B28" s="28">
        <f>'Total Property Damage Expected'!B29*Frequency!B28</f>
        <v>133284826.0800852</v>
      </c>
      <c r="C28" s="28">
        <f>'Total Property Damage Expected'!C29*Frequency!C28</f>
        <v>341994398.7016139</v>
      </c>
      <c r="D28" s="28">
        <f>'Total Property Damage Expected'!D29*Frequency!D28</f>
        <v>234384982.91680092</v>
      </c>
      <c r="E28" s="28">
        <f>'Total Property Damage Expected'!E29*Frequency!E28</f>
        <v>118561502.26891297</v>
      </c>
      <c r="F28" s="28">
        <f>'Total Property Damage Expected'!F29*Frequency!F28</f>
        <v>78937679.942003936</v>
      </c>
      <c r="G28" s="28">
        <f>'Total Property Damage Expected'!G29*Frequency!G28</f>
        <v>29575799.585600298</v>
      </c>
    </row>
    <row r="29" spans="1:7" x14ac:dyDescent="0.35">
      <c r="A29">
        <v>2049</v>
      </c>
      <c r="B29" s="28">
        <f>'Total Property Damage Expected'!B30*Frequency!B29</f>
        <v>135410836.13941312</v>
      </c>
      <c r="C29" s="28">
        <f>'Total Property Damage Expected'!C30*Frequency!C29</f>
        <v>347449509.7840755</v>
      </c>
      <c r="D29" s="28">
        <f>'Total Property Damage Expected'!D30*Frequency!D29</f>
        <v>238123629.28857255</v>
      </c>
      <c r="E29" s="28">
        <f>'Total Property Damage Expected'!E30*Frequency!E29</f>
        <v>120452662.37982677</v>
      </c>
      <c r="F29" s="28">
        <f>'Total Property Damage Expected'!F30*Frequency!F29</f>
        <v>80196805.279466376</v>
      </c>
      <c r="G29" s="28">
        <f>'Total Property Damage Expected'!G30*Frequency!G29</f>
        <v>30047559.569695354</v>
      </c>
    </row>
    <row r="30" spans="1:7" x14ac:dyDescent="0.35">
      <c r="A30">
        <v>2050</v>
      </c>
      <c r="B30" s="28">
        <f>'Total Property Damage Expected'!B31*Frequency!B30</f>
        <v>155767474.69575062</v>
      </c>
      <c r="C30" s="28">
        <f>'Total Property Damage Expected'!C31*Frequency!C30</f>
        <v>399682435.07204235</v>
      </c>
      <c r="D30" s="28">
        <f>'Total Property Damage Expected'!D31*Frequency!D30</f>
        <v>273921330.50179094</v>
      </c>
      <c r="E30" s="28">
        <f>'Total Property Damage Expected'!E31*Frequency!E30</f>
        <v>138560602.49098748</v>
      </c>
      <c r="F30" s="28">
        <f>'Total Property Damage Expected'!F31*Frequency!F30</f>
        <v>92252985.013607353</v>
      </c>
      <c r="G30" s="28">
        <f>'Total Property Damage Expected'!G31*Frequency!G30</f>
        <v>34564681.885006681</v>
      </c>
    </row>
    <row r="31" spans="1:7" x14ac:dyDescent="0.35">
      <c r="A31">
        <v>2051</v>
      </c>
      <c r="B31" s="28">
        <f>'Total Property Damage Expected'!B32*Frequency!B31</f>
        <v>158252102.75026223</v>
      </c>
      <c r="C31" s="28">
        <f>'Total Property Damage Expected'!C32*Frequency!C31</f>
        <v>406057721.01036274</v>
      </c>
      <c r="D31" s="28">
        <f>'Total Property Damage Expected'!D32*Frequency!D31</f>
        <v>278290616.34803861</v>
      </c>
      <c r="E31" s="28">
        <f>'Total Property Damage Expected'!E32*Frequency!E31</f>
        <v>140770765.81854719</v>
      </c>
      <c r="F31" s="28">
        <f>'Total Property Damage Expected'!F32*Frequency!F31</f>
        <v>93724501.163721174</v>
      </c>
      <c r="G31" s="28">
        <f>'Total Property Damage Expected'!G32*Frequency!G31</f>
        <v>35116018.924234539</v>
      </c>
    </row>
    <row r="32" spans="1:7" x14ac:dyDescent="0.35">
      <c r="A32">
        <v>2052</v>
      </c>
      <c r="B32" s="28">
        <f>'Total Property Damage Expected'!B33*Frequency!B32</f>
        <v>160776362.80485162</v>
      </c>
      <c r="C32" s="28">
        <f>'Total Property Damage Expected'!C33*Frequency!C32</f>
        <v>412534698.35973561</v>
      </c>
      <c r="D32" s="28">
        <f>'Total Property Damage Expected'!D33*Frequency!D32</f>
        <v>282729596.14170998</v>
      </c>
      <c r="E32" s="28">
        <f>'Total Property Damage Expected'!E33*Frequency!E32</f>
        <v>143016183.19268778</v>
      </c>
      <c r="F32" s="28">
        <f>'Total Property Damage Expected'!F33*Frequency!F32</f>
        <v>95219489.289074913</v>
      </c>
      <c r="G32" s="28">
        <f>'Total Property Damage Expected'!G33*Frequency!G32</f>
        <v>35676150.273557194</v>
      </c>
    </row>
    <row r="33" spans="1:7" x14ac:dyDescent="0.35">
      <c r="A33">
        <v>2053</v>
      </c>
      <c r="B33" s="28">
        <f>'Total Property Damage Expected'!B34*Frequency!B33</f>
        <v>163340887.02473462</v>
      </c>
      <c r="C33" s="28">
        <f>'Total Property Damage Expected'!C34*Frequency!C33</f>
        <v>419114989.18749738</v>
      </c>
      <c r="D33" s="28">
        <f>'Total Property Damage Expected'!D34*Frequency!D33</f>
        <v>287239381.56248873</v>
      </c>
      <c r="E33" s="28">
        <f>'Total Property Damage Expected'!E34*Frequency!E33</f>
        <v>145297416.94642091</v>
      </c>
      <c r="F33" s="28">
        <f>'Total Property Damage Expected'!F34*Frequency!F33</f>
        <v>96738323.788292423</v>
      </c>
      <c r="G33" s="28">
        <f>'Total Property Damage Expected'!G34*Frequency!G33</f>
        <v>36245216.209945954</v>
      </c>
    </row>
    <row r="34" spans="1:7" x14ac:dyDescent="0.35">
      <c r="A34">
        <v>2054</v>
      </c>
      <c r="B34" s="28">
        <f>'Total Property Damage Expected'!B35*Frequency!B34</f>
        <v>165946317.65871748</v>
      </c>
      <c r="C34" s="28">
        <f>'Total Property Damage Expected'!C35*Frequency!C34</f>
        <v>425800241.43438369</v>
      </c>
      <c r="D34" s="28">
        <f>'Total Property Damage Expected'!D35*Frequency!D34</f>
        <v>291821102.02232605</v>
      </c>
      <c r="E34" s="28">
        <f>'Total Property Damage Expected'!E35*Frequency!E34</f>
        <v>147615038.38246381</v>
      </c>
      <c r="F34" s="28">
        <f>'Total Property Damage Expected'!F35*Frequency!F34</f>
        <v>98281385.031984612</v>
      </c>
      <c r="G34" s="28">
        <f>'Total Property Damage Expected'!G35*Frequency!G34</f>
        <v>36823359.247913085</v>
      </c>
    </row>
    <row r="35" spans="1:7" x14ac:dyDescent="0.35">
      <c r="A35">
        <v>2055</v>
      </c>
      <c r="B35" s="28">
        <f>'Total Property Damage Expected'!B36*Frequency!B35</f>
        <v>168593307.20003915</v>
      </c>
      <c r="C35" s="28">
        <f>'Total Property Damage Expected'!C36*Frequency!C35</f>
        <v>432592129.32723218</v>
      </c>
      <c r="D35" s="28">
        <f>'Total Property Damage Expected'!D36*Frequency!D35</f>
        <v>296475904.94828588</v>
      </c>
      <c r="E35" s="28">
        <f>'Total Property Damage Expected'!E36*Frequency!E35</f>
        <v>149969627.91631389</v>
      </c>
      <c r="F35" s="28">
        <f>'Total Property Damage Expected'!F36*Frequency!F35</f>
        <v>99849059.458007663</v>
      </c>
      <c r="G35" s="28">
        <f>'Total Property Damage Expected'!G36*Frequency!G35</f>
        <v>37410724.175202489</v>
      </c>
    </row>
    <row r="36" spans="1:7" x14ac:dyDescent="0.35">
      <c r="A36">
        <v>2056</v>
      </c>
      <c r="B36" s="28">
        <f>'Total Property Damage Expected'!B37*Frequency!B36</f>
        <v>171282518.54977885</v>
      </c>
      <c r="C36" s="28">
        <f>'Total Property Damage Expected'!C37*Frequency!C36</f>
        <v>439492353.79826975</v>
      </c>
      <c r="D36" s="28">
        <f>'Total Property Damage Expected'!D37*Frequency!D36</f>
        <v>301204956.06990176</v>
      </c>
      <c r="E36" s="28">
        <f>'Total Property Damage Expected'!E37*Frequency!E36</f>
        <v>152361775.2216056</v>
      </c>
      <c r="F36" s="28">
        <f>'Total Property Damage Expected'!F37*Frequency!F36</f>
        <v>101441739.66824111</v>
      </c>
      <c r="G36" s="28">
        <f>'Total Property Damage Expected'!G37*Frequency!G36</f>
        <v>38007458.089049757</v>
      </c>
    </row>
    <row r="37" spans="1:7" x14ac:dyDescent="0.35">
      <c r="A37">
        <v>2057</v>
      </c>
      <c r="B37" s="28">
        <f>'Total Property Damage Expected'!B38*Frequency!B37</f>
        <v>174014625.18287039</v>
      </c>
      <c r="C37" s="28">
        <f>'Total Property Damage Expected'!C38*Frequency!C37</f>
        <v>446502642.91108596</v>
      </c>
      <c r="D37" s="28">
        <f>'Total Property Damage Expected'!D38*Frequency!D37</f>
        <v>306009439.71111739</v>
      </c>
      <c r="E37" s="28">
        <f>'Total Property Damage Expected'!E38*Frequency!E37</f>
        <v>154792079.37778586</v>
      </c>
      <c r="F37" s="28">
        <f>'Total Property Damage Expected'!F38*Frequency!F37</f>
        <v>103059824.52690926</v>
      </c>
      <c r="G37" s="28">
        <f>'Total Property Damage Expected'!G38*Frequency!G37</f>
        <v>38613710.433020651</v>
      </c>
    </row>
    <row r="38" spans="1:7" x14ac:dyDescent="0.35">
      <c r="A38">
        <v>2058</v>
      </c>
      <c r="B38" s="28">
        <f>'Total Property Damage Expected'!B39*Frequency!B38</f>
        <v>176790311.31676432</v>
      </c>
      <c r="C38" s="28">
        <f>'Total Property Damage Expected'!C39*Frequency!C38</f>
        <v>453624752.29340309</v>
      </c>
      <c r="D38" s="28">
        <f>'Total Property Damage Expected'!D39*Frequency!D38</f>
        <v>310890559.0868836</v>
      </c>
      <c r="E38" s="28">
        <f>'Total Property Damage Expected'!E39*Frequency!E38</f>
        <v>157261149.02014503</v>
      </c>
      <c r="F38" s="28">
        <f>'Total Property Damage Expected'!F39*Frequency!F38</f>
        <v>104703719.26047125</v>
      </c>
      <c r="G38" s="28">
        <f>'Total Property Damage Expected'!G39*Frequency!G38</f>
        <v>39229633.034437045</v>
      </c>
    </row>
    <row r="39" spans="1:7" x14ac:dyDescent="0.35">
      <c r="A39">
        <v>2059</v>
      </c>
      <c r="B39" s="28">
        <f>'Total Property Damage Expected'!B40*Frequency!B39</f>
        <v>179610272.08278072</v>
      </c>
      <c r="C39" s="28">
        <f>'Total Property Damage Expected'!C40*Frequency!C39</f>
        <v>460860465.57674742</v>
      </c>
      <c r="D39" s="28">
        <f>'Total Property Damage Expected'!D40*Frequency!D39</f>
        <v>315849536.60448682</v>
      </c>
      <c r="E39" s="28">
        <f>'Total Property Damage Expected'!E40*Frequency!E39</f>
        <v>159769602.49224097</v>
      </c>
      <c r="F39" s="28">
        <f>'Total Property Damage Expected'!F40*Frequency!F39</f>
        <v>106373835.55910423</v>
      </c>
      <c r="G39" s="28">
        <f>'Total Property Damage Expected'!G40*Frequency!G39</f>
        <v>39855380.142399982</v>
      </c>
    </row>
    <row r="40" spans="1:7" x14ac:dyDescent="0.35">
      <c r="A40">
        <v>2060</v>
      </c>
      <c r="B40" s="28">
        <f>'Total Property Damage Expected'!B41*Frequency!B40</f>
        <v>205660627.41181445</v>
      </c>
      <c r="C40" s="28">
        <f>'Total Property Damage Expected'!C41*Frequency!C40</f>
        <v>527702850.18070221</v>
      </c>
      <c r="D40" s="28">
        <f>'Total Property Damage Expected'!D41*Frequency!D40</f>
        <v>361659793.24317914</v>
      </c>
      <c r="E40" s="28">
        <f>'Total Property Damage Expected'!E41*Frequency!E40</f>
        <v>182942302.29074195</v>
      </c>
      <c r="F40" s="28">
        <f>'Total Property Damage Expected'!F41*Frequency!F40</f>
        <v>121802108.01753971</v>
      </c>
      <c r="G40" s="28">
        <f>'Total Property Damage Expected'!G41*Frequency!G40</f>
        <v>45635933.795838676</v>
      </c>
    </row>
    <row r="41" spans="1:7" x14ac:dyDescent="0.35">
      <c r="A41">
        <v>2061</v>
      </c>
      <c r="B41" s="28">
        <f>'Total Property Damage Expected'!B42*Frequency!B41</f>
        <v>208941095.08052337</v>
      </c>
      <c r="C41" s="28">
        <f>'Total Property Damage Expected'!C42*Frequency!C41</f>
        <v>536120174.19886237</v>
      </c>
      <c r="D41" s="28">
        <f>'Total Property Damage Expected'!D42*Frequency!D41</f>
        <v>367428584.6435405</v>
      </c>
      <c r="E41" s="28">
        <f>'Total Property Damage Expected'!E42*Frequency!E41</f>
        <v>185860392.71697718</v>
      </c>
      <c r="F41" s="28">
        <f>'Total Property Damage Expected'!F42*Frequency!F41</f>
        <v>123744958.6368371</v>
      </c>
      <c r="G41" s="28">
        <f>'Total Property Damage Expected'!G42*Frequency!G41</f>
        <v>46363867.028526992</v>
      </c>
    </row>
    <row r="42" spans="1:7" x14ac:dyDescent="0.35">
      <c r="A42">
        <v>2062</v>
      </c>
      <c r="B42" s="28">
        <f>'Total Property Damage Expected'!B43*Frequency!B42</f>
        <v>212273889.0902577</v>
      </c>
      <c r="C42" s="28">
        <f>'Total Property Damage Expected'!C43*Frequency!C42</f>
        <v>544671761.92926586</v>
      </c>
      <c r="D42" s="28">
        <f>'Total Property Damage Expected'!D43*Frequency!D42</f>
        <v>373289393.33430201</v>
      </c>
      <c r="E42" s="28">
        <f>'Total Property Damage Expected'!E43*Frequency!E42</f>
        <v>188825029.24889204</v>
      </c>
      <c r="F42" s="28">
        <f>'Total Property Damage Expected'!F43*Frequency!F42</f>
        <v>125718799.43019913</v>
      </c>
      <c r="G42" s="28">
        <f>'Total Property Damage Expected'!G43*Frequency!G42</f>
        <v>47103411.435725786</v>
      </c>
    </row>
    <row r="43" spans="1:7" x14ac:dyDescent="0.35">
      <c r="A43">
        <v>2063</v>
      </c>
      <c r="B43" s="28">
        <f>'Total Property Damage Expected'!B44*Frequency!B43</f>
        <v>215659844.09212252</v>
      </c>
      <c r="C43" s="28">
        <f>'Total Property Damage Expected'!C44*Frequency!C43</f>
        <v>553359754.99606621</v>
      </c>
      <c r="D43" s="28">
        <f>'Total Property Damage Expected'!D44*Frequency!D43</f>
        <v>379243687.07207739</v>
      </c>
      <c r="E43" s="28">
        <f>'Total Property Damage Expected'!E44*Frequency!E43</f>
        <v>191836954.33776012</v>
      </c>
      <c r="F43" s="28">
        <f>'Total Property Damage Expected'!F44*Frequency!F43</f>
        <v>127724124.71812525</v>
      </c>
      <c r="G43" s="28">
        <f>'Total Property Damage Expected'!G44*Frequency!G43</f>
        <v>47854752.22586827</v>
      </c>
    </row>
    <row r="44" spans="1:7" x14ac:dyDescent="0.35">
      <c r="A44">
        <v>2064</v>
      </c>
      <c r="B44" s="28">
        <f>'Total Property Damage Expected'!B45*Frequency!B44</f>
        <v>219099808.05064136</v>
      </c>
      <c r="C44" s="28">
        <f>'Total Property Damage Expected'!C45*Frequency!C44</f>
        <v>562186329.18420374</v>
      </c>
      <c r="D44" s="28">
        <f>'Total Property Damage Expected'!D45*Frequency!D44</f>
        <v>385292957.02548832</v>
      </c>
      <c r="E44" s="28">
        <f>'Total Property Damage Expected'!E45*Frequency!E44</f>
        <v>194896922.27760538</v>
      </c>
      <c r="F44" s="28">
        <f>'Total Property Damage Expected'!F45*Frequency!F44</f>
        <v>129761436.70596124</v>
      </c>
      <c r="G44" s="28">
        <f>'Total Property Damage Expected'!G45*Frequency!G44</f>
        <v>48618077.561624877</v>
      </c>
    </row>
    <row r="45" spans="1:7" x14ac:dyDescent="0.35">
      <c r="A45">
        <v>2065</v>
      </c>
      <c r="B45" s="28">
        <f>'Total Property Damage Expected'!B46*Frequency!B45</f>
        <v>222594642.45611671</v>
      </c>
      <c r="C45" s="28">
        <f>'Total Property Damage Expected'!C46*Frequency!C45</f>
        <v>571153694.98429954</v>
      </c>
      <c r="D45" s="28">
        <f>'Total Property Damage Expected'!D46*Frequency!D45</f>
        <v>391438718.14860529</v>
      </c>
      <c r="E45" s="28">
        <f>'Total Property Damage Expected'!E46*Frequency!E45</f>
        <v>198005699.39410383</v>
      </c>
      <c r="F45" s="28">
        <f>'Total Property Damage Expected'!F46*Frequency!F45</f>
        <v>131831245.60966915</v>
      </c>
      <c r="G45" s="28">
        <f>'Total Property Damage Expected'!G46*Frequency!G45</f>
        <v>49393578.607025906</v>
      </c>
    </row>
    <row r="46" spans="1:7" x14ac:dyDescent="0.35">
      <c r="A46">
        <v>2066</v>
      </c>
      <c r="B46" s="28">
        <f>'Total Property Damage Expected'!B47*Frequency!B46</f>
        <v>226145222.54037824</v>
      </c>
      <c r="C46" s="28">
        <f>'Total Property Damage Expected'!C47*Frequency!C46</f>
        <v>580264098.1462419</v>
      </c>
      <c r="D46" s="28">
        <f>'Total Property Damage Expected'!D47*Frequency!D46</f>
        <v>397682509.56034726</v>
      </c>
      <c r="E46" s="28">
        <f>'Total Property Damage Expected'!E47*Frequency!E46</f>
        <v>201164064.23649925</v>
      </c>
      <c r="F46" s="28">
        <f>'Total Property Damage Expected'!F47*Frequency!F46</f>
        <v>133934069.78360385</v>
      </c>
      <c r="G46" s="28">
        <f>'Total Property Damage Expected'!G47*Frequency!G46</f>
        <v>50181449.575335868</v>
      </c>
    </row>
    <row r="47" spans="1:7" x14ac:dyDescent="0.35">
      <c r="A47">
        <v>2067</v>
      </c>
      <c r="B47" s="28">
        <f>'Total Property Damage Expected'!B48*Frequency!B47</f>
        <v>229752437.49597198</v>
      </c>
      <c r="C47" s="28">
        <f>'Total Property Damage Expected'!C48*Frequency!C47</f>
        <v>589519820.24160266</v>
      </c>
      <c r="D47" s="28">
        <f>'Total Property Damage Expected'!D48*Frequency!D47</f>
        <v>404025894.92993212</v>
      </c>
      <c r="E47" s="28">
        <f>'Total Property Damage Expected'!E48*Frequency!E47</f>
        <v>204372807.77257973</v>
      </c>
      <c r="F47" s="28">
        <f>'Total Property Damage Expected'!F48*Frequency!F47</f>
        <v>136070435.85032758</v>
      </c>
      <c r="G47" s="28">
        <f>'Total Property Damage Expected'!G48*Frequency!G47</f>
        <v>50981887.777691461</v>
      </c>
    </row>
    <row r="48" spans="1:7" x14ac:dyDescent="0.35">
      <c r="A48">
        <v>2068</v>
      </c>
      <c r="B48" s="28">
        <f>'Total Property Damage Expected'!B49*Frequency!B48</f>
        <v>233417190.69884637</v>
      </c>
      <c r="C48" s="28">
        <f>'Total Property Damage Expected'!C49*Frequency!C48</f>
        <v>598923179.23502445</v>
      </c>
      <c r="D48" s="28">
        <f>'Total Property Damage Expected'!D49*Frequency!D48</f>
        <v>410470462.8684752</v>
      </c>
      <c r="E48" s="28">
        <f>'Total Property Damage Expected'!E49*Frequency!E48</f>
        <v>207632733.58676451</v>
      </c>
      <c r="F48" s="28">
        <f>'Total Property Damage Expected'!F49*Frequency!F48</f>
        <v>138240878.83249506</v>
      </c>
      <c r="G48" s="28">
        <f>'Total Property Damage Expected'!G49*Frequency!G48</f>
        <v>51795093.672515333</v>
      </c>
    </row>
    <row r="49" spans="1:7" x14ac:dyDescent="0.35">
      <c r="A49">
        <v>2069</v>
      </c>
      <c r="B49" s="28">
        <f>'Total Property Damage Expected'!B50*Frequency!B49</f>
        <v>237140399.93458968</v>
      </c>
      <c r="C49" s="28">
        <f>'Total Property Damage Expected'!C50*Frequency!C49</f>
        <v>608476530.0647223</v>
      </c>
      <c r="D49" s="28">
        <f>'Total Property Damage Expected'!D50*Frequency!D49</f>
        <v>417017827.32683468</v>
      </c>
      <c r="E49" s="28">
        <f>'Total Property Damage Expected'!E50*Frequency!E49</f>
        <v>210944658.08135015</v>
      </c>
      <c r="F49" s="28">
        <f>'Total Property Damage Expected'!F50*Frequency!F49</f>
        <v>140445942.28684226</v>
      </c>
      <c r="G49" s="28">
        <f>'Total Property Damage Expected'!G50*Frequency!G49</f>
        <v>52621270.915718064</v>
      </c>
    </row>
    <row r="50" spans="1:7" x14ac:dyDescent="0.35">
      <c r="A50">
        <v>2070</v>
      </c>
      <c r="B50" s="28">
        <f>'Total Property Damage Expected'!B51*Frequency!B50</f>
        <v>268797625.34635377</v>
      </c>
      <c r="C50" s="28">
        <f>'Total Property Damage Expected'!C51*Frequency!C50</f>
        <v>689705534.80343473</v>
      </c>
      <c r="D50" s="28">
        <f>'Total Property Damage Expected'!D51*Frequency!D50</f>
        <v>472687917.13039023</v>
      </c>
      <c r="E50" s="28">
        <f>'Total Property Damage Expected'!E51*Frequency!E50</f>
        <v>239104864.40693092</v>
      </c>
      <c r="F50" s="28">
        <f>'Total Property Damage Expected'!F51*Frequency!F50</f>
        <v>159194872.68574747</v>
      </c>
      <c r="G50" s="28">
        <f>'Total Property Damage Expected'!G51*Frequency!G50</f>
        <v>59645984.694103688</v>
      </c>
    </row>
    <row r="51" spans="1:7" x14ac:dyDescent="0.35">
      <c r="A51">
        <v>2071</v>
      </c>
      <c r="B51" s="28">
        <f>'Total Property Damage Expected'!B52*Frequency!B51</f>
        <v>273085183.59448045</v>
      </c>
      <c r="C51" s="28">
        <f>'Total Property Damage Expected'!C52*Frequency!C51</f>
        <v>700706943.95172894</v>
      </c>
      <c r="D51" s="28">
        <f>'Total Property Damage Expected'!D52*Frequency!D51</f>
        <v>480227704.63882083</v>
      </c>
      <c r="E51" s="28">
        <f>'Total Property Damage Expected'!E52*Frequency!E51</f>
        <v>242918797.03462505</v>
      </c>
      <c r="F51" s="28">
        <f>'Total Property Damage Expected'!F52*Frequency!F51</f>
        <v>161734170.74897912</v>
      </c>
      <c r="G51" s="28">
        <f>'Total Property Damage Expected'!G52*Frequency!G51</f>
        <v>60597390.545674436</v>
      </c>
    </row>
    <row r="52" spans="1:7" x14ac:dyDescent="0.35">
      <c r="A52">
        <v>2072</v>
      </c>
      <c r="B52" s="28">
        <f>'Total Property Damage Expected'!B53*Frequency!B52</f>
        <v>277441132.16304767</v>
      </c>
      <c r="C52" s="28">
        <f>'Total Property Damage Expected'!C53*Frequency!C52</f>
        <v>711883835.24006808</v>
      </c>
      <c r="D52" s="28">
        <f>'Total Property Damage Expected'!D53*Frequency!D52</f>
        <v>487887758.38129741</v>
      </c>
      <c r="E52" s="28">
        <f>'Total Property Damage Expected'!E53*Frequency!E52</f>
        <v>246793565.23805988</v>
      </c>
      <c r="F52" s="28">
        <f>'Total Property Damage Expected'!F53*Frequency!F52</f>
        <v>164313972.84695226</v>
      </c>
      <c r="G52" s="28">
        <f>'Total Property Damage Expected'!G53*Frequency!G52</f>
        <v>61563972.15633519</v>
      </c>
    </row>
    <row r="53" spans="1:7" x14ac:dyDescent="0.35">
      <c r="A53">
        <v>2073</v>
      </c>
      <c r="B53" s="28">
        <f>'Total Property Damage Expected'!B54*Frequency!B53</f>
        <v>281866561.93774354</v>
      </c>
      <c r="C53" s="28">
        <f>'Total Property Damage Expected'!C54*Frequency!C53</f>
        <v>723239007.76273727</v>
      </c>
      <c r="D53" s="28">
        <f>'Total Property Damage Expected'!D54*Frequency!D53</f>
        <v>495669996.70990008</v>
      </c>
      <c r="E53" s="28">
        <f>'Total Property Damage Expected'!E54*Frequency!E53</f>
        <v>250730139.39810908</v>
      </c>
      <c r="F53" s="28">
        <f>'Total Property Damage Expected'!F54*Frequency!F53</f>
        <v>166934925.05460158</v>
      </c>
      <c r="G53" s="28">
        <f>'Total Property Damage Expected'!G54*Frequency!G53</f>
        <v>62545971.592774488</v>
      </c>
    </row>
    <row r="54" spans="1:7" x14ac:dyDescent="0.35">
      <c r="A54">
        <v>2074</v>
      </c>
      <c r="B54" s="28">
        <f>'Total Property Damage Expected'!B55*Frequency!B54</f>
        <v>286362581.20484114</v>
      </c>
      <c r="C54" s="28">
        <f>'Total Property Damage Expected'!C55*Frequency!C54</f>
        <v>734775305.2620343</v>
      </c>
      <c r="D54" s="28">
        <f>'Total Property Damage Expected'!D55*Frequency!D54</f>
        <v>503576368.57611012</v>
      </c>
      <c r="E54" s="28">
        <f>'Total Property Damage Expected'!E55*Frequency!E54</f>
        <v>254729505.37407383</v>
      </c>
      <c r="F54" s="28">
        <f>'Total Property Damage Expected'!F55*Frequency!F54</f>
        <v>169597683.75232452</v>
      </c>
      <c r="G54" s="28">
        <f>'Total Property Damage Expected'!G55*Frequency!G54</f>
        <v>63543634.782857195</v>
      </c>
    </row>
    <row r="55" spans="1:7" x14ac:dyDescent="0.35">
      <c r="A55">
        <v>2075</v>
      </c>
      <c r="B55" s="28">
        <f>'Total Property Damage Expected'!B56*Frequency!B55</f>
        <v>290930315.92875338</v>
      </c>
      <c r="C55" s="28">
        <f>'Total Property Damage Expected'!C56*Frequency!C55</f>
        <v>746495616.84044468</v>
      </c>
      <c r="D55" s="28">
        <f>'Total Property Damage Expected'!D56*Frequency!D55</f>
        <v>511608854.01889688</v>
      </c>
      <c r="E55" s="28">
        <f>'Total Property Damage Expected'!E56*Frequency!E55</f>
        <v>258792664.75057715</v>
      </c>
      <c r="F55" s="28">
        <f>'Total Property Damage Expected'!F56*Frequency!F55</f>
        <v>172302915.79036242</v>
      </c>
      <c r="G55" s="28">
        <f>'Total Property Damage Expected'!G56*Frequency!G55</f>
        <v>64557211.577213682</v>
      </c>
    </row>
    <row r="56" spans="1:7" x14ac:dyDescent="0.35">
      <c r="A56">
        <v>2076</v>
      </c>
      <c r="B56" s="28">
        <f>'Total Property Damage Expected'!B57*Frequency!B56</f>
        <v>295570910.0340144</v>
      </c>
      <c r="C56" s="28">
        <f>'Total Property Damage Expected'!C57*Frequency!C56</f>
        <v>758402877.68417645</v>
      </c>
      <c r="D56" s="28">
        <f>'Total Property Damage Expected'!D57*Frequency!D56</f>
        <v>519769464.66059035</v>
      </c>
      <c r="E56" s="28">
        <f>'Total Property Damage Expected'!E57*Frequency!E56</f>
        <v>262920635.08839655</v>
      </c>
      <c r="F56" s="28">
        <f>'Total Property Damage Expected'!F57*Frequency!F56</f>
        <v>175051298.65580383</v>
      </c>
      <c r="G56" s="28">
        <f>'Total Property Damage Expected'!G57*Frequency!G56</f>
        <v>65586955.811811328</v>
      </c>
    </row>
    <row r="57" spans="1:7" x14ac:dyDescent="0.35">
      <c r="A57">
        <v>2077</v>
      </c>
      <c r="B57" s="28">
        <f>'Total Property Damage Expected'!B58*Frequency!B57</f>
        <v>300285525.69175965</v>
      </c>
      <c r="C57" s="28">
        <f>'Total Property Damage Expected'!C58*Frequency!C57</f>
        <v>770500069.79823601</v>
      </c>
      <c r="D57" s="28">
        <f>'Total Property Damage Expected'!D58*Frequency!D57</f>
        <v>528060244.21066409</v>
      </c>
      <c r="E57" s="28">
        <f>'Total Property Damage Expected'!E58*Frequency!E57</f>
        <v>267114450.17929786</v>
      </c>
      <c r="F57" s="28">
        <f>'Total Property Damage Expected'!F58*Frequency!F57</f>
        <v>177843520.64225143</v>
      </c>
      <c r="G57" s="28">
        <f>'Total Property Damage Expected'!G58*Frequency!G57</f>
        <v>66633125.371524177</v>
      </c>
    </row>
    <row r="58" spans="1:7" x14ac:dyDescent="0.35">
      <c r="A58">
        <v>2078</v>
      </c>
      <c r="B58" s="28">
        <f>'Total Property Damage Expected'!B59*Frequency!B58</f>
        <v>305075343.61077517</v>
      </c>
      <c r="C58" s="28">
        <f>'Total Property Damage Expected'!C59*Frequency!C58</f>
        <v>782790222.75322926</v>
      </c>
      <c r="D58" s="28">
        <f>'Total Property Damage Expected'!D59*Frequency!D58</f>
        <v>536483268.97755301</v>
      </c>
      <c r="E58" s="28">
        <f>'Total Property Damage Expected'!E59*Frequency!E58</f>
        <v>271375160.30493367</v>
      </c>
      <c r="F58" s="28">
        <f>'Total Property Damage Expected'!F59*Frequency!F58</f>
        <v>180680281.02219549</v>
      </c>
      <c r="G58" s="28">
        <f>'Total Property Damage Expected'!G59*Frequency!G58</f>
        <v>67695982.254716575</v>
      </c>
    </row>
    <row r="59" spans="1:7" x14ac:dyDescent="0.35">
      <c r="A59">
        <v>2079</v>
      </c>
      <c r="B59" s="28">
        <f>'Total Property Damage Expected'!B60*Frequency!B59</f>
        <v>309941563.33318919</v>
      </c>
      <c r="C59" s="28">
        <f>'Total Property Damage Expected'!C60*Frequency!C59</f>
        <v>795276414.44407463</v>
      </c>
      <c r="D59" s="28">
        <f>'Total Property Damage Expected'!D60*Frequency!D59</f>
        <v>545040648.38863528</v>
      </c>
      <c r="E59" s="28">
        <f>'Total Property Damage Expected'!E60*Frequency!E59</f>
        <v>275703832.49987179</v>
      </c>
      <c r="F59" s="28">
        <f>'Total Property Damage Expected'!F60*Frequency!F59</f>
        <v>183562290.22213683</v>
      </c>
      <c r="G59" s="28">
        <f>'Total Property Damage Expected'!G60*Frequency!G59</f>
        <v>68775792.638856888</v>
      </c>
    </row>
    <row r="60" spans="1:7" x14ac:dyDescent="0.35">
      <c r="A60">
        <v>2080</v>
      </c>
      <c r="B60" s="28">
        <f>'Total Property Damage Expected'!B61*Frequency!B60</f>
        <v>344588930.77529871</v>
      </c>
      <c r="C60" s="28">
        <f>'Total Property Damage Expected'!C61*Frequency!C60</f>
        <v>884177799.12111533</v>
      </c>
      <c r="D60" s="28">
        <f>'Total Property Damage Expected'!D61*Frequency!D60</f>
        <v>605968984.08043802</v>
      </c>
      <c r="E60" s="28">
        <f>'Total Property Damage Expected'!E61*Frequency!E60</f>
        <v>306523874.46872503</v>
      </c>
      <c r="F60" s="28">
        <f>'Total Property Damage Expected'!F61*Frequency!F60</f>
        <v>204082126.4436653</v>
      </c>
      <c r="G60" s="28">
        <f>'Total Property Damage Expected'!G61*Frequency!G60</f>
        <v>76464016.615836635</v>
      </c>
    </row>
    <row r="61" spans="1:7" x14ac:dyDescent="0.35">
      <c r="A61">
        <v>2081</v>
      </c>
      <c r="B61" s="28">
        <f>'Total Property Damage Expected'!B62*Frequency!B61</f>
        <v>350085426.92348856</v>
      </c>
      <c r="C61" s="28">
        <f>'Total Property Damage Expected'!C62*Frequency!C61</f>
        <v>898281211.71840882</v>
      </c>
      <c r="D61" s="28">
        <f>'Total Property Damage Expected'!D62*Frequency!D61</f>
        <v>615634721.68677032</v>
      </c>
      <c r="E61" s="28">
        <f>'Total Property Damage Expected'!E62*Frequency!E61</f>
        <v>311413199.53077763</v>
      </c>
      <c r="F61" s="28">
        <f>'Total Property Damage Expected'!F62*Frequency!F61</f>
        <v>207337415.63530642</v>
      </c>
      <c r="G61" s="28">
        <f>'Total Property Damage Expected'!G62*Frequency!G61</f>
        <v>77683684.850270241</v>
      </c>
    </row>
    <row r="62" spans="1:7" x14ac:dyDescent="0.35">
      <c r="A62">
        <v>2082</v>
      </c>
      <c r="B62" s="28">
        <f>'Total Property Damage Expected'!B63*Frequency!B62</f>
        <v>355669597.01361001</v>
      </c>
      <c r="C62" s="28">
        <f>'Total Property Damage Expected'!C63*Frequency!C62</f>
        <v>912609586.13569701</v>
      </c>
      <c r="D62" s="28">
        <f>'Total Property Damage Expected'!D63*Frequency!D62</f>
        <v>625454636.29873979</v>
      </c>
      <c r="E62" s="28">
        <f>'Total Property Damage Expected'!E63*Frequency!E62</f>
        <v>316380513.62257171</v>
      </c>
      <c r="F62" s="28">
        <f>'Total Property Damage Expected'!F63*Frequency!F62</f>
        <v>210644629.54914576</v>
      </c>
      <c r="G62" s="28">
        <f>'Total Property Damage Expected'!G63*Frequency!G62</f>
        <v>78922807.864454165</v>
      </c>
    </row>
    <row r="63" spans="1:7" x14ac:dyDescent="0.35">
      <c r="A63">
        <v>2083</v>
      </c>
      <c r="B63" s="28">
        <f>'Total Property Damage Expected'!B64*Frequency!B63</f>
        <v>361342839.5220536</v>
      </c>
      <c r="C63" s="28">
        <f>'Total Property Damage Expected'!C64*Frequency!C63</f>
        <v>927166510.71162593</v>
      </c>
      <c r="D63" s="28">
        <f>'Total Property Damage Expected'!D64*Frequency!D63</f>
        <v>635431187.17502201</v>
      </c>
      <c r="E63" s="28">
        <f>'Total Property Damage Expected'!E64*Frequency!E63</f>
        <v>321427060.73764068</v>
      </c>
      <c r="F63" s="28">
        <f>'Total Property Damage Expected'!F64*Frequency!F63</f>
        <v>214004596.43011546</v>
      </c>
      <c r="G63" s="28">
        <f>'Total Property Damage Expected'!G64*Frequency!G63</f>
        <v>80181695.979215384</v>
      </c>
    </row>
    <row r="64" spans="1:7" x14ac:dyDescent="0.35">
      <c r="A64">
        <v>2084</v>
      </c>
      <c r="B64" s="28">
        <f>'Total Property Damage Expected'!B65*Frequency!B64</f>
        <v>367106575.23213667</v>
      </c>
      <c r="C64" s="28">
        <f>'Total Property Damage Expected'!C65*Frequency!C64</f>
        <v>941955631.02199411</v>
      </c>
      <c r="D64" s="28">
        <f>'Total Property Damage Expected'!D65*Frequency!D64</f>
        <v>645566872.80162942</v>
      </c>
      <c r="E64" s="28">
        <f>'Total Property Damage Expected'!E65*Frequency!E64</f>
        <v>326554104.71230763</v>
      </c>
      <c r="F64" s="28">
        <f>'Total Property Damage Expected'!F65*Frequency!F64</f>
        <v>217418157.73438174</v>
      </c>
      <c r="G64" s="28">
        <f>'Total Property Damage Expected'!G65*Frequency!G64</f>
        <v>81460664.465270638</v>
      </c>
    </row>
    <row r="65" spans="1:7" x14ac:dyDescent="0.35">
      <c r="A65">
        <v>2085</v>
      </c>
      <c r="B65" s="28">
        <f>'Total Property Damage Expected'!B66*Frequency!B65</f>
        <v>372962247.58991873</v>
      </c>
      <c r="C65" s="28">
        <f>'Total Property Damage Expected'!C66*Frequency!C65</f>
        <v>956980650.79273725</v>
      </c>
      <c r="D65" s="28">
        <f>'Total Property Damage Expected'!D66*Frequency!D65</f>
        <v>655864231.51762056</v>
      </c>
      <c r="E65" s="28">
        <f>'Total Property Damage Expected'!E66*Frequency!E65</f>
        <v>331762929.54219514</v>
      </c>
      <c r="F65" s="28">
        <f>'Total Property Damage Expected'!F66*Frequency!F65</f>
        <v>220886168.34007591</v>
      </c>
      <c r="G65" s="28">
        <f>'Total Property Damage Expected'!G66*Frequency!G65</f>
        <v>82760033.622181594</v>
      </c>
    </row>
    <row r="66" spans="1:7" x14ac:dyDescent="0.35">
      <c r="A66">
        <v>2086</v>
      </c>
      <c r="B66" s="28">
        <f>'Total Property Damage Expected'!B67*Frequency!B66</f>
        <v>378911323.06569183</v>
      </c>
      <c r="C66" s="28">
        <f>'Total Property Damage Expected'!C67*Frequency!C66</f>
        <v>972245332.82747293</v>
      </c>
      <c r="D66" s="28">
        <f>'Total Property Damage Expected'!D67*Frequency!D66</f>
        <v>666325842.15079212</v>
      </c>
      <c r="E66" s="28">
        <f>'Total Property Damage Expected'!E67*Frequency!E66</f>
        <v>337054839.70378405</v>
      </c>
      <c r="F66" s="28">
        <f>'Total Property Damage Expected'!F67*Frequency!F66</f>
        <v>224409496.76138651</v>
      </c>
      <c r="G66" s="28">
        <f>'Total Property Damage Expected'!G67*Frequency!G66</f>
        <v>84080128.85856922</v>
      </c>
    </row>
    <row r="67" spans="1:7" x14ac:dyDescent="0.35">
      <c r="A67">
        <v>2087</v>
      </c>
      <c r="B67" s="28">
        <f>'Total Property Damage Expected'!B68*Frequency!B67</f>
        <v>384955291.52123743</v>
      </c>
      <c r="C67" s="28">
        <f>'Total Property Damage Expected'!C68*Frequency!C67</f>
        <v>987753499.94984198</v>
      </c>
      <c r="D67" s="28">
        <f>'Total Property Damage Expected'!D68*Frequency!D67</f>
        <v>676954324.66350925</v>
      </c>
      <c r="E67" s="28">
        <f>'Total Property Damage Expected'!E68*Frequency!E67</f>
        <v>342431160.48110074</v>
      </c>
      <c r="F67" s="28">
        <f>'Total Property Damage Expected'!F68*Frequency!F67</f>
        <v>227989025.36606622</v>
      </c>
      <c r="G67" s="28">
        <f>'Total Property Damage Expected'!G68*Frequency!G67</f>
        <v>85421280.773607925</v>
      </c>
    </row>
    <row r="68" spans="1:7" x14ac:dyDescent="0.35">
      <c r="A68">
        <v>2088</v>
      </c>
      <c r="B68" s="28">
        <f>'Total Property Damage Expected'!B69*Frequency!B68</f>
        <v>391095666.58294106</v>
      </c>
      <c r="C68" s="28">
        <f>'Total Property Damage Expected'!C69*Frequency!C68</f>
        <v>1003509035.9608799</v>
      </c>
      <c r="D68" s="28">
        <f>'Total Property Damage Expected'!D69*Frequency!D68</f>
        <v>687752340.80883861</v>
      </c>
      <c r="E68" s="28">
        <f>'Total Property Damage Expected'!E69*Frequency!E68</f>
        <v>347893238.29761624</v>
      </c>
      <c r="F68" s="28">
        <f>'Total Property Damage Expected'!F69*Frequency!F68</f>
        <v>231625650.59640855</v>
      </c>
      <c r="G68" s="28">
        <f>'Total Property Damage Expected'!G69*Frequency!G68</f>
        <v>86783825.239819303</v>
      </c>
    </row>
    <row r="69" spans="1:7" x14ac:dyDescent="0.35">
      <c r="A69">
        <v>2089</v>
      </c>
      <c r="B69" s="28">
        <f>'Total Property Damage Expected'!B70*Frequency!B69</f>
        <v>397333986.02085888</v>
      </c>
      <c r="C69" s="28">
        <f>'Total Property Damage Expected'!C70*Frequency!C69</f>
        <v>1019515886.6116613</v>
      </c>
      <c r="D69" s="28">
        <f>'Total Property Damage Expected'!D70*Frequency!D69</f>
        <v>698722594.79714596</v>
      </c>
      <c r="E69" s="28">
        <f>'Total Property Damage Expected'!E70*Frequency!E69</f>
        <v>353442441.05343848</v>
      </c>
      <c r="F69" s="28">
        <f>'Total Property Damage Expected'!F70*Frequency!F69</f>
        <v>235320283.19374904</v>
      </c>
      <c r="G69" s="28">
        <f>'Total Property Damage Expected'!G70*Frequency!G69</f>
        <v>88168103.48718673</v>
      </c>
    </row>
    <row r="70" spans="1:7" x14ac:dyDescent="0.35">
      <c r="A70">
        <v>2090</v>
      </c>
      <c r="B70" s="28">
        <f>'Total Property Damage Expected'!B71*Frequency!B70</f>
        <v>435481898.56343389</v>
      </c>
      <c r="C70" s="28">
        <f>'Total Property Damage Expected'!C71*Frequency!C70</f>
        <v>1117399290.1123769</v>
      </c>
      <c r="D70" s="28">
        <f>'Total Property Damage Expected'!D71*Frequency!D70</f>
        <v>765806734.02414715</v>
      </c>
      <c r="E70" s="28">
        <f>'Total Property Damage Expected'!E71*Frequency!E70</f>
        <v>387376340.00119412</v>
      </c>
      <c r="F70" s="28">
        <f>'Total Property Damage Expected'!F71*Frequency!F70</f>
        <v>257913310.46702597</v>
      </c>
      <c r="G70" s="28">
        <f>'Total Property Damage Expected'!G71*Frequency!G70</f>
        <v>96633095.708358884</v>
      </c>
    </row>
    <row r="71" spans="1:7" x14ac:dyDescent="0.35">
      <c r="A71">
        <v>2091</v>
      </c>
      <c r="B71" s="28">
        <f>'Total Property Damage Expected'!B72*Frequency!B71</f>
        <v>442428217.39229131</v>
      </c>
      <c r="C71" s="28">
        <f>'Total Property Damage Expected'!C72*Frequency!C71</f>
        <v>1135222790.3631663</v>
      </c>
      <c r="D71" s="28">
        <f>'Total Property Damage Expected'!D72*Frequency!D71</f>
        <v>778022024.1507076</v>
      </c>
      <c r="E71" s="28">
        <f>'Total Property Damage Expected'!E72*Frequency!E71</f>
        <v>393555332.91291034</v>
      </c>
      <c r="F71" s="28">
        <f>'Total Property Damage Expected'!F72*Frequency!F71</f>
        <v>262027254.33155861</v>
      </c>
      <c r="G71" s="28">
        <f>'Total Property Damage Expected'!G72*Frequency!G71</f>
        <v>98174478.471739084</v>
      </c>
    </row>
    <row r="72" spans="1:7" x14ac:dyDescent="0.35">
      <c r="A72">
        <v>2092</v>
      </c>
      <c r="B72" s="28">
        <f>'Total Property Damage Expected'!B73*Frequency!B72</f>
        <v>449485336.10842609</v>
      </c>
      <c r="C72" s="28">
        <f>'Total Property Damage Expected'!C73*Frequency!C72</f>
        <v>1153330591.099915</v>
      </c>
      <c r="D72" s="28">
        <f>'Total Property Damage Expected'!D73*Frequency!D72</f>
        <v>790432158.88524389</v>
      </c>
      <c r="E72" s="28">
        <f>'Total Property Damage Expected'!E73*Frequency!E72</f>
        <v>399832886.18947208</v>
      </c>
      <c r="F72" s="28">
        <f>'Total Property Damage Expected'!F73*Frequency!F72</f>
        <v>266206819.21460274</v>
      </c>
      <c r="G72" s="28">
        <f>'Total Property Damage Expected'!G73*Frequency!G72</f>
        <v>99740447.644214705</v>
      </c>
    </row>
    <row r="73" spans="1:7" x14ac:dyDescent="0.35">
      <c r="A73">
        <v>2093</v>
      </c>
      <c r="B73" s="28">
        <f>'Total Property Damage Expected'!B74*Frequency!B73</f>
        <v>456655022.06737185</v>
      </c>
      <c r="C73" s="28">
        <f>'Total Property Damage Expected'!C74*Frequency!C73</f>
        <v>1171727227.165117</v>
      </c>
      <c r="D73" s="28">
        <f>'Total Property Damage Expected'!D74*Frequency!D73</f>
        <v>803040246.17041314</v>
      </c>
      <c r="E73" s="28">
        <f>'Total Property Damage Expected'!E74*Frequency!E73</f>
        <v>406210571.9552784</v>
      </c>
      <c r="F73" s="28">
        <f>'Total Property Damage Expected'!F74*Frequency!F73</f>
        <v>270453051.82904816</v>
      </c>
      <c r="G73" s="28">
        <f>'Total Property Damage Expected'!G74*Frequency!G73</f>
        <v>101331395.40060867</v>
      </c>
    </row>
    <row r="74" spans="1:7" x14ac:dyDescent="0.35">
      <c r="A74">
        <v>2094</v>
      </c>
      <c r="B74" s="28">
        <f>'Total Property Damage Expected'!B75*Frequency!B74</f>
        <v>463939070.81553543</v>
      </c>
      <c r="C74" s="28">
        <f>'Total Property Damage Expected'!C75*Frequency!C74</f>
        <v>1190417305.7359862</v>
      </c>
      <c r="D74" s="28">
        <f>'Total Property Damage Expected'!D75*Frequency!D74</f>
        <v>815849443.52328849</v>
      </c>
      <c r="E74" s="28">
        <f>'Total Property Damage Expected'!E75*Frequency!E74</f>
        <v>412689987.41149372</v>
      </c>
      <c r="F74" s="28">
        <f>'Total Property Damage Expected'!F75*Frequency!F74</f>
        <v>274767015.58377451</v>
      </c>
      <c r="G74" s="28">
        <f>'Total Property Damage Expected'!G75*Frequency!G74</f>
        <v>102947720.17127676</v>
      </c>
    </row>
    <row r="75" spans="1:7" x14ac:dyDescent="0.35">
      <c r="A75">
        <v>2095</v>
      </c>
      <c r="B75" s="28">
        <f>'Total Property Damage Expected'!B76*Frequency!B75</f>
        <v>471339306.53986633</v>
      </c>
      <c r="C75" s="28">
        <f>'Total Property Damage Expected'!C76*Frequency!C75</f>
        <v>1209405507.4782617</v>
      </c>
      <c r="D75" s="28">
        <f>'Total Property Damage Expected'!D76*Frequency!D75</f>
        <v>828862958.8261137</v>
      </c>
      <c r="E75" s="28">
        <f>'Total Property Damage Expected'!E76*Frequency!E75</f>
        <v>419272755.23604387</v>
      </c>
      <c r="F75" s="28">
        <f>'Total Property Damage Expected'!F76*Frequency!F75</f>
        <v>279149790.84996736</v>
      </c>
      <c r="G75" s="28">
        <f>'Total Property Damage Expected'!G76*Frequency!G75</f>
        <v>104589826.74188894</v>
      </c>
    </row>
    <row r="76" spans="1:7" x14ac:dyDescent="0.35">
      <c r="A76">
        <v>2096</v>
      </c>
      <c r="B76" s="28">
        <f>'Total Property Damage Expected'!B77*Frequency!B76</f>
        <v>478857582.52469832</v>
      </c>
      <c r="C76" s="28">
        <f>'Total Property Damage Expected'!C77*Frequency!C76</f>
        <v>1228696587.7184119</v>
      </c>
      <c r="D76" s="28">
        <f>'Total Property Damage Expected'!D77*Frequency!D76</f>
        <v>842084051.12967288</v>
      </c>
      <c r="E76" s="28">
        <f>'Total Property Damage Expected'!E77*Frequency!E76</f>
        <v>425960523.98999321</v>
      </c>
      <c r="F76" s="28">
        <f>'Total Property Damage Expected'!F77*Frequency!F76</f>
        <v>283602475.23168182</v>
      </c>
      <c r="G76" s="28">
        <f>'Total Property Damage Expected'!G77*Frequency!G76</f>
        <v>106258126.35480224</v>
      </c>
    </row>
    <row r="77" spans="1:7" x14ac:dyDescent="0.35">
      <c r="A77">
        <v>2097</v>
      </c>
      <c r="B77" s="28">
        <f>'Total Property Damage Expected'!B78*Frequency!B77</f>
        <v>486495781.61587799</v>
      </c>
      <c r="C77" s="28">
        <f>'Total Property Damage Expected'!C78*Frequency!C77</f>
        <v>1248295377.6345398</v>
      </c>
      <c r="D77" s="28">
        <f>'Total Property Damage Expected'!D78*Frequency!D77</f>
        <v>855516031.46947229</v>
      </c>
      <c r="E77" s="28">
        <f>'Total Property Damage Expected'!E78*Frequency!E77</f>
        <v>432754968.5304032</v>
      </c>
      <c r="F77" s="28">
        <f>'Total Property Damage Expected'!F78*Frequency!F77</f>
        <v>288126183.84072161</v>
      </c>
      <c r="G77" s="28">
        <f>'Total Property Damage Expected'!G78*Frequency!G77</f>
        <v>107953036.81205046</v>
      </c>
    </row>
    <row r="78" spans="1:7" x14ac:dyDescent="0.35">
      <c r="A78">
        <v>2098</v>
      </c>
      <c r="B78" s="28">
        <f>'Total Property Damage Expected'!B79*Frequency!B78</f>
        <v>494255816.6922977</v>
      </c>
      <c r="C78" s="28">
        <f>'Total Property Damage Expected'!C79*Frequency!C78</f>
        <v>1268206785.4662836</v>
      </c>
      <c r="D78" s="28">
        <f>'Total Property Damage Expected'!D79*Frequency!D78</f>
        <v>869162263.69494367</v>
      </c>
      <c r="E78" s="28">
        <f>'Total Property Damage Expected'!E79*Frequency!E78</f>
        <v>439657790.42977655</v>
      </c>
      <c r="F78" s="28">
        <f>'Total Property Damage Expected'!F79*Frequency!F78</f>
        <v>292722049.57590348</v>
      </c>
      <c r="G78" s="28">
        <f>'Total Property Damage Expected'!G79*Frequency!G78</f>
        <v>109674982.57997693</v>
      </c>
    </row>
    <row r="79" spans="1:7" x14ac:dyDescent="0.35">
      <c r="A79">
        <v>2099</v>
      </c>
      <c r="B79" s="28">
        <f>'Total Property Damage Expected'!B80*Frequency!B79</f>
        <v>502139631.14494812</v>
      </c>
      <c r="C79" s="28">
        <f>'Total Property Damage Expected'!C80*Frequency!C79</f>
        <v>1288435797.7440143</v>
      </c>
      <c r="D79" s="28">
        <f>'Total Property Damage Expected'!D80*Frequency!D79</f>
        <v>883026165.31187201</v>
      </c>
      <c r="E79" s="28">
        <f>'Total Property Damage Expected'!E80*Frequency!E79</f>
        <v>446670718.40219229</v>
      </c>
      <c r="F79" s="28">
        <f>'Total Property Damage Expected'!F80*Frequency!F79</f>
        <v>297391223.40677553</v>
      </c>
      <c r="G79" s="28">
        <f>'Total Property Damage Expected'!G80*Frequency!G79</f>
        <v>111424394.89553599</v>
      </c>
    </row>
    <row r="80" spans="1:7" x14ac:dyDescent="0.35">
      <c r="A80">
        <v>2100</v>
      </c>
      <c r="B80" s="28">
        <f>'Total Property Damage Expected'!B81*Frequency!B80</f>
        <v>546688719.91508961</v>
      </c>
      <c r="C80" s="28">
        <f>'Total Property Damage Expected'!C81*Frequency!C80</f>
        <v>1402743924.7433698</v>
      </c>
      <c r="D80" s="28">
        <f>'Total Property Damage Expected'!D81*Frequency!D80</f>
        <v>961366946.61037266</v>
      </c>
      <c r="E80" s="28">
        <f>'Total Property Damage Expected'!E81*Frequency!E80</f>
        <v>486298686.90121353</v>
      </c>
      <c r="F80" s="28">
        <f>'Total Property Damage Expected'!F81*Frequency!F80</f>
        <v>323775334.89544845</v>
      </c>
      <c r="G80" s="28">
        <f>'Total Property Damage Expected'!G81*Frequency!G80</f>
        <v>121309803.15945305</v>
      </c>
    </row>
    <row r="81" spans="1:7" x14ac:dyDescent="0.35">
      <c r="A81">
        <v>2101</v>
      </c>
      <c r="B81" s="28">
        <f>'Total Property Damage Expected'!B82*Frequency!B81</f>
        <v>555408885.23355007</v>
      </c>
      <c r="C81" s="28">
        <f>'Total Property Damage Expected'!C82*Frequency!C81</f>
        <v>1425118922.5760086</v>
      </c>
      <c r="D81" s="28">
        <f>'Total Property Damage Expected'!D82*Frequency!D81</f>
        <v>976701593.91651797</v>
      </c>
      <c r="E81" s="28">
        <f>'Total Property Damage Expected'!E82*Frequency!E81</f>
        <v>494055578.14379746</v>
      </c>
      <c r="F81" s="28">
        <f>'Total Property Damage Expected'!F82*Frequency!F81</f>
        <v>328939835.90576142</v>
      </c>
      <c r="G81" s="28">
        <f>'Total Property Damage Expected'!G82*Frequency!G81</f>
        <v>123244801.08380131</v>
      </c>
    </row>
    <row r="82" spans="1:7" x14ac:dyDescent="0.35">
      <c r="A82">
        <v>2102</v>
      </c>
      <c r="B82" s="28">
        <f>'Total Property Damage Expected'!B83*Frequency!B82</f>
        <v>564268144.8490231</v>
      </c>
      <c r="C82" s="28">
        <f>'Total Property Damage Expected'!C83*Frequency!C82</f>
        <v>1447850821.2792766</v>
      </c>
      <c r="D82" s="28">
        <f>'Total Property Damage Expected'!D83*Frequency!D82</f>
        <v>992280842.31783628</v>
      </c>
      <c r="E82" s="28">
        <f>'Total Property Damage Expected'!E83*Frequency!E82</f>
        <v>501936198.61570084</v>
      </c>
      <c r="F82" s="28">
        <f>'Total Property Damage Expected'!F83*Frequency!F82</f>
        <v>334186715.24391758</v>
      </c>
      <c r="G82" s="28">
        <f>'Total Property Damage Expected'!G83*Frequency!G82</f>
        <v>125210663.92483169</v>
      </c>
    </row>
    <row r="83" spans="1:7" x14ac:dyDescent="0.35">
      <c r="A83">
        <v>2103</v>
      </c>
      <c r="B83" s="28">
        <f>'Total Property Damage Expected'!B84*Frequency!B83</f>
        <v>573268717.43773258</v>
      </c>
      <c r="C83" s="28">
        <f>'Total Property Damage Expected'!C84*Frequency!C83</f>
        <v>1470945313.7355776</v>
      </c>
      <c r="D83" s="28">
        <f>'Total Property Damage Expected'!D84*Frequency!D83</f>
        <v>1008108593.4166638</v>
      </c>
      <c r="E83" s="28">
        <f>'Total Property Damage Expected'!E84*Frequency!E83</f>
        <v>509942521.9068203</v>
      </c>
      <c r="F83" s="28">
        <f>'Total Property Damage Expected'!F84*Frequency!F83</f>
        <v>339517286.9166106</v>
      </c>
      <c r="G83" s="28">
        <f>'Total Property Damage Expected'!G84*Frequency!G83</f>
        <v>127207884.00507826</v>
      </c>
    </row>
    <row r="84" spans="1:7" x14ac:dyDescent="0.35">
      <c r="A84">
        <v>2104</v>
      </c>
      <c r="B84" s="28">
        <f>'Total Property Damage Expected'!B85*Frequency!B84</f>
        <v>582412857.06573749</v>
      </c>
      <c r="C84" s="28">
        <f>'Total Property Damage Expected'!C85*Frequency!C84</f>
        <v>1494408183.6337914</v>
      </c>
      <c r="D84" s="28">
        <f>'Total Property Damage Expected'!D85*Frequency!D84</f>
        <v>1024188811.0493218</v>
      </c>
      <c r="E84" s="28">
        <f>'Total Property Damage Expected'!E85*Frequency!E84</f>
        <v>518076553.08754557</v>
      </c>
      <c r="F84" s="28">
        <f>'Total Property Damage Expected'!F85*Frequency!F84</f>
        <v>344932885.89009559</v>
      </c>
      <c r="G84" s="28">
        <f>'Total Property Damage Expected'!G85*Frequency!G84</f>
        <v>129236961.5000522</v>
      </c>
    </row>
    <row r="85" spans="1:7" x14ac:dyDescent="0.35">
      <c r="A85">
        <v>2105</v>
      </c>
      <c r="B85" s="28">
        <f>'Total Property Damage Expected'!B86*Frequency!B85</f>
        <v>591702853.75343001</v>
      </c>
      <c r="C85" s="28">
        <f>'Total Property Damage Expected'!C86*Frequency!C85</f>
        <v>1518245306.917716</v>
      </c>
      <c r="D85" s="28">
        <f>'Total Property Damage Expected'!D86*Frequency!D85</f>
        <v>1040525522.2788031</v>
      </c>
      <c r="E85" s="28">
        <f>'Total Property Damage Expected'!E86*Frequency!E85</f>
        <v>526340329.21090007</v>
      </c>
      <c r="F85" s="28">
        <f>'Total Property Damage Expected'!F86*Frequency!F85</f>
        <v>350434868.42451209</v>
      </c>
      <c r="G85" s="28">
        <f>'Total Property Damage Expected'!G86*Frequency!G85</f>
        <v>131298404.56350337</v>
      </c>
    </row>
    <row r="86" spans="1:7" x14ac:dyDescent="0.35">
      <c r="A86">
        <v>2106</v>
      </c>
      <c r="B86" s="28">
        <f>'Total Property Damage Expected'!B87*Frequency!B86</f>
        <v>601141034.04903984</v>
      </c>
      <c r="C86" s="28">
        <f>'Total Property Damage Expected'!C87*Frequency!C86</f>
        <v>1542462653.2576141</v>
      </c>
      <c r="D86" s="28">
        <f>'Total Property Damage Expected'!D87*Frequency!D86</f>
        <v>1057122818.4032921</v>
      </c>
      <c r="E86" s="28">
        <f>'Total Property Damage Expected'!E87*Frequency!E86</f>
        <v>534735919.82269251</v>
      </c>
      <c r="F86" s="28">
        <f>'Total Property Damage Expected'!F87*Frequency!F86</f>
        <v>356024612.41353989</v>
      </c>
      <c r="G86" s="28">
        <f>'Total Property Damage Expected'!G87*Frequency!G86</f>
        <v>133392729.45468037</v>
      </c>
    </row>
    <row r="87" spans="1:7" x14ac:dyDescent="0.35">
      <c r="A87">
        <v>2107</v>
      </c>
      <c r="B87" s="28">
        <f>'Total Property Damage Expected'!B88*Frequency!B87</f>
        <v>610729761.61128414</v>
      </c>
      <c r="C87" s="28">
        <f>'Total Property Damage Expected'!C88*Frequency!C87</f>
        <v>1567066287.5452332</v>
      </c>
      <c r="D87" s="28">
        <f>'Total Property Damage Expected'!D88*Frequency!D87</f>
        <v>1073984855.9807737</v>
      </c>
      <c r="E87" s="28">
        <f>'Total Property Damage Expected'!E88*Frequency!E87</f>
        <v>543265427.47980511</v>
      </c>
      <c r="F87" s="28">
        <f>'Total Property Damage Expected'!F88*Frequency!F87</f>
        <v>361703517.72947371</v>
      </c>
      <c r="G87" s="28">
        <f>'Total Property Damage Expected'!G88*Frequency!G87</f>
        <v>135520460.66762024</v>
      </c>
    </row>
    <row r="88" spans="1:7" x14ac:dyDescent="0.35">
      <c r="A88">
        <v>2108</v>
      </c>
      <c r="B88" s="28">
        <f>'Total Property Damage Expected'!B89*Frequency!B88</f>
        <v>620471437.80131328</v>
      </c>
      <c r="C88" s="28">
        <f>'Total Property Damage Expected'!C89*Frequency!C88</f>
        <v>1592062371.4126725</v>
      </c>
      <c r="D88" s="28">
        <f>'Total Property Damage Expected'!D89*Frequency!D88</f>
        <v>1091115857.8699837</v>
      </c>
      <c r="E88" s="28">
        <f>'Total Property Damage Expected'!E89*Frequency!E88</f>
        <v>551930988.27674961</v>
      </c>
      <c r="F88" s="28">
        <f>'Total Property Damage Expected'!F89*Frequency!F88</f>
        <v>367473006.57380104</v>
      </c>
      <c r="G88" s="28">
        <f>'Total Property Damage Expected'!G89*Frequency!G88</f>
        <v>137682131.06250075</v>
      </c>
    </row>
    <row r="89" spans="1:7" x14ac:dyDescent="0.35">
      <c r="A89">
        <v>2109</v>
      </c>
      <c r="B89" s="28">
        <f>'Total Property Damage Expected'!B90*Frequency!B89</f>
        <v>630368502.28409743</v>
      </c>
      <c r="C89" s="28">
        <f>'Total Property Damage Expected'!C90*Frequency!C89</f>
        <v>1617457164.775475</v>
      </c>
      <c r="D89" s="28">
        <f>'Total Property Damage Expected'!D90*Frequency!D89</f>
        <v>1108520114.2879648</v>
      </c>
      <c r="E89" s="28">
        <f>'Total Property Damage Expected'!E90*Frequency!E89</f>
        <v>560734772.38062155</v>
      </c>
      <c r="F89" s="28">
        <f>'Total Property Damage Expected'!F90*Frequency!F89</f>
        <v>373334523.83337235</v>
      </c>
      <c r="G89" s="28">
        <f>'Total Property Damage Expected'!G90*Frequency!G89</f>
        <v>139878281.99908748</v>
      </c>
    </row>
    <row r="90" spans="1:7" x14ac:dyDescent="0.35">
      <c r="A90">
        <v>2110</v>
      </c>
      <c r="B90" s="28">
        <f>'Total Property Damage Expected'!B91*Frequency!B90</f>
        <v>684708368.2259202</v>
      </c>
      <c r="C90" s="28">
        <f>'Total Property Damage Expected'!C91*Frequency!C90</f>
        <v>1756887363.4324</v>
      </c>
      <c r="D90" s="28">
        <f>'Total Property Damage Expected'!D91*Frequency!D90</f>
        <v>1204078242.8841083</v>
      </c>
      <c r="E90" s="28">
        <f>'Total Property Damage Expected'!E91*Frequency!E90</f>
        <v>609071978.71259189</v>
      </c>
      <c r="F90" s="28">
        <f>'Total Property Damage Expected'!F91*Frequency!F90</f>
        <v>405517204.1275993</v>
      </c>
      <c r="G90" s="28">
        <f>'Total Property Damage Expected'!G91*Frequency!G90</f>
        <v>151936256.12765089</v>
      </c>
    </row>
    <row r="91" spans="1:7" x14ac:dyDescent="0.35">
      <c r="A91">
        <v>2111</v>
      </c>
      <c r="B91" s="28">
        <f>'Total Property Damage Expected'!B92*Frequency!B91</f>
        <v>695630068.17756844</v>
      </c>
      <c r="C91" s="28">
        <f>'Total Property Damage Expected'!C92*Frequency!C91</f>
        <v>1784911260.2075596</v>
      </c>
      <c r="D91" s="28">
        <f>'Total Property Damage Expected'!D92*Frequency!D91</f>
        <v>1223284348.5742743</v>
      </c>
      <c r="E91" s="28">
        <f>'Total Property Damage Expected'!E92*Frequency!E91</f>
        <v>618787211.80911624</v>
      </c>
      <c r="F91" s="28">
        <f>'Total Property Damage Expected'!F92*Frequency!F91</f>
        <v>411985559.75787771</v>
      </c>
      <c r="G91" s="28">
        <f>'Total Property Damage Expected'!G92*Frequency!G91</f>
        <v>154359772.88048759</v>
      </c>
    </row>
    <row r="92" spans="1:7" x14ac:dyDescent="0.35">
      <c r="A92">
        <v>2112</v>
      </c>
      <c r="B92" s="28">
        <f>'Total Property Damage Expected'!B93*Frequency!B92</f>
        <v>706725978.83755517</v>
      </c>
      <c r="C92" s="28">
        <f>'Total Property Damage Expected'!C93*Frequency!C92</f>
        <v>1813382162.753727</v>
      </c>
      <c r="D92" s="28">
        <f>'Total Property Damage Expected'!D93*Frequency!D92</f>
        <v>1242796808.5217006</v>
      </c>
      <c r="E92" s="28">
        <f>'Total Property Damage Expected'!E93*Frequency!E92</f>
        <v>628657411.40782523</v>
      </c>
      <c r="F92" s="28">
        <f>'Total Property Damage Expected'!F93*Frequency!F92</f>
        <v>418557091.34255207</v>
      </c>
      <c r="G92" s="28">
        <f>'Total Property Damage Expected'!G93*Frequency!G92</f>
        <v>156821946.8544575</v>
      </c>
    </row>
    <row r="93" spans="1:7" x14ac:dyDescent="0.35">
      <c r="A93">
        <v>2113</v>
      </c>
      <c r="B93" s="28">
        <f>'Total Property Damage Expected'!B94*Frequency!B93</f>
        <v>717998879.01971257</v>
      </c>
      <c r="C93" s="28">
        <f>'Total Property Damage Expected'!C94*Frequency!C93</f>
        <v>1842307201.2056191</v>
      </c>
      <c r="D93" s="28">
        <f>'Total Property Damage Expected'!D94*Frequency!D93</f>
        <v>1262620509.3459053</v>
      </c>
      <c r="E93" s="28">
        <f>'Total Property Damage Expected'!E94*Frequency!E93</f>
        <v>638685049.36055839</v>
      </c>
      <c r="F93" s="28">
        <f>'Total Property Damage Expected'!F94*Frequency!F93</f>
        <v>425233444.62872899</v>
      </c>
      <c r="G93" s="28">
        <f>'Total Property Damage Expected'!G94*Frequency!G93</f>
        <v>159323394.66619593</v>
      </c>
    </row>
    <row r="94" spans="1:7" x14ac:dyDescent="0.35">
      <c r="A94">
        <v>2114</v>
      </c>
      <c r="B94" s="28">
        <f>'Total Property Damage Expected'!B95*Frequency!B94</f>
        <v>729451591.86239505</v>
      </c>
      <c r="C94" s="28">
        <f>'Total Property Damage Expected'!C95*Frequency!C94</f>
        <v>1871693619.4298663</v>
      </c>
      <c r="D94" s="28">
        <f>'Total Property Damage Expected'!D95*Frequency!D94</f>
        <v>1282760415.6122813</v>
      </c>
      <c r="E94" s="28">
        <f>'Total Property Damage Expected'!E95*Frequency!E94</f>
        <v>648872636.94736302</v>
      </c>
      <c r="F94" s="28">
        <f>'Total Property Damage Expected'!F95*Frequency!F94</f>
        <v>432016291.61462778</v>
      </c>
      <c r="G94" s="28">
        <f>'Total Property Damage Expected'!G95*Frequency!G94</f>
        <v>161864742.76791519</v>
      </c>
    </row>
    <row r="95" spans="1:7" x14ac:dyDescent="0.35">
      <c r="A95">
        <v>2115</v>
      </c>
      <c r="B95" s="28">
        <f>'Total Property Damage Expected'!B96*Frequency!B95</f>
        <v>741086985.53549325</v>
      </c>
      <c r="C95" s="28">
        <f>'Total Property Damage Expected'!C96*Frequency!C95</f>
        <v>1901548776.8391337</v>
      </c>
      <c r="D95" s="28">
        <f>'Total Property Damage Expected'!D96*Frequency!D95</f>
        <v>1303221571.0754001</v>
      </c>
      <c r="E95" s="28">
        <f>'Total Property Damage Expected'!E96*Frequency!E95</f>
        <v>659222725.50540972</v>
      </c>
      <c r="F95" s="28">
        <f>'Total Property Damage Expected'!F96*Frequency!F95</f>
        <v>438907330.96830761</v>
      </c>
      <c r="G95" s="28">
        <f>'Total Property Damage Expected'!G96*Frequency!G95</f>
        <v>164446627.60429066</v>
      </c>
    </row>
    <row r="96" spans="1:7" x14ac:dyDescent="0.35">
      <c r="A96">
        <v>2116</v>
      </c>
      <c r="B96" s="28">
        <f>'Total Property Damage Expected'!B97*Frequency!B96</f>
        <v>752907973.95872736</v>
      </c>
      <c r="C96" s="28">
        <f>'Total Property Damage Expected'!C97*Frequency!C96</f>
        <v>1931880150.2351842</v>
      </c>
      <c r="D96" s="28">
        <f>'Total Property Damage Expected'!D97*Frequency!D96</f>
        <v>1324009099.9421496</v>
      </c>
      <c r="E96" s="28">
        <f>'Total Property Damage Expected'!E97*Frequency!E96</f>
        <v>669737907.06793773</v>
      </c>
      <c r="F96" s="28">
        <f>'Total Property Damage Expected'!F97*Frequency!F96</f>
        <v>445908288.45307577</v>
      </c>
      <c r="G96" s="28">
        <f>'Total Property Damage Expected'!G97*Frequency!G96</f>
        <v>167069695.77184939</v>
      </c>
    </row>
    <row r="97" spans="1:7" x14ac:dyDescent="0.35">
      <c r="A97">
        <v>2117</v>
      </c>
      <c r="B97" s="28">
        <f>'Total Property Damage Expected'!B98*Frequency!B97</f>
        <v>764917517.53139687</v>
      </c>
      <c r="C97" s="28">
        <f>'Total Property Damage Expected'!C98*Frequency!C97</f>
        <v>1962695335.6813364</v>
      </c>
      <c r="D97" s="28">
        <f>'Total Property Damage Expected'!D98*Frequency!D97</f>
        <v>1345128208.1550183</v>
      </c>
      <c r="E97" s="28">
        <f>'Total Property Damage Expected'!E98*Frequency!E97</f>
        <v>680420815.01339388</v>
      </c>
      <c r="F97" s="28">
        <f>'Total Property Damage Expected'!F98*Frequency!F97</f>
        <v>453020917.35968</v>
      </c>
      <c r="G97" s="28">
        <f>'Total Property Damage Expected'!G98*Frequency!G97</f>
        <v>169734604.18090105</v>
      </c>
    </row>
    <row r="98" spans="1:7" x14ac:dyDescent="0.35">
      <c r="A98">
        <v>2118</v>
      </c>
      <c r="B98" s="28">
        <f>'Total Property Damage Expected'!B99*Frequency!B98</f>
        <v>777118623.87377059</v>
      </c>
      <c r="C98" s="28">
        <f>'Total Property Damage Expected'!C99*Frequency!C98</f>
        <v>1994002050.4047911</v>
      </c>
      <c r="D98" s="28">
        <f>'Total Property Damage Expected'!D99*Frequency!D98</f>
        <v>1366584184.6958516</v>
      </c>
      <c r="E98" s="28">
        <f>'Total Property Damage Expected'!E99*Frequency!E98</f>
        <v>691274124.72492397</v>
      </c>
      <c r="F98" s="28">
        <f>'Total Property Damage Expected'!F99*Frequency!F98</f>
        <v>460246998.94539595</v>
      </c>
      <c r="G98" s="28">
        <f>'Total Property Damage Expected'!G99*Frequency!G98</f>
        <v>172442020.22005183</v>
      </c>
    </row>
    <row r="99" spans="1:7" x14ac:dyDescent="0.35">
      <c r="A99">
        <v>2119</v>
      </c>
      <c r="B99" s="28">
        <f>'Total Property Damage Expected'!B100*Frequency!B99</f>
        <v>789514348.5803026</v>
      </c>
      <c r="C99" s="28">
        <f>'Total Property Damage Expected'!C100*Frequency!C99</f>
        <v>2025808134.7293034</v>
      </c>
      <c r="D99" s="28">
        <f>'Total Property Damage Expected'!D100*Frequency!D99</f>
        <v>1388382402.9104002</v>
      </c>
      <c r="E99" s="28">
        <f>'Total Property Damage Expected'!E100*Frequency!E99</f>
        <v>702300554.26038539</v>
      </c>
      <c r="F99" s="28">
        <f>'Total Property Damage Expected'!F100*Frequency!F99</f>
        <v>467588342.88011718</v>
      </c>
      <c r="G99" s="28">
        <f>'Total Property Damage Expected'!G100*Frequency!G99</f>
        <v>175192621.92334232</v>
      </c>
    </row>
    <row r="100" spans="1:7" x14ac:dyDescent="0.35">
      <c r="A100">
        <v>2120</v>
      </c>
      <c r="B100" s="28">
        <f>'Total Property Damage Expected'!B101*Frequency!B100</f>
        <v>855719990.84467423</v>
      </c>
      <c r="C100" s="28">
        <f>'Total Property Damage Expected'!C101*Frequency!C100</f>
        <v>2195684627.6712184</v>
      </c>
      <c r="D100" s="28">
        <f>'Total Property Damage Expected'!D101*Frequency!D100</f>
        <v>1504806821.1094131</v>
      </c>
      <c r="E100" s="28">
        <f>'Total Property Damage Expected'!E101*Frequency!E100</f>
        <v>761192782.55369282</v>
      </c>
      <c r="F100" s="28">
        <f>'Total Property Damage Expected'!F101*Frequency!F100</f>
        <v>506798506.20568299</v>
      </c>
      <c r="G100" s="28">
        <f>'Total Property Damage Expected'!G101*Frequency!G100</f>
        <v>189883602.61960313</v>
      </c>
    </row>
    <row r="101" spans="1:7" x14ac:dyDescent="0.35">
      <c r="A101">
        <v>2121</v>
      </c>
      <c r="B101" s="28">
        <f>'Total Property Damage Expected'!B102*Frequency!B101</f>
        <v>869369476.40134716</v>
      </c>
      <c r="C101" s="28">
        <f>'Total Property Damage Expected'!C102*Frequency!C101</f>
        <v>2230707726.270123</v>
      </c>
      <c r="D101" s="28">
        <f>'Total Property Damage Expected'!D102*Frequency!D101</f>
        <v>1528809811.7957022</v>
      </c>
      <c r="E101" s="28">
        <f>'Total Property Damage Expected'!E102*Frequency!E101</f>
        <v>773334476.10119832</v>
      </c>
      <c r="F101" s="28">
        <f>'Total Property Damage Expected'!F102*Frequency!F101</f>
        <v>514882387.57413113</v>
      </c>
      <c r="G101" s="28">
        <f>'Total Property Damage Expected'!G102*Frequency!G101</f>
        <v>192912412.88363224</v>
      </c>
    </row>
    <row r="102" spans="1:7" x14ac:dyDescent="0.35">
      <c r="A102">
        <v>2122</v>
      </c>
      <c r="B102" s="28">
        <f>'Total Property Damage Expected'!B103*Frequency!B102</f>
        <v>883236683.24296737</v>
      </c>
      <c r="C102" s="28">
        <f>'Total Property Damage Expected'!C103*Frequency!C102</f>
        <v>2266289474.0575361</v>
      </c>
      <c r="D102" s="28">
        <f>'Total Property Damage Expected'!D103*Frequency!D102</f>
        <v>1553195671.2687373</v>
      </c>
      <c r="E102" s="28">
        <f>'Total Property Damage Expected'!E103*Frequency!E102</f>
        <v>785669840.32659304</v>
      </c>
      <c r="F102" s="28">
        <f>'Total Property Damage Expected'!F103*Frequency!F102</f>
        <v>523095213.95164877</v>
      </c>
      <c r="G102" s="28">
        <f>'Total Property Damage Expected'!G103*Frequency!G102</f>
        <v>195989535.33201504</v>
      </c>
    </row>
    <row r="103" spans="1:7" x14ac:dyDescent="0.35">
      <c r="A103">
        <v>2123</v>
      </c>
      <c r="B103" s="28">
        <f>'Total Property Damage Expected'!B104*Frequency!B103</f>
        <v>897325084.21528602</v>
      </c>
      <c r="C103" s="28">
        <f>'Total Property Damage Expected'!C104*Frequency!C103</f>
        <v>2302438781.9787569</v>
      </c>
      <c r="D103" s="28">
        <f>'Total Property Damage Expected'!D104*Frequency!D103</f>
        <v>1577970506.6219969</v>
      </c>
      <c r="E103" s="28">
        <f>'Total Property Damage Expected'!E104*Frequency!E103</f>
        <v>798201964.44731843</v>
      </c>
      <c r="F103" s="28">
        <f>'Total Property Damage Expected'!F104*Frequency!F103</f>
        <v>531439042.12440187</v>
      </c>
      <c r="G103" s="28">
        <f>'Total Property Damage Expected'!G104*Frequency!G103</f>
        <v>199115740.58653149</v>
      </c>
    </row>
    <row r="104" spans="1:7" x14ac:dyDescent="0.35">
      <c r="A104">
        <v>2124</v>
      </c>
      <c r="B104" s="28">
        <f>'Total Property Damage Expected'!B105*Frequency!B104</f>
        <v>911638207.55899441</v>
      </c>
      <c r="C104" s="28">
        <f>'Total Property Damage Expected'!C105*Frequency!C104</f>
        <v>2339164703.1164894</v>
      </c>
      <c r="D104" s="28">
        <f>'Total Property Damage Expected'!D105*Frequency!D104</f>
        <v>1603140522.362464</v>
      </c>
      <c r="E104" s="28">
        <f>'Total Property Damage Expected'!E105*Frequency!E104</f>
        <v>810933986.95654726</v>
      </c>
      <c r="F104" s="28">
        <f>'Total Property Damage Expected'!F105*Frequency!F104</f>
        <v>539915961.68610203</v>
      </c>
      <c r="G104" s="28">
        <f>'Total Property Damage Expected'!G105*Frequency!G104</f>
        <v>202291811.56105593</v>
      </c>
    </row>
    <row r="105" spans="1:7" x14ac:dyDescent="0.35">
      <c r="A105">
        <v>2125</v>
      </c>
      <c r="B105" s="28">
        <f>'Total Property Damage Expected'!B106*Frequency!B105</f>
        <v>926179637.79332232</v>
      </c>
      <c r="C105" s="28">
        <f>'Total Property Damage Expected'!C106*Frequency!C105</f>
        <v>2376476434.9580593</v>
      </c>
      <c r="D105" s="28">
        <f>'Total Property Damage Expected'!D106*Frequency!D105</f>
        <v>1628712021.9644582</v>
      </c>
      <c r="E105" s="28">
        <f>'Total Property Damage Expected'!E106*Frequency!E105</f>
        <v>823869096.40917635</v>
      </c>
      <c r="F105" s="28">
        <f>'Total Property Damage Expected'!F106*Frequency!F105</f>
        <v>548528095.56131637</v>
      </c>
      <c r="G105" s="28">
        <f>'Total Property Damage Expected'!G106*Frequency!G105</f>
        <v>205518543.65762675</v>
      </c>
    </row>
    <row r="106" spans="1:7" x14ac:dyDescent="0.35">
      <c r="A106">
        <v>2126</v>
      </c>
      <c r="B106" s="28">
        <f>'Total Property Damage Expected'!B107*Frequency!B106</f>
        <v>940953016.61373043</v>
      </c>
      <c r="C106" s="28">
        <f>'Total Property Damage Expected'!C107*Frequency!C106</f>
        <v>2414383321.6987963</v>
      </c>
      <c r="D106" s="28">
        <f>'Total Property Damage Expected'!D107*Frequency!D106</f>
        <v>1654691409.4482534</v>
      </c>
      <c r="E106" s="28">
        <f>'Total Property Damage Expected'!E107*Frequency!E106</f>
        <v>837010532.22035313</v>
      </c>
      <c r="F106" s="28">
        <f>'Total Property Damage Expected'!F107*Frequency!F106</f>
        <v>557277600.53712392</v>
      </c>
      <c r="G106" s="28">
        <f>'Total Property Damage Expected'!G107*Frequency!G106</f>
        <v>208796744.96564367</v>
      </c>
    </row>
    <row r="107" spans="1:7" x14ac:dyDescent="0.35">
      <c r="A107">
        <v>2127</v>
      </c>
      <c r="B107" s="28">
        <f>'Total Property Damage Expected'!B108*Frequency!B107</f>
        <v>955962043.80392063</v>
      </c>
      <c r="C107" s="28">
        <f>'Total Property Damage Expected'!C108*Frequency!C107</f>
        <v>2452894856.5821524</v>
      </c>
      <c r="D107" s="28">
        <f>'Total Property Damage Expected'!D108*Frequency!D107</f>
        <v>1681085190.9838707</v>
      </c>
      <c r="E107" s="28">
        <f>'Total Property Damage Expected'!E108*Frequency!E107</f>
        <v>850361585.47674322</v>
      </c>
      <c r="F107" s="28">
        <f>'Total Property Damage Expected'!F108*Frequency!F107</f>
        <v>566166667.80325198</v>
      </c>
      <c r="G107" s="28">
        <f>'Total Property Damage Expected'!G108*Frequency!G107</f>
        <v>212127236.46424204</v>
      </c>
    </row>
    <row r="108" spans="1:7" x14ac:dyDescent="0.35">
      <c r="A108">
        <v>2128</v>
      </c>
      <c r="B108" s="28">
        <f>'Total Property Damage Expected'!B109*Frequency!B108</f>
        <v>971210478.16239464</v>
      </c>
      <c r="C108" s="28">
        <f>'Total Property Damage Expected'!C109*Frequency!C108</f>
        <v>2492020684.2771521</v>
      </c>
      <c r="D108" s="28">
        <f>'Total Property Damage Expected'!D109*Frequency!D108</f>
        <v>1707899976.5204587</v>
      </c>
      <c r="E108" s="28">
        <f>'Total Property Damage Expected'!E109*Frequency!E108</f>
        <v>863925599.7607348</v>
      </c>
      <c r="F108" s="28">
        <f>'Total Property Damage Expected'!F109*Frequency!F108</f>
        <v>575197523.50082898</v>
      </c>
      <c r="G108" s="28">
        <f>'Total Property Damage Expected'!G109*Frequency!G108</f>
        <v>215510852.22789571</v>
      </c>
    </row>
    <row r="109" spans="1:7" x14ac:dyDescent="0.35">
      <c r="A109">
        <v>2129</v>
      </c>
      <c r="B109" s="28">
        <f>'Total Property Damage Expected'!B110*Frequency!B109</f>
        <v>986702138.44379294</v>
      </c>
      <c r="C109" s="28">
        <f>'Total Property Damage Expected'!C110*Frequency!C109</f>
        <v>2531770603.2937632</v>
      </c>
      <c r="D109" s="28">
        <f>'Total Property Damage Expected'!D110*Frequency!D109</f>
        <v>1735142481.4416621</v>
      </c>
      <c r="E109" s="28">
        <f>'Total Property Damage Expected'!E110*Frequency!E109</f>
        <v>877705971.98779261</v>
      </c>
      <c r="F109" s="28">
        <f>'Total Property Damage Expected'!F110*Frequency!F109</f>
        <v>584372429.2798897</v>
      </c>
      <c r="G109" s="28">
        <f>'Total Property Damage Expected'!G110*Frequency!G109</f>
        <v>218948439.635299</v>
      </c>
    </row>
    <row r="110" spans="1:7" x14ac:dyDescent="0.35">
      <c r="A110">
        <v>2130</v>
      </c>
      <c r="B110" s="28">
        <f>'Total Property Damage Expected'!B111*Frequency!B110</f>
        <v>1067276948.1033366</v>
      </c>
      <c r="C110" s="28">
        <f>'Total Property Damage Expected'!C111*Frequency!C110</f>
        <v>2738516820.3271666</v>
      </c>
      <c r="D110" s="28">
        <f>'Total Property Damage Expected'!D111*Frequency!D110</f>
        <v>1876835470.3662164</v>
      </c>
      <c r="E110" s="28">
        <f>'Total Property Damage Expected'!E111*Frequency!E110</f>
        <v>949380075.92913079</v>
      </c>
      <c r="F110" s="28">
        <f>'Total Property Damage Expected'!F111*Frequency!F110</f>
        <v>632092704.14802265</v>
      </c>
      <c r="G110" s="28">
        <f>'Total Property Damage Expected'!G111*Frequency!G110</f>
        <v>236827927.43765903</v>
      </c>
    </row>
    <row r="111" spans="1:7" x14ac:dyDescent="0.35">
      <c r="A111">
        <v>2131</v>
      </c>
      <c r="B111" s="28">
        <f>'Total Property Damage Expected'!B112*Frequency!B111</f>
        <v>1084300952.9693754</v>
      </c>
      <c r="C111" s="28">
        <f>'Total Property Damage Expected'!C112*Frequency!C111</f>
        <v>2782198569.2470021</v>
      </c>
      <c r="D111" s="28">
        <f>'Total Property Damage Expected'!D112*Frequency!D111</f>
        <v>1906772644.8147504</v>
      </c>
      <c r="E111" s="28">
        <f>'Total Property Damage Expected'!E112*Frequency!E111</f>
        <v>964523522.1181072</v>
      </c>
      <c r="F111" s="28">
        <f>'Total Property Damage Expected'!F112*Frequency!F111</f>
        <v>642175138.03767657</v>
      </c>
      <c r="G111" s="28">
        <f>'Total Property Damage Expected'!G112*Frequency!G111</f>
        <v>240605540.92053002</v>
      </c>
    </row>
    <row r="112" spans="1:7" x14ac:dyDescent="0.35">
      <c r="A112">
        <v>2132</v>
      </c>
      <c r="B112" s="28">
        <f>'Total Property Damage Expected'!B113*Frequency!B112</f>
        <v>1101596505.6676745</v>
      </c>
      <c r="C112" s="28">
        <f>'Total Property Damage Expected'!C113*Frequency!C112</f>
        <v>2826577080.4341111</v>
      </c>
      <c r="D112" s="28">
        <f>'Total Property Damage Expected'!D113*Frequency!D112</f>
        <v>1937187343.4938912</v>
      </c>
      <c r="E112" s="28">
        <f>'Total Property Damage Expected'!E113*Frequency!E112</f>
        <v>979908519.576478</v>
      </c>
      <c r="F112" s="28">
        <f>'Total Property Damage Expected'!F113*Frequency!F112</f>
        <v>652418395.6047312</v>
      </c>
      <c r="G112" s="28">
        <f>'Total Property Damage Expected'!G113*Frequency!G112</f>
        <v>244443410.65687743</v>
      </c>
    </row>
    <row r="113" spans="1:7" x14ac:dyDescent="0.35">
      <c r="A113">
        <v>2133</v>
      </c>
      <c r="B113" s="28">
        <f>'Total Property Damage Expected'!B114*Frequency!B113</f>
        <v>1119167937.6246984</v>
      </c>
      <c r="C113" s="28">
        <f>'Total Property Damage Expected'!C114*Frequency!C113</f>
        <v>2871663467.8587227</v>
      </c>
      <c r="D113" s="28">
        <f>'Total Property Damage Expected'!D114*Frequency!D113</f>
        <v>1968087183.3345957</v>
      </c>
      <c r="E113" s="28">
        <f>'Total Property Damage Expected'!E114*Frequency!E113</f>
        <v>995538921.25917947</v>
      </c>
      <c r="F113" s="28">
        <f>'Total Property Damage Expected'!F114*Frequency!F113</f>
        <v>662825042.12811601</v>
      </c>
      <c r="G113" s="28">
        <f>'Total Property Damage Expected'!G114*Frequency!G113</f>
        <v>248342497.78687596</v>
      </c>
    </row>
    <row r="114" spans="1:7" x14ac:dyDescent="0.35">
      <c r="A114">
        <v>2134</v>
      </c>
      <c r="B114" s="28">
        <f>'Total Property Damage Expected'!B115*Frequency!B114</f>
        <v>1137019649.3569684</v>
      </c>
      <c r="C114" s="28">
        <f>'Total Property Damage Expected'!C115*Frequency!C114</f>
        <v>2917469022.7686553</v>
      </c>
      <c r="D114" s="28">
        <f>'Total Property Damage Expected'!D115*Frequency!D114</f>
        <v>1999479902.76456</v>
      </c>
      <c r="E114" s="28">
        <f>'Total Property Damage Expected'!E115*Frequency!E114</f>
        <v>1011418641.5791637</v>
      </c>
      <c r="F114" s="28">
        <f>'Total Property Damage Expected'!F115*Frequency!F114</f>
        <v>673397683.80521226</v>
      </c>
      <c r="G114" s="28">
        <f>'Total Property Damage Expected'!G115*Frequency!G114</f>
        <v>252303778.78173041</v>
      </c>
    </row>
    <row r="115" spans="1:7" x14ac:dyDescent="0.35">
      <c r="A115">
        <v>2135</v>
      </c>
      <c r="B115" s="28">
        <f>'Total Property Damage Expected'!B116*Frequency!B115</f>
        <v>1155156111.5731096</v>
      </c>
      <c r="C115" s="28">
        <f>'Total Property Damage Expected'!C116*Frequency!C115</f>
        <v>2964005216.5170488</v>
      </c>
      <c r="D115" s="28">
        <f>'Total Property Damage Expected'!D116*Frequency!D115</f>
        <v>2031373363.6462009</v>
      </c>
      <c r="E115" s="28">
        <f>'Total Property Damage Expected'!E116*Frequency!E115</f>
        <v>1027551657.3877079</v>
      </c>
      <c r="F115" s="28">
        <f>'Total Property Damage Expected'!F116*Frequency!F115</f>
        <v>684138968.40453923</v>
      </c>
      <c r="G115" s="28">
        <f>'Total Property Damage Expected'!G116*Frequency!G115</f>
        <v>256328245.6882191</v>
      </c>
    </row>
    <row r="116" spans="1:7" x14ac:dyDescent="0.35">
      <c r="A116">
        <v>2136</v>
      </c>
      <c r="B116" s="28">
        <f>'Total Property Damage Expected'!B117*Frequency!B116</f>
        <v>1173581866.2934775</v>
      </c>
      <c r="C116" s="28">
        <f>'Total Property Damage Expected'!C117*Frequency!C116</f>
        <v>3011283703.4352026</v>
      </c>
      <c r="D116" s="28">
        <f>'Total Property Damage Expected'!D117*Frequency!D116</f>
        <v>2063775553.2455459</v>
      </c>
      <c r="E116" s="28">
        <f>'Total Property Damage Expected'!E117*Frequency!E116</f>
        <v>1043942008.970361</v>
      </c>
      <c r="F116" s="28">
        <f>'Total Property Damage Expected'!F117*Frequency!F116</f>
        <v>695051585.92885029</v>
      </c>
      <c r="G116" s="28">
        <f>'Total Property Damage Expected'!G117*Frequency!G116</f>
        <v>260416906.37713802</v>
      </c>
    </row>
    <row r="117" spans="1:7" x14ac:dyDescent="0.35">
      <c r="A117">
        <v>2137</v>
      </c>
      <c r="B117" s="28">
        <f>'Total Property Damage Expected'!B118*Frequency!B117</f>
        <v>1192301527.9876423</v>
      </c>
      <c r="C117" s="28">
        <f>'Total Property Damage Expected'!C118*Frequency!C117</f>
        <v>3059316323.7512379</v>
      </c>
      <c r="D117" s="28">
        <f>'Total Property Damage Expected'!D118*Frequency!D117</f>
        <v>2096694586.2325325</v>
      </c>
      <c r="E117" s="28">
        <f>'Total Property Damage Expected'!E118*Frequency!E117</f>
        <v>1060593801.0587749</v>
      </c>
      <c r="F117" s="28">
        <f>'Total Property Damage Expected'!F118*Frequency!F117</f>
        <v>706138269.28880525</v>
      </c>
      <c r="G117" s="28">
        <f>'Total Property Damage Expected'!G118*Frequency!G117</f>
        <v>264570784.79570752</v>
      </c>
    </row>
    <row r="118" spans="1:7" x14ac:dyDescent="0.35">
      <c r="A118">
        <v>2138</v>
      </c>
      <c r="B118" s="28">
        <f>'Total Property Damage Expected'!B119*Frequency!B118</f>
        <v>1211319784.7300169</v>
      </c>
      <c r="C118" s="28">
        <f>'Total Property Damage Expected'!C119*Frequency!C118</f>
        <v>3108115106.555315</v>
      </c>
      <c r="D118" s="28">
        <f>'Total Property Damage Expected'!D119*Frequency!D118</f>
        <v>2130138706.713212</v>
      </c>
      <c r="E118" s="28">
        <f>'Total Property Damage Expected'!E119*Frequency!E118</f>
        <v>1077511203.8586779</v>
      </c>
      <c r="F118" s="28">
        <f>'Total Property Damage Expected'!F119*Frequency!F118</f>
        <v>717401794.98738992</v>
      </c>
      <c r="G118" s="28">
        <f>'Total Property Damage Expected'!G119*Frequency!G118</f>
        <v>268790921.2240057</v>
      </c>
    </row>
    <row r="119" spans="1:7" x14ac:dyDescent="0.35">
      <c r="A119">
        <v>2139</v>
      </c>
      <c r="B119" s="28">
        <f>'Total Property Damage Expected'!B120*Frequency!B119</f>
        <v>1230641399.3739192</v>
      </c>
      <c r="C119" s="28">
        <f>'Total Property Damage Expected'!C120*Frequency!C119</f>
        <v>3157692272.81215</v>
      </c>
      <c r="D119" s="28">
        <f>'Total Property Damage Expected'!D120*Frequency!D119</f>
        <v>2164116290.2943687</v>
      </c>
      <c r="E119" s="28">
        <f>'Total Property Damage Expected'!E120*Frequency!E119</f>
        <v>1094698454.0942421</v>
      </c>
      <c r="F119" s="28">
        <f>'Total Property Damage Expected'!F120*Frequency!F119</f>
        <v>728844983.81525147</v>
      </c>
      <c r="G119" s="28">
        <f>'Total Property Damage Expected'!G120*Frequency!G119</f>
        <v>273078372.53549176</v>
      </c>
    </row>
    <row r="120" spans="1:7" x14ac:dyDescent="0.35">
      <c r="A120">
        <v>2140</v>
      </c>
      <c r="B120" s="28">
        <f>'Total Property Damage Expected'!B121*Frequency!B120</f>
        <v>1328603861.9603028</v>
      </c>
      <c r="C120" s="28">
        <f>'Total Property Damage Expected'!C121*Frequency!C120</f>
        <v>3409053320.2237225</v>
      </c>
      <c r="D120" s="28">
        <f>'Total Property Damage Expected'!D121*Frequency!D120</f>
        <v>2336385938.6487956</v>
      </c>
      <c r="E120" s="28">
        <f>'Total Property Damage Expected'!E121*Frequency!E120</f>
        <v>1181839481.8600368</v>
      </c>
      <c r="F120" s="28">
        <f>'Total Property Damage Expected'!F121*Frequency!F120</f>
        <v>786863062.43230343</v>
      </c>
      <c r="G120" s="28">
        <f>'Total Property Damage Expected'!G121*Frequency!G120</f>
        <v>294816167.04351676</v>
      </c>
    </row>
    <row r="121" spans="1:7" x14ac:dyDescent="0.35">
      <c r="A121">
        <v>2141</v>
      </c>
      <c r="B121" s="28">
        <f>'Total Property Damage Expected'!B122*Frequency!B121</f>
        <v>1349796260.6636057</v>
      </c>
      <c r="C121" s="28">
        <f>'Total Property Damage Expected'!C122*Frequency!C121</f>
        <v>3463430715.3461509</v>
      </c>
      <c r="D121" s="28">
        <f>'Total Property Damage Expected'!D122*Frequency!D121</f>
        <v>2373653346.7561154</v>
      </c>
      <c r="E121" s="28">
        <f>'Total Property Damage Expected'!E122*Frequency!E121</f>
        <v>1200690859.7763469</v>
      </c>
      <c r="F121" s="28">
        <f>'Total Property Damage Expected'!F122*Frequency!F121</f>
        <v>799414219.49379444</v>
      </c>
      <c r="G121" s="28">
        <f>'Total Property Damage Expected'!G122*Frequency!G121</f>
        <v>299518743.88756365</v>
      </c>
    </row>
    <row r="122" spans="1:7" x14ac:dyDescent="0.35">
      <c r="A122">
        <v>2142</v>
      </c>
      <c r="B122" s="28">
        <f>'Total Property Damage Expected'!B123*Frequency!B122</f>
        <v>1371326696.7425768</v>
      </c>
      <c r="C122" s="28">
        <f>'Total Property Damage Expected'!C123*Frequency!C122</f>
        <v>3518675477.6883168</v>
      </c>
      <c r="D122" s="28">
        <f>'Total Property Damage Expected'!D123*Frequency!D122</f>
        <v>2411515202.7601047</v>
      </c>
      <c r="E122" s="28">
        <f>'Total Property Damage Expected'!E123*Frequency!E122</f>
        <v>1219842933.7303154</v>
      </c>
      <c r="F122" s="28">
        <f>'Total Property Damage Expected'!F123*Frequency!F122</f>
        <v>812165578.53591371</v>
      </c>
      <c r="G122" s="28">
        <f>'Total Property Damage Expected'!G123*Frequency!G122</f>
        <v>304296330.96322685</v>
      </c>
    </row>
    <row r="123" spans="1:7" x14ac:dyDescent="0.35">
      <c r="A123">
        <v>2143</v>
      </c>
      <c r="B123" s="28">
        <f>'Total Property Damage Expected'!B124*Frequency!B123</f>
        <v>1393200562.190305</v>
      </c>
      <c r="C123" s="28">
        <f>'Total Property Damage Expected'!C124*Frequency!C123</f>
        <v>3574801442.51931</v>
      </c>
      <c r="D123" s="28">
        <f>'Total Property Damage Expected'!D124*Frequency!D123</f>
        <v>2449980988.6269045</v>
      </c>
      <c r="E123" s="28">
        <f>'Total Property Damage Expected'!E124*Frequency!E123</f>
        <v>1239300500.0878875</v>
      </c>
      <c r="F123" s="28">
        <f>'Total Property Damage Expected'!F124*Frequency!F123</f>
        <v>825120332.95611858</v>
      </c>
      <c r="G123" s="28">
        <f>'Total Property Damage Expected'!G124*Frequency!G123</f>
        <v>309150124.7495929</v>
      </c>
    </row>
    <row r="124" spans="1:7" x14ac:dyDescent="0.35">
      <c r="A124">
        <v>2144</v>
      </c>
      <c r="B124" s="28">
        <f>'Total Property Damage Expected'!B125*Frequency!B124</f>
        <v>1415423335.006906</v>
      </c>
      <c r="C124" s="28">
        <f>'Total Property Damage Expected'!C125*Frequency!C124</f>
        <v>3631822665.7929139</v>
      </c>
      <c r="D124" s="28">
        <f>'Total Property Damage Expected'!D125*Frequency!D124</f>
        <v>2489060337.5683455</v>
      </c>
      <c r="E124" s="28">
        <f>'Total Property Damage Expected'!E125*Frequency!E124</f>
        <v>1259068431.7212594</v>
      </c>
      <c r="F124" s="28">
        <f>'Total Property Damage Expected'!F125*Frequency!F124</f>
        <v>838281727.08936143</v>
      </c>
      <c r="G124" s="28">
        <f>'Total Property Damage Expected'!G125*Frequency!G124</f>
        <v>314081340.81064093</v>
      </c>
    </row>
    <row r="125" spans="1:7" x14ac:dyDescent="0.35">
      <c r="A125">
        <v>2145</v>
      </c>
      <c r="B125" s="28">
        <f>'Total Property Damage Expected'!B126*Frequency!B125</f>
        <v>1438000580.5714092</v>
      </c>
      <c r="C125" s="28">
        <f>'Total Property Damage Expected'!C126*Frequency!C125</f>
        <v>3689753427.6677241</v>
      </c>
      <c r="D125" s="28">
        <f>'Total Property Damage Expected'!D126*Frequency!D125</f>
        <v>2528763036.4544506</v>
      </c>
      <c r="E125" s="28">
        <f>'Total Property Damage Expected'!E126*Frequency!E125</f>
        <v>1279151679.2292187</v>
      </c>
      <c r="F125" s="28">
        <f>'Total Property Damage Expected'!F126*Frequency!F125</f>
        <v>851653057.02058661</v>
      </c>
      <c r="G125" s="28">
        <f>'Total Property Damage Expected'!G126*Frequency!G125</f>
        <v>319091214.09966344</v>
      </c>
    </row>
    <row r="126" spans="1:7" x14ac:dyDescent="0.35">
      <c r="A126">
        <v>2146</v>
      </c>
      <c r="B126" s="28">
        <f>'Total Property Damage Expected'!B127*Frequency!B126</f>
        <v>1460937953.0355279</v>
      </c>
      <c r="C126" s="28">
        <f>'Total Property Damage Expected'!C127*Frequency!C126</f>
        <v>3748608236.0834093</v>
      </c>
      <c r="D126" s="28">
        <f>'Total Property Damage Expected'!D127*Frequency!D126</f>
        <v>2569099028.2644148</v>
      </c>
      <c r="E126" s="28">
        <f>'Total Property Damage Expected'!E127*Frequency!E126</f>
        <v>1299555272.1769524</v>
      </c>
      <c r="F126" s="28">
        <f>'Total Property Damage Expected'!F127*Frequency!F126</f>
        <v>865237671.41018867</v>
      </c>
      <c r="G126" s="28">
        <f>'Total Property Damage Expected'!G127*Frequency!G126</f>
        <v>324180999.26854253</v>
      </c>
    </row>
    <row r="127" spans="1:7" x14ac:dyDescent="0.35">
      <c r="A127">
        <v>2147</v>
      </c>
      <c r="B127" s="28">
        <f>'Total Property Damage Expected'!B128*Frequency!B127</f>
        <v>1484241196.7396631</v>
      </c>
      <c r="C127" s="28">
        <f>'Total Property Damage Expected'!C128*Frequency!C127</f>
        <v>3808401830.3940201</v>
      </c>
      <c r="D127" s="28">
        <f>'Total Property Damage Expected'!D128*Frequency!D127</f>
        <v>2610078414.5766864</v>
      </c>
      <c r="E127" s="28">
        <f>'Total Property Damage Expected'!E128*Frequency!E127</f>
        <v>1320284320.3556306</v>
      </c>
      <c r="F127" s="28">
        <f>'Total Property Damage Expected'!F128*Frequency!F127</f>
        <v>879038972.33263779</v>
      </c>
      <c r="G127" s="28">
        <f>'Total Property Damage Expected'!G128*Frequency!G127</f>
        <v>329351970.98196012</v>
      </c>
    </row>
    <row r="128" spans="1:7" x14ac:dyDescent="0.35">
      <c r="A128">
        <v>2148</v>
      </c>
      <c r="B128" s="28">
        <f>'Total Property Damage Expected'!B129*Frequency!B128</f>
        <v>1507916147.6514904</v>
      </c>
      <c r="C128" s="28">
        <f>'Total Property Damage Expected'!C129*Frequency!C128</f>
        <v>3869149185.0592508</v>
      </c>
      <c r="D128" s="28">
        <f>'Total Property Damage Expected'!D129*Frequency!D128</f>
        <v>2651711458.0987635</v>
      </c>
      <c r="E128" s="28">
        <f>'Total Property Damage Expected'!E129*Frequency!E128</f>
        <v>1341344015.0620816</v>
      </c>
      <c r="F128" s="28">
        <f>'Total Property Damage Expected'!F129*Frequency!F128</f>
        <v>893060416.12847948</v>
      </c>
      <c r="G128" s="28">
        <f>'Total Property Damage Expected'!G129*Frequency!G128</f>
        <v>334605424.23661947</v>
      </c>
    </row>
    <row r="129" spans="1:7" x14ac:dyDescent="0.35">
      <c r="A129">
        <v>2149</v>
      </c>
      <c r="B129" s="28">
        <f>'Total Property Damage Expected'!B130*Frequency!B129</f>
        <v>1531968734.8274968</v>
      </c>
      <c r="C129" s="28">
        <f>'Total Property Damage Expected'!C130*Frequency!C129</f>
        <v>3930865513.3945847</v>
      </c>
      <c r="D129" s="28">
        <f>'Total Property Damage Expected'!D130*Frequency!D129</f>
        <v>2694008585.2373452</v>
      </c>
      <c r="E129" s="28">
        <f>'Total Property Damage Expected'!E130*Frequency!E129</f>
        <v>1362739630.3988779</v>
      </c>
      <c r="F129" s="28">
        <f>'Total Property Damage Expected'!F130*Frequency!F129</f>
        <v>907305514.26992834</v>
      </c>
      <c r="G129" s="28">
        <f>'Total Property Damage Expected'!G130*Frequency!G129</f>
        <v>339942674.68555886</v>
      </c>
    </row>
    <row r="130" spans="1:7" x14ac:dyDescent="0.35">
      <c r="A130">
        <v>2150</v>
      </c>
      <c r="B130" s="28">
        <f>'Total Property Damage Expected'!B131*Frequency!B130</f>
        <v>1650956408.0277512</v>
      </c>
      <c r="C130" s="28">
        <f>'Total Property Damage Expected'!C131*Frequency!C130</f>
        <v>4236174969.4355478</v>
      </c>
      <c r="D130" s="28">
        <f>'Total Property Damage Expected'!D131*Frequency!D130</f>
        <v>2903251636.9077153</v>
      </c>
      <c r="E130" s="28">
        <f>'Total Property Damage Expected'!E131*Frequency!E130</f>
        <v>1468583316.4432905</v>
      </c>
      <c r="F130" s="28">
        <f>'Total Property Damage Expected'!F131*Frequency!F130</f>
        <v>977775733.12651324</v>
      </c>
      <c r="G130" s="28">
        <f>'Total Property Damage Expected'!G131*Frequency!G130</f>
        <v>366345947.13018894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0EED-E956-444F-BE54-BF52EC065FE3}">
  <sheetPr>
    <tabColor theme="1"/>
  </sheetPr>
  <dimension ref="A1:G130"/>
  <sheetViews>
    <sheetView topLeftCell="A2" workbookViewId="0">
      <selection activeCell="B3" sqref="B3"/>
    </sheetView>
  </sheetViews>
  <sheetFormatPr defaultColWidth="8.81640625" defaultRowHeight="14.5" x14ac:dyDescent="0.35"/>
  <cols>
    <col min="2" max="2" width="11.54296875" customWidth="1"/>
    <col min="3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</cols>
  <sheetData>
    <row r="1" spans="1:7" x14ac:dyDescent="0.35">
      <c r="A1" t="s">
        <v>111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9">
        <f>'Total Severity'!B3/('Property Value'!B3/'Population Estimate'!B3)</f>
        <v>505.92321519917863</v>
      </c>
      <c r="C3" s="29">
        <f>'Total Severity'!C3/('Property Value'!C3/'Population Estimate'!C3)</f>
        <v>1491.7238446720289</v>
      </c>
      <c r="D3" s="29">
        <f>'Total Severity'!D3/('Property Value'!D3/'Population Estimate'!D3)</f>
        <v>1059.1742285026182</v>
      </c>
      <c r="E3" s="29">
        <f>'Total Severity'!E3/('Property Value'!E3/'Population Estimate'!E3)</f>
        <v>790.58635907250346</v>
      </c>
      <c r="F3" s="29">
        <f>'Total Severity'!F3/('Property Value'!F3/'Population Estimate'!F3)</f>
        <v>482.29959389074526</v>
      </c>
      <c r="G3" s="29">
        <f>'Total Severity'!G3/('Property Value'!G3/'Population Estimate'!G3)</f>
        <v>172.66610840655227</v>
      </c>
    </row>
    <row r="4" spans="1:7" x14ac:dyDescent="0.35">
      <c r="A4">
        <v>2024</v>
      </c>
      <c r="B4" s="29">
        <f>'Total Severity'!B4/('Property Value'!B4/'Population Estimate'!B4)</f>
        <v>517.04655947098342</v>
      </c>
      <c r="C4" s="29">
        <f>'Total Severity'!C4/('Property Value'!C4/'Population Estimate'!C4)</f>
        <v>1524.5212285126076</v>
      </c>
      <c r="D4" s="29">
        <f>'Total Severity'!D4/('Property Value'!D4/'Population Estimate'!D4)</f>
        <v>1082.4614769101051</v>
      </c>
      <c r="E4" s="29">
        <f>'Total Severity'!E4/('Property Value'!E4/'Population Estimate'!E4)</f>
        <v>807.9683727543503</v>
      </c>
      <c r="F4" s="29">
        <f>'Total Severity'!F4/('Property Value'!F4/'Population Estimate'!F4)</f>
        <v>492.90354378635595</v>
      </c>
      <c r="G4" s="29">
        <f>'Total Severity'!G4/('Property Value'!G4/'Population Estimate'!G4)</f>
        <v>176.46238521334533</v>
      </c>
    </row>
    <row r="5" spans="1:7" x14ac:dyDescent="0.35">
      <c r="A5">
        <v>2025</v>
      </c>
      <c r="B5" s="29">
        <f>'Total Severity'!B5/('Property Value'!B5/'Population Estimate'!B5)</f>
        <v>528.4144641505178</v>
      </c>
      <c r="C5" s="29">
        <f>'Total Severity'!C5/('Property Value'!C5/'Population Estimate'!C5)</f>
        <v>1558.0397031841921</v>
      </c>
      <c r="D5" s="29">
        <f>'Total Severity'!D5/('Property Value'!D5/'Population Estimate'!D5)</f>
        <v>1106.2607241217536</v>
      </c>
      <c r="E5" s="29">
        <f>'Total Severity'!E5/('Property Value'!E5/'Population Estimate'!E5)</f>
        <v>825.73255139030812</v>
      </c>
      <c r="F5" s="29">
        <f>'Total Severity'!F5/('Property Value'!F5/'Population Estimate'!F5)</f>
        <v>503.74063456537783</v>
      </c>
      <c r="G5" s="29">
        <f>'Total Severity'!G5/('Property Value'!G5/'Population Estimate'!G5)</f>
        <v>180.34212783590732</v>
      </c>
    </row>
    <row r="6" spans="1:7" x14ac:dyDescent="0.35">
      <c r="A6">
        <v>2026</v>
      </c>
      <c r="B6" s="29">
        <f>'Total Severity'!B6/('Property Value'!B6/'Population Estimate'!B6)</f>
        <v>540.03230619920373</v>
      </c>
      <c r="C6" s="29">
        <f>'Total Severity'!C6/('Property Value'!C6/'Population Estimate'!C6)</f>
        <v>1592.2951227557867</v>
      </c>
      <c r="D6" s="29">
        <f>'Total Severity'!D6/('Property Value'!D6/'Population Estimate'!D6)</f>
        <v>1130.5832270611327</v>
      </c>
      <c r="E6" s="29">
        <f>'Total Severity'!E6/('Property Value'!E6/'Population Estimate'!E6)</f>
        <v>843.8872973470319</v>
      </c>
      <c r="F6" s="29">
        <f>'Total Severity'!F6/('Property Value'!F6/'Population Estimate'!F6)</f>
        <v>514.81599211694243</v>
      </c>
      <c r="G6" s="29">
        <f>'Total Severity'!G6/('Property Value'!G6/'Population Estimate'!G6)</f>
        <v>184.30717137287738</v>
      </c>
    </row>
    <row r="7" spans="1:7" x14ac:dyDescent="0.35">
      <c r="A7">
        <v>2027</v>
      </c>
      <c r="B7" s="29">
        <f>'Total Severity'!B7/('Property Value'!B7/'Population Estimate'!B7)</f>
        <v>551.90558079757432</v>
      </c>
      <c r="C7" s="29">
        <f>'Total Severity'!C7/('Property Value'!C7/'Population Estimate'!C7)</f>
        <v>1627.3036898676066</v>
      </c>
      <c r="D7" s="29">
        <f>'Total Severity'!D7/('Property Value'!D7/'Population Estimate'!D7)</f>
        <v>1155.4404901491248</v>
      </c>
      <c r="E7" s="29">
        <f>'Total Severity'!E7/('Property Value'!E7/'Population Estimate'!E7)</f>
        <v>862.44119772754368</v>
      </c>
      <c r="F7" s="29">
        <f>'Total Severity'!F7/('Property Value'!F7/'Population Estimate'!F7)</f>
        <v>526.1348550291591</v>
      </c>
      <c r="G7" s="29">
        <f>'Total Severity'!G7/('Property Value'!G7/'Population Estimate'!G7)</f>
        <v>188.35939126979568</v>
      </c>
    </row>
    <row r="8" spans="1:7" x14ac:dyDescent="0.35">
      <c r="A8">
        <v>2028</v>
      </c>
      <c r="B8" s="29">
        <f>'Total Severity'!B8/('Property Value'!B8/'Population Estimate'!B8)</f>
        <v>564.0399039444668</v>
      </c>
      <c r="C8" s="29">
        <f>'Total Severity'!C8/('Property Value'!C8/'Population Estimate'!C8)</f>
        <v>1663.0819633948433</v>
      </c>
      <c r="D8" s="29">
        <f>'Total Severity'!D8/('Property Value'!D8/'Population Estimate'!D8)</f>
        <v>1180.8442707454581</v>
      </c>
      <c r="E8" s="29">
        <f>'Total Severity'!E8/('Property Value'!E8/'Population Estimate'!E8)</f>
        <v>881.40302843288941</v>
      </c>
      <c r="F8" s="29">
        <f>'Total Severity'!F8/('Property Value'!F8/'Population Estimate'!F8)</f>
        <v>537.70257706694167</v>
      </c>
      <c r="G8" s="29">
        <f>'Total Severity'!G8/('Property Value'!G8/'Population Estimate'!G8)</f>
        <v>192.5007042061799</v>
      </c>
    </row>
    <row r="9" spans="1:7" x14ac:dyDescent="0.35">
      <c r="A9">
        <v>2029</v>
      </c>
      <c r="B9" s="29">
        <f>'Total Severity'!B9/('Property Value'!B9/'Population Estimate'!B9)</f>
        <v>576.44101511336214</v>
      </c>
      <c r="C9" s="29">
        <f>'Total Severity'!C9/('Property Value'!C9/'Population Estimate'!C9)</f>
        <v>1699.6468662799321</v>
      </c>
      <c r="D9" s="29">
        <f>'Total Severity'!D9/('Property Value'!D9/'Population Estimate'!D9)</f>
        <v>1206.8065847098778</v>
      </c>
      <c r="E9" s="29">
        <f>'Total Severity'!E9/('Property Value'!E9/'Population Estimate'!E9)</f>
        <v>900.78175831309534</v>
      </c>
      <c r="F9" s="29">
        <f>'Total Severity'!F9/('Property Value'!F9/'Population Estimate'!F9)</f>
        <v>549.52462970431179</v>
      </c>
      <c r="G9" s="29">
        <f>'Total Severity'!G9/('Property Value'!G9/'Population Estimate'!G9)</f>
        <v>196.73306900210488</v>
      </c>
    </row>
    <row r="10" spans="1:7" x14ac:dyDescent="0.35">
      <c r="A10">
        <v>2030</v>
      </c>
      <c r="B10" s="29">
        <f>'Total Severity'!B10/('Property Value'!B10/'Population Estimate'!B10)</f>
        <v>681.40252201808607</v>
      </c>
      <c r="C10" s="29">
        <f>'Total Severity'!C10/('Property Value'!C10/'Population Estimate'!C10)</f>
        <v>2009.1277873340141</v>
      </c>
      <c r="D10" s="29">
        <f>'Total Severity'!D10/('Property Value'!D10/'Population Estimate'!D10)</f>
        <v>1426.5484739104268</v>
      </c>
      <c r="E10" s="29">
        <f>'Total Severity'!E10/('Property Value'!E10/'Population Estimate'!E10)</f>
        <v>1064.8009871083189</v>
      </c>
      <c r="F10" s="29">
        <f>'Total Severity'!F10/('Property Value'!F10/'Population Estimate'!F10)</f>
        <v>649.58505514728949</v>
      </c>
      <c r="G10" s="29">
        <f>'Total Severity'!G10/('Property Value'!G10/'Population Estimate'!G10)</f>
        <v>232.55529337382336</v>
      </c>
    </row>
    <row r="11" spans="1:7" x14ac:dyDescent="0.35">
      <c r="A11">
        <v>2031</v>
      </c>
      <c r="B11" s="29">
        <f>'Total Severity'!B11/('Property Value'!B11/'Population Estimate'!B11)</f>
        <v>696.38399472457013</v>
      </c>
      <c r="C11" s="29">
        <f>'Total Severity'!C11/('Property Value'!C11/'Population Estimate'!C11)</f>
        <v>2053.300933363234</v>
      </c>
      <c r="D11" s="29">
        <f>'Total Severity'!D11/('Property Value'!D11/'Population Estimate'!D11)</f>
        <v>1457.9128970462104</v>
      </c>
      <c r="E11" s="29">
        <f>'Total Severity'!E11/('Property Value'!E11/'Population Estimate'!E11)</f>
        <v>1088.2119467257783</v>
      </c>
      <c r="F11" s="29">
        <f>'Total Severity'!F11/('Property Value'!F11/'Population Estimate'!F11)</f>
        <v>663.86698170283967</v>
      </c>
      <c r="G11" s="29">
        <f>'Total Severity'!G11/('Property Value'!G11/'Population Estimate'!G11)</f>
        <v>237.66830758766832</v>
      </c>
    </row>
    <row r="12" spans="1:7" x14ac:dyDescent="0.35">
      <c r="A12">
        <v>2032</v>
      </c>
      <c r="B12" s="29">
        <f>'Total Severity'!B12/('Property Value'!B12/'Population Estimate'!B12)</f>
        <v>711.69485353868163</v>
      </c>
      <c r="C12" s="29">
        <f>'Total Severity'!C12/('Property Value'!C12/'Population Estimate'!C12)</f>
        <v>2098.4452803496147</v>
      </c>
      <c r="D12" s="29">
        <f>'Total Severity'!D12/('Property Value'!D12/'Population Estimate'!D12)</f>
        <v>1489.96690560908</v>
      </c>
      <c r="E12" s="29">
        <f>'Total Severity'!E12/('Property Value'!E12/'Population Estimate'!E12)</f>
        <v>1112.13762509054</v>
      </c>
      <c r="F12" s="29">
        <f>'Total Severity'!F12/('Property Value'!F12/'Population Estimate'!F12)</f>
        <v>678.46291398330902</v>
      </c>
      <c r="G12" s="29">
        <f>'Total Severity'!G12/('Property Value'!G12/'Population Estimate'!G12)</f>
        <v>242.89373770902378</v>
      </c>
    </row>
    <row r="13" spans="1:7" x14ac:dyDescent="0.35">
      <c r="A13">
        <v>2033</v>
      </c>
      <c r="B13" s="29">
        <f>'Total Severity'!B13/('Property Value'!B13/'Population Estimate'!B13)</f>
        <v>727.34234041920695</v>
      </c>
      <c r="C13" s="29">
        <f>'Total Severity'!C13/('Property Value'!C13/'Population Estimate'!C13)</f>
        <v>2144.5821813409693</v>
      </c>
      <c r="D13" s="29">
        <f>'Total Severity'!D13/('Property Value'!D13/'Population Estimate'!D13)</f>
        <v>1522.7256609829765</v>
      </c>
      <c r="E13" s="29">
        <f>'Total Severity'!E13/('Property Value'!E13/'Population Estimate'!E13)</f>
        <v>1136.5893389274686</v>
      </c>
      <c r="F13" s="29">
        <f>'Total Severity'!F13/('Property Value'!F13/'Population Estimate'!F13)</f>
        <v>693.379755790849</v>
      </c>
      <c r="G13" s="29">
        <f>'Total Severity'!G13/('Property Value'!G13/'Population Estimate'!G13)</f>
        <v>248.23405533991013</v>
      </c>
    </row>
    <row r="14" spans="1:7" x14ac:dyDescent="0.35">
      <c r="A14">
        <v>2034</v>
      </c>
      <c r="B14" s="29">
        <f>'Total Severity'!B14/('Property Value'!B14/'Population Estimate'!B14)</f>
        <v>743.33385654830533</v>
      </c>
      <c r="C14" s="29">
        <f>'Total Severity'!C14/('Property Value'!C14/'Population Estimate'!C14)</f>
        <v>2191.7334588581352</v>
      </c>
      <c r="D14" s="29">
        <f>'Total Severity'!D14/('Property Value'!D14/'Population Estimate'!D14)</f>
        <v>1556.204657893519</v>
      </c>
      <c r="E14" s="29">
        <f>'Total Severity'!E14/('Property Value'!E14/'Population Estimate'!E14)</f>
        <v>1161.5786537735485</v>
      </c>
      <c r="F14" s="29">
        <f>'Total Severity'!F14/('Property Value'!F14/'Population Estimate'!F14)</f>
        <v>708.6245627161943</v>
      </c>
      <c r="G14" s="29">
        <f>'Total Severity'!G14/('Property Value'!G14/'Population Estimate'!G14)</f>
        <v>253.69178642355877</v>
      </c>
    </row>
    <row r="15" spans="1:7" x14ac:dyDescent="0.35">
      <c r="A15">
        <v>2035</v>
      </c>
      <c r="B15" s="29">
        <f>'Total Severity'!B15/('Property Value'!B15/'Population Estimate'!B15)</f>
        <v>759.67696583223074</v>
      </c>
      <c r="C15" s="29">
        <f>'Total Severity'!C15/('Property Value'!C15/'Population Estimate'!C15)</f>
        <v>2239.9214152169161</v>
      </c>
      <c r="D15" s="29">
        <f>'Total Severity'!D15/('Property Value'!D15/'Population Estimate'!D15)</f>
        <v>1590.4197317369294</v>
      </c>
      <c r="E15" s="29">
        <f>'Total Severity'!E15/('Property Value'!E15/'Population Estimate'!E15)</f>
        <v>1187.1173894483202</v>
      </c>
      <c r="F15" s="29">
        <f>'Total Severity'!F15/('Property Value'!F15/'Population Estimate'!F15)</f>
        <v>724.20454547592215</v>
      </c>
      <c r="G15" s="29">
        <f>'Total Severity'!G15/('Property Value'!G15/'Population Estimate'!G15)</f>
        <v>259.26951243917046</v>
      </c>
    </row>
    <row r="16" spans="1:7" x14ac:dyDescent="0.35">
      <c r="A16">
        <v>2036</v>
      </c>
      <c r="B16" s="29">
        <f>'Total Severity'!B16/('Property Value'!B16/'Population Estimate'!B16)</f>
        <v>776.37939847902112</v>
      </c>
      <c r="C16" s="29">
        <f>'Total Severity'!C16/('Property Value'!C16/'Population Estimate'!C16)</f>
        <v>2289.1688430769655</v>
      </c>
      <c r="D16" s="29">
        <f>'Total Severity'!D16/('Property Value'!D16/'Population Estimate'!D16)</f>
        <v>1625.3870660700973</v>
      </c>
      <c r="E16" s="29">
        <f>'Total Severity'!E16/('Property Value'!E16/'Population Estimate'!E16)</f>
        <v>1213.2176256445994</v>
      </c>
      <c r="F16" s="29">
        <f>'Total Severity'!F16/('Property Value'!F16/'Population Estimate'!F16)</f>
        <v>740.12707332308389</v>
      </c>
      <c r="G16" s="29">
        <f>'Total Severity'!G16/('Property Value'!G16/'Population Estimate'!G16)</f>
        <v>264.96987162294198</v>
      </c>
    </row>
    <row r="17" spans="1:7" x14ac:dyDescent="0.35">
      <c r="A17">
        <v>2037</v>
      </c>
      <c r="B17" s="29">
        <f>'Total Severity'!B17/('Property Value'!B17/'Population Estimate'!B17)</f>
        <v>793.44905465484771</v>
      </c>
      <c r="C17" s="29">
        <f>'Total Severity'!C17/('Property Value'!C17/'Population Estimate'!C17)</f>
        <v>2339.4990362225976</v>
      </c>
      <c r="D17" s="29">
        <f>'Total Severity'!D17/('Property Value'!D17/'Population Estimate'!D17)</f>
        <v>1661.1232002653198</v>
      </c>
      <c r="E17" s="29">
        <f>'Total Severity'!E17/('Property Value'!E17/'Population Estimate'!E17)</f>
        <v>1239.8917076421083</v>
      </c>
      <c r="F17" s="29">
        <f>'Total Severity'!F17/('Property Value'!F17/'Population Estimate'!F17)</f>
        <v>756.39967753282497</v>
      </c>
      <c r="G17" s="29">
        <f>'Total Severity'!G17/('Property Value'!G17/'Population Estimate'!G17)</f>
        <v>270.79556021593828</v>
      </c>
    </row>
    <row r="18" spans="1:7" x14ac:dyDescent="0.35">
      <c r="A18">
        <v>2038</v>
      </c>
      <c r="B18" s="29">
        <f>'Total Severity'!B18/('Property Value'!B18/'Population Estimate'!B18)</f>
        <v>810.89400822075436</v>
      </c>
      <c r="C18" s="29">
        <f>'Total Severity'!C18/('Property Value'!C18/'Population Estimate'!C18)</f>
        <v>2390.9358005806321</v>
      </c>
      <c r="D18" s="29">
        <f>'Total Severity'!D18/('Property Value'!D18/'Population Estimate'!D18)</f>
        <v>1697.6450373333394</v>
      </c>
      <c r="E18" s="29">
        <f>'Total Severity'!E18/('Property Value'!E18/'Population Estimate'!E18)</f>
        <v>1267.1522521467309</v>
      </c>
      <c r="F18" s="29">
        <f>'Total Severity'!F18/('Property Value'!F18/'Population Estimate'!F18)</f>
        <v>773.03005496463982</v>
      </c>
      <c r="G18" s="29">
        <f>'Total Severity'!G18/('Property Value'!G18/'Population Estimate'!G18)</f>
        <v>276.74933373940121</v>
      </c>
    </row>
    <row r="19" spans="1:7" x14ac:dyDescent="0.35">
      <c r="A19">
        <v>2039</v>
      </c>
      <c r="B19" s="29">
        <f>'Total Severity'!B19/('Property Value'!B19/'Population Estimate'!B19)</f>
        <v>828.72251055155152</v>
      </c>
      <c r="C19" s="29">
        <f>'Total Severity'!C19/('Property Value'!C19/'Population Estimate'!C19)</f>
        <v>2443.5034654804745</v>
      </c>
      <c r="D19" s="29">
        <f>'Total Severity'!D19/('Property Value'!D19/'Population Estimate'!D19)</f>
        <v>1734.9698519183848</v>
      </c>
      <c r="E19" s="29">
        <f>'Total Severity'!E19/('Property Value'!E19/'Population Estimate'!E19)</f>
        <v>1295.0121532581509</v>
      </c>
      <c r="F19" s="29">
        <f>'Total Severity'!F19/('Property Value'!F19/'Population Estimate'!F19)</f>
        <v>790.02607170294755</v>
      </c>
      <c r="G19" s="29">
        <f>'Total Severity'!G19/('Property Value'!G19/'Population Estimate'!G19)</f>
        <v>282.83400829809682</v>
      </c>
    </row>
    <row r="20" spans="1:7" x14ac:dyDescent="0.35">
      <c r="A20">
        <v>2040</v>
      </c>
      <c r="B20" s="29">
        <f>'Total Severity'!B20/('Property Value'!B20/'Population Estimate'!B20)</f>
        <v>972.42072953501986</v>
      </c>
      <c r="C20" s="29">
        <f>'Total Severity'!C20/('Property Value'!C20/'Population Estimate'!C20)</f>
        <v>2867.2002899287277</v>
      </c>
      <c r="D20" s="29">
        <f>'Total Severity'!D20/('Property Value'!D20/'Population Estimate'!D20)</f>
        <v>2035.8088837250089</v>
      </c>
      <c r="E20" s="29">
        <f>'Total Severity'!E20/('Property Value'!E20/'Population Estimate'!E20)</f>
        <v>1519.5637222281921</v>
      </c>
      <c r="F20" s="29">
        <f>'Total Severity'!F20/('Property Value'!F20/'Population Estimate'!F20)</f>
        <v>927.01443392163901</v>
      </c>
      <c r="G20" s="29">
        <f>'Total Severity'!G20/('Property Value'!G20/'Population Estimate'!G20)</f>
        <v>331.87665254018748</v>
      </c>
    </row>
    <row r="21" spans="1:7" x14ac:dyDescent="0.35">
      <c r="A21">
        <v>2041</v>
      </c>
      <c r="B21" s="29">
        <f>'Total Severity'!B21/('Property Value'!B21/'Population Estimate'!B21)</f>
        <v>993.80059554373634</v>
      </c>
      <c r="C21" s="29">
        <f>'Total Severity'!C21/('Property Value'!C21/'Population Estimate'!C21)</f>
        <v>2930.2392155264379</v>
      </c>
      <c r="D21" s="29">
        <f>'Total Severity'!D21/('Property Value'!D21/'Population Estimate'!D21)</f>
        <v>2080.5686464814112</v>
      </c>
      <c r="E21" s="29">
        <f>'Total Severity'!E21/('Property Value'!E21/'Population Estimate'!E21)</f>
        <v>1552.9732000254007</v>
      </c>
      <c r="F21" s="29">
        <f>'Total Severity'!F21/('Property Value'!F21/'Population Estimate'!F21)</f>
        <v>947.39598666256813</v>
      </c>
      <c r="G21" s="29">
        <f>'Total Severity'!G21/('Property Value'!G21/'Population Estimate'!G21)</f>
        <v>339.17336902022731</v>
      </c>
    </row>
    <row r="22" spans="1:7" x14ac:dyDescent="0.35">
      <c r="A22">
        <v>2042</v>
      </c>
      <c r="B22" s="29">
        <f>'Total Severity'!B22/('Property Value'!B22/'Population Estimate'!B22)</f>
        <v>1015.6505242081196</v>
      </c>
      <c r="C22" s="29">
        <f>'Total Severity'!C22/('Property Value'!C22/'Population Estimate'!C22)</f>
        <v>2994.6641294537644</v>
      </c>
      <c r="D22" s="29">
        <f>'Total Severity'!D22/('Property Value'!D22/'Population Estimate'!D22)</f>
        <v>2126.3125076853771</v>
      </c>
      <c r="E22" s="29">
        <f>'Total Severity'!E22/('Property Value'!E22/'Population Estimate'!E22)</f>
        <v>1587.117226292248</v>
      </c>
      <c r="F22" s="29">
        <f>'Total Severity'!F22/('Property Value'!F22/'Population Estimate'!F22)</f>
        <v>968.22565291384876</v>
      </c>
      <c r="G22" s="29">
        <f>'Total Severity'!G22/('Property Value'!G22/'Population Estimate'!G22)</f>
        <v>346.63051278848582</v>
      </c>
    </row>
    <row r="23" spans="1:7" x14ac:dyDescent="0.35">
      <c r="A23">
        <v>2043</v>
      </c>
      <c r="B23" s="29">
        <f>'Total Severity'!B23/('Property Value'!B23/'Population Estimate'!B23)</f>
        <v>1037.9808504339244</v>
      </c>
      <c r="C23" s="29">
        <f>'Total Severity'!C23/('Property Value'!C23/'Population Estimate'!C23)</f>
        <v>3060.5055043691737</v>
      </c>
      <c r="D23" s="29">
        <f>'Total Severity'!D23/('Property Value'!D23/'Population Estimate'!D23)</f>
        <v>2173.0621039519119</v>
      </c>
      <c r="E23" s="29">
        <f>'Total Severity'!E23/('Property Value'!E23/'Population Estimate'!E23)</f>
        <v>1622.0119509804799</v>
      </c>
      <c r="F23" s="29">
        <f>'Total Severity'!F23/('Property Value'!F23/'Population Estimate'!F23)</f>
        <v>989.51328500227464</v>
      </c>
      <c r="G23" s="29">
        <f>'Total Severity'!G23/('Property Value'!G23/'Population Estimate'!G23)</f>
        <v>354.25161103625157</v>
      </c>
    </row>
    <row r="24" spans="1:7" x14ac:dyDescent="0.35">
      <c r="A24">
        <v>2044</v>
      </c>
      <c r="B24" s="29">
        <f>'Total Severity'!B24/('Property Value'!B24/'Population Estimate'!B24)</f>
        <v>1060.8021363525231</v>
      </c>
      <c r="C24" s="29">
        <f>'Total Severity'!C24/('Property Value'!C24/'Population Estimate'!C24)</f>
        <v>3127.7944829100152</v>
      </c>
      <c r="D24" s="29">
        <f>'Total Severity'!D24/('Property Value'!D24/'Population Estimate'!D24)</f>
        <v>2220.8395476036189</v>
      </c>
      <c r="E24" s="29">
        <f>'Total Severity'!E24/('Property Value'!E24/'Population Estimate'!E24)</f>
        <v>1657.6738791183977</v>
      </c>
      <c r="F24" s="29">
        <f>'Total Severity'!F24/('Property Value'!F24/'Population Estimate'!F24)</f>
        <v>1011.2689518701637</v>
      </c>
      <c r="G24" s="29">
        <f>'Total Severity'!G24/('Property Value'!G24/'Population Estimate'!G24)</f>
        <v>362.04026850445319</v>
      </c>
    </row>
    <row r="25" spans="1:7" x14ac:dyDescent="0.35">
      <c r="A25">
        <v>2045</v>
      </c>
      <c r="B25" s="29">
        <f>'Total Severity'!B25/('Property Value'!B25/'Population Estimate'!B25)</f>
        <v>1084.1251763167388</v>
      </c>
      <c r="C25" s="29">
        <f>'Total Severity'!C25/('Property Value'!C25/'Population Estimate'!C25)</f>
        <v>3196.5628924228345</v>
      </c>
      <c r="D25" s="29">
        <f>'Total Severity'!D25/('Property Value'!D25/'Population Estimate'!D25)</f>
        <v>2269.6674371297172</v>
      </c>
      <c r="E25" s="29">
        <f>'Total Severity'!E25/('Property Value'!E25/'Population Estimate'!E25)</f>
        <v>1694.1198786176549</v>
      </c>
      <c r="F25" s="29">
        <f>'Total Severity'!F25/('Property Value'!F25/'Population Estimate'!F25)</f>
        <v>1033.5029438379179</v>
      </c>
      <c r="G25" s="29">
        <f>'Total Severity'!G25/('Property Value'!G25/'Population Estimate'!G25)</f>
        <v>370.00016918868295</v>
      </c>
    </row>
    <row r="26" spans="1:7" x14ac:dyDescent="0.35">
      <c r="A26">
        <v>2046</v>
      </c>
      <c r="B26" s="29">
        <f>'Total Severity'!B26/('Property Value'!B26/'Population Estimate'!B26)</f>
        <v>1107.9610020065215</v>
      </c>
      <c r="C26" s="29">
        <f>'Total Severity'!C26/('Property Value'!C26/'Population Estimate'!C26)</f>
        <v>3266.843260017542</v>
      </c>
      <c r="D26" s="29">
        <f>'Total Severity'!D26/('Property Value'!D26/'Population Estimate'!D26)</f>
        <v>2319.5688678750116</v>
      </c>
      <c r="E26" s="29">
        <f>'Total Severity'!E26/('Property Value'!E26/'Population Estimate'!E26)</f>
        <v>1731.3671882516933</v>
      </c>
      <c r="F26" s="29">
        <f>'Total Severity'!F26/('Property Value'!F26/'Population Estimate'!F26)</f>
        <v>1056.2257774712921</v>
      </c>
      <c r="G26" s="29">
        <f>'Total Severity'!G26/('Property Value'!G26/'Population Estimate'!G26)</f>
        <v>378.13507808170812</v>
      </c>
    </row>
    <row r="27" spans="1:7" x14ac:dyDescent="0.35">
      <c r="A27">
        <v>2047</v>
      </c>
      <c r="B27" s="29">
        <f>'Total Severity'!B27/('Property Value'!B27/'Population Estimate'!B27)</f>
        <v>1132.3208876468755</v>
      </c>
      <c r="C27" s="29">
        <f>'Total Severity'!C27/('Property Value'!C27/'Population Estimate'!C27)</f>
        <v>3338.6688279525765</v>
      </c>
      <c r="D27" s="29">
        <f>'Total Severity'!D27/('Property Value'!D27/'Population Estimate'!D27)</f>
        <v>2370.5674429638739</v>
      </c>
      <c r="E27" s="29">
        <f>'Total Severity'!E27/('Property Value'!E27/'Population Estimate'!E27)</f>
        <v>1769.433425809596</v>
      </c>
      <c r="F27" s="29">
        <f>'Total Severity'!F27/('Property Value'!F27/'Population Estimate'!F27)</f>
        <v>1079.4482005556774</v>
      </c>
      <c r="G27" s="29">
        <f>'Total Severity'!G27/('Property Value'!G27/'Population Estimate'!G27)</f>
        <v>386.44884295429387</v>
      </c>
    </row>
    <row r="28" spans="1:7" x14ac:dyDescent="0.35">
      <c r="A28">
        <v>2048</v>
      </c>
      <c r="B28" s="29">
        <f>'Total Severity'!B28/('Property Value'!B28/'Population Estimate'!B28)</f>
        <v>1157.2163553405117</v>
      </c>
      <c r="C28" s="29">
        <f>'Total Severity'!C28/('Property Value'!C28/'Population Estimate'!C28)</f>
        <v>3412.0735693583215</v>
      </c>
      <c r="D28" s="29">
        <f>'Total Severity'!D28/('Property Value'!D28/'Population Estimate'!D28)</f>
        <v>2422.6872844644017</v>
      </c>
      <c r="E28" s="29">
        <f>'Total Severity'!E28/('Property Value'!E28/'Population Estimate'!E28)</f>
        <v>1808.3365964292136</v>
      </c>
      <c r="F28" s="29">
        <f>'Total Severity'!F28/('Property Value'!F28/'Population Estimate'!F28)</f>
        <v>1103.1811971797474</v>
      </c>
      <c r="G28" s="29">
        <f>'Total Severity'!G28/('Property Value'!G28/'Population Estimate'!G28)</f>
        <v>394.94539617517898</v>
      </c>
    </row>
    <row r="29" spans="1:7" x14ac:dyDescent="0.35">
      <c r="A29">
        <v>2049</v>
      </c>
      <c r="B29" s="29">
        <f>'Total Severity'!B29/('Property Value'!B29/'Population Estimate'!B29)</f>
        <v>1182.6591805177429</v>
      </c>
      <c r="C29" s="29">
        <f>'Total Severity'!C29/('Property Value'!C29/'Population Estimate'!C29)</f>
        <v>3487.0922043062278</v>
      </c>
      <c r="D29" s="29">
        <f>'Total Severity'!D29/('Property Value'!D29/'Population Estimate'!D29)</f>
        <v>2475.953044798036</v>
      </c>
      <c r="E29" s="29">
        <f>'Total Severity'!E29/('Property Value'!E29/'Population Estimate'!E29)</f>
        <v>1848.0951011134996</v>
      </c>
      <c r="F29" s="29">
        <f>'Total Severity'!F29/('Property Value'!F29/'Population Estimate'!F29)</f>
        <v>1127.4359929308791</v>
      </c>
      <c r="G29" s="29">
        <f>'Total Severity'!G29/('Property Value'!G29/'Population Estimate'!G29)</f>
        <v>403.62875657106684</v>
      </c>
    </row>
    <row r="30" spans="1:7" x14ac:dyDescent="0.35">
      <c r="A30">
        <v>2050</v>
      </c>
      <c r="B30" s="29">
        <f>'Total Severity'!B30/('Property Value'!B30/'Population Estimate'!B30)</f>
        <v>1368.5330842765038</v>
      </c>
      <c r="C30" s="29">
        <f>'Total Severity'!C30/('Property Value'!C30/'Population Estimate'!C30)</f>
        <v>4035.144805984246</v>
      </c>
      <c r="D30" s="29">
        <f>'Total Severity'!D30/('Property Value'!D30/'Population Estimate'!D30)</f>
        <v>2865.0888715359897</v>
      </c>
      <c r="E30" s="29">
        <f>'Total Severity'!E30/('Property Value'!E30/'Population Estimate'!E30)</f>
        <v>2138.5529579670911</v>
      </c>
      <c r="F30" s="29">
        <f>'Total Severity'!F30/('Property Value'!F30/'Population Estimate'!F30)</f>
        <v>1304.6306849405044</v>
      </c>
      <c r="G30" s="29">
        <f>'Total Severity'!G30/('Property Value'!G30/'Population Estimate'!G30)</f>
        <v>467.06550478141344</v>
      </c>
    </row>
    <row r="31" spans="1:7" x14ac:dyDescent="0.35">
      <c r="A31">
        <v>2051</v>
      </c>
      <c r="B31" s="29">
        <f>'Total Severity'!B31/('Property Value'!B31/'Population Estimate'!B31)</f>
        <v>1398.6219677007784</v>
      </c>
      <c r="C31" s="29">
        <f>'Total Severity'!C31/('Property Value'!C31/'Population Estimate'!C31)</f>
        <v>4123.8624285702672</v>
      </c>
      <c r="D31" s="29">
        <f>'Total Severity'!D31/('Property Value'!D31/'Population Estimate'!D31)</f>
        <v>2928.0813750028728</v>
      </c>
      <c r="E31" s="29">
        <f>'Total Severity'!E31/('Property Value'!E31/'Population Estimate'!E31)</f>
        <v>2185.5716755912449</v>
      </c>
      <c r="F31" s="29">
        <f>'Total Severity'!F31/('Property Value'!F31/'Population Estimate'!F31)</f>
        <v>1333.3145955027826</v>
      </c>
      <c r="G31" s="29">
        <f>'Total Severity'!G31/('Property Value'!G31/'Population Estimate'!G31)</f>
        <v>477.33451448701175</v>
      </c>
    </row>
    <row r="32" spans="1:7" x14ac:dyDescent="0.35">
      <c r="A32">
        <v>2052</v>
      </c>
      <c r="B32" s="29">
        <f>'Total Severity'!B32/('Property Value'!B32/'Population Estimate'!B32)</f>
        <v>1429.3723922424149</v>
      </c>
      <c r="C32" s="29">
        <f>'Total Severity'!C32/('Property Value'!C32/'Population Estimate'!C32)</f>
        <v>4214.5306172290711</v>
      </c>
      <c r="D32" s="29">
        <f>'Total Severity'!D32/('Property Value'!D32/'Population Estimate'!D32)</f>
        <v>2992.4588461517183</v>
      </c>
      <c r="E32" s="29">
        <f>'Total Severity'!E32/('Property Value'!E32/'Population Estimate'!E32)</f>
        <v>2233.6241575646914</v>
      </c>
      <c r="F32" s="29">
        <f>'Total Severity'!F32/('Property Value'!F32/'Population Estimate'!F32)</f>
        <v>1362.6291571256581</v>
      </c>
      <c r="G32" s="29">
        <f>'Total Severity'!G32/('Property Value'!G32/'Population Estimate'!G32)</f>
        <v>487.82930100390138</v>
      </c>
    </row>
    <row r="33" spans="1:7" x14ac:dyDescent="0.35">
      <c r="A33">
        <v>2053</v>
      </c>
      <c r="B33" s="29">
        <f>'Total Severity'!B33/('Property Value'!B33/'Population Estimate'!B33)</f>
        <v>1460.7989026967055</v>
      </c>
      <c r="C33" s="29">
        <f>'Total Severity'!C33/('Property Value'!C33/'Population Estimate'!C33)</f>
        <v>4307.192257555349</v>
      </c>
      <c r="D33" s="29">
        <f>'Total Severity'!D33/('Property Value'!D33/'Population Estimate'!D33)</f>
        <v>3058.2517352007972</v>
      </c>
      <c r="E33" s="29">
        <f>'Total Severity'!E33/('Property Value'!E33/'Population Estimate'!E33)</f>
        <v>2282.7331324683832</v>
      </c>
      <c r="F33" s="29">
        <f>'Total Severity'!F33/('Property Value'!F33/'Population Estimate'!F33)</f>
        <v>1392.5882354485225</v>
      </c>
      <c r="G33" s="29">
        <f>'Total Severity'!G33/('Property Value'!G33/'Population Estimate'!G33)</f>
        <v>498.55482831302851</v>
      </c>
    </row>
    <row r="34" spans="1:7" x14ac:dyDescent="0.35">
      <c r="A34">
        <v>2054</v>
      </c>
      <c r="B34" s="29">
        <f>'Total Severity'!B34/('Property Value'!B34/'Population Estimate'!B34)</f>
        <v>1492.9163636441592</v>
      </c>
      <c r="C34" s="29">
        <f>'Total Severity'!C34/('Property Value'!C34/'Population Estimate'!C34)</f>
        <v>4401.8911780363505</v>
      </c>
      <c r="D34" s="29">
        <f>'Total Severity'!D34/('Property Value'!D34/'Population Estimate'!D34)</f>
        <v>3125.4911618538908</v>
      </c>
      <c r="E34" s="29">
        <f>'Total Severity'!E34/('Property Value'!E34/'Population Estimate'!E34)</f>
        <v>2332.9218285990883</v>
      </c>
      <c r="F34" s="29">
        <f>'Total Severity'!F34/('Property Value'!F34/'Population Estimate'!F34)</f>
        <v>1423.2060009639092</v>
      </c>
      <c r="G34" s="29">
        <f>'Total Severity'!G34/('Property Value'!G34/'Population Estimate'!G34)</f>
        <v>509.5161695345675</v>
      </c>
    </row>
    <row r="35" spans="1:7" x14ac:dyDescent="0.35">
      <c r="A35">
        <v>2055</v>
      </c>
      <c r="B35" s="29">
        <f>'Total Severity'!B35/('Property Value'!B35/'Population Estimate'!B35)</f>
        <v>1525.7399664813745</v>
      </c>
      <c r="C35" s="29">
        <f>'Total Severity'!C35/('Property Value'!C35/'Population Estimate'!C35)</f>
        <v>4498.6721707825345</v>
      </c>
      <c r="D35" s="29">
        <f>'Total Severity'!D35/('Property Value'!D35/'Population Estimate'!D35)</f>
        <v>3194.2089300197499</v>
      </c>
      <c r="E35" s="29">
        <f>'Total Severity'!E35/('Property Value'!E35/'Population Estimate'!E35)</f>
        <v>2384.2139849562527</v>
      </c>
      <c r="F35" s="29">
        <f>'Total Severity'!F35/('Property Value'!F35/'Population Estimate'!F35)</f>
        <v>1454.4969357200609</v>
      </c>
      <c r="G35" s="29">
        <f>'Total Severity'!G35/('Property Value'!G35/'Population Estimate'!G35)</f>
        <v>520.71850932748055</v>
      </c>
    </row>
    <row r="36" spans="1:7" x14ac:dyDescent="0.35">
      <c r="A36">
        <v>2056</v>
      </c>
      <c r="B36" s="29">
        <f>'Total Severity'!B36/('Property Value'!B36/'Population Estimate'!B36)</f>
        <v>1559.285236606491</v>
      </c>
      <c r="C36" s="29">
        <f>'Total Severity'!C36/('Property Value'!C36/'Population Estimate'!C36)</f>
        <v>4597.5810127140139</v>
      </c>
      <c r="D36" s="29">
        <f>'Total Severity'!D36/('Property Value'!D36/'Population Estimate'!D36)</f>
        <v>3264.4375428551866</v>
      </c>
      <c r="E36" s="29">
        <f>'Total Severity'!E36/('Property Value'!E36/'Population Estimate'!E36)</f>
        <v>2436.6338624704304</v>
      </c>
      <c r="F36" s="29">
        <f>'Total Severity'!F36/('Property Value'!F36/'Population Estimate'!F36)</f>
        <v>1486.4758401708671</v>
      </c>
      <c r="G36" s="29">
        <f>'Total Severity'!G36/('Property Value'!G36/'Population Estimate'!G36)</f>
        <v>532.16714634183472</v>
      </c>
    </row>
    <row r="37" spans="1:7" x14ac:dyDescent="0.35">
      <c r="A37">
        <v>2057</v>
      </c>
      <c r="B37" s="29">
        <f>'Total Severity'!B37/('Property Value'!B37/'Population Estimate'!B37)</f>
        <v>1593.5680407626278</v>
      </c>
      <c r="C37" s="29">
        <f>'Total Severity'!C37/('Property Value'!C37/'Population Estimate'!C37)</f>
        <v>4698.6644872127999</v>
      </c>
      <c r="D37" s="29">
        <f>'Total Severity'!D37/('Property Value'!D37/'Population Estimate'!D37)</f>
        <v>3336.2102181388987</v>
      </c>
      <c r="E37" s="29">
        <f>'Total Severity'!E37/('Property Value'!E37/'Population Estimate'!E37)</f>
        <v>2490.2062554785771</v>
      </c>
      <c r="F37" s="29">
        <f>'Total Severity'!F37/('Property Value'!F37/'Population Estimate'!F37)</f>
        <v>1519.1578401764034</v>
      </c>
      <c r="G37" s="29">
        <f>'Total Severity'!G37/('Property Value'!G37/'Population Estimate'!G37)</f>
        <v>543.86749572503834</v>
      </c>
    </row>
    <row r="38" spans="1:7" x14ac:dyDescent="0.35">
      <c r="A38">
        <v>2058</v>
      </c>
      <c r="B38" s="29">
        <f>'Total Severity'!B38/('Property Value'!B38/'Population Estimate'!B38)</f>
        <v>1628.6045945427686</v>
      </c>
      <c r="C38" s="29">
        <f>'Total Severity'!C38/('Property Value'!C38/'Population Estimate'!C38)</f>
        <v>4801.9704062511146</v>
      </c>
      <c r="D38" s="29">
        <f>'Total Severity'!D38/('Property Value'!D38/'Population Estimate'!D38)</f>
        <v>3409.560903983313</v>
      </c>
      <c r="E38" s="29">
        <f>'Total Severity'!E38/('Property Value'!E38/'Population Estimate'!E38)</f>
        <v>2544.9565034516509</v>
      </c>
      <c r="F38" s="29">
        <f>'Total Severity'!F38/('Property Value'!F38/'Population Estimate'!F38)</f>
        <v>1552.5583941573871</v>
      </c>
      <c r="G38" s="29">
        <f>'Total Severity'!G38/('Property Value'!G38/'Population Estimate'!G38)</f>
        <v>555.8250916831762</v>
      </c>
    </row>
    <row r="39" spans="1:7" x14ac:dyDescent="0.35">
      <c r="A39">
        <v>2059</v>
      </c>
      <c r="B39" s="29">
        <f>'Total Severity'!B39/('Property Value'!B39/'Population Estimate'!B39)</f>
        <v>1664.4114700596592</v>
      </c>
      <c r="C39" s="29">
        <f>'Total Severity'!C39/('Property Value'!C39/'Population Estimate'!C39)</f>
        <v>4907.5476330062065</v>
      </c>
      <c r="D39" s="29">
        <f>'Total Severity'!D39/('Property Value'!D39/'Population Estimate'!D39)</f>
        <v>3484.5242948918744</v>
      </c>
      <c r="E39" s="29">
        <f>'Total Severity'!E39/('Property Value'!E39/'Population Estimate'!E39)</f>
        <v>2600.9105029800489</v>
      </c>
      <c r="F39" s="29">
        <f>'Total Severity'!F39/('Property Value'!F39/'Population Estimate'!F39)</f>
        <v>1586.6933004069335</v>
      </c>
      <c r="G39" s="29">
        <f>'Total Severity'!G39/('Property Value'!G39/'Population Estimate'!G39)</f>
        <v>568.04559009866261</v>
      </c>
    </row>
    <row r="40" spans="1:7" x14ac:dyDescent="0.35">
      <c r="A40">
        <v>2060</v>
      </c>
      <c r="B40" s="29">
        <f>'Total Severity'!B40/('Property Value'!B40/'Population Estimate'!B40)</f>
        <v>1917.136429718423</v>
      </c>
      <c r="C40" s="29">
        <f>'Total Severity'!C40/('Property Value'!C40/'Population Estimate'!C40)</f>
        <v>5652.7117945644659</v>
      </c>
      <c r="D40" s="29">
        <f>'Total Severity'!D40/('Property Value'!D40/'Population Estimate'!D40)</f>
        <v>4013.6159754634868</v>
      </c>
      <c r="E40" s="29">
        <f>'Total Severity'!E40/('Property Value'!E40/'Population Estimate'!E40)</f>
        <v>2995.8338820637855</v>
      </c>
      <c r="F40" s="29">
        <f>'Total Severity'!F40/('Property Value'!F40/'Population Estimate'!F40)</f>
        <v>1827.6174994704018</v>
      </c>
      <c r="G40" s="29">
        <f>'Total Severity'!G40/('Property Value'!G40/'Population Estimate'!G40)</f>
        <v>654.29787892534182</v>
      </c>
    </row>
    <row r="41" spans="1:7" x14ac:dyDescent="0.35">
      <c r="A41">
        <v>2061</v>
      </c>
      <c r="B41" s="29">
        <f>'Total Severity'!B41/('Property Value'!B41/'Population Estimate'!B41)</f>
        <v>1959.2870325828933</v>
      </c>
      <c r="C41" s="29">
        <f>'Total Severity'!C41/('Property Value'!C41/'Population Estimate'!C41)</f>
        <v>5776.993617321853</v>
      </c>
      <c r="D41" s="29">
        <f>'Total Severity'!D41/('Property Value'!D41/'Population Estimate'!D41)</f>
        <v>4101.8602602257879</v>
      </c>
      <c r="E41" s="29">
        <f>'Total Severity'!E41/('Property Value'!E41/'Population Estimate'!E41)</f>
        <v>3061.7009754293526</v>
      </c>
      <c r="F41" s="29">
        <f>'Total Severity'!F41/('Property Value'!F41/'Population Estimate'!F41)</f>
        <v>1867.7999185273734</v>
      </c>
      <c r="G41" s="29">
        <f>'Total Severity'!G41/('Property Value'!G41/'Population Estimate'!G41)</f>
        <v>668.68342270935807</v>
      </c>
    </row>
    <row r="42" spans="1:7" x14ac:dyDescent="0.35">
      <c r="A42">
        <v>2062</v>
      </c>
      <c r="B42" s="29">
        <f>'Total Severity'!B42/('Property Value'!B42/'Population Estimate'!B42)</f>
        <v>2002.3643683049202</v>
      </c>
      <c r="C42" s="29">
        <f>'Total Severity'!C42/('Property Value'!C42/'Population Estimate'!C42)</f>
        <v>5904.0079288437919</v>
      </c>
      <c r="D42" s="29">
        <f>'Total Severity'!D42/('Property Value'!D42/'Population Estimate'!D42)</f>
        <v>4192.0447041465177</v>
      </c>
      <c r="E42" s="29">
        <f>'Total Severity'!E42/('Property Value'!E42/'Population Estimate'!E42)</f>
        <v>3129.0162378721193</v>
      </c>
      <c r="F42" s="29">
        <f>'Total Severity'!F42/('Property Value'!F42/'Population Estimate'!F42)</f>
        <v>1908.8657974996388</v>
      </c>
      <c r="G42" s="29">
        <f>'Total Severity'!G42/('Property Value'!G42/'Population Estimate'!G42)</f>
        <v>683.38525037053125</v>
      </c>
    </row>
    <row r="43" spans="1:7" x14ac:dyDescent="0.35">
      <c r="A43">
        <v>2063</v>
      </c>
      <c r="B43" s="29">
        <f>'Total Severity'!B43/('Property Value'!B43/'Population Estimate'!B43)</f>
        <v>2046.3888122464407</v>
      </c>
      <c r="C43" s="29">
        <f>'Total Severity'!C43/('Property Value'!C43/'Population Estimate'!C43)</f>
        <v>6033.8148062572709</v>
      </c>
      <c r="D43" s="29">
        <f>'Total Severity'!D43/('Property Value'!D43/'Population Estimate'!D43)</f>
        <v>4284.2119640115516</v>
      </c>
      <c r="E43" s="29">
        <f>'Total Severity'!E43/('Property Value'!E43/'Population Estimate'!E43)</f>
        <v>3197.81150917078</v>
      </c>
      <c r="F43" s="29">
        <f>'Total Severity'!F43/('Property Value'!F43/'Population Estimate'!F43)</f>
        <v>1950.8345603402643</v>
      </c>
      <c r="G43" s="29">
        <f>'Total Severity'!G43/('Property Value'!G43/'Population Estimate'!G43)</f>
        <v>698.41031579899197</v>
      </c>
    </row>
    <row r="44" spans="1:7" x14ac:dyDescent="0.35">
      <c r="A44">
        <v>2064</v>
      </c>
      <c r="B44" s="29">
        <f>'Total Severity'!B44/('Property Value'!B44/'Population Estimate'!B44)</f>
        <v>2091.3811877467924</v>
      </c>
      <c r="C44" s="29">
        <f>'Total Severity'!C44/('Property Value'!C44/'Population Estimate'!C44)</f>
        <v>6166.4756475588283</v>
      </c>
      <c r="D44" s="29">
        <f>'Total Severity'!D44/('Property Value'!D44/'Population Estimate'!D44)</f>
        <v>4378.405634468686</v>
      </c>
      <c r="E44" s="29">
        <f>'Total Severity'!E44/('Property Value'!E44/'Population Estimate'!E44)</f>
        <v>3268.1193291407376</v>
      </c>
      <c r="F44" s="29">
        <f>'Total Severity'!F44/('Property Value'!F44/'Population Estimate'!F44)</f>
        <v>1993.7260580618236</v>
      </c>
      <c r="G44" s="29">
        <f>'Total Severity'!G44/('Property Value'!G44/'Population Estimate'!G44)</f>
        <v>713.7657257747004</v>
      </c>
    </row>
    <row r="45" spans="1:7" x14ac:dyDescent="0.35">
      <c r="A45">
        <v>2065</v>
      </c>
      <c r="B45" s="29">
        <f>'Total Severity'!B45/('Property Value'!B45/'Population Estimate'!B45)</f>
        <v>2137.3627759720425</v>
      </c>
      <c r="C45" s="29">
        <f>'Total Severity'!C45/('Property Value'!C45/'Population Estimate'!C45)</f>
        <v>6302.0532006554831</v>
      </c>
      <c r="D45" s="29">
        <f>'Total Severity'!D45/('Property Value'!D45/'Population Estimate'!D45)</f>
        <v>4474.6702686476719</v>
      </c>
      <c r="E45" s="29">
        <f>'Total Severity'!E45/('Property Value'!E45/'Population Estimate'!E45)</f>
        <v>3339.972953025263</v>
      </c>
      <c r="F45" s="29">
        <f>'Total Severity'!F45/('Property Value'!F45/'Population Estimate'!F45)</f>
        <v>2037.5605781258198</v>
      </c>
      <c r="G45" s="29">
        <f>'Total Severity'!G45/('Property Value'!G45/'Population Estimate'!G45)</f>
        <v>729.45874332891731</v>
      </c>
    </row>
    <row r="46" spans="1:7" x14ac:dyDescent="0.35">
      <c r="A46">
        <v>2066</v>
      </c>
      <c r="B46" s="29">
        <f>'Total Severity'!B46/('Property Value'!B46/'Population Estimate'!B46)</f>
        <v>2184.3553259808764</v>
      </c>
      <c r="C46" s="29">
        <f>'Total Severity'!C46/('Property Value'!C46/'Population Estimate'!C46)</f>
        <v>6440.611593044182</v>
      </c>
      <c r="D46" s="29">
        <f>'Total Severity'!D46/('Property Value'!D46/'Population Estimate'!D46)</f>
        <v>4573.0513992336264</v>
      </c>
      <c r="E46" s="29">
        <f>'Total Severity'!E46/('Property Value'!E46/'Population Estimate'!E46)</f>
        <v>3413.4063672250641</v>
      </c>
      <c r="F46" s="29">
        <f>'Total Severity'!F46/('Property Value'!F46/'Population Estimate'!F46)</f>
        <v>2082.3588540385545</v>
      </c>
      <c r="G46" s="29">
        <f>'Total Severity'!G46/('Property Value'!G46/'Population Estimate'!G46)</f>
        <v>745.49679117957976</v>
      </c>
    </row>
    <row r="47" spans="1:7" x14ac:dyDescent="0.35">
      <c r="A47">
        <v>2067</v>
      </c>
      <c r="B47" s="29">
        <f>'Total Severity'!B47/('Property Value'!B47/'Population Estimate'!B47)</f>
        <v>2232.3810650117871</v>
      </c>
      <c r="C47" s="29">
        <f>'Total Severity'!C47/('Property Value'!C47/'Population Estimate'!C47)</f>
        <v>6582.2163621437821</v>
      </c>
      <c r="D47" s="29">
        <f>'Total Severity'!D47/('Property Value'!D47/'Population Estimate'!D47)</f>
        <v>4673.5955600037687</v>
      </c>
      <c r="E47" s="29">
        <f>'Total Severity'!E47/('Property Value'!E47/'Population Estimate'!E47)</f>
        <v>3488.4543053736752</v>
      </c>
      <c r="F47" s="29">
        <f>'Total Severity'!F47/('Property Value'!F47/'Population Estimate'!F47)</f>
        <v>2128.1420751579735</v>
      </c>
      <c r="G47" s="29">
        <f>'Total Severity'!G47/('Property Value'!G47/'Population Estimate'!G47)</f>
        <v>761.88745524221122</v>
      </c>
    </row>
    <row r="48" spans="1:7" x14ac:dyDescent="0.35">
      <c r="A48">
        <v>2068</v>
      </c>
      <c r="B48" s="29">
        <f>'Total Severity'!B48/('Property Value'!B48/'Population Estimate'!B48)</f>
        <v>2281.4627089964538</v>
      </c>
      <c r="C48" s="29">
        <f>'Total Severity'!C48/('Property Value'!C48/'Population Estimate'!C48)</f>
        <v>6726.934486293917</v>
      </c>
      <c r="D48" s="29">
        <f>'Total Severity'!D48/('Property Value'!D48/'Population Estimate'!D48)</f>
        <v>4776.3503078376534</v>
      </c>
      <c r="E48" s="29">
        <f>'Total Severity'!E48/('Property Value'!E48/'Population Estimate'!E48)</f>
        <v>3565.152264766295</v>
      </c>
      <c r="F48" s="29">
        <f>'Total Severity'!F48/('Property Value'!F48/'Population Estimate'!F48)</f>
        <v>2174.931896716123</v>
      </c>
      <c r="G48" s="29">
        <f>'Total Severity'!G48/('Property Value'!G48/'Population Estimate'!G48)</f>
        <v>778.63848821801923</v>
      </c>
    </row>
    <row r="49" spans="1:7" x14ac:dyDescent="0.35">
      <c r="A49">
        <v>2069</v>
      </c>
      <c r="B49" s="29">
        <f>'Total Severity'!B49/('Property Value'!B49/'Population Estimate'!B49)</f>
        <v>2331.6234733042565</v>
      </c>
      <c r="C49" s="29">
        <f>'Total Severity'!C49/('Property Value'!C49/'Population Estimate'!C49)</f>
        <v>6874.8344164354194</v>
      </c>
      <c r="D49" s="29">
        <f>'Total Severity'!D49/('Property Value'!D49/'Population Estimate'!D49)</f>
        <v>4881.3642452113363</v>
      </c>
      <c r="E49" s="29">
        <f>'Total Severity'!E49/('Property Value'!E49/'Population Estimate'!E49)</f>
        <v>3643.5365231498267</v>
      </c>
      <c r="F49" s="29">
        <f>'Total Severity'!F49/('Property Value'!F49/'Population Estimate'!F49)</f>
        <v>2222.7504500619666</v>
      </c>
      <c r="G49" s="29">
        <f>'Total Severity'!G49/('Property Value'!G49/'Population Estimate'!G49)</f>
        <v>795.7578132608852</v>
      </c>
    </row>
    <row r="50" spans="1:7" x14ac:dyDescent="0.35">
      <c r="A50">
        <v>2070</v>
      </c>
      <c r="B50" s="29">
        <f>'Total Severity'!B50/('Property Value'!B50/'Population Estimate'!B50)</f>
        <v>2658.5855060690687</v>
      </c>
      <c r="C50" s="29">
        <f>'Total Severity'!C50/('Property Value'!C50/'Population Estimate'!C50)</f>
        <v>7838.887944569502</v>
      </c>
      <c r="D50" s="29">
        <f>'Total Severity'!D50/('Property Value'!D50/'Population Estimate'!D50)</f>
        <v>5565.8747566868306</v>
      </c>
      <c r="E50" s="29">
        <f>'Total Severity'!E50/('Property Value'!E50/'Population Estimate'!E50)</f>
        <v>4154.4672637696458</v>
      </c>
      <c r="F50" s="29">
        <f>'Total Severity'!F50/('Property Value'!F50/'Population Estimate'!F50)</f>
        <v>2534.4452900745528</v>
      </c>
      <c r="G50" s="29">
        <f>'Total Severity'!G50/('Property Value'!G50/'Population Estimate'!G50)</f>
        <v>907.34641030118826</v>
      </c>
    </row>
    <row r="51" spans="1:7" x14ac:dyDescent="0.35">
      <c r="A51">
        <v>2071</v>
      </c>
      <c r="B51" s="29">
        <f>'Total Severity'!B51/('Property Value'!B51/'Population Estimate'!B51)</f>
        <v>2717.0377790061657</v>
      </c>
      <c r="C51" s="29">
        <f>'Total Severity'!C51/('Property Value'!C51/'Population Estimate'!C51)</f>
        <v>8011.2355394139449</v>
      </c>
      <c r="D51" s="29">
        <f>'Total Severity'!D51/('Property Value'!D51/'Population Estimate'!D51)</f>
        <v>5688.2473603397384</v>
      </c>
      <c r="E51" s="29">
        <f>'Total Severity'!E51/('Property Value'!E51/'Population Estimate'!E51)</f>
        <v>4245.8083373803101</v>
      </c>
      <c r="F51" s="29">
        <f>'Total Severity'!F51/('Property Value'!F51/'Population Estimate'!F51)</f>
        <v>2590.1681876459838</v>
      </c>
      <c r="G51" s="29">
        <f>'Total Severity'!G51/('Property Value'!G51/'Population Estimate'!G51)</f>
        <v>927.29553734726142</v>
      </c>
    </row>
    <row r="52" spans="1:7" x14ac:dyDescent="0.35">
      <c r="A52">
        <v>2072</v>
      </c>
      <c r="B52" s="29">
        <f>'Total Severity'!B52/('Property Value'!B52/'Population Estimate'!B52)</f>
        <v>2776.7751970716449</v>
      </c>
      <c r="C52" s="29">
        <f>'Total Severity'!C52/('Property Value'!C52/'Population Estimate'!C52)</f>
        <v>8187.3724081526807</v>
      </c>
      <c r="D52" s="29">
        <f>'Total Severity'!D52/('Property Value'!D52/'Population Estimate'!D52)</f>
        <v>5813.310476226472</v>
      </c>
      <c r="E52" s="29">
        <f>'Total Severity'!E52/('Property Value'!E52/'Population Estimate'!E52)</f>
        <v>4339.1576568618966</v>
      </c>
      <c r="F52" s="29">
        <f>'Total Severity'!F52/('Property Value'!F52/'Population Estimate'!F52)</f>
        <v>2647.1162216707116</v>
      </c>
      <c r="G52" s="29">
        <f>'Total Severity'!G52/('Property Value'!G52/'Population Estimate'!G52)</f>
        <v>947.68327049281561</v>
      </c>
    </row>
    <row r="53" spans="1:7" x14ac:dyDescent="0.35">
      <c r="A53">
        <v>2073</v>
      </c>
      <c r="B53" s="29">
        <f>'Total Severity'!B53/('Property Value'!B53/'Population Estimate'!B53)</f>
        <v>2837.8260157621376</v>
      </c>
      <c r="C53" s="29">
        <f>'Total Severity'!C53/('Property Value'!C53/'Population Estimate'!C53)</f>
        <v>8367.381862633838</v>
      </c>
      <c r="D53" s="29">
        <f>'Total Severity'!D53/('Property Value'!D53/'Population Estimate'!D53)</f>
        <v>5941.1232585683483</v>
      </c>
      <c r="E53" s="29">
        <f>'Total Severity'!E53/('Property Value'!E53/'Population Estimate'!E53)</f>
        <v>4434.5593759704179</v>
      </c>
      <c r="F53" s="29">
        <f>'Total Severity'!F53/('Property Value'!F53/'Population Estimate'!F53)</f>
        <v>2705.3163282808223</v>
      </c>
      <c r="G53" s="29">
        <f>'Total Severity'!G53/('Property Value'!G53/'Population Estimate'!G53)</f>
        <v>968.5192530325204</v>
      </c>
    </row>
    <row r="54" spans="1:7" x14ac:dyDescent="0.35">
      <c r="A54">
        <v>2074</v>
      </c>
      <c r="B54" s="29">
        <f>'Total Severity'!B54/('Property Value'!B54/'Population Estimate'!B54)</f>
        <v>2900.219111806126</v>
      </c>
      <c r="C54" s="29">
        <f>'Total Severity'!C54/('Property Value'!C54/'Population Estimate'!C54)</f>
        <v>8551.3490464190054</v>
      </c>
      <c r="D54" s="29">
        <f>'Total Severity'!D54/('Property Value'!D54/'Population Estimate'!D54)</f>
        <v>6071.7461621650209</v>
      </c>
      <c r="E54" s="29">
        <f>'Total Severity'!E54/('Property Value'!E54/'Population Estimate'!E54)</f>
        <v>4532.058619236529</v>
      </c>
      <c r="F54" s="29">
        <f>'Total Severity'!F54/('Property Value'!F54/'Population Estimate'!F54)</f>
        <v>2764.7960358324017</v>
      </c>
      <c r="G54" s="29">
        <f>'Total Severity'!G54/('Property Value'!G54/'Population Estimate'!G54)</f>
        <v>989.81334028074139</v>
      </c>
    </row>
    <row r="55" spans="1:7" x14ac:dyDescent="0.35">
      <c r="A55">
        <v>2075</v>
      </c>
      <c r="B55" s="29">
        <f>'Total Severity'!B55/('Property Value'!B55/'Population Estimate'!B55)</f>
        <v>2963.9839968224946</v>
      </c>
      <c r="C55" s="29">
        <f>'Total Severity'!C55/('Property Value'!C55/'Population Estimate'!C55)</f>
        <v>8739.3609750557243</v>
      </c>
      <c r="D55" s="29">
        <f>'Total Severity'!D55/('Property Value'!D55/'Population Estimate'!D55)</f>
        <v>6205.2409709892845</v>
      </c>
      <c r="E55" s="29">
        <f>'Total Severity'!E55/('Property Value'!E55/'Population Estimate'!E55)</f>
        <v>4631.7015033092066</v>
      </c>
      <c r="F55" s="29">
        <f>'Total Severity'!F55/('Property Value'!F55/'Population Estimate'!F55)</f>
        <v>2825.58347792631</v>
      </c>
      <c r="G55" s="29">
        <f>'Total Severity'!G55/('Property Value'!G55/'Population Estimate'!G55)</f>
        <v>1011.5756042330548</v>
      </c>
    </row>
    <row r="56" spans="1:7" x14ac:dyDescent="0.35">
      <c r="A56">
        <v>2076</v>
      </c>
      <c r="B56" s="29">
        <f>'Total Severity'!B56/('Property Value'!B56/'Population Estimate'!B56)</f>
        <v>3029.1508312793721</v>
      </c>
      <c r="C56" s="29">
        <f>'Total Severity'!C56/('Property Value'!C56/'Population Estimate'!C56)</f>
        <v>8931.5065772353901</v>
      </c>
      <c r="D56" s="29">
        <f>'Total Severity'!D56/('Property Value'!D56/'Population Estimate'!D56)</f>
        <v>6341.670827410574</v>
      </c>
      <c r="E56" s="29">
        <f>'Total Severity'!E56/('Property Value'!E56/'Population Estimate'!E56)</f>
        <v>4733.5351587686828</v>
      </c>
      <c r="F56" s="29">
        <f>'Total Severity'!F56/('Property Value'!F56/'Population Estimate'!F56)</f>
        <v>2887.7074067152344</v>
      </c>
      <c r="G56" s="29">
        <f>'Total Severity'!G56/('Property Value'!G56/'Population Estimate'!G56)</f>
        <v>1033.8163383302501</v>
      </c>
    </row>
    <row r="57" spans="1:7" x14ac:dyDescent="0.35">
      <c r="A57">
        <v>2077</v>
      </c>
      <c r="B57" s="29">
        <f>'Total Severity'!B57/('Property Value'!B57/'Population Estimate'!B57)</f>
        <v>3095.7504387598838</v>
      </c>
      <c r="C57" s="29">
        <f>'Total Severity'!C57/('Property Value'!C57/'Population Estimate'!C57)</f>
        <v>9127.8767368560821</v>
      </c>
      <c r="D57" s="29">
        <f>'Total Severity'!D57/('Property Value'!D57/'Population Estimate'!D57)</f>
        <v>6481.1002620610016</v>
      </c>
      <c r="E57" s="29">
        <f>'Total Severity'!E57/('Property Value'!E57/'Population Estimate'!E57)</f>
        <v>4837.6077524189786</v>
      </c>
      <c r="F57" s="29">
        <f>'Total Severity'!F57/('Property Value'!F57/'Population Estimate'!F57)</f>
        <v>2951.1972065033074</v>
      </c>
      <c r="G57" s="29">
        <f>'Total Severity'!G57/('Property Value'!G57/'Population Estimate'!G57)</f>
        <v>1056.5460623270756</v>
      </c>
    </row>
    <row r="58" spans="1:7" x14ac:dyDescent="0.35">
      <c r="A58">
        <v>2078</v>
      </c>
      <c r="B58" s="29">
        <f>'Total Severity'!B58/('Property Value'!B58/'Population Estimate'!B58)</f>
        <v>3163.8143205415486</v>
      </c>
      <c r="C58" s="29">
        <f>'Total Severity'!C58/('Property Value'!C58/'Population Estimate'!C58)</f>
        <v>9328.564336010184</v>
      </c>
      <c r="D58" s="29">
        <f>'Total Severity'!D58/('Property Value'!D58/'Population Estimate'!D58)</f>
        <v>6623.5952243580095</v>
      </c>
      <c r="E58" s="29">
        <f>'Total Severity'!E58/('Property Value'!E58/'Population Estimate'!E58)</f>
        <v>4943.9685100705556</v>
      </c>
      <c r="F58" s="29">
        <f>'Total Severity'!F58/('Property Value'!F58/'Population Estimate'!F58)</f>
        <v>3016.0829076447358</v>
      </c>
      <c r="G58" s="29">
        <f>'Total Severity'!G58/('Property Value'!G58/'Population Estimate'!G58)</f>
        <v>1079.7755272680288</v>
      </c>
    </row>
    <row r="59" spans="1:7" x14ac:dyDescent="0.35">
      <c r="A59">
        <v>2079</v>
      </c>
      <c r="B59" s="29">
        <f>'Total Severity'!B59/('Property Value'!B59/'Population Estimate'!B59)</f>
        <v>3233.3746704962236</v>
      </c>
      <c r="C59" s="29">
        <f>'Total Severity'!C59/('Property Value'!C59/'Population Estimate'!C59)</f>
        <v>9533.6642989171432</v>
      </c>
      <c r="D59" s="29">
        <f>'Total Severity'!D59/('Property Value'!D59/'Population Estimate'!D59)</f>
        <v>6769.2231136981109</v>
      </c>
      <c r="E59" s="29">
        <f>'Total Severity'!E59/('Property Value'!E59/'Population Estimate'!E59)</f>
        <v>5052.6677398238808</v>
      </c>
      <c r="F59" s="29">
        <f>'Total Severity'!F59/('Property Value'!F59/'Population Estimate'!F59)</f>
        <v>3082.3952007480088</v>
      </c>
      <c r="G59" s="29">
        <f>'Total Severity'!G59/('Property Value'!G59/'Population Estimate'!G59)</f>
        <v>1103.5157205725468</v>
      </c>
    </row>
    <row r="60" spans="1:7" x14ac:dyDescent="0.35">
      <c r="A60">
        <v>2080</v>
      </c>
      <c r="B60" s="29">
        <f>'Total Severity'!B60/('Property Value'!B60/'Population Estimate'!B60)</f>
        <v>3616.1785788158063</v>
      </c>
      <c r="C60" s="29">
        <f>'Total Severity'!C60/('Property Value'!C60/'Population Estimate'!C60)</f>
        <v>10662.36861751449</v>
      </c>
      <c r="D60" s="29">
        <f>'Total Severity'!D60/('Property Value'!D60/'Population Estimate'!D60)</f>
        <v>7570.6412381906921</v>
      </c>
      <c r="E60" s="29">
        <f>'Total Severity'!E60/('Property Value'!E60/'Population Estimate'!E60)</f>
        <v>5650.8603884809636</v>
      </c>
      <c r="F60" s="29">
        <f>'Total Severity'!F60/('Property Value'!F60/'Population Estimate'!F60)</f>
        <v>3447.3244310653786</v>
      </c>
      <c r="G60" s="29">
        <f>'Total Severity'!G60/('Property Value'!G60/'Population Estimate'!G60)</f>
        <v>1234.1625443328267</v>
      </c>
    </row>
    <row r="61" spans="1:7" x14ac:dyDescent="0.35">
      <c r="A61">
        <v>2081</v>
      </c>
      <c r="B61" s="29">
        <f>'Total Severity'!B61/('Property Value'!B61/'Population Estimate'!B61)</f>
        <v>3695.6847134861787</v>
      </c>
      <c r="C61" s="29">
        <f>'Total Severity'!C61/('Property Value'!C61/'Population Estimate'!C61)</f>
        <v>10896.79390839348</v>
      </c>
      <c r="D61" s="29">
        <f>'Total Severity'!D61/('Property Value'!D61/'Population Estimate'!D61)</f>
        <v>7737.0910991988749</v>
      </c>
      <c r="E61" s="29">
        <f>'Total Severity'!E61/('Property Value'!E61/'Population Estimate'!E61)</f>
        <v>5775.1015057980076</v>
      </c>
      <c r="F61" s="29">
        <f>'Total Severity'!F61/('Property Value'!F61/'Population Estimate'!F61)</f>
        <v>3523.1180995734489</v>
      </c>
      <c r="G61" s="29">
        <f>'Total Severity'!G61/('Property Value'!G61/'Population Estimate'!G61)</f>
        <v>1261.2971261340901</v>
      </c>
    </row>
    <row r="62" spans="1:7" x14ac:dyDescent="0.35">
      <c r="A62">
        <v>2082</v>
      </c>
      <c r="B62" s="29">
        <f>'Total Severity'!B62/('Property Value'!B62/'Population Estimate'!B62)</f>
        <v>3776.938888335555</v>
      </c>
      <c r="C62" s="29">
        <f>'Total Severity'!C62/('Property Value'!C62/'Population Estimate'!C62)</f>
        <v>11136.373327681929</v>
      </c>
      <c r="D62" s="29">
        <f>'Total Severity'!D62/('Property Value'!D62/'Population Estimate'!D62)</f>
        <v>7907.2005651675863</v>
      </c>
      <c r="E62" s="29">
        <f>'Total Severity'!E62/('Property Value'!E62/'Population Estimate'!E62)</f>
        <v>5902.0742169204232</v>
      </c>
      <c r="F62" s="29">
        <f>'Total Severity'!F62/('Property Value'!F62/'Population Estimate'!F62)</f>
        <v>3600.5781851248757</v>
      </c>
      <c r="G62" s="29">
        <f>'Total Severity'!G62/('Property Value'!G62/'Population Estimate'!G62)</f>
        <v>1289.0282950971587</v>
      </c>
    </row>
    <row r="63" spans="1:7" x14ac:dyDescent="0.35">
      <c r="A63">
        <v>2083</v>
      </c>
      <c r="B63" s="29">
        <f>'Total Severity'!B63/('Property Value'!B63/'Population Estimate'!B63)</f>
        <v>3859.9795361777055</v>
      </c>
      <c r="C63" s="29">
        <f>'Total Severity'!C63/('Property Value'!C63/'Population Estimate'!C63)</f>
        <v>11381.220195233522</v>
      </c>
      <c r="D63" s="29">
        <f>'Total Severity'!D63/('Property Value'!D63/'Population Estimate'!D63)</f>
        <v>8081.0500970139137</v>
      </c>
      <c r="E63" s="29">
        <f>'Total Severity'!E63/('Property Value'!E63/'Population Estimate'!E63)</f>
        <v>6031.8385792984209</v>
      </c>
      <c r="F63" s="29">
        <f>'Total Severity'!F63/('Property Value'!F63/'Population Estimate'!F63)</f>
        <v>3679.7413259483824</v>
      </c>
      <c r="G63" s="29">
        <f>'Total Severity'!G63/('Property Value'!G63/'Population Estimate'!G63)</f>
        <v>1317.3691679247047</v>
      </c>
    </row>
    <row r="64" spans="1:7" x14ac:dyDescent="0.35">
      <c r="A64">
        <v>2084</v>
      </c>
      <c r="B64" s="29">
        <f>'Total Severity'!B64/('Property Value'!B64/'Population Estimate'!B64)</f>
        <v>3944.8459348190918</v>
      </c>
      <c r="C64" s="29">
        <f>'Total Severity'!C64/('Property Value'!C64/'Population Estimate'!C64)</f>
        <v>11631.450322378321</v>
      </c>
      <c r="D64" s="29">
        <f>'Total Severity'!D64/('Property Value'!D64/'Population Estimate'!D64)</f>
        <v>8258.7219246872082</v>
      </c>
      <c r="E64" s="29">
        <f>'Total Severity'!E64/('Property Value'!E64/'Population Estimate'!E64)</f>
        <v>6164.4559708191373</v>
      </c>
      <c r="F64" s="29">
        <f>'Total Severity'!F64/('Property Value'!F64/'Population Estimate'!F64)</f>
        <v>3760.6449658092188</v>
      </c>
      <c r="G64" s="29">
        <f>'Total Severity'!G64/('Property Value'!G64/'Population Estimate'!G64)</f>
        <v>1346.3331497062447</v>
      </c>
    </row>
    <row r="65" spans="1:7" x14ac:dyDescent="0.35">
      <c r="A65">
        <v>2085</v>
      </c>
      <c r="B65" s="29">
        <f>'Total Severity'!B65/('Property Value'!B65/'Population Estimate'!B65)</f>
        <v>4031.5782256370699</v>
      </c>
      <c r="C65" s="29">
        <f>'Total Severity'!C65/('Property Value'!C65/'Population Estimate'!C65)</f>
        <v>11887.182066700967</v>
      </c>
      <c r="D65" s="29">
        <f>'Total Severity'!D65/('Property Value'!D65/'Population Estimate'!D65)</f>
        <v>8440.3000860633947</v>
      </c>
      <c r="E65" s="29">
        <f>'Total Severity'!E65/('Property Value'!E65/'Population Estimate'!E65)</f>
        <v>6299.9891188380661</v>
      </c>
      <c r="F65" s="29">
        <f>'Total Severity'!F65/('Property Value'!F65/'Population Estimate'!F65)</f>
        <v>3843.327371719879</v>
      </c>
      <c r="G65" s="29">
        <f>'Total Severity'!G65/('Property Value'!G65/'Population Estimate'!G65)</f>
        <v>1375.9339402586804</v>
      </c>
    </row>
    <row r="66" spans="1:7" x14ac:dyDescent="0.35">
      <c r="A66">
        <v>2086</v>
      </c>
      <c r="B66" s="29">
        <f>'Total Severity'!B66/('Property Value'!B66/'Population Estimate'!B66)</f>
        <v>4120.2174325665583</v>
      </c>
      <c r="C66" s="29">
        <f>'Total Severity'!C66/('Property Value'!C66/'Population Estimate'!C66)</f>
        <v>12148.536388023189</v>
      </c>
      <c r="D66" s="29">
        <f>'Total Severity'!D66/('Property Value'!D66/'Population Estimate'!D66)</f>
        <v>8625.8704666945014</v>
      </c>
      <c r="E66" s="29">
        <f>'Total Severity'!E66/('Property Value'!E66/'Population Estimate'!E66)</f>
        <v>6438.5021298487791</v>
      </c>
      <c r="F66" s="29">
        <f>'Total Severity'!F66/('Property Value'!F66/'Population Estimate'!F66)</f>
        <v>3927.8276520402032</v>
      </c>
      <c r="G66" s="29">
        <f>'Total Severity'!G66/('Property Value'!G66/'Population Estimate'!G66)</f>
        <v>1406.1855406062398</v>
      </c>
    </row>
    <row r="67" spans="1:7" x14ac:dyDescent="0.35">
      <c r="A67">
        <v>2087</v>
      </c>
      <c r="B67" s="29">
        <f>'Total Severity'!B67/('Property Value'!B67/'Population Estimate'!B67)</f>
        <v>4210.8054815041551</v>
      </c>
      <c r="C67" s="29">
        <f>'Total Severity'!C67/('Property Value'!C67/'Population Estimate'!C67)</f>
        <v>12415.636905617201</v>
      </c>
      <c r="D67" s="29">
        <f>'Total Severity'!D67/('Property Value'!D67/'Population Estimate'!D67)</f>
        <v>8815.5208404320674</v>
      </c>
      <c r="E67" s="29">
        <f>'Total Severity'!E67/('Property Value'!E67/'Population Estimate'!E67)</f>
        <v>6580.0605198049698</v>
      </c>
      <c r="F67" s="29">
        <f>'Total Severity'!F67/('Property Value'!F67/'Population Estimate'!F67)</f>
        <v>4014.1857749754327</v>
      </c>
      <c r="G67" s="29">
        <f>'Total Severity'!G67/('Property Value'!G67/'Population Estimate'!G67)</f>
        <v>1437.1022596028945</v>
      </c>
    </row>
    <row r="68" spans="1:7" x14ac:dyDescent="0.35">
      <c r="A68">
        <v>2088</v>
      </c>
      <c r="B68" s="29">
        <f>'Total Severity'!B68/('Property Value'!B68/'Population Estimate'!B68)</f>
        <v>4303.3852201388654</v>
      </c>
      <c r="C68" s="29">
        <f>'Total Severity'!C68/('Property Value'!C68/'Population Estimate'!C68)</f>
        <v>12688.609956676999</v>
      </c>
      <c r="D68" s="29">
        <f>'Total Severity'!D68/('Property Value'!D68/'Population Estimate'!D68)</f>
        <v>9009.3409109437362</v>
      </c>
      <c r="E68" s="29">
        <f>'Total Severity'!E68/('Property Value'!E68/'Population Estimate'!E68)</f>
        <v>6724.7312451091748</v>
      </c>
      <c r="F68" s="29">
        <f>'Total Severity'!F68/('Property Value'!F68/'Population Estimate'!F68)</f>
        <v>4102.4425874809704</v>
      </c>
      <c r="G68" s="29">
        <f>'Total Severity'!G68/('Property Value'!G68/'Population Estimate'!G68)</f>
        <v>1468.6987207003715</v>
      </c>
    </row>
    <row r="69" spans="1:7" x14ac:dyDescent="0.35">
      <c r="A69">
        <v>2089</v>
      </c>
      <c r="B69" s="29">
        <f>'Total Severity'!B69/('Property Value'!B69/'Population Estimate'!B69)</f>
        <v>4398.0004382188563</v>
      </c>
      <c r="C69" s="29">
        <f>'Total Severity'!C69/('Property Value'!C69/'Population Estimate'!C69)</f>
        <v>12967.584656075209</v>
      </c>
      <c r="D69" s="29">
        <f>'Total Severity'!D69/('Property Value'!D69/'Population Estimate'!D69)</f>
        <v>9207.4223541426345</v>
      </c>
      <c r="E69" s="29">
        <f>'Total Severity'!E69/('Property Value'!E69/'Population Estimate'!E69)</f>
        <v>6872.5827342828061</v>
      </c>
      <c r="F69" s="29">
        <f>'Total Severity'!F69/('Property Value'!F69/'Population Estimate'!F69)</f>
        <v>4192.6398345827829</v>
      </c>
      <c r="G69" s="29">
        <f>'Total Severity'!G69/('Property Value'!G69/'Population Estimate'!G69)</f>
        <v>1500.9898688649751</v>
      </c>
    </row>
    <row r="70" spans="1:7" x14ac:dyDescent="0.35">
      <c r="A70">
        <v>2090</v>
      </c>
      <c r="B70" s="29">
        <f>'Total Severity'!B70/('Property Value'!B70/'Population Estimate'!B70)</f>
        <v>4848.8862488060977</v>
      </c>
      <c r="C70" s="29">
        <f>'Total Severity'!C70/('Property Value'!C70/'Population Estimate'!C70)</f>
        <v>14297.029707558895</v>
      </c>
      <c r="D70" s="29">
        <f>'Total Severity'!D70/('Property Value'!D70/'Population Estimate'!D70)</f>
        <v>10151.373167673706</v>
      </c>
      <c r="E70" s="29">
        <f>'Total Severity'!E70/('Property Value'!E70/'Population Estimate'!E70)</f>
        <v>7577.1643004979178</v>
      </c>
      <c r="F70" s="29">
        <f>'Total Severity'!F70/('Property Value'!F70/'Population Estimate'!F70)</f>
        <v>4622.4719450774801</v>
      </c>
      <c r="G70" s="29">
        <f>'Total Severity'!G70/('Property Value'!G70/'Population Estimate'!G70)</f>
        <v>1654.8723077627089</v>
      </c>
    </row>
    <row r="71" spans="1:7" x14ac:dyDescent="0.35">
      <c r="A71">
        <v>2091</v>
      </c>
      <c r="B71" s="29">
        <f>'Total Severity'!B71/('Property Value'!B71/'Population Estimate'!B71)</f>
        <v>4955.4949780755296</v>
      </c>
      <c r="C71" s="29">
        <f>'Total Severity'!C71/('Property Value'!C71/'Population Estimate'!C71)</f>
        <v>14611.367493854763</v>
      </c>
      <c r="D71" s="29">
        <f>'Total Severity'!D71/('Property Value'!D71/'Population Estimate'!D71)</f>
        <v>10374.563594962439</v>
      </c>
      <c r="E71" s="29">
        <f>'Total Severity'!E71/('Property Value'!E71/'Population Estimate'!E71)</f>
        <v>7743.7575790555829</v>
      </c>
      <c r="F71" s="29">
        <f>'Total Severity'!F71/('Property Value'!F71/'Population Estimate'!F71)</f>
        <v>4724.1026773450494</v>
      </c>
      <c r="G71" s="29">
        <f>'Total Severity'!G71/('Property Value'!G71/'Population Estimate'!G71)</f>
        <v>1691.2567112692245</v>
      </c>
    </row>
    <row r="72" spans="1:7" x14ac:dyDescent="0.35">
      <c r="A72">
        <v>2092</v>
      </c>
      <c r="B72" s="29">
        <f>'Total Severity'!B72/('Property Value'!B72/'Population Estimate'!B72)</f>
        <v>5064.4476314077792</v>
      </c>
      <c r="C72" s="29">
        <f>'Total Severity'!C72/('Property Value'!C72/'Population Estimate'!C72)</f>
        <v>14932.616383080009</v>
      </c>
      <c r="D72" s="29">
        <f>'Total Severity'!D72/('Property Value'!D72/'Population Estimate'!D72)</f>
        <v>10602.661138363499</v>
      </c>
      <c r="E72" s="29">
        <f>'Total Severity'!E72/('Property Value'!E72/'Population Estimate'!E72)</f>
        <v>7914.0136157850311</v>
      </c>
      <c r="F72" s="29">
        <f>'Total Severity'!F72/('Property Value'!F72/'Population Estimate'!F72)</f>
        <v>4827.967886287428</v>
      </c>
      <c r="G72" s="29">
        <f>'Total Severity'!G72/('Property Value'!G72/'Population Estimate'!G72)</f>
        <v>1728.4410706468452</v>
      </c>
    </row>
    <row r="73" spans="1:7" x14ac:dyDescent="0.35">
      <c r="A73">
        <v>2093</v>
      </c>
      <c r="B73" s="29">
        <f>'Total Severity'!B73/('Property Value'!B73/'Population Estimate'!B73)</f>
        <v>5175.7957428568589</v>
      </c>
      <c r="C73" s="29">
        <f>'Total Severity'!C73/('Property Value'!C73/'Population Estimate'!C73)</f>
        <v>15260.928324334567</v>
      </c>
      <c r="D73" s="29">
        <f>'Total Severity'!D73/('Property Value'!D73/'Population Estimate'!D73)</f>
        <v>10835.773686861341</v>
      </c>
      <c r="E73" s="29">
        <f>'Total Severity'!E73/('Property Value'!E73/'Population Estimate'!E73)</f>
        <v>8088.0129409305864</v>
      </c>
      <c r="F73" s="29">
        <f>'Total Severity'!F73/('Property Value'!F73/'Population Estimate'!F73)</f>
        <v>4934.1166996231632</v>
      </c>
      <c r="G73" s="29">
        <f>'Total Severity'!G73/('Property Value'!G73/'Population Estimate'!G73)</f>
        <v>1766.4429739095019</v>
      </c>
    </row>
    <row r="74" spans="1:7" x14ac:dyDescent="0.35">
      <c r="A74">
        <v>2094</v>
      </c>
      <c r="B74" s="29">
        <f>'Total Severity'!B74/('Property Value'!B74/'Population Estimate'!B74)</f>
        <v>5289.5919795163518</v>
      </c>
      <c r="C74" s="29">
        <f>'Total Severity'!C74/('Property Value'!C74/'Population Estimate'!C74)</f>
        <v>15596.458607506245</v>
      </c>
      <c r="D74" s="29">
        <f>'Total Severity'!D74/('Property Value'!D74/'Population Estimate'!D74)</f>
        <v>11074.011501512461</v>
      </c>
      <c r="E74" s="29">
        <f>'Total Severity'!E74/('Property Value'!E74/'Population Estimate'!E74)</f>
        <v>8265.8378552930608</v>
      </c>
      <c r="F74" s="29">
        <f>'Total Severity'!F74/('Property Value'!F74/'Population Estimate'!F74)</f>
        <v>5042.5993252041253</v>
      </c>
      <c r="G74" s="29">
        <f>'Total Severity'!G74/('Property Value'!G74/'Population Estimate'!G74)</f>
        <v>1805.2803957652482</v>
      </c>
    </row>
    <row r="75" spans="1:7" x14ac:dyDescent="0.35">
      <c r="A75">
        <v>2095</v>
      </c>
      <c r="B75" s="29">
        <f>'Total Severity'!B75/('Property Value'!B75/'Population Estimate'!B75)</f>
        <v>5405.8901664306895</v>
      </c>
      <c r="C75" s="29">
        <f>'Total Severity'!C75/('Property Value'!C75/'Population Estimate'!C75)</f>
        <v>15939.365936722092</v>
      </c>
      <c r="D75" s="29">
        <f>'Total Severity'!D75/('Property Value'!D75/'Population Estimate'!D75)</f>
        <v>11317.48726759833</v>
      </c>
      <c r="E75" s="29">
        <f>'Total Severity'!E75/('Property Value'!E75/'Population Estimate'!E75)</f>
        <v>8447.5724691576215</v>
      </c>
      <c r="F75" s="29">
        <f>'Total Severity'!F75/('Property Value'!F75/'Population Estimate'!F75)</f>
        <v>5153.4670747635773</v>
      </c>
      <c r="G75" s="29">
        <f>'Total Severity'!G75/('Property Value'!G75/'Population Estimate'!G75)</f>
        <v>1844.971706118205</v>
      </c>
    </row>
    <row r="76" spans="1:7" x14ac:dyDescent="0.35">
      <c r="A76">
        <v>2096</v>
      </c>
      <c r="B76" s="29">
        <f>'Total Severity'!B76/('Property Value'!B76/'Population Estimate'!B76)</f>
        <v>5524.7453120541177</v>
      </c>
      <c r="C76" s="29">
        <f>'Total Severity'!C76/('Property Value'!C76/'Population Estimate'!C76)</f>
        <v>16289.812505414602</v>
      </c>
      <c r="D76" s="29">
        <f>'Total Severity'!D76/('Property Value'!D76/'Population Estimate'!D76)</f>
        <v>11566.316147924963</v>
      </c>
      <c r="E76" s="29">
        <f>'Total Severity'!E76/('Property Value'!E76/'Population Estimate'!E76)</f>
        <v>8633.3027420775252</v>
      </c>
      <c r="F76" s="29">
        <f>'Total Severity'!F76/('Property Value'!F76/'Population Estimate'!F76)</f>
        <v>5266.7723881863612</v>
      </c>
      <c r="G76" s="29">
        <f>'Total Severity'!G76/('Property Value'!G76/'Population Estimate'!G76)</f>
        <v>1885.5356787574369</v>
      </c>
    </row>
    <row r="77" spans="1:7" x14ac:dyDescent="0.35">
      <c r="A77">
        <v>2097</v>
      </c>
      <c r="B77" s="29">
        <f>'Total Severity'!B77/('Property Value'!B77/'Population Estimate'!B77)</f>
        <v>5646.2136342694221</v>
      </c>
      <c r="C77" s="29">
        <f>'Total Severity'!C77/('Property Value'!C77/'Population Estimate'!C77)</f>
        <v>16647.964073038434</v>
      </c>
      <c r="D77" s="29">
        <f>'Total Severity'!D77/('Property Value'!D77/'Population Estimate'!D77)</f>
        <v>11820.61583729433</v>
      </c>
      <c r="E77" s="29">
        <f>'Total Severity'!E77/('Property Value'!E77/'Population Estimate'!E77)</f>
        <v>8823.116523532557</v>
      </c>
      <c r="F77" s="29">
        <f>'Total Severity'!F77/('Property Value'!F77/'Population Estimate'!F77)</f>
        <v>5382.5688583126966</v>
      </c>
      <c r="G77" s="29">
        <f>'Total Severity'!G77/('Property Value'!G77/'Population Estimate'!G77)</f>
        <v>1926.9915002368539</v>
      </c>
    </row>
    <row r="78" spans="1:7" x14ac:dyDescent="0.35">
      <c r="A78">
        <v>2098</v>
      </c>
      <c r="B78" s="29">
        <f>'Total Severity'!B78/('Property Value'!B78/'Population Estimate'!B78)</f>
        <v>5770.3525869786999</v>
      </c>
      <c r="C78" s="29">
        <f>'Total Severity'!C78/('Property Value'!C78/'Population Estimate'!C78)</f>
        <v>17013.990043473765</v>
      </c>
      <c r="D78" s="29">
        <f>'Total Severity'!D78/('Property Value'!D78/'Population Estimate'!D78)</f>
        <v>12080.506618173416</v>
      </c>
      <c r="E78" s="29">
        <f>'Total Severity'!E78/('Property Value'!E78/'Population Estimate'!E78)</f>
        <v>9017.103594481383</v>
      </c>
      <c r="F78" s="29">
        <f>'Total Severity'!F78/('Property Value'!F78/'Population Estimate'!F78)</f>
        <v>5500.9112562873279</v>
      </c>
      <c r="G78" s="29">
        <f>'Total Severity'!G78/('Property Value'!G78/'Population Estimate'!G78)</f>
        <v>1969.3587789503581</v>
      </c>
    </row>
    <row r="79" spans="1:7" x14ac:dyDescent="0.35">
      <c r="A79">
        <v>2099</v>
      </c>
      <c r="B79" s="29">
        <f>'Total Severity'!B79/('Property Value'!B79/'Population Estimate'!B79)</f>
        <v>5897.2208872787633</v>
      </c>
      <c r="C79" s="29">
        <f>'Total Severity'!C79/('Property Value'!C79/'Population Estimate'!C79)</f>
        <v>17388.063545153476</v>
      </c>
      <c r="D79" s="29">
        <f>'Total Severity'!D79/('Property Value'!D79/'Population Estimate'!D79)</f>
        <v>12346.111417587208</v>
      </c>
      <c r="E79" s="29">
        <f>'Total Severity'!E79/('Property Value'!E79/'Population Estimate'!E79)</f>
        <v>9215.355709827496</v>
      </c>
      <c r="F79" s="29">
        <f>'Total Severity'!F79/('Property Value'!F79/'Population Estimate'!F79)</f>
        <v>5621.8555574659958</v>
      </c>
      <c r="G79" s="29">
        <f>'Total Severity'!G79/('Property Value'!G79/'Population Estimate'!G79)</f>
        <v>2012.6575544065142</v>
      </c>
    </row>
    <row r="80" spans="1:7" x14ac:dyDescent="0.35">
      <c r="A80">
        <v>2100</v>
      </c>
      <c r="B80" s="29">
        <f>'Total Severity'!B80/('Property Value'!B80/'Population Estimate'!B80)</f>
        <v>6458.5547130025307</v>
      </c>
      <c r="C80" s="29">
        <f>'Total Severity'!C80/('Property Value'!C80/'Population Estimate'!C80)</f>
        <v>19043.166587466843</v>
      </c>
      <c r="D80" s="29">
        <f>'Total Severity'!D80/('Property Value'!D80/'Population Estimate'!D80)</f>
        <v>13521.290385327055</v>
      </c>
      <c r="E80" s="29">
        <f>'Total Severity'!E80/('Property Value'!E80/'Population Estimate'!E80)</f>
        <v>10092.530055994788</v>
      </c>
      <c r="F80" s="29">
        <f>'Total Severity'!F80/('Property Value'!F80/'Population Estimate'!F80)</f>
        <v>6156.9784141570581</v>
      </c>
      <c r="G80" s="29">
        <f>'Total Severity'!G80/('Property Value'!G80/'Population Estimate'!G80)</f>
        <v>2204.2347034537802</v>
      </c>
    </row>
    <row r="81" spans="1:7" x14ac:dyDescent="0.35">
      <c r="A81">
        <v>2101</v>
      </c>
      <c r="B81" s="29">
        <f>'Total Severity'!B81/('Property Value'!B81/'Population Estimate'!B81)</f>
        <v>6600.5539836680036</v>
      </c>
      <c r="C81" s="29">
        <f>'Total Severity'!C81/('Property Value'!C81/'Population Estimate'!C81)</f>
        <v>19461.854031754861</v>
      </c>
      <c r="D81" s="29">
        <f>'Total Severity'!D81/('Property Value'!D81/'Population Estimate'!D81)</f>
        <v>13818.572588310803</v>
      </c>
      <c r="E81" s="29">
        <f>'Total Severity'!E81/('Property Value'!E81/'Population Estimate'!E81)</f>
        <v>10314.426745084589</v>
      </c>
      <c r="F81" s="29">
        <f>'Total Severity'!F81/('Property Value'!F81/'Population Estimate'!F81)</f>
        <v>6292.3471588938983</v>
      </c>
      <c r="G81" s="29">
        <f>'Total Severity'!G81/('Property Value'!G81/'Population Estimate'!G81)</f>
        <v>2252.6975150540002</v>
      </c>
    </row>
    <row r="82" spans="1:7" x14ac:dyDescent="0.35">
      <c r="A82">
        <v>2102</v>
      </c>
      <c r="B82" s="29">
        <f>'Total Severity'!B82/('Property Value'!B82/'Population Estimate'!B82)</f>
        <v>6745.6752829862517</v>
      </c>
      <c r="C82" s="29">
        <f>'Total Severity'!C82/('Property Value'!C82/'Population Estimate'!C82)</f>
        <v>19889.746834573947</v>
      </c>
      <c r="D82" s="29">
        <f>'Total Severity'!D82/('Property Value'!D82/'Population Estimate'!D82)</f>
        <v>14122.390906243083</v>
      </c>
      <c r="E82" s="29">
        <f>'Total Severity'!E82/('Property Value'!E82/'Population Estimate'!E82)</f>
        <v>10541.202105860864</v>
      </c>
      <c r="F82" s="29">
        <f>'Total Severity'!F82/('Property Value'!F82/'Population Estimate'!F82)</f>
        <v>6430.6921520141168</v>
      </c>
      <c r="G82" s="29">
        <f>'Total Severity'!G82/('Property Value'!G82/'Population Estimate'!G82)</f>
        <v>2302.2258411860985</v>
      </c>
    </row>
    <row r="83" spans="1:7" x14ac:dyDescent="0.35">
      <c r="A83">
        <v>2103</v>
      </c>
      <c r="B83" s="29">
        <f>'Total Severity'!B83/('Property Value'!B83/'Population Estimate'!B83)</f>
        <v>6893.9872525979226</v>
      </c>
      <c r="C83" s="29">
        <f>'Total Severity'!C83/('Property Value'!C83/'Population Estimate'!C83)</f>
        <v>20327.047387055813</v>
      </c>
      <c r="D83" s="29">
        <f>'Total Severity'!D83/('Property Value'!D83/'Population Estimate'!D83)</f>
        <v>14432.889043651743</v>
      </c>
      <c r="E83" s="29">
        <f>'Total Severity'!E83/('Property Value'!E83/'Population Estimate'!E83)</f>
        <v>10772.963401922361</v>
      </c>
      <c r="F83" s="29">
        <f>'Total Severity'!F83/('Property Value'!F83/'Population Estimate'!F83)</f>
        <v>6572.078829999793</v>
      </c>
      <c r="G83" s="29">
        <f>'Total Severity'!G83/('Property Value'!G83/'Population Estimate'!G83)</f>
        <v>2352.8431084978502</v>
      </c>
    </row>
    <row r="84" spans="1:7" x14ac:dyDescent="0.35">
      <c r="A84">
        <v>2104</v>
      </c>
      <c r="B84" s="29">
        <f>'Total Severity'!B84/('Property Value'!B84/'Population Estimate'!B84)</f>
        <v>7045.5600433145737</v>
      </c>
      <c r="C84" s="29">
        <f>'Total Severity'!C84/('Property Value'!C84/'Population Estimate'!C84)</f>
        <v>20773.962530150187</v>
      </c>
      <c r="D84" s="29">
        <f>'Total Severity'!D84/('Property Value'!D84/'Population Estimate'!D84)</f>
        <v>14750.213864585468</v>
      </c>
      <c r="E84" s="29">
        <f>'Total Severity'!E84/('Property Value'!E84/'Population Estimate'!E84)</f>
        <v>11009.820255190021</v>
      </c>
      <c r="F84" s="29">
        <f>'Total Severity'!F84/('Property Value'!F84/'Population Estimate'!F84)</f>
        <v>6716.5740680345734</v>
      </c>
      <c r="G84" s="29">
        <f>'Total Severity'!G84/('Property Value'!G84/'Population Estimate'!G84)</f>
        <v>2404.5732587007046</v>
      </c>
    </row>
    <row r="85" spans="1:7" x14ac:dyDescent="0.35">
      <c r="A85">
        <v>2105</v>
      </c>
      <c r="B85" s="29">
        <f>'Total Severity'!B85/('Property Value'!B85/'Population Estimate'!B85)</f>
        <v>7200.4653482996473</v>
      </c>
      <c r="C85" s="29">
        <f>'Total Severity'!C85/('Property Value'!C85/'Population Estimate'!C85)</f>
        <v>21230.703652459546</v>
      </c>
      <c r="D85" s="29">
        <f>'Total Severity'!D85/('Property Value'!D85/'Population Estimate'!D85)</f>
        <v>15074.515462079742</v>
      </c>
      <c r="E85" s="29">
        <f>'Total Severity'!E85/('Property Value'!E85/'Population Estimate'!E85)</f>
        <v>11251.884697757561</v>
      </c>
      <c r="F85" s="29">
        <f>'Total Severity'!F85/('Property Value'!F85/'Population Estimate'!F85)</f>
        <v>6864.2462116352817</v>
      </c>
      <c r="G85" s="29">
        <f>'Total Severity'!G85/('Property Value'!G85/'Population Estimate'!G85)</f>
        <v>2457.4407598940884</v>
      </c>
    </row>
    <row r="86" spans="1:7" x14ac:dyDescent="0.35">
      <c r="A86">
        <v>2106</v>
      </c>
      <c r="B86" s="29">
        <f>'Total Severity'!B86/('Property Value'!B86/'Population Estimate'!B86)</f>
        <v>7358.7764369789929</v>
      </c>
      <c r="C86" s="29">
        <f>'Total Severity'!C86/('Property Value'!C86/'Population Estimate'!C86)</f>
        <v>21697.486790224822</v>
      </c>
      <c r="D86" s="29">
        <f>'Total Severity'!D86/('Property Value'!D86/'Population Estimate'!D86)</f>
        <v>15405.94722915005</v>
      </c>
      <c r="E86" s="29">
        <f>'Total Severity'!E86/('Property Value'!E86/'Population Estimate'!E86)</f>
        <v>11499.271224882104</v>
      </c>
      <c r="F86" s="29">
        <f>'Total Severity'!F86/('Property Value'!F86/'Population Estimate'!F86)</f>
        <v>7015.1651089790012</v>
      </c>
      <c r="G86" s="29">
        <f>'Total Severity'!G86/('Property Value'!G86/'Population Estimate'!G86)</f>
        <v>2511.470618138695</v>
      </c>
    </row>
    <row r="87" spans="1:7" x14ac:dyDescent="0.35">
      <c r="A87">
        <v>2107</v>
      </c>
      <c r="B87" s="29">
        <f>'Total Severity'!B87/('Property Value'!B87/'Population Estimate'!B87)</f>
        <v>7520.5681896969163</v>
      </c>
      <c r="C87" s="29">
        <f>'Total Severity'!C87/('Property Value'!C87/'Population Estimate'!C87)</f>
        <v>22174.532729509476</v>
      </c>
      <c r="D87" s="29">
        <f>'Total Severity'!D87/('Property Value'!D87/'Population Estimate'!D87)</f>
        <v>15744.665931346048</v>
      </c>
      <c r="E87" s="29">
        <f>'Total Severity'!E87/('Property Value'!E87/'Population Estimate'!E87)</f>
        <v>11752.096849139853</v>
      </c>
      <c r="F87" s="29">
        <f>'Total Severity'!F87/('Property Value'!F87/'Population Estimate'!F87)</f>
        <v>7169.4021439409262</v>
      </c>
      <c r="G87" s="29">
        <f>'Total Severity'!G87/('Property Value'!G87/'Population Estimate'!G87)</f>
        <v>2566.6883892842243</v>
      </c>
    </row>
    <row r="88" spans="1:7" x14ac:dyDescent="0.35">
      <c r="A88">
        <v>2108</v>
      </c>
      <c r="B88" s="29">
        <f>'Total Severity'!B88/('Property Value'!B88/'Population Estimate'!B88)</f>
        <v>7685.9171331342077</v>
      </c>
      <c r="C88" s="29">
        <f>'Total Severity'!C88/('Property Value'!C88/'Population Estimate'!C88)</f>
        <v>22662.067110630196</v>
      </c>
      <c r="D88" s="29">
        <f>'Total Severity'!D88/('Property Value'!D88/'Population Estimate'!D88)</f>
        <v>16090.831780900839</v>
      </c>
      <c r="E88" s="29">
        <f>'Total Severity'!E88/('Property Value'!E88/'Population Estimate'!E88)</f>
        <v>12010.48115577245</v>
      </c>
      <c r="F88" s="29">
        <f>'Total Severity'!F88/('Property Value'!F88/'Population Estimate'!F88)</f>
        <v>7327.0302698585583</v>
      </c>
      <c r="G88" s="29">
        <f>'Total Severity'!G88/('Property Value'!G88/'Population Estimate'!G88)</f>
        <v>2623.1201910571722</v>
      </c>
    </row>
    <row r="89" spans="1:7" x14ac:dyDescent="0.35">
      <c r="A89">
        <v>2109</v>
      </c>
      <c r="B89" s="29">
        <f>'Total Severity'!B89/('Property Value'!B89/'Population Estimate'!B89)</f>
        <v>7854.9014765048842</v>
      </c>
      <c r="C89" s="29">
        <f>'Total Severity'!C89/('Property Value'!C89/'Population Estimate'!C89)</f>
        <v>23160.320534883598</v>
      </c>
      <c r="D89" s="29">
        <f>'Total Severity'!D89/('Property Value'!D89/'Population Estimate'!D89)</f>
        <v>16444.608512510578</v>
      </c>
      <c r="E89" s="29">
        <f>'Total Severity'!E89/('Property Value'!E89/'Population Estimate'!E89)</f>
        <v>12274.546359250184</v>
      </c>
      <c r="F89" s="29">
        <f>'Total Severity'!F89/('Property Value'!F89/'Population Estimate'!F89)</f>
        <v>7488.1240440382717</v>
      </c>
      <c r="G89" s="29">
        <f>'Total Severity'!G89/('Property Value'!G89/'Population Estimate'!G89)</f>
        <v>2680.7927154143781</v>
      </c>
    </row>
    <row r="90" spans="1:7" x14ac:dyDescent="0.35">
      <c r="A90">
        <v>2110</v>
      </c>
      <c r="B90" s="29">
        <f>'Total Severity'!B90/('Property Value'!B90/'Population Estimate'!B90)</f>
        <v>8582.7054328030772</v>
      </c>
      <c r="C90" s="29">
        <f>'Total Severity'!C90/('Property Value'!C90/'Population Estimate'!C90)</f>
        <v>25306.263799078795</v>
      </c>
      <c r="D90" s="29">
        <f>'Total Severity'!D90/('Property Value'!D90/'Population Estimate'!D90)</f>
        <v>17968.300588213817</v>
      </c>
      <c r="E90" s="29">
        <f>'Total Severity'!E90/('Property Value'!E90/'Population Estimate'!E90)</f>
        <v>13411.857047200776</v>
      </c>
      <c r="F90" s="29">
        <f>'Total Severity'!F90/('Property Value'!F90/'Population Estimate'!F90)</f>
        <v>8181.9438609772988</v>
      </c>
      <c r="G90" s="29">
        <f>'Total Severity'!G90/('Property Value'!G90/'Population Estimate'!G90)</f>
        <v>2929.1843152492015</v>
      </c>
    </row>
    <row r="91" spans="1:7" x14ac:dyDescent="0.35">
      <c r="A91">
        <v>2111</v>
      </c>
      <c r="B91" s="29">
        <f>'Total Severity'!B91/('Property Value'!B91/'Population Estimate'!B91)</f>
        <v>8771.4067701690074</v>
      </c>
      <c r="C91" s="29">
        <f>'Total Severity'!C91/('Property Value'!C91/'Population Estimate'!C91)</f>
        <v>25862.653140412815</v>
      </c>
      <c r="D91" s="29">
        <f>'Total Severity'!D91/('Property Value'!D91/'Population Estimate'!D91)</f>
        <v>18363.355781210415</v>
      </c>
      <c r="E91" s="29">
        <f>'Total Severity'!E91/('Property Value'!E91/'Population Estimate'!E91)</f>
        <v>13706.733223621166</v>
      </c>
      <c r="F91" s="29">
        <f>'Total Severity'!F91/('Property Value'!F91/'Population Estimate'!F91)</f>
        <v>8361.8339621706145</v>
      </c>
      <c r="G91" s="29">
        <f>'Total Severity'!G91/('Property Value'!G91/'Population Estimate'!G91)</f>
        <v>2993.5860358961972</v>
      </c>
    </row>
    <row r="92" spans="1:7" x14ac:dyDescent="0.35">
      <c r="A92">
        <v>2112</v>
      </c>
      <c r="B92" s="29">
        <f>'Total Severity'!B92/('Property Value'!B92/'Population Estimate'!B92)</f>
        <v>8964.2569385769093</v>
      </c>
      <c r="C92" s="29">
        <f>'Total Severity'!C92/('Property Value'!C92/'Population Estimate'!C92)</f>
        <v>26431.275385885037</v>
      </c>
      <c r="D92" s="29">
        <f>'Total Severity'!D92/('Property Value'!D92/'Population Estimate'!D92)</f>
        <v>18767.096748621098</v>
      </c>
      <c r="E92" s="29">
        <f>'Total Severity'!E92/('Property Value'!E92/'Population Estimate'!E92)</f>
        <v>14008.092615536194</v>
      </c>
      <c r="F92" s="29">
        <f>'Total Severity'!F92/('Property Value'!F92/'Population Estimate'!F92)</f>
        <v>8545.6791685390854</v>
      </c>
      <c r="G92" s="29">
        <f>'Total Severity'!G92/('Property Value'!G92/'Population Estimate'!G92)</f>
        <v>3059.4037075984752</v>
      </c>
    </row>
    <row r="93" spans="1:7" x14ac:dyDescent="0.35">
      <c r="A93">
        <v>2113</v>
      </c>
      <c r="B93" s="29">
        <f>'Total Severity'!B93/('Property Value'!B93/'Population Estimate'!B93)</f>
        <v>9161.3471551811181</v>
      </c>
      <c r="C93" s="29">
        <f>'Total Severity'!C93/('Property Value'!C93/'Population Estimate'!C93)</f>
        <v>27012.399490941822</v>
      </c>
      <c r="D93" s="29">
        <f>'Total Severity'!D93/('Property Value'!D93/'Population Estimate'!D93)</f>
        <v>19179.714457881571</v>
      </c>
      <c r="E93" s="29">
        <f>'Total Severity'!E93/('Property Value'!E93/'Population Estimate'!E93)</f>
        <v>14316.077764414151</v>
      </c>
      <c r="F93" s="29">
        <f>'Total Severity'!F93/('Property Value'!F93/'Population Estimate'!F93)</f>
        <v>8733.5664379355403</v>
      </c>
      <c r="G93" s="29">
        <f>'Total Severity'!G93/('Property Value'!G93/'Population Estimate'!G93)</f>
        <v>3126.6684617818851</v>
      </c>
    </row>
    <row r="94" spans="1:7" x14ac:dyDescent="0.35">
      <c r="A94">
        <v>2114</v>
      </c>
      <c r="B94" s="29">
        <f>'Total Severity'!B94/('Property Value'!B94/'Population Estimate'!B94)</f>
        <v>9362.7706426573332</v>
      </c>
      <c r="C94" s="29">
        <f>'Total Severity'!C94/('Property Value'!C94/'Population Estimate'!C94)</f>
        <v>27606.300324345906</v>
      </c>
      <c r="D94" s="29">
        <f>'Total Severity'!D94/('Property Value'!D94/'Population Estimate'!D94)</f>
        <v>19601.404075081551</v>
      </c>
      <c r="E94" s="29">
        <f>'Total Severity'!E94/('Property Value'!E94/'Population Estimate'!E94)</f>
        <v>14630.834345672856</v>
      </c>
      <c r="F94" s="29">
        <f>'Total Severity'!F94/('Property Value'!F94/'Population Estimate'!F94)</f>
        <v>8925.5846400881928</v>
      </c>
      <c r="G94" s="29">
        <f>'Total Severity'!G94/('Property Value'!G94/'Population Estimate'!G94)</f>
        <v>3195.4121143349739</v>
      </c>
    </row>
    <row r="95" spans="1:7" x14ac:dyDescent="0.35">
      <c r="A95">
        <v>2115</v>
      </c>
      <c r="B95" s="29">
        <f>'Total Severity'!B95/('Property Value'!B95/'Population Estimate'!B95)</f>
        <v>9568.6226732964533</v>
      </c>
      <c r="C95" s="29">
        <f>'Total Severity'!C95/('Property Value'!C95/'Population Estimate'!C95)</f>
        <v>28213.258798187904</v>
      </c>
      <c r="D95" s="29">
        <f>'Total Severity'!D95/('Property Value'!D95/'Population Estimate'!D95)</f>
        <v>20032.365057277333</v>
      </c>
      <c r="E95" s="29">
        <f>'Total Severity'!E95/('Property Value'!E95/'Population Estimate'!E95)</f>
        <v>14952.511237583407</v>
      </c>
      <c r="F95" s="29">
        <f>'Total Severity'!F95/('Property Value'!F95/'Population Estimate'!F95)</f>
        <v>9121.8245986355487</v>
      </c>
      <c r="G95" s="29">
        <f>'Total Severity'!G95/('Property Value'!G95/'Population Estimate'!G95)</f>
        <v>3265.667180657736</v>
      </c>
    </row>
    <row r="96" spans="1:7" x14ac:dyDescent="0.35">
      <c r="A96">
        <v>2116</v>
      </c>
      <c r="B96" s="29">
        <f>'Total Severity'!B96/('Property Value'!B96/'Population Estimate'!B96)</f>
        <v>9779.0006140678961</v>
      </c>
      <c r="C96" s="29">
        <f>'Total Severity'!C96/('Property Value'!C96/'Population Estimate'!C96)</f>
        <v>28833.562000756327</v>
      </c>
      <c r="D96" s="29">
        <f>'Total Severity'!D96/('Property Value'!D96/'Population Estimate'!D96)</f>
        <v>20472.801246833962</v>
      </c>
      <c r="E96" s="29">
        <f>'Total Severity'!E96/('Property Value'!E96/'Population Estimate'!E96)</f>
        <v>15281.260591688824</v>
      </c>
      <c r="F96" s="29">
        <f>'Total Severity'!F96/('Property Value'!F96/'Population Estimate'!F96)</f>
        <v>9322.3791340855441</v>
      </c>
      <c r="G96" s="29">
        <f>'Total Severity'!G96/('Property Value'!G96/'Population Estimate'!G96)</f>
        <v>3337.4668910412347</v>
      </c>
    </row>
    <row r="97" spans="1:7" x14ac:dyDescent="0.35">
      <c r="A97">
        <v>2117</v>
      </c>
      <c r="B97" s="29">
        <f>'Total Severity'!B97/('Property Value'!B97/'Population Estimate'!B97)</f>
        <v>9994.0039726736923</v>
      </c>
      <c r="C97" s="29">
        <f>'Total Severity'!C97/('Property Value'!C97/'Population Estimate'!C97)</f>
        <v>29467.503332328881</v>
      </c>
      <c r="D97" s="29">
        <f>'Total Severity'!D97/('Property Value'!D97/'Population Estimate'!D97)</f>
        <v>20922.920967841648</v>
      </c>
      <c r="E97" s="29">
        <f>'Total Severity'!E97/('Property Value'!E97/'Population Estimate'!E97)</f>
        <v>15617.237904771002</v>
      </c>
      <c r="F97" s="29">
        <f>'Total Severity'!F97/('Property Value'!F97/'Population Estimate'!F97)</f>
        <v>9527.3431077191653</v>
      </c>
      <c r="G97" s="29">
        <f>'Total Severity'!G97/('Property Value'!G97/'Population Estimate'!G97)</f>
        <v>3410.8452063853633</v>
      </c>
    </row>
    <row r="98" spans="1:7" x14ac:dyDescent="0.35">
      <c r="A98">
        <v>2118</v>
      </c>
      <c r="B98" s="29">
        <f>'Total Severity'!B98/('Property Value'!B98/'Population Estimate'!B98)</f>
        <v>10213.734444615107</v>
      </c>
      <c r="C98" s="29">
        <f>'Total Severity'!C98/('Property Value'!C98/'Population Estimate'!C98)</f>
        <v>30115.382643949324</v>
      </c>
      <c r="D98" s="29">
        <f>'Total Severity'!D98/('Property Value'!D98/'Population Estimate'!D98)</f>
        <v>21382.937124652002</v>
      </c>
      <c r="E98" s="29">
        <f>'Total Severity'!E98/('Property Value'!E98/'Population Estimate'!E98)</f>
        <v>15960.602092399859</v>
      </c>
      <c r="F98" s="29">
        <f>'Total Severity'!F98/('Property Value'!F98/'Population Estimate'!F98)</f>
        <v>9736.8134664593636</v>
      </c>
      <c r="G98" s="29">
        <f>'Total Severity'!G98/('Property Value'!G98/'Population Estimate'!G98)</f>
        <v>3485.8368342621798</v>
      </c>
    </row>
    <row r="99" spans="1:7" x14ac:dyDescent="0.35">
      <c r="A99">
        <v>2119</v>
      </c>
      <c r="B99" s="29">
        <f>'Total Severity'!B99/('Property Value'!B99/'Population Estimate'!B99)</f>
        <v>10438.29596129411</v>
      </c>
      <c r="C99" s="29">
        <f>'Total Severity'!C99/('Property Value'!C99/'Population Estimate'!C99)</f>
        <v>30777.506379255483</v>
      </c>
      <c r="D99" s="29">
        <f>'Total Severity'!D99/('Property Value'!D99/'Population Estimate'!D99)</f>
        <v>21853.067302580715</v>
      </c>
      <c r="E99" s="29">
        <f>'Total Severity'!E99/('Property Value'!E99/'Population Estimate'!E99)</f>
        <v>16311.515564099618</v>
      </c>
      <c r="F99" s="29">
        <f>'Total Severity'!F99/('Property Value'!F99/'Population Estimate'!F99)</f>
        <v>9950.8892887264501</v>
      </c>
      <c r="G99" s="29">
        <f>'Total Severity'!G99/('Property Value'!G99/'Population Estimate'!G99)</f>
        <v>3562.4772453324067</v>
      </c>
    </row>
    <row r="100" spans="1:7" x14ac:dyDescent="0.35">
      <c r="A100">
        <v>2120</v>
      </c>
      <c r="B100" s="29">
        <f>'Total Severity'!B100/('Property Value'!B100/'Population Estimate'!B100)</f>
        <v>11380.820959767532</v>
      </c>
      <c r="C100" s="29">
        <f>'Total Severity'!C100/('Property Value'!C100/'Population Estimate'!C100)</f>
        <v>33556.558559868994</v>
      </c>
      <c r="D100" s="29">
        <f>'Total Severity'!D100/('Property Value'!D100/'Population Estimate'!D100)</f>
        <v>23826.288056464273</v>
      </c>
      <c r="E100" s="29">
        <f>'Total Severity'!E100/('Property Value'!E100/'Population Estimate'!E100)</f>
        <v>17784.362400322705</v>
      </c>
      <c r="F100" s="29">
        <f>'Total Severity'!F100/('Property Value'!F100/'Population Estimate'!F100)</f>
        <v>10849.403945375763</v>
      </c>
      <c r="G100" s="29">
        <f>'Total Severity'!G100/('Property Value'!G100/'Population Estimate'!G100)</f>
        <v>3884.1508089743274</v>
      </c>
    </row>
    <row r="101" spans="1:7" x14ac:dyDescent="0.35">
      <c r="A101">
        <v>2121</v>
      </c>
      <c r="B101" s="29">
        <f>'Total Severity'!B101/('Property Value'!B101/'Population Estimate'!B101)</f>
        <v>11631.042309229479</v>
      </c>
      <c r="C101" s="29">
        <f>'Total Severity'!C101/('Property Value'!C101/'Population Estimate'!C101)</f>
        <v>34294.340781013845</v>
      </c>
      <c r="D101" s="29">
        <f>'Total Severity'!D101/('Property Value'!D101/'Population Estimate'!D101)</f>
        <v>24350.138310433947</v>
      </c>
      <c r="E101" s="29">
        <f>'Total Severity'!E101/('Property Value'!E101/'Population Estimate'!E101)</f>
        <v>18175.373485978158</v>
      </c>
      <c r="F101" s="29">
        <f>'Total Severity'!F101/('Property Value'!F101/'Population Estimate'!F101)</f>
        <v>11087.941438028238</v>
      </c>
      <c r="G101" s="29">
        <f>'Total Severity'!G101/('Property Value'!G101/'Population Estimate'!G101)</f>
        <v>3969.548642783594</v>
      </c>
    </row>
    <row r="102" spans="1:7" x14ac:dyDescent="0.35">
      <c r="A102">
        <v>2122</v>
      </c>
      <c r="B102" s="29">
        <f>'Total Severity'!B102/('Property Value'!B102/'Population Estimate'!B102)</f>
        <v>11886.765082881111</v>
      </c>
      <c r="C102" s="29">
        <f>'Total Severity'!C102/('Property Value'!C102/'Population Estimate'!C102)</f>
        <v>35048.344051908665</v>
      </c>
      <c r="D102" s="29">
        <f>'Total Severity'!D102/('Property Value'!D102/'Population Estimate'!D102)</f>
        <v>24885.506056676586</v>
      </c>
      <c r="E102" s="29">
        <f>'Total Severity'!E102/('Property Value'!E102/'Population Estimate'!E102)</f>
        <v>18574.98143137274</v>
      </c>
      <c r="F102" s="29">
        <f>'Total Severity'!F102/('Property Value'!F102/'Population Estimate'!F102)</f>
        <v>11331.723470904986</v>
      </c>
      <c r="G102" s="29">
        <f>'Total Severity'!G102/('Property Value'!G102/'Population Estimate'!G102)</f>
        <v>4056.8240530253906</v>
      </c>
    </row>
    <row r="103" spans="1:7" x14ac:dyDescent="0.35">
      <c r="A103">
        <v>2123</v>
      </c>
      <c r="B103" s="29">
        <f>'Total Severity'!B103/('Property Value'!B103/'Population Estimate'!B103)</f>
        <v>12148.11023630108</v>
      </c>
      <c r="C103" s="29">
        <f>'Total Severity'!C103/('Property Value'!C103/'Population Estimate'!C103)</f>
        <v>35818.92501228732</v>
      </c>
      <c r="D103" s="29">
        <f>'Total Severity'!D103/('Property Value'!D103/'Population Estimate'!D103)</f>
        <v>25432.644521428629</v>
      </c>
      <c r="E103" s="29">
        <f>'Total Severity'!E103/('Property Value'!E103/'Population Estimate'!E103)</f>
        <v>18983.375249043664</v>
      </c>
      <c r="F103" s="29">
        <f>'Total Severity'!F103/('Property Value'!F103/'Population Estimate'!F103)</f>
        <v>11580.865351674665</v>
      </c>
      <c r="G103" s="29">
        <f>'Total Severity'!G103/('Property Value'!G103/'Population Estimate'!G103)</f>
        <v>4146.0183205273752</v>
      </c>
    </row>
    <row r="104" spans="1:7" x14ac:dyDescent="0.35">
      <c r="A104">
        <v>2124</v>
      </c>
      <c r="B104" s="29">
        <f>'Total Severity'!B104/('Property Value'!B104/'Population Estimate'!B104)</f>
        <v>12415.201384425231</v>
      </c>
      <c r="C104" s="29">
        <f>'Total Severity'!C104/('Property Value'!C104/'Population Estimate'!C104)</f>
        <v>36606.448143046931</v>
      </c>
      <c r="D104" s="29">
        <f>'Total Severity'!D104/('Property Value'!D104/'Population Estimate'!D104)</f>
        <v>25991.812498416806</v>
      </c>
      <c r="E104" s="29">
        <f>'Total Severity'!E104/('Property Value'!E104/'Population Estimate'!E104)</f>
        <v>19400.748107201263</v>
      </c>
      <c r="F104" s="29">
        <f>'Total Severity'!F104/('Property Value'!F104/'Population Estimate'!F104)</f>
        <v>11835.48492318687</v>
      </c>
      <c r="G104" s="29">
        <f>'Total Severity'!G104/('Property Value'!G104/'Population Estimate'!G104)</f>
        <v>4237.1736337269849</v>
      </c>
    </row>
    <row r="105" spans="1:7" x14ac:dyDescent="0.35">
      <c r="A105">
        <v>2125</v>
      </c>
      <c r="B105" s="29">
        <f>'Total Severity'!B105/('Property Value'!B105/'Population Estimate'!B105)</f>
        <v>12688.164860015848</v>
      </c>
      <c r="C105" s="29">
        <f>'Total Severity'!C105/('Property Value'!C105/'Population Estimate'!C105)</f>
        <v>37411.285938645553</v>
      </c>
      <c r="D105" s="29">
        <f>'Total Severity'!D105/('Property Value'!D105/'Population Estimate'!D105)</f>
        <v>26563.274471266301</v>
      </c>
      <c r="E105" s="29">
        <f>'Total Severity'!E105/('Property Value'!E105/'Population Estimate'!E105)</f>
        <v>19827.297421096664</v>
      </c>
      <c r="F105" s="29">
        <f>'Total Severity'!F105/('Property Value'!F105/'Population Estimate'!F105)</f>
        <v>12095.702619211217</v>
      </c>
      <c r="G105" s="29">
        <f>'Total Severity'!G105/('Property Value'!G105/'Population Estimate'!G105)</f>
        <v>4330.3331086263588</v>
      </c>
    </row>
    <row r="106" spans="1:7" x14ac:dyDescent="0.35">
      <c r="A106">
        <v>2126</v>
      </c>
      <c r="B106" s="29">
        <f>'Total Severity'!B106/('Property Value'!B106/'Population Estimate'!B106)</f>
        <v>12967.129773416404</v>
      </c>
      <c r="C106" s="29">
        <f>'Total Severity'!C106/('Property Value'!C106/'Population Estimate'!C106)</f>
        <v>38233.819083290131</v>
      </c>
      <c r="D106" s="29">
        <f>'Total Severity'!D106/('Property Value'!D106/'Population Estimate'!D106)</f>
        <v>27147.300738600188</v>
      </c>
      <c r="E106" s="29">
        <f>'Total Severity'!E106/('Property Value'!E106/'Population Estimate'!E106)</f>
        <v>20263.224946398095</v>
      </c>
      <c r="F106" s="29">
        <f>'Total Severity'!F106/('Property Value'!F106/'Population Estimate'!F106)</f>
        <v>12361.641521401909</v>
      </c>
      <c r="G106" s="29">
        <f>'Total Severity'!G106/('Property Value'!G106/'Population Estimate'!G106)</f>
        <v>4425.5408091859836</v>
      </c>
    </row>
    <row r="107" spans="1:7" x14ac:dyDescent="0.35">
      <c r="A107">
        <v>2127</v>
      </c>
      <c r="B107" s="29">
        <f>'Total Severity'!B107/('Property Value'!B107/'Population Estimate'!B107)</f>
        <v>13252.228073620114</v>
      </c>
      <c r="C107" s="29">
        <f>'Total Severity'!C107/('Property Value'!C107/'Population Estimate'!C107)</f>
        <v>39074.436630998236</v>
      </c>
      <c r="D107" s="29">
        <f>'Total Severity'!D107/('Property Value'!D107/'Population Estimate'!D107)</f>
        <v>27744.167541889274</v>
      </c>
      <c r="E107" s="29">
        <f>'Total Severity'!E107/('Property Value'!E107/'Population Estimate'!E107)</f>
        <v>20708.736874620383</v>
      </c>
      <c r="F107" s="29">
        <f>'Total Severity'!F107/('Property Value'!F107/'Population Estimate'!F107)</f>
        <v>12633.427417514727</v>
      </c>
      <c r="G107" s="29">
        <f>'Total Severity'!G107/('Property Value'!G107/'Population Estimate'!G107)</f>
        <v>4522.8417681667179</v>
      </c>
    </row>
    <row r="108" spans="1:7" x14ac:dyDescent="0.35">
      <c r="A108">
        <v>2128</v>
      </c>
      <c r="B108" s="29">
        <f>'Total Severity'!B108/('Property Value'!B108/'Population Estimate'!B108)</f>
        <v>13543.594610681112</v>
      </c>
      <c r="C108" s="29">
        <f>'Total Severity'!C108/('Property Value'!C108/'Population Estimate'!C108)</f>
        <v>39933.5361896186</v>
      </c>
      <c r="D108" s="29">
        <f>'Total Severity'!D108/('Property Value'!D108/'Population Estimate'!D108)</f>
        <v>28354.157196112916</v>
      </c>
      <c r="E108" s="29">
        <f>'Total Severity'!E108/('Property Value'!E108/'Population Estimate'!E108)</f>
        <v>21164.043930652457</v>
      </c>
      <c r="F108" s="29">
        <f>'Total Severity'!F108/('Property Value'!F108/'Population Estimate'!F108)</f>
        <v>12911.188860904016</v>
      </c>
      <c r="G108" s="29">
        <f>'Total Severity'!G108/('Property Value'!G108/'Population Estimate'!G108)</f>
        <v>4622.2820084300738</v>
      </c>
    </row>
    <row r="109" spans="1:7" x14ac:dyDescent="0.35">
      <c r="A109">
        <v>2129</v>
      </c>
      <c r="B109" s="29">
        <f>'Total Severity'!B109/('Property Value'!B109/'Population Estimate'!B109)</f>
        <v>13841.367199497881</v>
      </c>
      <c r="C109" s="29">
        <f>'Total Severity'!C109/('Property Value'!C109/'Population Estimate'!C109)</f>
        <v>40811.524108897655</v>
      </c>
      <c r="D109" s="29">
        <f>'Total Severity'!D109/('Property Value'!D109/'Population Estimate'!D109)</f>
        <v>28977.558223292632</v>
      </c>
      <c r="E109" s="29">
        <f>'Total Severity'!E109/('Property Value'!E109/'Population Estimate'!E109)</f>
        <v>21629.361472429155</v>
      </c>
      <c r="F109" s="29">
        <f>'Total Severity'!F109/('Property Value'!F109/'Population Estimate'!F109)</f>
        <v>13195.057231327746</v>
      </c>
      <c r="G109" s="29">
        <f>'Total Severity'!G109/('Property Value'!G109/'Population Estimate'!G109)</f>
        <v>4723.9085647067895</v>
      </c>
    </row>
    <row r="110" spans="1:7" x14ac:dyDescent="0.35">
      <c r="A110">
        <v>2130</v>
      </c>
      <c r="B110" s="29">
        <f>'Total Severity'!B110/('Property Value'!B110/'Population Estimate'!B110)</f>
        <v>15060.603821134495</v>
      </c>
      <c r="C110" s="29">
        <f>'Total Severity'!C110/('Property Value'!C110/'Population Estimate'!C110)</f>
        <v>44406.465566716863</v>
      </c>
      <c r="D110" s="29">
        <f>'Total Severity'!D110/('Property Value'!D110/'Population Estimate'!D110)</f>
        <v>31530.087874606801</v>
      </c>
      <c r="E110" s="29">
        <f>'Total Severity'!E110/('Property Value'!E110/'Population Estimate'!E110)</f>
        <v>23534.614705705011</v>
      </c>
      <c r="F110" s="29">
        <f>'Total Severity'!F110/('Property Value'!F110/'Population Estimate'!F110)</f>
        <v>14357.362715254905</v>
      </c>
      <c r="G110" s="29">
        <f>'Total Severity'!G110/('Property Value'!G110/'Population Estimate'!G110)</f>
        <v>5140.0208053792521</v>
      </c>
    </row>
    <row r="111" spans="1:7" x14ac:dyDescent="0.35">
      <c r="A111">
        <v>2131</v>
      </c>
      <c r="B111" s="29">
        <f>'Total Severity'!B111/('Property Value'!B111/'Population Estimate'!B111)</f>
        <v>15391.72972366455</v>
      </c>
      <c r="C111" s="29">
        <f>'Total Severity'!C111/('Property Value'!C111/'Population Estimate'!C111)</f>
        <v>45382.796340939516</v>
      </c>
      <c r="D111" s="29">
        <f>'Total Severity'!D111/('Property Value'!D111/'Population Estimate'!D111)</f>
        <v>32223.315644776281</v>
      </c>
      <c r="E111" s="29">
        <f>'Total Severity'!E111/('Property Value'!E111/'Population Estimate'!E111)</f>
        <v>24052.052162242304</v>
      </c>
      <c r="F111" s="29">
        <f>'Total Severity'!F111/('Property Value'!F111/'Population Estimate'!F111)</f>
        <v>14673.026996946503</v>
      </c>
      <c r="G111" s="29">
        <f>'Total Severity'!G111/('Property Value'!G111/'Population Estimate'!G111)</f>
        <v>5253.0304860280494</v>
      </c>
    </row>
    <row r="112" spans="1:7" x14ac:dyDescent="0.35">
      <c r="A112">
        <v>2132</v>
      </c>
      <c r="B112" s="29">
        <f>'Total Severity'!B112/('Property Value'!B112/'Population Estimate'!B112)</f>
        <v>15730.135836512103</v>
      </c>
      <c r="C112" s="29">
        <f>'Total Severity'!C112/('Property Value'!C112/'Population Estimate'!C112)</f>
        <v>46380.592948313482</v>
      </c>
      <c r="D112" s="29">
        <f>'Total Severity'!D112/('Property Value'!D112/'Population Estimate'!D112)</f>
        <v>32931.784880280262</v>
      </c>
      <c r="E112" s="29">
        <f>'Total Severity'!E112/('Property Value'!E112/'Population Estimate'!E112)</f>
        <v>24580.866117812013</v>
      </c>
      <c r="F112" s="29">
        <f>'Total Severity'!F112/('Property Value'!F112/'Population Estimate'!F112)</f>
        <v>14995.631546200606</v>
      </c>
      <c r="G112" s="29">
        <f>'Total Severity'!G112/('Property Value'!G112/'Population Estimate'!G112)</f>
        <v>5368.5248235301769</v>
      </c>
    </row>
    <row r="113" spans="1:7" x14ac:dyDescent="0.35">
      <c r="A113">
        <v>2133</v>
      </c>
      <c r="B113" s="29">
        <f>'Total Severity'!B113/('Property Value'!B113/'Population Estimate'!B113)</f>
        <v>16075.982224057081</v>
      </c>
      <c r="C113" s="29">
        <f>'Total Severity'!C113/('Property Value'!C113/'Population Estimate'!C113)</f>
        <v>47400.327341587792</v>
      </c>
      <c r="D113" s="29">
        <f>'Total Severity'!D113/('Property Value'!D113/'Population Estimate'!D113)</f>
        <v>33655.830683484128</v>
      </c>
      <c r="E113" s="29">
        <f>'Total Severity'!E113/('Property Value'!E113/'Population Estimate'!E113)</f>
        <v>25121.306698740718</v>
      </c>
      <c r="F113" s="29">
        <f>'Total Severity'!F113/('Property Value'!F113/'Population Estimate'!F113)</f>
        <v>15325.32895333749</v>
      </c>
      <c r="G113" s="29">
        <f>'Total Severity'!G113/('Property Value'!G113/'Population Estimate'!G113)</f>
        <v>5486.5584461231738</v>
      </c>
    </row>
    <row r="114" spans="1:7" x14ac:dyDescent="0.35">
      <c r="A114">
        <v>2134</v>
      </c>
      <c r="B114" s="29">
        <f>'Total Severity'!B114/('Property Value'!B114/'Population Estimate'!B114)</f>
        <v>16429.432469891719</v>
      </c>
      <c r="C114" s="29">
        <f>'Total Severity'!C114/('Property Value'!C114/'Population Estimate'!C114)</f>
        <v>48442.481849973308</v>
      </c>
      <c r="D114" s="29">
        <f>'Total Severity'!D114/('Property Value'!D114/'Population Estimate'!D114)</f>
        <v>34395.795524391011</v>
      </c>
      <c r="E114" s="29">
        <f>'Total Severity'!E114/('Property Value'!E114/'Population Estimate'!E114)</f>
        <v>25673.629530689981</v>
      </c>
      <c r="F114" s="29">
        <f>'Total Severity'!F114/('Property Value'!F114/'Population Estimate'!F114)</f>
        <v>15662.275163563319</v>
      </c>
      <c r="G114" s="29">
        <f>'Total Severity'!G114/('Property Value'!G114/'Population Estimate'!G114)</f>
        <v>5607.1871831135868</v>
      </c>
    </row>
    <row r="115" spans="1:7" x14ac:dyDescent="0.35">
      <c r="A115">
        <v>2135</v>
      </c>
      <c r="B115" s="29">
        <f>'Total Severity'!B115/('Property Value'!B115/'Population Estimate'!B115)</f>
        <v>16790.653754194758</v>
      </c>
      <c r="C115" s="29">
        <f>'Total Severity'!C115/('Property Value'!C115/'Population Estimate'!C115)</f>
        <v>49507.549407281913</v>
      </c>
      <c r="D115" s="29">
        <f>'Total Severity'!D115/('Property Value'!D115/'Population Estimate'!D115)</f>
        <v>35152.029402628395</v>
      </c>
      <c r="E115" s="29">
        <f>'Total Severity'!E115/('Property Value'!E115/'Population Estimate'!E115)</f>
        <v>26238.095859566001</v>
      </c>
      <c r="F115" s="29">
        <f>'Total Severity'!F115/('Property Value'!F115/'Population Estimate'!F115)</f>
        <v>16006.629550731459</v>
      </c>
      <c r="G115" s="29">
        <f>'Total Severity'!G115/('Property Value'!G115/'Population Estimate'!G115)</f>
        <v>5730.4680912839449</v>
      </c>
    </row>
    <row r="116" spans="1:7" x14ac:dyDescent="0.35">
      <c r="A116">
        <v>2136</v>
      </c>
      <c r="B116" s="29">
        <f>'Total Severity'!B116/('Property Value'!B116/'Population Estimate'!B116)</f>
        <v>17159.816932806847</v>
      </c>
      <c r="C116" s="29">
        <f>'Total Severity'!C116/('Property Value'!C116/'Population Estimate'!C116)</f>
        <v>50596.03378508176</v>
      </c>
      <c r="D116" s="29">
        <f>'Total Severity'!D116/('Property Value'!D116/'Population Estimate'!D116)</f>
        <v>35924.890012996111</v>
      </c>
      <c r="E116" s="29">
        <f>'Total Severity'!E116/('Property Value'!E116/'Population Estimate'!E116)</f>
        <v>26814.972675087629</v>
      </c>
      <c r="F116" s="29">
        <f>'Total Severity'!F116/('Property Value'!F116/'Population Estimate'!F116)</f>
        <v>16358.554992725522</v>
      </c>
      <c r="G116" s="29">
        <f>'Total Severity'!G116/('Property Value'!G116/'Population Estimate'!G116)</f>
        <v>5856.4594818803389</v>
      </c>
    </row>
    <row r="117" spans="1:7" x14ac:dyDescent="0.35">
      <c r="A117">
        <v>2137</v>
      </c>
      <c r="B117" s="29">
        <f>'Total Severity'!B117/('Property Value'!B117/'Population Estimate'!B117)</f>
        <v>17537.09661804447</v>
      </c>
      <c r="C117" s="29">
        <f>'Total Severity'!C117/('Property Value'!C117/'Population Estimate'!C117)</f>
        <v>51708.44983097868</v>
      </c>
      <c r="D117" s="29">
        <f>'Total Severity'!D117/('Property Value'!D117/'Population Estimate'!D117)</f>
        <v>36714.74291465422</v>
      </c>
      <c r="E117" s="29">
        <f>'Total Severity'!E117/('Property Value'!E117/'Population Estimate'!E117)</f>
        <v>27404.53283707111</v>
      </c>
      <c r="F117" s="29">
        <f>'Total Severity'!F117/('Property Value'!F117/'Population Estimate'!F117)</f>
        <v>16718.217948499747</v>
      </c>
      <c r="G117" s="29">
        <f>'Total Severity'!G117/('Property Value'!G117/'Population Estimate'!G117)</f>
        <v>5985.2209481933323</v>
      </c>
    </row>
    <row r="118" spans="1:7" x14ac:dyDescent="0.35">
      <c r="A118">
        <v>2138</v>
      </c>
      <c r="B118" s="29">
        <f>'Total Severity'!B118/('Property Value'!B118/'Population Estimate'!B118)</f>
        <v>17922.671261290703</v>
      </c>
      <c r="C118" s="29">
        <f>'Total Severity'!C118/('Property Value'!C118/'Population Estimate'!C118)</f>
        <v>52845.323712136451</v>
      </c>
      <c r="D118" s="29">
        <f>'Total Severity'!D118/('Property Value'!D118/'Population Estimate'!D118)</f>
        <v>37521.961704030626</v>
      </c>
      <c r="E118" s="29">
        <f>'Total Severity'!E118/('Property Value'!E118/'Population Estimate'!E118)</f>
        <v>28007.055204491455</v>
      </c>
      <c r="F118" s="29">
        <f>'Total Severity'!F118/('Property Value'!F118/'Population Estimate'!F118)</f>
        <v>17085.788536813263</v>
      </c>
      <c r="G118" s="29">
        <f>'Total Severity'!G118/('Property Value'!G118/'Population Estimate'!G118)</f>
        <v>6116.8133937452931</v>
      </c>
    </row>
    <row r="119" spans="1:7" x14ac:dyDescent="0.35">
      <c r="A119">
        <v>2139</v>
      </c>
      <c r="B119" s="29">
        <f>'Total Severity'!B119/('Property Value'!B119/'Population Estimate'!B119)</f>
        <v>18316.723237401795</v>
      </c>
      <c r="C119" s="29">
        <f>'Total Severity'!C119/('Property Value'!C119/'Population Estimate'!C119)</f>
        <v>54007.1931641513</v>
      </c>
      <c r="D119" s="29">
        <f>'Total Severity'!D119/('Property Value'!D119/'Population Estimate'!D119)</f>
        <v>38346.928191530285</v>
      </c>
      <c r="E119" s="29">
        <f>'Total Severity'!E119/('Property Value'!E119/'Population Estimate'!E119)</f>
        <v>28622.82476738124</v>
      </c>
      <c r="F119" s="29">
        <f>'Total Severity'!F119/('Property Value'!F119/'Population Estimate'!F119)</f>
        <v>17461.440616695392</v>
      </c>
      <c r="G119" s="29">
        <f>'Total Severity'!G119/('Property Value'!G119/'Population Estimate'!G119)</f>
        <v>6251.2990610974584</v>
      </c>
    </row>
    <row r="120" spans="1:7" x14ac:dyDescent="0.35">
      <c r="A120">
        <v>2140</v>
      </c>
      <c r="B120" s="29">
        <f>'Total Severity'!B120/('Property Value'!B120/'Population Estimate'!B120)</f>
        <v>19892.259090417028</v>
      </c>
      <c r="C120" s="29">
        <f>'Total Severity'!C120/('Property Value'!C120/'Population Estimate'!C120)</f>
        <v>58652.689416291483</v>
      </c>
      <c r="D120" s="29">
        <f>'Total Severity'!D120/('Property Value'!D120/'Population Estimate'!D120)</f>
        <v>41645.387170011112</v>
      </c>
      <c r="E120" s="29">
        <f>'Total Severity'!E120/('Property Value'!E120/'Population Estimate'!E120)</f>
        <v>31084.852830539239</v>
      </c>
      <c r="F120" s="29">
        <f>'Total Severity'!F120/('Property Value'!F120/'Population Estimate'!F120)</f>
        <v>18963.408265620921</v>
      </c>
      <c r="G120" s="29">
        <f>'Total Severity'!G120/('Property Value'!G120/'Population Estimate'!G120)</f>
        <v>6789.0123666393583</v>
      </c>
    </row>
    <row r="121" spans="1:7" x14ac:dyDescent="0.35">
      <c r="A121">
        <v>2141</v>
      </c>
      <c r="B121" s="29">
        <f>'Total Severity'!B121/('Property Value'!B121/'Population Estimate'!B121)</f>
        <v>20329.614877934175</v>
      </c>
      <c r="C121" s="29">
        <f>'Total Severity'!C121/('Property Value'!C121/'Population Estimate'!C121)</f>
        <v>59942.240947520964</v>
      </c>
      <c r="D121" s="29">
        <f>'Total Severity'!D121/('Property Value'!D121/'Population Estimate'!D121)</f>
        <v>42561.012239009484</v>
      </c>
      <c r="E121" s="29">
        <f>'Total Severity'!E121/('Property Value'!E121/'Population Estimate'!E121)</f>
        <v>31768.291560537706</v>
      </c>
      <c r="F121" s="29">
        <f>'Total Severity'!F121/('Property Value'!F121/'Population Estimate'!F121)</f>
        <v>19380.34212508464</v>
      </c>
      <c r="G121" s="29">
        <f>'Total Severity'!G121/('Property Value'!G121/'Population Estimate'!G121)</f>
        <v>6938.2771553483299</v>
      </c>
    </row>
    <row r="122" spans="1:7" x14ac:dyDescent="0.35">
      <c r="A122">
        <v>2142</v>
      </c>
      <c r="B122" s="29">
        <f>'Total Severity'!B122/('Property Value'!B122/'Population Estimate'!B122)</f>
        <v>20776.586470474038</v>
      </c>
      <c r="C122" s="29">
        <f>'Total Severity'!C122/('Property Value'!C122/'Population Estimate'!C122)</f>
        <v>61260.144855568047</v>
      </c>
      <c r="D122" s="29">
        <f>'Total Severity'!D122/('Property Value'!D122/'Population Estimate'!D122)</f>
        <v>43496.768451549789</v>
      </c>
      <c r="E122" s="29">
        <f>'Total Severity'!E122/('Property Value'!E122/'Population Estimate'!E122)</f>
        <v>32466.756531780055</v>
      </c>
      <c r="F122" s="29">
        <f>'Total Severity'!F122/('Property Value'!F122/'Population Estimate'!F122)</f>
        <v>19806.442788359804</v>
      </c>
      <c r="G122" s="29">
        <f>'Total Severity'!G122/('Property Value'!G122/'Population Estimate'!G122)</f>
        <v>7090.8237140622914</v>
      </c>
    </row>
    <row r="123" spans="1:7" x14ac:dyDescent="0.35">
      <c r="A123">
        <v>2143</v>
      </c>
      <c r="B123" s="29">
        <f>'Total Severity'!B123/('Property Value'!B123/'Population Estimate'!B123)</f>
        <v>21233.385283339376</v>
      </c>
      <c r="C123" s="29">
        <f>'Total Severity'!C123/('Property Value'!C123/'Population Estimate'!C123)</f>
        <v>62607.024502316104</v>
      </c>
      <c r="D123" s="29">
        <f>'Total Severity'!D123/('Property Value'!D123/'Population Estimate'!D123)</f>
        <v>44453.098415588065</v>
      </c>
      <c r="E123" s="29">
        <f>'Total Severity'!E123/('Property Value'!E123/'Population Estimate'!E123)</f>
        <v>33180.578114665259</v>
      </c>
      <c r="F123" s="29">
        <f>'Total Severity'!F123/('Property Value'!F123/'Population Estimate'!F123)</f>
        <v>20241.911798905196</v>
      </c>
      <c r="G123" s="29">
        <f>'Total Severity'!G123/('Property Value'!G123/'Population Estimate'!G123)</f>
        <v>7246.7241965320263</v>
      </c>
    </row>
    <row r="124" spans="1:7" x14ac:dyDescent="0.35">
      <c r="A124">
        <v>2144</v>
      </c>
      <c r="B124" s="29">
        <f>'Total Severity'!B124/('Property Value'!B124/'Population Estimate'!B124)</f>
        <v>21700.227380058481</v>
      </c>
      <c r="C124" s="29">
        <f>'Total Severity'!C124/('Property Value'!C124/'Population Estimate'!C124)</f>
        <v>63983.516955026345</v>
      </c>
      <c r="D124" s="29">
        <f>'Total Severity'!D124/('Property Value'!D124/'Population Estimate'!D124)</f>
        <v>45430.454470360783</v>
      </c>
      <c r="E124" s="29">
        <f>'Total Severity'!E124/('Property Value'!E124/'Population Estimate'!E124)</f>
        <v>33910.093943191969</v>
      </c>
      <c r="F124" s="29">
        <f>'Total Severity'!F124/('Property Value'!F124/'Population Estimate'!F124)</f>
        <v>20686.955131360464</v>
      </c>
      <c r="G124" s="29">
        <f>'Total Severity'!G124/('Property Value'!G124/'Population Estimate'!G124)</f>
        <v>7406.0523428972929</v>
      </c>
    </row>
    <row r="125" spans="1:7" x14ac:dyDescent="0.35">
      <c r="A125">
        <v>2145</v>
      </c>
      <c r="B125" s="29">
        <f>'Total Severity'!B125/('Property Value'!B125/'Population Estimate'!B125)</f>
        <v>22177.333574582095</v>
      </c>
      <c r="C125" s="29">
        <f>'Total Severity'!C125/('Property Value'!C125/'Population Estimate'!C125)</f>
        <v>65390.273287667485</v>
      </c>
      <c r="D125" s="29">
        <f>'Total Severity'!D125/('Property Value'!D125/'Population Estimate'!D125)</f>
        <v>46429.298900339003</v>
      </c>
      <c r="E125" s="29">
        <f>'Total Severity'!E125/('Property Value'!E125/'Population Estimate'!E125)</f>
        <v>34655.649074657653</v>
      </c>
      <c r="F125" s="29">
        <f>'Total Severity'!F125/('Property Value'!F125/'Population Estimate'!F125)</f>
        <v>21141.783288971121</v>
      </c>
      <c r="G125" s="29">
        <f>'Total Severity'!G125/('Property Value'!G125/'Population Estimate'!G125)</f>
        <v>7568.8835145655466</v>
      </c>
    </row>
    <row r="126" spans="1:7" x14ac:dyDescent="0.35">
      <c r="A126">
        <v>2146</v>
      </c>
      <c r="B126" s="29">
        <f>'Total Severity'!B126/('Property Value'!B126/'Population Estimate'!B126)</f>
        <v>22664.929535727322</v>
      </c>
      <c r="C126" s="29">
        <f>'Total Severity'!C126/('Property Value'!C126/'Population Estimate'!C126)</f>
        <v>66827.958888870358</v>
      </c>
      <c r="D126" s="29">
        <f>'Total Severity'!D126/('Property Value'!D126/'Population Estimate'!D126)</f>
        <v>47450.104153886554</v>
      </c>
      <c r="E126" s="29">
        <f>'Total Severity'!E126/('Property Value'!E126/'Population Estimate'!E126)</f>
        <v>35417.596152868915</v>
      </c>
      <c r="F126" s="29">
        <f>'Total Severity'!F126/('Property Value'!F126/'Population Estimate'!F126)</f>
        <v>21606.611403155457</v>
      </c>
      <c r="G126" s="29">
        <f>'Total Severity'!G126/('Property Value'!G126/'Population Estimate'!G126)</f>
        <v>7735.2947298574854</v>
      </c>
    </row>
    <row r="127" spans="1:7" x14ac:dyDescent="0.35">
      <c r="A127">
        <v>2147</v>
      </c>
      <c r="B127" s="29">
        <f>'Total Severity'!B127/('Property Value'!B127/'Population Estimate'!B127)</f>
        <v>23163.245893917832</v>
      </c>
      <c r="C127" s="29">
        <f>'Total Severity'!C127/('Property Value'!C127/'Population Estimate'!C127)</f>
        <v>68297.253776653408</v>
      </c>
      <c r="D127" s="29">
        <f>'Total Severity'!D127/('Property Value'!D127/'Population Estimate'!D127)</f>
        <v>48493.35306672578</v>
      </c>
      <c r="E127" s="29">
        <f>'Total Severity'!E127/('Property Value'!E127/'Population Estimate'!E127)</f>
        <v>36196.295574940312</v>
      </c>
      <c r="F127" s="29">
        <f>'Total Severity'!F127/('Property Value'!F127/'Population Estimate'!F127)</f>
        <v>22081.659335260691</v>
      </c>
      <c r="G127" s="29">
        <f>'Total Severity'!G127/('Property Value'!G127/'Population Estimate'!G127)</f>
        <v>7905.3647004363347</v>
      </c>
    </row>
    <row r="128" spans="1:7" x14ac:dyDescent="0.35">
      <c r="A128">
        <v>2148</v>
      </c>
      <c r="B128" s="29">
        <f>'Total Severity'!B128/('Property Value'!B128/'Population Estimate'!B128)</f>
        <v>23672.518350270871</v>
      </c>
      <c r="C128" s="29">
        <f>'Total Severity'!C128/('Property Value'!C128/'Population Estimate'!C128)</f>
        <v>69798.852920067773</v>
      </c>
      <c r="D128" s="29">
        <f>'Total Severity'!D128/('Property Value'!D128/'Population Estimate'!D128)</f>
        <v>49559.539090316328</v>
      </c>
      <c r="E128" s="29">
        <f>'Total Severity'!E128/('Property Value'!E128/'Population Estimate'!E128)</f>
        <v>36992.115661760312</v>
      </c>
      <c r="F128" s="29">
        <f>'Total Severity'!F128/('Property Value'!F128/'Population Estimate'!F128)</f>
        <v>22567.151780556193</v>
      </c>
      <c r="G128" s="29">
        <f>'Total Severity'!G128/('Property Value'!G128/'Population Estimate'!G128)</f>
        <v>8079.1738685380733</v>
      </c>
    </row>
    <row r="129" spans="1:7" x14ac:dyDescent="0.35">
      <c r="A129">
        <v>2149</v>
      </c>
      <c r="B129" s="29">
        <f>'Total Severity'!B129/('Property Value'!B129/'Population Estimate'!B129)</f>
        <v>24192.987788082715</v>
      </c>
      <c r="C129" s="29">
        <f>'Total Severity'!C129/('Property Value'!C129/'Population Estimate'!C129)</f>
        <v>71333.466567914118</v>
      </c>
      <c r="D129" s="29">
        <f>'Total Severity'!D129/('Property Value'!D129/'Population Estimate'!D129)</f>
        <v>50649.166525255285</v>
      </c>
      <c r="E129" s="29">
        <f>'Total Severity'!E129/('Property Value'!E129/'Population Estimate'!E129)</f>
        <v>37805.432832205202</v>
      </c>
      <c r="F129" s="29">
        <f>'Total Severity'!F129/('Property Value'!F129/'Population Estimate'!F129)</f>
        <v>23063.318374513285</v>
      </c>
      <c r="G129" s="29">
        <f>'Total Severity'!G129/('Property Value'!G129/'Population Estimate'!G129)</f>
        <v>8256.8044450201924</v>
      </c>
    </row>
    <row r="130" spans="1:7" x14ac:dyDescent="0.35">
      <c r="A130">
        <v>2150</v>
      </c>
      <c r="B130" s="29">
        <f>'Total Severity'!B130/('Property Value'!B130/'Population Estimate'!B130)</f>
        <v>26226.935281075534</v>
      </c>
      <c r="C130" s="29">
        <f>'Total Severity'!C130/('Property Value'!C130/'Population Estimate'!C130)</f>
        <v>77330.597917013787</v>
      </c>
      <c r="D130" s="29">
        <f>'Total Severity'!D130/('Property Value'!D130/'Population Estimate'!D130)</f>
        <v>54907.331997771435</v>
      </c>
      <c r="E130" s="29">
        <f>'Total Severity'!E130/('Property Value'!E130/'Population Estimate'!E130)</f>
        <v>40983.802779899299</v>
      </c>
      <c r="F130" s="29">
        <f>'Total Severity'!F130/('Property Value'!F130/'Population Estimate'!F130)</f>
        <v>25002.292551611161</v>
      </c>
      <c r="G130" s="29">
        <f>'Total Severity'!G130/('Property Value'!G130/'Population Estimate'!G130)</f>
        <v>8950.9686734398565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4B7-643F-4583-A3B1-EED875BEC326}">
  <dimension ref="A1:J69"/>
  <sheetViews>
    <sheetView workbookViewId="0">
      <selection activeCell="H15" sqref="H15"/>
    </sheetView>
  </sheetViews>
  <sheetFormatPr defaultColWidth="8.81640625" defaultRowHeight="15" customHeight="1" x14ac:dyDescent="0.35"/>
  <cols>
    <col min="1" max="1" width="3.54296875" style="5" customWidth="1"/>
    <col min="2" max="2" width="5.54296875" style="5" customWidth="1"/>
    <col min="3" max="3" width="10.54296875" style="5" customWidth="1"/>
    <col min="4" max="4" width="12.54296875" style="5" customWidth="1"/>
    <col min="5" max="6" width="10.54296875" style="5" customWidth="1"/>
    <col min="7" max="7" width="8.54296875" style="5" customWidth="1"/>
    <col min="8" max="8" width="37.54296875" style="5" customWidth="1"/>
    <col min="9" max="9" width="29.453125" style="5" customWidth="1"/>
    <col min="10" max="16384" width="8.81640625" style="5"/>
  </cols>
  <sheetData>
    <row r="1" spans="1:10" ht="14.5" x14ac:dyDescent="0.35">
      <c r="A1" s="2"/>
      <c r="B1" s="17"/>
      <c r="C1" s="4"/>
      <c r="D1" s="4"/>
      <c r="E1" s="4"/>
      <c r="F1" s="4"/>
      <c r="G1" s="18"/>
      <c r="H1" s="18"/>
      <c r="I1" s="18"/>
      <c r="J1" s="18"/>
    </row>
    <row r="2" spans="1:10" ht="14.5" x14ac:dyDescent="0.35">
      <c r="A2" s="2"/>
      <c r="B2" s="17"/>
      <c r="C2" s="4"/>
      <c r="D2" s="4"/>
      <c r="E2" s="4"/>
      <c r="F2" s="4"/>
      <c r="G2" s="7"/>
      <c r="H2" s="2"/>
      <c r="I2" s="7" t="s">
        <v>8</v>
      </c>
      <c r="J2" s="2"/>
    </row>
    <row r="3" spans="1:10" ht="14.5" x14ac:dyDescent="0.35">
      <c r="A3" s="2"/>
      <c r="B3" s="17"/>
      <c r="C3" s="4"/>
      <c r="D3" s="4"/>
      <c r="E3" s="4"/>
      <c r="F3" s="4"/>
      <c r="G3" s="2"/>
      <c r="H3" s="2"/>
      <c r="I3" s="2"/>
      <c r="J3" s="2"/>
    </row>
    <row r="4" spans="1:10" ht="14.5" x14ac:dyDescent="0.35">
      <c r="A4" s="2"/>
      <c r="B4" s="17"/>
      <c r="C4" s="4"/>
      <c r="D4" s="4"/>
      <c r="E4" s="4"/>
      <c r="F4" s="4"/>
      <c r="G4" s="2"/>
      <c r="H4" s="2"/>
      <c r="I4" s="2"/>
      <c r="J4" s="2"/>
    </row>
    <row r="5" spans="1:10" ht="22.4" customHeight="1" x14ac:dyDescent="0.35">
      <c r="A5" s="2"/>
      <c r="B5" s="17"/>
      <c r="C5" s="4"/>
      <c r="D5" s="4"/>
      <c r="E5" s="4"/>
      <c r="F5" s="4"/>
      <c r="G5" s="2"/>
      <c r="H5" s="2"/>
      <c r="I5" s="2"/>
      <c r="J5" s="2"/>
    </row>
    <row r="6" spans="1:10" ht="18" customHeight="1" x14ac:dyDescent="0.35">
      <c r="A6" s="2"/>
      <c r="B6" s="19" t="s">
        <v>99</v>
      </c>
      <c r="C6" s="19"/>
      <c r="D6" s="19"/>
      <c r="E6" s="19"/>
      <c r="F6" s="19"/>
      <c r="G6" s="19"/>
      <c r="H6" s="19"/>
      <c r="I6" s="19"/>
      <c r="J6" s="2"/>
    </row>
    <row r="7" spans="1:10" ht="14.5" x14ac:dyDescent="0.35">
      <c r="A7" s="2"/>
      <c r="B7" s="17"/>
      <c r="C7" s="4"/>
      <c r="D7" s="4"/>
      <c r="E7" s="4"/>
      <c r="F7" s="4"/>
      <c r="G7" s="18"/>
      <c r="H7" s="18"/>
      <c r="I7" s="18"/>
      <c r="J7" s="18"/>
    </row>
    <row r="8" spans="1:10" ht="58" x14ac:dyDescent="0.35">
      <c r="A8" s="2"/>
      <c r="B8" s="20" t="s">
        <v>0</v>
      </c>
      <c r="C8" s="20" t="s">
        <v>100</v>
      </c>
      <c r="D8" s="20" t="s">
        <v>101</v>
      </c>
      <c r="E8" s="20" t="s">
        <v>102</v>
      </c>
      <c r="F8" s="20" t="s">
        <v>103</v>
      </c>
      <c r="G8" s="21"/>
      <c r="H8" s="22" t="s">
        <v>104</v>
      </c>
      <c r="J8" s="18"/>
    </row>
    <row r="9" spans="1:10" ht="14.5" x14ac:dyDescent="0.35">
      <c r="A9" s="2"/>
      <c r="B9" s="17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18"/>
      <c r="H9" s="2" t="s">
        <v>100</v>
      </c>
      <c r="I9" s="2" t="s">
        <v>105</v>
      </c>
      <c r="J9" s="18"/>
    </row>
    <row r="10" spans="1:10" ht="14.5" x14ac:dyDescent="0.35">
      <c r="A10" s="2"/>
      <c r="B10" s="17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18"/>
      <c r="H10" s="2" t="s">
        <v>106</v>
      </c>
      <c r="I10" s="2" t="s">
        <v>105</v>
      </c>
      <c r="J10" s="18"/>
    </row>
    <row r="11" spans="1:10" ht="14.5" x14ac:dyDescent="0.35">
      <c r="A11" s="2"/>
      <c r="B11" s="17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18"/>
      <c r="H11" s="2" t="s">
        <v>102</v>
      </c>
      <c r="I11" s="2" t="s">
        <v>105</v>
      </c>
      <c r="J11" s="18"/>
    </row>
    <row r="12" spans="1:10" ht="14.5" x14ac:dyDescent="0.35">
      <c r="A12" s="2"/>
      <c r="B12" s="17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18"/>
      <c r="H12" s="2" t="s">
        <v>103</v>
      </c>
      <c r="I12" s="2" t="s">
        <v>105</v>
      </c>
      <c r="J12" s="18"/>
    </row>
    <row r="13" spans="1:10" ht="14.5" x14ac:dyDescent="0.35">
      <c r="A13" s="2"/>
      <c r="B13" s="17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18"/>
      <c r="J13" s="18"/>
    </row>
    <row r="14" spans="1:10" ht="14.5" x14ac:dyDescent="0.35">
      <c r="A14" s="2"/>
      <c r="B14" s="17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18"/>
      <c r="J14" s="18"/>
    </row>
    <row r="15" spans="1:10" ht="14.5" x14ac:dyDescent="0.35">
      <c r="A15" s="2"/>
      <c r="B15" s="17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18"/>
      <c r="J15" s="18"/>
    </row>
    <row r="16" spans="1:10" ht="14.5" x14ac:dyDescent="0.35">
      <c r="A16" s="2"/>
      <c r="B16" s="17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18"/>
      <c r="H16" s="18"/>
      <c r="I16" s="18"/>
      <c r="J16" s="18"/>
    </row>
    <row r="17" spans="1:10" ht="14.5" x14ac:dyDescent="0.35">
      <c r="A17" s="2"/>
      <c r="B17" s="17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18"/>
      <c r="H17" s="18"/>
      <c r="I17" s="18"/>
      <c r="J17" s="18"/>
    </row>
    <row r="18" spans="1:10" ht="14.5" x14ac:dyDescent="0.35">
      <c r="A18" s="2"/>
      <c r="B18" s="17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18"/>
      <c r="H18" s="18"/>
      <c r="I18" s="18"/>
      <c r="J18" s="18"/>
    </row>
    <row r="19" spans="1:10" ht="14.5" x14ac:dyDescent="0.35">
      <c r="A19" s="2"/>
      <c r="B19" s="17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18"/>
      <c r="H19" s="18"/>
      <c r="I19" s="18"/>
      <c r="J19" s="18"/>
    </row>
    <row r="20" spans="1:10" ht="14.5" x14ac:dyDescent="0.35">
      <c r="A20" s="2"/>
      <c r="B20" s="17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18"/>
      <c r="H20" s="18"/>
      <c r="I20" s="18"/>
      <c r="J20" s="18"/>
    </row>
    <row r="21" spans="1:10" ht="14.5" x14ac:dyDescent="0.35">
      <c r="A21" s="2"/>
      <c r="B21" s="17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18"/>
      <c r="H21" s="18"/>
      <c r="I21" s="18"/>
      <c r="J21" s="18"/>
    </row>
    <row r="22" spans="1:10" ht="14.5" x14ac:dyDescent="0.35">
      <c r="A22" s="2"/>
      <c r="B22" s="17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18"/>
      <c r="H22" s="18"/>
      <c r="I22" s="18"/>
      <c r="J22" s="18"/>
    </row>
    <row r="23" spans="1:10" ht="14.5" x14ac:dyDescent="0.35">
      <c r="A23" s="2"/>
      <c r="B23" s="17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18"/>
      <c r="H23" s="18"/>
      <c r="I23" s="18"/>
      <c r="J23" s="18"/>
    </row>
    <row r="24" spans="1:10" ht="14.5" x14ac:dyDescent="0.35">
      <c r="A24" s="2"/>
      <c r="B24" s="17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18"/>
      <c r="H24" s="18"/>
      <c r="I24" s="18"/>
      <c r="J24" s="18"/>
    </row>
    <row r="25" spans="1:10" ht="14.5" x14ac:dyDescent="0.35">
      <c r="A25" s="2"/>
      <c r="B25" s="17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18"/>
      <c r="H25" s="18"/>
      <c r="I25" s="18"/>
      <c r="J25" s="18"/>
    </row>
    <row r="26" spans="1:10" ht="14.5" x14ac:dyDescent="0.35">
      <c r="A26" s="2"/>
      <c r="B26" s="17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18"/>
      <c r="H26" s="18"/>
      <c r="I26" s="18"/>
      <c r="J26" s="18"/>
    </row>
    <row r="27" spans="1:10" ht="14.5" x14ac:dyDescent="0.35">
      <c r="A27" s="2"/>
      <c r="B27" s="17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18"/>
      <c r="H27" s="18"/>
      <c r="I27" s="18"/>
      <c r="J27" s="18"/>
    </row>
    <row r="28" spans="1:10" ht="14.5" x14ac:dyDescent="0.35">
      <c r="A28" s="2"/>
      <c r="B28" s="17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18"/>
      <c r="H28" s="18"/>
      <c r="I28" s="18"/>
      <c r="J28" s="18"/>
    </row>
    <row r="29" spans="1:10" ht="14.5" x14ac:dyDescent="0.35">
      <c r="A29" s="2"/>
      <c r="B29" s="17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18"/>
      <c r="H29" s="18"/>
      <c r="I29" s="18"/>
      <c r="J29" s="18"/>
    </row>
    <row r="30" spans="1:10" ht="14.5" x14ac:dyDescent="0.35">
      <c r="A30" s="2"/>
      <c r="B30" s="17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18"/>
      <c r="H30" s="18"/>
      <c r="I30" s="18"/>
      <c r="J30" s="18"/>
    </row>
    <row r="31" spans="1:10" ht="14.5" x14ac:dyDescent="0.35">
      <c r="A31" s="2"/>
      <c r="B31" s="17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18"/>
      <c r="H31" s="18"/>
      <c r="I31" s="18"/>
      <c r="J31" s="18"/>
    </row>
    <row r="32" spans="1:10" ht="14.5" x14ac:dyDescent="0.35">
      <c r="A32" s="2"/>
      <c r="B32" s="17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18"/>
      <c r="H32" s="18"/>
      <c r="I32" s="18"/>
      <c r="J32" s="18"/>
    </row>
    <row r="33" spans="1:10" ht="14.5" x14ac:dyDescent="0.35">
      <c r="A33" s="2"/>
      <c r="B33" s="17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18"/>
      <c r="H33" s="18"/>
      <c r="I33" s="18"/>
      <c r="J33" s="18"/>
    </row>
    <row r="34" spans="1:10" ht="14.5" x14ac:dyDescent="0.35">
      <c r="A34" s="2"/>
      <c r="B34" s="17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18"/>
      <c r="H34" s="18"/>
      <c r="I34" s="18"/>
      <c r="J34" s="18"/>
    </row>
    <row r="35" spans="1:10" ht="14.5" x14ac:dyDescent="0.35">
      <c r="A35" s="2"/>
      <c r="B35" s="17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18"/>
      <c r="H35" s="18"/>
      <c r="I35" s="18"/>
      <c r="J35" s="18"/>
    </row>
    <row r="36" spans="1:10" ht="14.5" x14ac:dyDescent="0.35">
      <c r="A36" s="2"/>
      <c r="B36" s="17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18"/>
      <c r="H36" s="18"/>
      <c r="I36" s="18"/>
      <c r="J36" s="18"/>
    </row>
    <row r="37" spans="1:10" ht="14.5" x14ac:dyDescent="0.35">
      <c r="A37" s="2"/>
      <c r="B37" s="17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18"/>
      <c r="H37" s="18"/>
      <c r="I37" s="18"/>
      <c r="J37" s="18"/>
    </row>
    <row r="38" spans="1:10" ht="14.5" x14ac:dyDescent="0.35">
      <c r="A38" s="2"/>
      <c r="B38" s="17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18"/>
      <c r="H38" s="18"/>
      <c r="I38" s="18"/>
      <c r="J38" s="18"/>
    </row>
    <row r="39" spans="1:10" ht="14.5" x14ac:dyDescent="0.35">
      <c r="A39" s="2"/>
      <c r="B39" s="17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18"/>
      <c r="H39" s="18"/>
      <c r="I39" s="18"/>
      <c r="J39" s="18"/>
    </row>
    <row r="40" spans="1:10" ht="14.5" x14ac:dyDescent="0.35">
      <c r="A40" s="2"/>
      <c r="B40" s="17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18"/>
      <c r="H40" s="18"/>
      <c r="I40" s="18"/>
      <c r="J40" s="18"/>
    </row>
    <row r="41" spans="1:10" ht="14.5" x14ac:dyDescent="0.35">
      <c r="A41" s="2"/>
      <c r="B41" s="17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18"/>
      <c r="H41" s="18"/>
      <c r="I41" s="18"/>
      <c r="J41" s="18"/>
    </row>
    <row r="42" spans="1:10" ht="14.5" x14ac:dyDescent="0.35">
      <c r="A42" s="2"/>
      <c r="B42" s="17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18"/>
      <c r="H42" s="18"/>
      <c r="I42" s="18"/>
      <c r="J42" s="18"/>
    </row>
    <row r="43" spans="1:10" ht="14.5" x14ac:dyDescent="0.35">
      <c r="A43" s="2"/>
      <c r="B43" s="17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18"/>
      <c r="H43" s="18"/>
      <c r="I43" s="18"/>
      <c r="J43" s="18"/>
    </row>
    <row r="44" spans="1:10" ht="14.5" x14ac:dyDescent="0.35">
      <c r="A44" s="2"/>
      <c r="B44" s="17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18"/>
      <c r="H44" s="18"/>
      <c r="I44" s="18"/>
      <c r="J44" s="18"/>
    </row>
    <row r="45" spans="1:10" ht="14.5" x14ac:dyDescent="0.35">
      <c r="A45" s="2"/>
      <c r="B45" s="17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18"/>
      <c r="H45" s="18"/>
      <c r="I45" s="18"/>
      <c r="J45" s="18"/>
    </row>
    <row r="46" spans="1:10" ht="14.5" x14ac:dyDescent="0.35">
      <c r="A46" s="2"/>
      <c r="B46" s="17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18"/>
      <c r="H46" s="18"/>
      <c r="I46" s="18"/>
      <c r="J46" s="18"/>
    </row>
    <row r="47" spans="1:10" ht="14.5" x14ac:dyDescent="0.35">
      <c r="A47" s="2"/>
      <c r="B47" s="17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18"/>
      <c r="H47" s="18"/>
      <c r="I47" s="18"/>
      <c r="J47" s="18"/>
    </row>
    <row r="48" spans="1:10" ht="14.5" x14ac:dyDescent="0.35">
      <c r="A48" s="2"/>
      <c r="B48" s="17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18"/>
      <c r="H48" s="18"/>
      <c r="I48" s="18"/>
      <c r="J48" s="18"/>
    </row>
    <row r="49" spans="1:10" ht="14.5" x14ac:dyDescent="0.35">
      <c r="A49" s="2"/>
      <c r="B49" s="17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18"/>
      <c r="H49" s="18"/>
      <c r="I49" s="18"/>
      <c r="J49" s="18"/>
    </row>
    <row r="50" spans="1:10" ht="14.5" x14ac:dyDescent="0.35">
      <c r="A50" s="2"/>
      <c r="B50" s="17">
        <v>2003</v>
      </c>
      <c r="C50" s="23">
        <f>AVERAGE(C49,C51)</f>
        <v>2.085E-2</v>
      </c>
      <c r="D50" s="23">
        <v>1.3100000000000001E-2</v>
      </c>
      <c r="E50" s="23">
        <v>1.43E-2</v>
      </c>
      <c r="F50" s="23">
        <v>4.5400000000000003E-2</v>
      </c>
      <c r="G50" s="18"/>
      <c r="H50" s="18"/>
      <c r="I50" s="18"/>
      <c r="J50" s="18"/>
    </row>
    <row r="51" spans="1:10" ht="14.5" x14ac:dyDescent="0.35">
      <c r="A51" s="2"/>
      <c r="B51" s="17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18"/>
      <c r="H51" s="18"/>
      <c r="I51" s="18"/>
      <c r="J51" s="18"/>
    </row>
    <row r="52" spans="1:10" ht="14.5" x14ac:dyDescent="0.35">
      <c r="A52" s="2"/>
      <c r="B52" s="17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18"/>
      <c r="H52" s="18"/>
      <c r="I52" s="18"/>
      <c r="J52" s="18"/>
    </row>
    <row r="53" spans="1:10" ht="14.5" x14ac:dyDescent="0.35">
      <c r="A53" s="2"/>
      <c r="B53" s="17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18"/>
      <c r="H53" s="18"/>
      <c r="I53" s="18"/>
      <c r="J53" s="18"/>
    </row>
    <row r="54" spans="1:10" ht="14.5" x14ac:dyDescent="0.35">
      <c r="A54" s="2"/>
      <c r="B54" s="17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18"/>
      <c r="H54" s="18"/>
      <c r="I54" s="18"/>
      <c r="J54" s="18"/>
    </row>
    <row r="55" spans="1:10" ht="14.5" x14ac:dyDescent="0.35">
      <c r="A55" s="2"/>
      <c r="B55" s="17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18"/>
      <c r="H55" s="18"/>
      <c r="I55" s="18"/>
      <c r="J55" s="18"/>
    </row>
    <row r="56" spans="1:10" ht="14.5" x14ac:dyDescent="0.35">
      <c r="A56" s="2"/>
      <c r="B56" s="17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18"/>
      <c r="H56" s="18"/>
      <c r="I56" s="18"/>
      <c r="J56" s="18"/>
    </row>
    <row r="57" spans="1:10" ht="14.5" x14ac:dyDescent="0.35">
      <c r="A57" s="2"/>
      <c r="B57" s="17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18"/>
      <c r="H57" s="18"/>
      <c r="I57" s="18"/>
      <c r="J57" s="18"/>
    </row>
    <row r="58" spans="1:10" ht="14.5" x14ac:dyDescent="0.35">
      <c r="A58" s="2"/>
      <c r="B58" s="17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18"/>
      <c r="H58" s="18"/>
      <c r="I58" s="18"/>
      <c r="J58" s="18"/>
    </row>
    <row r="59" spans="1:10" ht="14.5" x14ac:dyDescent="0.35">
      <c r="A59" s="2"/>
      <c r="B59" s="17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18"/>
      <c r="H59" s="18"/>
      <c r="I59" s="18"/>
      <c r="J59" s="18"/>
    </row>
    <row r="60" spans="1:10" ht="14.5" x14ac:dyDescent="0.35">
      <c r="A60" s="2"/>
      <c r="B60" s="17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18"/>
      <c r="H60" s="18"/>
      <c r="I60" s="18"/>
      <c r="J60" s="18"/>
    </row>
    <row r="61" spans="1:10" ht="14.5" x14ac:dyDescent="0.35">
      <c r="A61" s="2"/>
      <c r="B61" s="17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18"/>
      <c r="H61" s="18"/>
      <c r="I61" s="18"/>
      <c r="J61" s="18"/>
    </row>
    <row r="62" spans="1:10" ht="14.5" x14ac:dyDescent="0.35">
      <c r="A62" s="2"/>
      <c r="B62" s="17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18"/>
      <c r="H62" s="18"/>
      <c r="I62" s="18"/>
      <c r="J62" s="18"/>
    </row>
    <row r="63" spans="1:10" ht="14.5" x14ac:dyDescent="0.35">
      <c r="A63" s="2"/>
      <c r="B63" s="17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18"/>
      <c r="H63" s="18"/>
      <c r="I63" s="18"/>
      <c r="J63" s="18"/>
    </row>
    <row r="64" spans="1:10" ht="14.5" x14ac:dyDescent="0.35">
      <c r="A64" s="2"/>
      <c r="B64" s="17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18"/>
      <c r="H64" s="18"/>
      <c r="I64" s="18"/>
      <c r="J64" s="18"/>
    </row>
    <row r="65" spans="1:10" ht="14.5" x14ac:dyDescent="0.35">
      <c r="A65" s="2"/>
      <c r="B65" s="17">
        <v>2018</v>
      </c>
      <c r="C65" s="23">
        <v>2.12E-2</v>
      </c>
      <c r="D65" s="23">
        <v>2.0799999999999999E-2</v>
      </c>
      <c r="E65" s="54">
        <f>AVERAGE(E66:E68,E53:E64)</f>
        <v>1.3353333333333337E-2</v>
      </c>
      <c r="F65" s="23">
        <v>3.3000000000000002E-2</v>
      </c>
      <c r="G65" s="18"/>
      <c r="H65" s="18"/>
      <c r="I65" s="18"/>
      <c r="J65" s="18"/>
    </row>
    <row r="66" spans="1:10" ht="14.5" x14ac:dyDescent="0.35">
      <c r="A66" s="2"/>
      <c r="B66" s="17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18"/>
      <c r="H66" s="18"/>
      <c r="I66" s="18"/>
      <c r="J66" s="18"/>
    </row>
    <row r="67" spans="1:10" ht="14.5" x14ac:dyDescent="0.35">
      <c r="A67" s="2"/>
      <c r="B67" s="17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18"/>
      <c r="H67" s="18"/>
      <c r="I67" s="18"/>
      <c r="J67" s="18"/>
    </row>
    <row r="68" spans="1:10" ht="14.5" x14ac:dyDescent="0.35">
      <c r="A68" s="2"/>
      <c r="B68" s="17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18"/>
      <c r="H68" s="18"/>
      <c r="I68" s="18"/>
      <c r="J68" s="18"/>
    </row>
    <row r="69" spans="1:10" ht="14.5" x14ac:dyDescent="0.35">
      <c r="A69" s="2"/>
      <c r="B69" s="17"/>
      <c r="C69" s="4"/>
      <c r="D69" s="4"/>
      <c r="E69" s="4"/>
      <c r="F69" s="4"/>
      <c r="G69" s="18"/>
      <c r="H69" s="18"/>
      <c r="I69" s="18"/>
      <c r="J69" s="18"/>
    </row>
  </sheetData>
  <conditionalFormatting sqref="B9:F68">
    <cfRule type="expression" dxfId="5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D849-5535-464E-AFD9-A2AE10887422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1D03-7CA1-4A68-A356-415E773E12D9}">
  <dimension ref="B2:H49"/>
  <sheetViews>
    <sheetView topLeftCell="A39" zoomScaleNormal="100" workbookViewId="0">
      <selection activeCell="D49" sqref="D49"/>
    </sheetView>
  </sheetViews>
  <sheetFormatPr defaultColWidth="8.81640625" defaultRowHeight="14.5" x14ac:dyDescent="0.35"/>
  <cols>
    <col min="2" max="2" width="37.453125" bestFit="1" customWidth="1"/>
    <col min="3" max="5" width="14.81640625" bestFit="1" customWidth="1"/>
    <col min="6" max="7" width="13.81640625" bestFit="1" customWidth="1"/>
    <col min="8" max="8" width="12.453125" bestFit="1" customWidth="1"/>
    <col min="10" max="10" width="17.453125" bestFit="1" customWidth="1"/>
    <col min="11" max="11" width="31.453125" customWidth="1"/>
    <col min="12" max="12" width="19.453125" bestFit="1" customWidth="1"/>
  </cols>
  <sheetData>
    <row r="2" spans="2:4" x14ac:dyDescent="0.35">
      <c r="B2" s="1" t="s">
        <v>142</v>
      </c>
    </row>
    <row r="3" spans="2:4" x14ac:dyDescent="0.35">
      <c r="B3" s="26" t="s">
        <v>143</v>
      </c>
    </row>
    <row r="4" spans="2:4" x14ac:dyDescent="0.35">
      <c r="B4" s="26" t="s">
        <v>163</v>
      </c>
    </row>
    <row r="5" spans="2:4" x14ac:dyDescent="0.35">
      <c r="B5" s="26" t="s">
        <v>164</v>
      </c>
    </row>
    <row r="6" spans="2:4" x14ac:dyDescent="0.35">
      <c r="B6" s="26" t="s">
        <v>165</v>
      </c>
    </row>
    <row r="7" spans="2:4" x14ac:dyDescent="0.35">
      <c r="B7" s="26" t="s">
        <v>166</v>
      </c>
    </row>
    <row r="11" spans="2:4" x14ac:dyDescent="0.35">
      <c r="B11" s="1" t="s">
        <v>113</v>
      </c>
      <c r="C11" s="1" t="s">
        <v>115</v>
      </c>
      <c r="D11" s="1" t="s">
        <v>116</v>
      </c>
    </row>
    <row r="12" spans="2:4" x14ac:dyDescent="0.35">
      <c r="B12" t="s">
        <v>114</v>
      </c>
      <c r="C12" t="s">
        <v>144</v>
      </c>
    </row>
    <row r="13" spans="2:4" x14ac:dyDescent="0.35">
      <c r="B13" s="34" t="s">
        <v>112</v>
      </c>
      <c r="C13" s="34" t="s">
        <v>145</v>
      </c>
      <c r="D13" s="34" t="s">
        <v>147</v>
      </c>
    </row>
    <row r="14" spans="2:4" x14ac:dyDescent="0.35">
      <c r="B14" t="s">
        <v>149</v>
      </c>
      <c r="C14" t="s">
        <v>150</v>
      </c>
    </row>
    <row r="15" spans="2:4" x14ac:dyDescent="0.35">
      <c r="B15" s="30" t="s">
        <v>111</v>
      </c>
      <c r="C15" s="30" t="s">
        <v>118</v>
      </c>
      <c r="D15" t="s">
        <v>151</v>
      </c>
    </row>
    <row r="16" spans="2:4" x14ac:dyDescent="0.35">
      <c r="B16" t="s">
        <v>153</v>
      </c>
      <c r="C16" t="s">
        <v>154</v>
      </c>
    </row>
    <row r="17" spans="2:8" x14ac:dyDescent="0.35">
      <c r="B17" s="32" t="s">
        <v>161</v>
      </c>
      <c r="C17" s="32" t="s">
        <v>162</v>
      </c>
    </row>
    <row r="20" spans="2:8" ht="15" thickBot="1" x14ac:dyDescent="0.4">
      <c r="B20" s="1" t="s">
        <v>155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 ht="15" thickBot="1" x14ac:dyDescent="0.4">
      <c r="B21" s="72" t="s">
        <v>107</v>
      </c>
      <c r="C21" s="73">
        <v>1920</v>
      </c>
      <c r="D21" s="73">
        <v>1829</v>
      </c>
      <c r="E21" s="73">
        <v>1925</v>
      </c>
      <c r="F21" s="73">
        <v>1639</v>
      </c>
      <c r="G21" s="73">
        <v>1599</v>
      </c>
      <c r="H21" s="73">
        <v>1653</v>
      </c>
    </row>
    <row r="22" spans="2:8" x14ac:dyDescent="0.35">
      <c r="B22" s="30" t="s">
        <v>109</v>
      </c>
      <c r="C22" s="81">
        <f>'Demographic-Economic'!C9</f>
        <v>6406008</v>
      </c>
      <c r="D22" s="81">
        <f>'Demographic-Economic'!D9</f>
        <v>4386948</v>
      </c>
      <c r="E22" s="81">
        <f>'Demographic-Economic'!E9</f>
        <v>5019684</v>
      </c>
      <c r="F22" s="81">
        <f>'Demographic-Economic'!F9</f>
        <v>995544</v>
      </c>
      <c r="G22" s="81">
        <f>'Demographic-Economic'!G9</f>
        <v>1257096</v>
      </c>
      <c r="H22" s="81">
        <f>'Demographic-Economic'!H9</f>
        <v>313836</v>
      </c>
    </row>
    <row r="23" spans="2:8" x14ac:dyDescent="0.35">
      <c r="B23" t="s">
        <v>110</v>
      </c>
      <c r="C23">
        <f>AVERAGE('Demographic-Economic'!C9/'Demographic-Economic'!C10,'Demographic-Economic'!C10/'Demographic-Economic'!C11)</f>
        <v>1.0902381337583464</v>
      </c>
      <c r="D23">
        <f>AVERAGE('Demographic-Economic'!D9/'Demographic-Economic'!D10,'Demographic-Economic'!D10/'Demographic-Economic'!D11)</f>
        <v>1.1724899742383355</v>
      </c>
      <c r="E23">
        <f>AVERAGE('Demographic-Economic'!E9/'Demographic-Economic'!E10,'Demographic-Economic'!E10/'Demographic-Economic'!E11)</f>
        <v>1.0437430531869429</v>
      </c>
      <c r="F23">
        <f>AVERAGE('Demographic-Economic'!F9/'Demographic-Economic'!F10,'Demographic-Economic'!F10/'Demographic-Economic'!F11)</f>
        <v>0.94776845916417696</v>
      </c>
      <c r="G23">
        <f>AVERAGE('Demographic-Economic'!G9/'Demographic-Economic'!G10,'Demographic-Economic'!G10/'Demographic-Economic'!G11)</f>
        <v>0.9873791880419881</v>
      </c>
      <c r="H23">
        <f>AVERAGE('Demographic-Economic'!H9/'Demographic-Economic'!H10,'Demographic-Economic'!H10/'Demographic-Economic'!H11)</f>
        <v>0.98505971535708792</v>
      </c>
    </row>
    <row r="24" spans="2:8" x14ac:dyDescent="0.35">
      <c r="B24" t="s">
        <v>119</v>
      </c>
      <c r="C24">
        <f>SUM('Demographic-Economic'!C10:H10)/SUM('Demographic-Economic'!C11:H11)</f>
        <v>1.1322740438541039</v>
      </c>
      <c r="D24">
        <f>C24</f>
        <v>1.1322740438541039</v>
      </c>
      <c r="E24">
        <f t="shared" ref="E24:H24" si="0">D24</f>
        <v>1.1322740438541039</v>
      </c>
      <c r="F24">
        <f t="shared" si="0"/>
        <v>1.1322740438541039</v>
      </c>
      <c r="G24">
        <f t="shared" si="0"/>
        <v>1.1322740438541039</v>
      </c>
      <c r="H24">
        <f t="shared" si="0"/>
        <v>1.1322740438541039</v>
      </c>
    </row>
    <row r="25" spans="2:8" x14ac:dyDescent="0.35">
      <c r="B25" t="s">
        <v>120</v>
      </c>
      <c r="C25">
        <f>SUM('Demographic-Economic'!C9:H9)/SUM('Demographic-Economic'!C10:H10)</f>
        <v>1.0155469032838995</v>
      </c>
      <c r="D25">
        <f>C25</f>
        <v>1.0155469032838995</v>
      </c>
      <c r="E25">
        <f t="shared" ref="E25:H25" si="1">D25</f>
        <v>1.0155469032838995</v>
      </c>
      <c r="F25">
        <f t="shared" si="1"/>
        <v>1.0155469032838995</v>
      </c>
      <c r="G25">
        <f t="shared" si="1"/>
        <v>1.0155469032838995</v>
      </c>
      <c r="H25">
        <f t="shared" si="1"/>
        <v>1.0155469032838995</v>
      </c>
    </row>
    <row r="26" spans="2:8" x14ac:dyDescent="0.35">
      <c r="B26" t="s">
        <v>121</v>
      </c>
      <c r="C26">
        <f>AVERAGE(C24:C25)</f>
        <v>1.0739104735690017</v>
      </c>
      <c r="D26">
        <f>C26</f>
        <v>1.0739104735690017</v>
      </c>
      <c r="E26">
        <f t="shared" ref="E26:H26" si="2">D26</f>
        <v>1.0739104735690017</v>
      </c>
      <c r="F26">
        <f t="shared" si="2"/>
        <v>1.0739104735690017</v>
      </c>
      <c r="G26">
        <f t="shared" si="2"/>
        <v>1.0739104735690017</v>
      </c>
      <c r="H26">
        <f t="shared" si="2"/>
        <v>1.0739104735690017</v>
      </c>
    </row>
    <row r="29" spans="2:8" x14ac:dyDescent="0.35">
      <c r="B29" s="1" t="s">
        <v>156</v>
      </c>
      <c r="C29" t="s">
        <v>157</v>
      </c>
    </row>
    <row r="30" spans="2:8" x14ac:dyDescent="0.35">
      <c r="B30" s="34" t="s">
        <v>146</v>
      </c>
      <c r="C30" s="70">
        <v>0.01</v>
      </c>
    </row>
    <row r="31" spans="2:8" x14ac:dyDescent="0.35">
      <c r="B31" s="34" t="s">
        <v>148</v>
      </c>
      <c r="C31" s="50">
        <v>4000000</v>
      </c>
    </row>
    <row r="32" spans="2:8" x14ac:dyDescent="0.35">
      <c r="B32" s="30" t="s">
        <v>152</v>
      </c>
      <c r="C32" s="39">
        <v>1.6E-2</v>
      </c>
    </row>
    <row r="33" spans="2:8" x14ac:dyDescent="0.35">
      <c r="B33" s="30" t="s">
        <v>174</v>
      </c>
      <c r="C33" s="39">
        <v>1.6E-2</v>
      </c>
    </row>
    <row r="35" spans="2:8" x14ac:dyDescent="0.35">
      <c r="B35" s="1" t="s">
        <v>158</v>
      </c>
      <c r="C35" t="s">
        <v>160</v>
      </c>
      <c r="D35" t="s">
        <v>127</v>
      </c>
      <c r="E35" t="s">
        <v>128</v>
      </c>
    </row>
    <row r="36" spans="2:8" x14ac:dyDescent="0.35">
      <c r="B36" s="32" t="s">
        <v>159</v>
      </c>
      <c r="C36" s="32">
        <v>0</v>
      </c>
      <c r="D36" s="32">
        <v>3</v>
      </c>
      <c r="E36" s="32">
        <v>12</v>
      </c>
    </row>
    <row r="40" spans="2:8" x14ac:dyDescent="0.35">
      <c r="B40" s="1" t="s">
        <v>133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</row>
    <row r="41" spans="2:8" x14ac:dyDescent="0.35">
      <c r="B41" s="74" t="s">
        <v>27</v>
      </c>
      <c r="C41" s="75">
        <f>'Demographic-Economic'!C27</f>
        <v>2.5499999999999998</v>
      </c>
      <c r="D41" s="75">
        <f>'Demographic-Economic'!D27</f>
        <v>2.4900000000000002</v>
      </c>
      <c r="E41" s="75">
        <f>'Demographic-Economic'!E27</f>
        <v>2.4700000000000002</v>
      </c>
      <c r="F41" s="75">
        <f>'Demographic-Economic'!F27</f>
        <v>2.5</v>
      </c>
      <c r="G41" s="75">
        <f>'Demographic-Economic'!G27</f>
        <v>2.5</v>
      </c>
      <c r="H41" s="75">
        <f>'Demographic-Economic'!H27</f>
        <v>2.65</v>
      </c>
    </row>
    <row r="42" spans="2:8" x14ac:dyDescent="0.35">
      <c r="B42" s="74" t="s">
        <v>28</v>
      </c>
      <c r="C42" s="76">
        <f>_xlfn.NUMBERVALUE(RIGHT('Demographic-Economic'!C28,7))</f>
        <v>82459</v>
      </c>
      <c r="D42" s="76">
        <f>_xlfn.NUMBERVALUE(RIGHT('Demographic-Economic'!D28,7))</f>
        <v>68123</v>
      </c>
      <c r="E42" s="76">
        <f>_xlfn.NUMBERVALUE(RIGHT('Demographic-Economic'!E28,7))</f>
        <v>71916</v>
      </c>
      <c r="F42" s="76">
        <f>_xlfn.NUMBERVALUE(RIGHT('Demographic-Economic'!F28,7))</f>
        <v>48615</v>
      </c>
      <c r="G42" s="76">
        <f>_xlfn.NUMBERVALUE(RIGHT('Demographic-Economic'!G28,7))</f>
        <v>61518</v>
      </c>
      <c r="H42" s="76">
        <f>_xlfn.NUMBERVALUE(RIGHT('Demographic-Economic'!H28,7))</f>
        <v>69340</v>
      </c>
    </row>
    <row r="43" spans="2:8" x14ac:dyDescent="0.35">
      <c r="B43" s="77" t="s">
        <v>134</v>
      </c>
      <c r="C43" s="78">
        <v>0.1</v>
      </c>
      <c r="D43" s="77"/>
      <c r="E43" s="77"/>
      <c r="F43" s="77"/>
      <c r="G43" s="77"/>
      <c r="H43" s="77"/>
    </row>
    <row r="44" spans="2:8" x14ac:dyDescent="0.35">
      <c r="B44" s="77" t="s">
        <v>135</v>
      </c>
      <c r="C44" s="79">
        <v>12</v>
      </c>
      <c r="D44" s="77"/>
      <c r="E44" s="77"/>
      <c r="F44" s="77"/>
      <c r="G44" s="77"/>
      <c r="H44" s="77"/>
    </row>
    <row r="45" spans="2:8" x14ac:dyDescent="0.35">
      <c r="B45" s="77" t="s">
        <v>136</v>
      </c>
      <c r="C45" s="80">
        <f>C42*$C$43/$C$44/C$41</f>
        <v>269.47385620915031</v>
      </c>
      <c r="D45" s="80">
        <f t="shared" ref="D45:H45" si="3">D42*$C$43/$C$44/D$41</f>
        <v>227.98862115127176</v>
      </c>
      <c r="E45" s="80">
        <f t="shared" si="3"/>
        <v>242.63157894736844</v>
      </c>
      <c r="F45" s="80">
        <f t="shared" si="3"/>
        <v>162.05000000000001</v>
      </c>
      <c r="G45" s="80">
        <f t="shared" si="3"/>
        <v>205.06</v>
      </c>
      <c r="H45" s="80">
        <f t="shared" si="3"/>
        <v>218.05031446540883</v>
      </c>
    </row>
    <row r="47" spans="2:8" x14ac:dyDescent="0.35">
      <c r="C47" t="s">
        <v>194</v>
      </c>
      <c r="D47" t="s">
        <v>195</v>
      </c>
    </row>
    <row r="48" spans="2:8" x14ac:dyDescent="0.35">
      <c r="B48" s="99" t="s">
        <v>192</v>
      </c>
      <c r="C48">
        <v>26.3825</v>
      </c>
      <c r="D48" s="110">
        <f>1/C48</f>
        <v>3.7903913579077041E-2</v>
      </c>
    </row>
    <row r="49" spans="2:4" x14ac:dyDescent="0.35">
      <c r="B49" s="99" t="s">
        <v>193</v>
      </c>
      <c r="C49">
        <v>-2.8902806999999999</v>
      </c>
      <c r="D49" s="110">
        <f>EXP(C49)</f>
        <v>5.5560614557892268E-2</v>
      </c>
    </row>
  </sheetData>
  <conditionalFormatting sqref="B41:B42">
    <cfRule type="expression" dxfId="4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1E8A-21E0-4EA8-AFFD-232A2252CA12}">
  <dimension ref="A1:S131"/>
  <sheetViews>
    <sheetView workbookViewId="0">
      <selection activeCell="D24" sqref="D2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7</v>
      </c>
      <c r="D1" s="97">
        <v>0.95</v>
      </c>
    </row>
    <row r="2" spans="1:19" x14ac:dyDescent="0.35">
      <c r="A2" t="str">
        <f>'[1]Annual Cost 95%'!$B$1</f>
        <v>High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'Total Property Damage Expected'!B4+Summary!AD4</f>
        <v>675708.07497868256</v>
      </c>
      <c r="C4" s="36">
        <f>'Total Property Damage Expected'!C4+Summary!AE4</f>
        <v>866896.7938679998</v>
      </c>
      <c r="D4" s="36">
        <f>'Total Property Damage Expected'!D4+Summary!AF4</f>
        <v>914039.21770372172</v>
      </c>
      <c r="E4" s="36">
        <f>'Total Property Damage Expected'!E4+Summary!AG4</f>
        <v>601065.90390545607</v>
      </c>
      <c r="F4" s="36">
        <f>'Total Property Damage Expected'!F4+Summary!AH4</f>
        <v>500233.49736793939</v>
      </c>
      <c r="G4" s="36">
        <f>'Total Property Damage Expected'!G4+Summary!AI4</f>
        <v>299878.19606612076</v>
      </c>
      <c r="H4" s="37">
        <f>'Total Property Damage Expected'!H4+Summary!AJ4</f>
        <v>2813249.414069592</v>
      </c>
      <c r="I4" s="37">
        <f>'Total Property Damage Expected'!I4+Summary!AK4</f>
        <v>2999025.2448482225</v>
      </c>
      <c r="J4" s="37">
        <f>'Total Property Damage Expected'!J4+Summary!AL4</f>
        <v>1899266.9121017002</v>
      </c>
      <c r="K4" s="37">
        <f>'Total Property Damage Expected'!K4+Summary!AM4</f>
        <v>1422152.5064635915</v>
      </c>
      <c r="L4" s="37">
        <f>'Total Property Damage Expected'!L4+Summary!AN4</f>
        <v>1267959.1343168989</v>
      </c>
      <c r="M4" s="37">
        <f>'Total Property Damage Expected'!M4+Summary!AO4</f>
        <v>540973.20635374298</v>
      </c>
      <c r="N4" s="38">
        <f>'Total Property Damage Expected'!N4+Summary!AP4</f>
        <v>63468567.98040396</v>
      </c>
      <c r="O4" s="38">
        <f>'Total Property Damage Expected'!O4+Summary!AQ4</f>
        <v>114172273.50452653</v>
      </c>
      <c r="P4" s="38">
        <f>'Total Property Damage Expected'!P4+Summary!AR4</f>
        <v>84630106.404484332</v>
      </c>
      <c r="Q4" s="38">
        <f>'Total Property Damage Expected'!Q4+Summary!AS4</f>
        <v>29936711.355918813</v>
      </c>
      <c r="R4" s="38">
        <f>'Total Property Damage Expected'!R4+Summary!AT4</f>
        <v>20499164.096327521</v>
      </c>
      <c r="S4" s="38">
        <f>'Total Property Damage Expected'!S4+Summary!AU4</f>
        <v>11535696.651065461</v>
      </c>
    </row>
    <row r="5" spans="1:19" x14ac:dyDescent="0.35">
      <c r="A5">
        <v>2024</v>
      </c>
      <c r="B5" s="36">
        <f>'Total Property Damage Expected'!B5+Summary!AD5</f>
        <v>686486.21234677744</v>
      </c>
      <c r="C5" s="36">
        <f>'Total Property Damage Expected'!C5+Summary!AE5</f>
        <v>880724.55925109831</v>
      </c>
      <c r="D5" s="36">
        <f>'Total Property Damage Expected'!D5+Summary!AF5</f>
        <v>928618.94615901285</v>
      </c>
      <c r="E5" s="36">
        <f>'Total Property Damage Expected'!E5+Summary!AG5</f>
        <v>610653.43307591253</v>
      </c>
      <c r="F5" s="36">
        <f>'Total Property Damage Expected'!F5+Summary!AH5</f>
        <v>508212.66107842827</v>
      </c>
      <c r="G5" s="36">
        <f>'Total Property Damage Expected'!G5+Summary!AI5</f>
        <v>304661.51671979076</v>
      </c>
      <c r="H5" s="37">
        <f>'Total Property Damage Expected'!H5+Summary!AJ5</f>
        <v>2837542.1568164197</v>
      </c>
      <c r="I5" s="37">
        <f>'Total Property Damage Expected'!I5+Summary!AK5</f>
        <v>3024966.4165365254</v>
      </c>
      <c r="J5" s="37">
        <f>'Total Property Damage Expected'!J5+Summary!AL5</f>
        <v>1915735.4545966815</v>
      </c>
      <c r="K5" s="37">
        <f>'Total Property Damage Expected'!K5+Summary!AM5</f>
        <v>1434623.8970913715</v>
      </c>
      <c r="L5" s="37">
        <f>'Total Property Damage Expected'!L5+Summary!AN5</f>
        <v>1279031.7399247901</v>
      </c>
      <c r="M5" s="37">
        <f>'Total Property Damage Expected'!M5+Summary!AO5</f>
        <v>545683.59343273821</v>
      </c>
      <c r="N5" s="38">
        <f>'Total Property Damage Expected'!N5+Summary!AP5</f>
        <v>64029066.939354137</v>
      </c>
      <c r="O5" s="38">
        <f>'Total Property Damage Expected'!O5+Summary!AQ5</f>
        <v>115185769.2760351</v>
      </c>
      <c r="P5" s="38">
        <f>'Total Property Damage Expected'!P5+Summary!AR5</f>
        <v>85386822.71669437</v>
      </c>
      <c r="Q5" s="38">
        <f>'Total Property Damage Expected'!Q5+Summary!AS5</f>
        <v>30212936.852798324</v>
      </c>
      <c r="R5" s="38">
        <f>'Total Property Damage Expected'!R5+Summary!AT5</f>
        <v>20686179.843358621</v>
      </c>
      <c r="S5" s="38">
        <f>'Total Property Damage Expected'!S5+Summary!AU5</f>
        <v>11640088.494935879</v>
      </c>
    </row>
    <row r="6" spans="1:19" x14ac:dyDescent="0.35">
      <c r="A6">
        <v>2025</v>
      </c>
      <c r="B6" s="36">
        <f>'Total Property Damage Expected'!B6+Summary!AD6</f>
        <v>697436.27047389117</v>
      </c>
      <c r="C6" s="36">
        <f>'Total Property Damage Expected'!C6+Summary!AE6</f>
        <v>894772.88963898446</v>
      </c>
      <c r="D6" s="36">
        <f>'Total Property Damage Expected'!D6+Summary!AF6</f>
        <v>943431.23409065115</v>
      </c>
      <c r="E6" s="36">
        <f>'Total Property Damage Expected'!E6+Summary!AG6</f>
        <v>620393.89175875206</v>
      </c>
      <c r="F6" s="36">
        <f>'Total Property Damage Expected'!F6+Summary!AH6</f>
        <v>516319.09945935349</v>
      </c>
      <c r="G6" s="36">
        <f>'Total Property Damage Expected'!G6+Summary!AI6</f>
        <v>309521.13553976954</v>
      </c>
      <c r="H6" s="37">
        <f>'Total Property Damage Expected'!H6+Summary!AJ6</f>
        <v>2862048.8964827447</v>
      </c>
      <c r="I6" s="37">
        <f>'Total Property Damage Expected'!I6+Summary!AK6</f>
        <v>3051136.7223261385</v>
      </c>
      <c r="J6" s="37">
        <f>'Total Property Damage Expected'!J6+Summary!AL6</f>
        <v>1932350.0190222771</v>
      </c>
      <c r="K6" s="37">
        <f>'Total Property Damage Expected'!K6+Summary!AM6</f>
        <v>1447207.8084446869</v>
      </c>
      <c r="L6" s="37">
        <f>'Total Property Damage Expected'!L6+Summary!AN6</f>
        <v>1290203.6068560868</v>
      </c>
      <c r="M6" s="37">
        <f>'Total Property Damage Expected'!M6+Summary!AO6</f>
        <v>550436.01814708905</v>
      </c>
      <c r="N6" s="38">
        <f>'Total Property Damage Expected'!N6+Summary!AP6</f>
        <v>64594813.428905159</v>
      </c>
      <c r="O6" s="38">
        <f>'Total Property Damage Expected'!O6+Summary!AQ6</f>
        <v>116208818.6261408</v>
      </c>
      <c r="P6" s="38">
        <f>'Total Property Damage Expected'!P6+Summary!AR6</f>
        <v>86150739.692119479</v>
      </c>
      <c r="Q6" s="38">
        <f>'Total Property Damage Expected'!Q6+Summary!AS6</f>
        <v>30491895.790802646</v>
      </c>
      <c r="R6" s="38">
        <f>'Total Property Damage Expected'!R6+Summary!AT6</f>
        <v>20875020.895650677</v>
      </c>
      <c r="S6" s="38">
        <f>'Total Property Damage Expected'!S6+Summary!AU6</f>
        <v>11745488.997811852</v>
      </c>
    </row>
    <row r="7" spans="1:19" x14ac:dyDescent="0.35">
      <c r="A7">
        <v>2026</v>
      </c>
      <c r="B7" s="36">
        <f>'Total Property Damage Expected'!B7+Summary!AD7</f>
        <v>708560.99164715305</v>
      </c>
      <c r="C7" s="36">
        <f>'Total Property Damage Expected'!C7+Summary!AE7</f>
        <v>909045.30323723902</v>
      </c>
      <c r="D7" s="36">
        <f>'Total Property Damage Expected'!D7+Summary!AF7</f>
        <v>958479.79102657514</v>
      </c>
      <c r="E7" s="36">
        <f>'Total Property Damage Expected'!E7+Summary!AG7</f>
        <v>630289.71931403724</v>
      </c>
      <c r="F7" s="36">
        <f>'Total Property Damage Expected'!F7+Summary!AH7</f>
        <v>524554.84265351249</v>
      </c>
      <c r="G7" s="36">
        <f>'Total Property Damage Expected'!G7+Summary!AI7</f>
        <v>314458.26954883343</v>
      </c>
      <c r="H7" s="37">
        <f>'Total Property Damage Expected'!H7+Summary!AJ7</f>
        <v>2886771.5770444982</v>
      </c>
      <c r="I7" s="37">
        <f>'Total Property Damage Expected'!I7+Summary!AK7</f>
        <v>3077538.2521110587</v>
      </c>
      <c r="J7" s="37">
        <f>'Total Property Damage Expected'!J7+Summary!AL7</f>
        <v>1949111.94481756</v>
      </c>
      <c r="K7" s="37">
        <f>'Total Property Damage Expected'!K7+Summary!AM7</f>
        <v>1459905.2989788842</v>
      </c>
      <c r="L7" s="37">
        <f>'Total Property Damage Expected'!L7+Summary!AN7</f>
        <v>1301475.6603189448</v>
      </c>
      <c r="M7" s="37">
        <f>'Total Property Damage Expected'!M7+Summary!AO7</f>
        <v>555230.86979087046</v>
      </c>
      <c r="N7" s="38">
        <f>'Total Property Damage Expected'!N7+Summary!AP7</f>
        <v>65165860.279233865</v>
      </c>
      <c r="O7" s="38">
        <f>'Total Property Damage Expected'!O7+Summary!AQ7</f>
        <v>117241518.49881288</v>
      </c>
      <c r="P7" s="38">
        <f>'Total Property Damage Expected'!P7+Summary!AR7</f>
        <v>86921931.185992211</v>
      </c>
      <c r="Q7" s="38">
        <f>'Total Property Damage Expected'!Q7+Summary!AS7</f>
        <v>30773617.417386353</v>
      </c>
      <c r="R7" s="38">
        <f>'Total Property Damage Expected'!R7+Summary!AT7</f>
        <v>21065706.50250072</v>
      </c>
      <c r="S7" s="38">
        <f>'Total Property Damage Expected'!S7+Summary!AU7</f>
        <v>11851908.681793001</v>
      </c>
    </row>
    <row r="8" spans="1:19" x14ac:dyDescent="0.35">
      <c r="A8">
        <v>2027</v>
      </c>
      <c r="B8" s="36">
        <f>'Total Property Damage Expected'!B8+Summary!AD8</f>
        <v>719863.16189558082</v>
      </c>
      <c r="C8" s="36">
        <f>'Total Property Damage Expected'!C8+Summary!AE8</f>
        <v>923545.37436991197</v>
      </c>
      <c r="D8" s="36">
        <f>'Total Property Damage Expected'!D8+Summary!AF8</f>
        <v>973768.38566495234</v>
      </c>
      <c r="E8" s="36">
        <f>'Total Property Damage Expected'!E8+Summary!AG8</f>
        <v>640343.39401176665</v>
      </c>
      <c r="F8" s="36">
        <f>'Total Property Damage Expected'!F8+Summary!AH8</f>
        <v>532921.95318626333</v>
      </c>
      <c r="G8" s="36">
        <f>'Total Property Damage Expected'!G8+Summary!AI8</f>
        <v>319474.15518234111</v>
      </c>
      <c r="H8" s="37">
        <f>'Total Property Damage Expected'!H8+Summary!AJ8</f>
        <v>2911712.160940472</v>
      </c>
      <c r="I8" s="37">
        <f>'Total Property Damage Expected'!I8+Summary!AK8</f>
        <v>3104173.1157453284</v>
      </c>
      <c r="J8" s="37">
        <f>'Total Property Damage Expected'!J8+Summary!AL8</f>
        <v>1966022.5843144183</v>
      </c>
      <c r="K8" s="37">
        <f>'Total Property Damage Expected'!K8+Summary!AM8</f>
        <v>1472717.4376825527</v>
      </c>
      <c r="L8" s="37">
        <f>'Total Property Damage Expected'!L8+Summary!AN8</f>
        <v>1312848.8346198362</v>
      </c>
      <c r="M8" s="37">
        <f>'Total Property Damage Expected'!M8+Summary!AO8</f>
        <v>560068.54145368026</v>
      </c>
      <c r="N8" s="38">
        <f>'Total Property Damage Expected'!N8+Summary!AP8</f>
        <v>65742260.895804614</v>
      </c>
      <c r="O8" s="38">
        <f>'Total Property Damage Expected'!O8+Summary!AQ8</f>
        <v>118283966.90199183</v>
      </c>
      <c r="P8" s="38">
        <f>'Total Property Damage Expected'!P8+Summary!AR8</f>
        <v>87700471.872633547</v>
      </c>
      <c r="Q8" s="38">
        <f>'Total Property Damage Expected'!Q8+Summary!AS8</f>
        <v>31058131.317339465</v>
      </c>
      <c r="R8" s="38">
        <f>'Total Property Damage Expected'!R8+Summary!AT8</f>
        <v>21258256.132338069</v>
      </c>
      <c r="S8" s="38">
        <f>'Total Property Damage Expected'!S8+Summary!AU8</f>
        <v>11959358.187564043</v>
      </c>
    </row>
    <row r="9" spans="1:19" x14ac:dyDescent="0.35">
      <c r="A9">
        <v>2028</v>
      </c>
      <c r="B9" s="36">
        <f>'Total Property Damage Expected'!B9+Summary!AD9</f>
        <v>731345.61168780271</v>
      </c>
      <c r="C9" s="36">
        <f>'Total Property Damage Expected'!C9+Summary!AE9</f>
        <v>938276.7343746617</v>
      </c>
      <c r="D9" s="36">
        <f>'Total Property Damage Expected'!D9+Summary!AF9</f>
        <v>989300.8468179967</v>
      </c>
      <c r="E9" s="36">
        <f>'Total Property Damage Expected'!E9+Summary!AG9</f>
        <v>650557.43365252228</v>
      </c>
      <c r="F9" s="36">
        <f>'Total Property Damage Expected'!F9+Summary!AH9</f>
        <v>541422.52648205555</v>
      </c>
      <c r="G9" s="36">
        <f>'Total Property Damage Expected'!G9+Summary!AI9</f>
        <v>324570.04859788145</v>
      </c>
      <c r="H9" s="37">
        <f>'Total Property Damage Expected'!H9+Summary!AJ9</f>
        <v>2936872.6292583006</v>
      </c>
      <c r="I9" s="37">
        <f>'Total Property Damage Expected'!I9+Summary!AK9</f>
        <v>3131043.4432455162</v>
      </c>
      <c r="J9" s="37">
        <f>'Total Property Damage Expected'!J9+Summary!AL9</f>
        <v>1983083.3028696054</v>
      </c>
      <c r="K9" s="37">
        <f>'Total Property Damage Expected'!K9+Summary!AM9</f>
        <v>1485645.3041897174</v>
      </c>
      <c r="L9" s="37">
        <f>'Total Property Damage Expected'!L9+Summary!AN9</f>
        <v>1324324.0732591434</v>
      </c>
      <c r="M9" s="37">
        <f>'Total Property Damage Expected'!M9+Summary!AO9</f>
        <v>564949.43006011751</v>
      </c>
      <c r="N9" s="38">
        <f>'Total Property Damage Expected'!N9+Summary!AP9</f>
        <v>66324069.266107306</v>
      </c>
      <c r="O9" s="38">
        <f>'Total Property Damage Expected'!O9+Summary!AQ9</f>
        <v>119336262.92013487</v>
      </c>
      <c r="P9" s="38">
        <f>'Total Property Damage Expected'!P9+Summary!AR9</f>
        <v>88486437.255196065</v>
      </c>
      <c r="Q9" s="38">
        <f>'Total Property Damage Expected'!Q9+Summary!AS9</f>
        <v>31345467.416928526</v>
      </c>
      <c r="R9" s="38">
        <f>'Total Property Damage Expected'!R9+Summary!AT9</f>
        <v>21452689.475386892</v>
      </c>
      <c r="S9" s="38">
        <f>'Total Property Damage Expected'!S9+Summary!AU9</f>
        <v>12067848.27582413</v>
      </c>
    </row>
    <row r="10" spans="1:19" x14ac:dyDescent="0.35">
      <c r="A10">
        <v>2029</v>
      </c>
      <c r="B10" s="36">
        <f>'Total Property Damage Expected'!B10+Summary!AD10</f>
        <v>743011.21664090792</v>
      </c>
      <c r="C10" s="36">
        <f>'Total Property Damage Expected'!C10+Summary!AE10</f>
        <v>953243.07251217274</v>
      </c>
      <c r="D10" s="36">
        <f>'Total Property Damage Expected'!D10+Summary!AF10</f>
        <v>1005081.0643708406</v>
      </c>
      <c r="E10" s="36">
        <f>'Total Property Damage Expected'!E10+Summary!AG10</f>
        <v>660934.39619801694</v>
      </c>
      <c r="F10" s="36">
        <f>'Total Property Damage Expected'!F10+Summary!AH10</f>
        <v>550058.69138919935</v>
      </c>
      <c r="G10" s="36">
        <f>'Total Property Damage Expected'!G10+Summary!AI10</f>
        <v>329747.22598986031</v>
      </c>
      <c r="H10" s="37">
        <f>'Total Property Damage Expected'!H10+Summary!AJ10</f>
        <v>2962254.9819224621</v>
      </c>
      <c r="I10" s="37">
        <f>'Total Property Damage Expected'!I10+Summary!AK10</f>
        <v>3158151.3849953986</v>
      </c>
      <c r="J10" s="37">
        <f>'Total Property Damage Expected'!J10+Summary!AL10</f>
        <v>2000295.4789982389</v>
      </c>
      <c r="K10" s="37">
        <f>'Total Property Damage Expected'!K10+Summary!AM10</f>
        <v>1498689.9888933166</v>
      </c>
      <c r="L10" s="37">
        <f>'Total Property Damage Expected'!L10+Summary!AN10</f>
        <v>1335902.3290278295</v>
      </c>
      <c r="M10" s="37">
        <f>'Total Property Damage Expected'!M10+Summary!AO10</f>
        <v>569873.93640970206</v>
      </c>
      <c r="N10" s="38">
        <f>'Total Property Damage Expected'!N10+Summary!AP10</f>
        <v>66911339.966479093</v>
      </c>
      <c r="O10" s="38">
        <f>'Total Property Damage Expected'!O10+Summary!AQ10</f>
        <v>120398506.72691815</v>
      </c>
      <c r="P10" s="38">
        <f>'Total Property Damage Expected'!P10+Summary!AR10</f>
        <v>89279903.675529703</v>
      </c>
      <c r="Q10" s="38">
        <f>'Total Property Damage Expected'!Q10+Summary!AS10</f>
        <v>31635655.988090947</v>
      </c>
      <c r="R10" s="38">
        <f>'Total Property Damage Expected'!R10+Summary!AT10</f>
        <v>21649026.446362738</v>
      </c>
      <c r="S10" s="38">
        <f>'Total Property Damage Expected'!S10+Summary!AU10</f>
        <v>12177389.828734271</v>
      </c>
    </row>
    <row r="11" spans="1:19" x14ac:dyDescent="0.35">
      <c r="A11">
        <v>2030</v>
      </c>
      <c r="B11" s="36">
        <f>'Total Property Damage Expected'!B11+Summary!AD11</f>
        <v>873115.90224868001</v>
      </c>
      <c r="C11" s="36">
        <f>'Total Property Damage Expected'!C11+Summary!AE11</f>
        <v>1120160.3242027638</v>
      </c>
      <c r="D11" s="36">
        <f>'Total Property Damage Expected'!D11+Summary!AF11</f>
        <v>1181075.3871503461</v>
      </c>
      <c r="E11" s="36">
        <f>'Total Property Damage Expected'!E11+Summary!AG11</f>
        <v>776667.05258167465</v>
      </c>
      <c r="F11" s="36">
        <f>'Total Property Damage Expected'!F11+Summary!AH11</f>
        <v>646376.50127712358</v>
      </c>
      <c r="G11" s="36">
        <f>'Total Property Damage Expected'!G11+Summary!AI11</f>
        <v>387487.48374989873</v>
      </c>
      <c r="H11" s="37">
        <f>'Total Property Damage Expected'!H11+Summary!AJ11</f>
        <v>3455924.4686545739</v>
      </c>
      <c r="I11" s="37">
        <f>'Total Property Damage Expected'!I11+Summary!AK11</f>
        <v>3684523.2925444315</v>
      </c>
      <c r="J11" s="37">
        <f>'Total Property Damage Expected'!J11+Summary!AL11</f>
        <v>2333736.9950644975</v>
      </c>
      <c r="K11" s="37">
        <f>'Total Property Damage Expected'!K11+Summary!AM11</f>
        <v>1748691.7742721387</v>
      </c>
      <c r="L11" s="37">
        <f>'Total Property Damage Expected'!L11+Summary!AN11</f>
        <v>1558690.3466675389</v>
      </c>
      <c r="M11" s="37">
        <f>'Total Property Damage Expected'!M11+Summary!AO11</f>
        <v>664894.37862003618</v>
      </c>
      <c r="N11" s="38">
        <f>'Total Property Damage Expected'!N11+Summary!AP11</f>
        <v>78078983.493781775</v>
      </c>
      <c r="O11" s="38">
        <f>'Total Property Damage Expected'!O11+Summary!AQ11</f>
        <v>140499800.73885754</v>
      </c>
      <c r="P11" s="38">
        <f>'Total Property Damage Expected'!P11+Summary!AR11</f>
        <v>104192574.11483818</v>
      </c>
      <c r="Q11" s="38">
        <f>'Total Property Damage Expected'!Q11+Summary!AS11</f>
        <v>36930520.650968879</v>
      </c>
      <c r="R11" s="38">
        <f>'Total Property Damage Expected'!R11+Summary!AT11</f>
        <v>25269772.707866207</v>
      </c>
      <c r="S11" s="38">
        <f>'Total Property Damage Expected'!S11+Summary!AU11</f>
        <v>14212968.823057652</v>
      </c>
    </row>
    <row r="12" spans="1:19" x14ac:dyDescent="0.35">
      <c r="A12">
        <v>2031</v>
      </c>
      <c r="B12" s="36">
        <f>'Total Property Damage Expected'!B12+Summary!AD12</f>
        <v>887042.86787359312</v>
      </c>
      <c r="C12" s="36">
        <f>'Total Property Damage Expected'!C12+Summary!AE12</f>
        <v>1138027.8653727106</v>
      </c>
      <c r="D12" s="36">
        <f>'Total Property Damage Expected'!D12+Summary!AF12</f>
        <v>1199914.5770848216</v>
      </c>
      <c r="E12" s="36">
        <f>'Total Property Damage Expected'!E12+Summary!AG12</f>
        <v>789055.57432941708</v>
      </c>
      <c r="F12" s="36">
        <f>'Total Property Damage Expected'!F12+Summary!AH12</f>
        <v>656686.77427851269</v>
      </c>
      <c r="G12" s="36">
        <f>'Total Property Damage Expected'!G12+Summary!AI12</f>
        <v>393668.24950204039</v>
      </c>
      <c r="H12" s="37">
        <f>'Total Property Damage Expected'!H12+Summary!AJ12</f>
        <v>3485803.4074904518</v>
      </c>
      <c r="I12" s="37">
        <f>'Total Property Damage Expected'!I12+Summary!AK12</f>
        <v>3716435.0599329583</v>
      </c>
      <c r="J12" s="37">
        <f>'Total Property Damage Expected'!J12+Summary!AL12</f>
        <v>2354000.7570187561</v>
      </c>
      <c r="K12" s="37">
        <f>'Total Property Damage Expected'!K12+Summary!AM12</f>
        <v>1764054.0440658911</v>
      </c>
      <c r="L12" s="37">
        <f>'Total Property Damage Expected'!L12+Summary!AN12</f>
        <v>1572324.0536748257</v>
      </c>
      <c r="M12" s="37">
        <f>'Total Property Damage Expected'!M12+Summary!AO12</f>
        <v>670692.64350761962</v>
      </c>
      <c r="N12" s="38">
        <f>'Total Property Damage Expected'!N12+Summary!AP12</f>
        <v>78771081.256550536</v>
      </c>
      <c r="O12" s="38">
        <f>'Total Property Damage Expected'!O12+Summary!AQ12</f>
        <v>141751815.31913358</v>
      </c>
      <c r="P12" s="38">
        <f>'Total Property Damage Expected'!P12+Summary!AR12</f>
        <v>105127962.03833023</v>
      </c>
      <c r="Q12" s="38">
        <f>'Total Property Damage Expected'!Q12+Summary!AS12</f>
        <v>37272874.013260491</v>
      </c>
      <c r="R12" s="38">
        <f>'Total Property Damage Expected'!R12+Summary!AT12</f>
        <v>25501340.67489836</v>
      </c>
      <c r="S12" s="38">
        <f>'Total Property Damage Expected'!S12+Summary!AU12</f>
        <v>14342141.296394739</v>
      </c>
    </row>
    <row r="13" spans="1:19" x14ac:dyDescent="0.35">
      <c r="A13">
        <v>2032</v>
      </c>
      <c r="B13" s="36">
        <f>'Total Property Damage Expected'!B13+Summary!AD13</f>
        <v>901191.98083429295</v>
      </c>
      <c r="C13" s="36">
        <f>'Total Property Damage Expected'!C13+Summary!AE13</f>
        <v>1156180.4095199651</v>
      </c>
      <c r="D13" s="36">
        <f>'Total Property Damage Expected'!D13+Summary!AF13</f>
        <v>1219054.2686479387</v>
      </c>
      <c r="E13" s="36">
        <f>'Total Property Damage Expected'!E13+Summary!AG13</f>
        <v>801641.70388166758</v>
      </c>
      <c r="F13" s="36">
        <f>'Total Property Damage Expected'!F13+Summary!AH13</f>
        <v>667161.50519127888</v>
      </c>
      <c r="G13" s="36">
        <f>'Total Property Damage Expected'!G13+Summary!AI13</f>
        <v>399947.60389738972</v>
      </c>
      <c r="H13" s="37">
        <f>'Total Property Damage Expected'!H13+Summary!AJ13</f>
        <v>3515946.0625560391</v>
      </c>
      <c r="I13" s="37">
        <f>'Total Property Damage Expected'!I13+Summary!AK13</f>
        <v>3748629.270527232</v>
      </c>
      <c r="J13" s="37">
        <f>'Total Property Damage Expected'!J13+Summary!AL13</f>
        <v>2374444.579410804</v>
      </c>
      <c r="K13" s="37">
        <f>'Total Property Damage Expected'!K13+Summary!AM13</f>
        <v>1779555.2918303907</v>
      </c>
      <c r="L13" s="37">
        <f>'Total Property Damage Expected'!L13+Summary!AN13</f>
        <v>1586080.2877183133</v>
      </c>
      <c r="M13" s="37">
        <f>'Total Property Damage Expected'!M13+Summary!AO13</f>
        <v>676542.77719482605</v>
      </c>
      <c r="N13" s="38">
        <f>'Total Property Damage Expected'!N13+Summary!AP13</f>
        <v>79469690.595302776</v>
      </c>
      <c r="O13" s="38">
        <f>'Total Property Damage Expected'!O13+Summary!AQ13</f>
        <v>143015691.36623019</v>
      </c>
      <c r="P13" s="38">
        <f>'Total Property Damage Expected'!P13+Summary!AR13</f>
        <v>106072296.91454494</v>
      </c>
      <c r="Q13" s="38">
        <f>'Total Property Damage Expected'!Q13+Summary!AS13</f>
        <v>37618634.191839635</v>
      </c>
      <c r="R13" s="38">
        <f>'Total Property Damage Expected'!R13+Summary!AT13</f>
        <v>25735181.175688069</v>
      </c>
      <c r="S13" s="38">
        <f>'Total Property Damage Expected'!S13+Summary!AU13</f>
        <v>14472568.572231488</v>
      </c>
    </row>
    <row r="14" spans="1:19" x14ac:dyDescent="0.35">
      <c r="A14">
        <v>2033</v>
      </c>
      <c r="B14" s="36">
        <f>'Total Property Damage Expected'!B14+Summary!AD14</f>
        <v>915566.78457592928</v>
      </c>
      <c r="C14" s="36">
        <f>'Total Property Damage Expected'!C14+Summary!AE14</f>
        <v>1174622.5026923744</v>
      </c>
      <c r="D14" s="36">
        <f>'Total Property Damage Expected'!D14+Summary!AF14</f>
        <v>1238499.2551046484</v>
      </c>
      <c r="E14" s="36">
        <f>'Total Property Damage Expected'!E14+Summary!AG14</f>
        <v>814428.59325649519</v>
      </c>
      <c r="F14" s="36">
        <f>'Total Property Damage Expected'!F14+Summary!AH14</f>
        <v>677803.31726357562</v>
      </c>
      <c r="G14" s="36">
        <f>'Total Property Damage Expected'!G14+Summary!AI14</f>
        <v>406327.11951141054</v>
      </c>
      <c r="H14" s="37">
        <f>'Total Property Damage Expected'!H14+Summary!AJ14</f>
        <v>3546354.8364466466</v>
      </c>
      <c r="I14" s="37">
        <f>'Total Property Damage Expected'!I14+Summary!AK14</f>
        <v>3781108.5082301004</v>
      </c>
      <c r="J14" s="37">
        <f>'Total Property Damage Expected'!J14+Summary!AL14</f>
        <v>2395070.1191641521</v>
      </c>
      <c r="K14" s="37">
        <f>'Total Property Damage Expected'!K14+Summary!AM14</f>
        <v>1795196.8298943106</v>
      </c>
      <c r="L14" s="37">
        <f>'Total Property Damage Expected'!L14+Summary!AN14</f>
        <v>1599960.1949760364</v>
      </c>
      <c r="M14" s="37">
        <f>'Total Property Damage Expected'!M14+Summary!AO14</f>
        <v>682445.26166833565</v>
      </c>
      <c r="N14" s="38">
        <f>'Total Property Damage Expected'!N14+Summary!AP14</f>
        <v>80174877.441284835</v>
      </c>
      <c r="O14" s="38">
        <f>'Total Property Damage Expected'!O14+Summary!AQ14</f>
        <v>144291549.93655226</v>
      </c>
      <c r="P14" s="38">
        <f>'Total Property Damage Expected'!P14+Summary!AR14</f>
        <v>107025671.04200347</v>
      </c>
      <c r="Q14" s="38">
        <f>'Total Property Damage Expected'!Q14+Summary!AS14</f>
        <v>37967837.849953391</v>
      </c>
      <c r="R14" s="38">
        <f>'Total Property Damage Expected'!R14+Summary!AT14</f>
        <v>25971318.315319542</v>
      </c>
      <c r="S14" s="38">
        <f>'Total Property Damage Expected'!S14+Summary!AU14</f>
        <v>14604263.816602267</v>
      </c>
    </row>
    <row r="15" spans="1:19" x14ac:dyDescent="0.35">
      <c r="A15">
        <v>2034</v>
      </c>
      <c r="B15" s="36">
        <f>'Total Property Damage Expected'!B15+Summary!AD15</f>
        <v>930170.87906471512</v>
      </c>
      <c r="C15" s="36">
        <f>'Total Property Damage Expected'!C15+Summary!AE15</f>
        <v>1193358.7634512431</v>
      </c>
      <c r="D15" s="36">
        <f>'Total Property Damage Expected'!D15+Summary!AF15</f>
        <v>1258254.4061766881</v>
      </c>
      <c r="E15" s="36">
        <f>'Total Property Damage Expected'!E15+Summary!AG15</f>
        <v>827419.4447494268</v>
      </c>
      <c r="F15" s="36">
        <f>'Total Property Damage Expected'!F15+Summary!AH15</f>
        <v>688614.87558666896</v>
      </c>
      <c r="G15" s="36">
        <f>'Total Property Damage Expected'!G15+Summary!AI15</f>
        <v>412808.39400352672</v>
      </c>
      <c r="H15" s="37">
        <f>'Total Property Damage Expected'!H15+Summary!AJ15</f>
        <v>3577032.1546683465</v>
      </c>
      <c r="I15" s="37">
        <f>'Total Property Damage Expected'!I15+Summary!AK15</f>
        <v>3813875.3817252652</v>
      </c>
      <c r="J15" s="37">
        <f>'Total Property Damage Expected'!J15+Summary!AL15</f>
        <v>2415879.0492199678</v>
      </c>
      <c r="K15" s="37">
        <f>'Total Property Damage Expected'!K15+Summary!AM15</f>
        <v>1810979.983709869</v>
      </c>
      <c r="L15" s="37">
        <f>'Total Property Damage Expected'!L15+Summary!AN15</f>
        <v>1613964.9329503709</v>
      </c>
      <c r="M15" s="37">
        <f>'Total Property Damage Expected'!M15+Summary!AO15</f>
        <v>688400.58363550971</v>
      </c>
      <c r="N15" s="38">
        <f>'Total Property Damage Expected'!N15+Summary!AP15</f>
        <v>80886708.447784483</v>
      </c>
      <c r="O15" s="38">
        <f>'Total Property Damage Expected'!O15+Summary!AQ15</f>
        <v>145579513.42261577</v>
      </c>
      <c r="P15" s="38">
        <f>'Total Property Damage Expected'!P15+Summary!AR15</f>
        <v>107988177.74855614</v>
      </c>
      <c r="Q15" s="38">
        <f>'Total Property Damage Expected'!Q15+Summary!AS15</f>
        <v>38320522.075879835</v>
      </c>
      <c r="R15" s="38">
        <f>'Total Property Damage Expected'!R15+Summary!AT15</f>
        <v>26209776.474738657</v>
      </c>
      <c r="S15" s="38">
        <f>'Total Property Damage Expected'!S15+Summary!AU15</f>
        <v>14737240.344726283</v>
      </c>
    </row>
    <row r="16" spans="1:19" x14ac:dyDescent="0.35">
      <c r="A16">
        <v>2035</v>
      </c>
      <c r="B16" s="36">
        <f>'Total Property Damage Expected'!B16+Summary!AD16</f>
        <v>945007.9216894866</v>
      </c>
      <c r="C16" s="36">
        <f>'Total Property Damage Expected'!C16+Summary!AE16</f>
        <v>1212393.8840279849</v>
      </c>
      <c r="D16" s="36">
        <f>'Total Property Damage Expected'!D16+Summary!AF16</f>
        <v>1278324.6692621349</v>
      </c>
      <c r="E16" s="36">
        <f>'Total Property Damage Expected'!E16+Summary!AG16</f>
        <v>840617.51173541544</v>
      </c>
      <c r="F16" s="36">
        <f>'Total Property Damage Expected'!F16+Summary!AH16</f>
        <v>699598.88776237192</v>
      </c>
      <c r="G16" s="36">
        <f>'Total Property Damage Expected'!G16+Summary!AI16</f>
        <v>419393.05051723344</v>
      </c>
      <c r="H16" s="37">
        <f>'Total Property Damage Expected'!H16+Summary!AJ16</f>
        <v>3607980.4658699306</v>
      </c>
      <c r="I16" s="37">
        <f>'Total Property Damage Expected'!I16+Summary!AK16</f>
        <v>3846932.5247299527</v>
      </c>
      <c r="J16" s="37">
        <f>'Total Property Damage Expected'!J16+Summary!AL16</f>
        <v>2436873.0587019841</v>
      </c>
      <c r="K16" s="37">
        <f>'Total Property Damage Expected'!K16+Summary!AM16</f>
        <v>1826906.0919933845</v>
      </c>
      <c r="L16" s="37">
        <f>'Total Property Damage Expected'!L16+Summary!AN16</f>
        <v>1628095.6705876649</v>
      </c>
      <c r="M16" s="37">
        <f>'Total Property Damage Expected'!M16+Summary!AO16</f>
        <v>694409.23457375681</v>
      </c>
      <c r="N16" s="38">
        <f>'Total Property Damage Expected'!N16+Summary!AP16</f>
        <v>81605250.998629108</v>
      </c>
      <c r="O16" s="38">
        <f>'Total Property Damage Expected'!O16+Summary!AQ16</f>
        <v>146879705.56887716</v>
      </c>
      <c r="P16" s="38">
        <f>'Total Property Damage Expected'!P16+Summary!AR16</f>
        <v>108959911.40368295</v>
      </c>
      <c r="Q16" s="38">
        <f>'Total Property Damage Expected'!Q16+Summary!AS16</f>
        <v>38676724.388166249</v>
      </c>
      <c r="R16" s="38">
        <f>'Total Property Damage Expected'!R16+Summary!AT16</f>
        <v>26450580.314118821</v>
      </c>
      <c r="S16" s="38">
        <f>'Total Property Damage Expected'!S16+Summary!AU16</f>
        <v>14871511.622813527</v>
      </c>
    </row>
    <row r="17" spans="1:19" x14ac:dyDescent="0.35">
      <c r="A17">
        <v>2036</v>
      </c>
      <c r="B17" s="36">
        <f>'Total Property Damage Expected'!B17+Summary!AD17</f>
        <v>960081.62817764503</v>
      </c>
      <c r="C17" s="36">
        <f>'Total Property Damage Expected'!C17+Summary!AE17</f>
        <v>1231732.6314992267</v>
      </c>
      <c r="D17" s="36">
        <f>'Total Property Damage Expected'!D17+Summary!AF17</f>
        <v>1298715.070674411</v>
      </c>
      <c r="E17" s="36">
        <f>'Total Property Damage Expected'!E17+Summary!AG17</f>
        <v>854026.0994836028</v>
      </c>
      <c r="F17" s="36">
        <f>'Total Property Damage Expected'!F17+Summary!AH17</f>
        <v>710758.10458112473</v>
      </c>
      <c r="G17" s="36">
        <f>'Total Property Damage Expected'!G17+Summary!AI17</f>
        <v>426082.73808659054</v>
      </c>
      <c r="H17" s="37">
        <f>'Total Property Damage Expected'!H17+Summary!AJ17</f>
        <v>3639202.2420773897</v>
      </c>
      <c r="I17" s="37">
        <f>'Total Property Damage Expected'!I17+Summary!AK17</f>
        <v>3880282.5962503594</v>
      </c>
      <c r="J17" s="37">
        <f>'Total Property Damage Expected'!J17+Summary!AL17</f>
        <v>2458053.8530832431</v>
      </c>
      <c r="K17" s="37">
        <f>'Total Property Damage Expected'!K17+Summary!AM17</f>
        <v>1842976.5068674504</v>
      </c>
      <c r="L17" s="37">
        <f>'Total Property Damage Expected'!L17+Summary!AN17</f>
        <v>1642353.5883992256</v>
      </c>
      <c r="M17" s="37">
        <f>'Total Property Damage Expected'!M17+Summary!AO17</f>
        <v>700471.71078045177</v>
      </c>
      <c r="N17" s="38">
        <f>'Total Property Damage Expected'!N17+Summary!AP17</f>
        <v>82330573.216789678</v>
      </c>
      <c r="O17" s="38">
        <f>'Total Property Damage Expected'!O17+Summary!AQ17</f>
        <v>148192251.48776105</v>
      </c>
      <c r="P17" s="38">
        <f>'Total Property Damage Expected'!P17+Summary!AR17</f>
        <v>109940967.43094914</v>
      </c>
      <c r="Q17" s="38">
        <f>'Total Property Damage Expected'!Q17+Summary!AS17</f>
        <v>39036482.740934819</v>
      </c>
      <c r="R17" s="38">
        <f>'Total Property Damage Expected'!R17+Summary!AT17</f>
        <v>26693754.776269875</v>
      </c>
      <c r="S17" s="38">
        <f>'Total Property Damage Expected'!S17+Summary!AU17</f>
        <v>15007091.269893704</v>
      </c>
    </row>
    <row r="18" spans="1:19" x14ac:dyDescent="0.35">
      <c r="A18">
        <v>2037</v>
      </c>
      <c r="B18" s="36">
        <f>'Total Property Damage Expected'!B18+Summary!AD18</f>
        <v>975395.77352570719</v>
      </c>
      <c r="C18" s="36">
        <f>'Total Property Damage Expected'!C18+Summary!AE18</f>
        <v>1251379.8489806554</v>
      </c>
      <c r="D18" s="36">
        <f>'Total Property Damage Expected'!D18+Summary!AF18</f>
        <v>1319430.7169010534</v>
      </c>
      <c r="E18" s="36">
        <f>'Total Property Damage Expected'!E18+Summary!AG18</f>
        <v>867648.56598507671</v>
      </c>
      <c r="F18" s="36">
        <f>'Total Property Damage Expected'!F18+Summary!AH18</f>
        <v>722095.32071089174</v>
      </c>
      <c r="G18" s="36">
        <f>'Total Property Damage Expected'!G18+Summary!AI18</f>
        <v>432879.13204919954</v>
      </c>
      <c r="H18" s="37">
        <f>'Total Property Damage Expected'!H18+Summary!AJ18</f>
        <v>3670699.978930945</v>
      </c>
      <c r="I18" s="37">
        <f>'Total Property Damage Expected'!I18+Summary!AK18</f>
        <v>3913928.2808398879</v>
      </c>
      <c r="J18" s="37">
        <f>'Total Property Damage Expected'!J18+Summary!AL18</f>
        <v>2479423.1543546743</v>
      </c>
      <c r="K18" s="37">
        <f>'Total Property Damage Expected'!K18+Summary!AM18</f>
        <v>1859192.594004744</v>
      </c>
      <c r="L18" s="37">
        <f>'Total Property Damage Expected'!L18+Summary!AN18</f>
        <v>1656739.8785836839</v>
      </c>
      <c r="M18" s="37">
        <f>'Total Property Damage Expected'!M18+Summary!AO18</f>
        <v>706588.51342341816</v>
      </c>
      <c r="N18" s="38">
        <f>'Total Property Damage Expected'!N18+Summary!AP18</f>
        <v>83062743.973092183</v>
      </c>
      <c r="O18" s="38">
        <f>'Total Property Damage Expected'!O18+Summary!AQ18</f>
        <v>149517277.6758889</v>
      </c>
      <c r="P18" s="38">
        <f>'Total Property Damage Expected'!P18+Summary!AR18</f>
        <v>110931442.32061802</v>
      </c>
      <c r="Q18" s="38">
        <f>'Total Property Damage Expected'!Q18+Summary!AS18</f>
        <v>39399835.529256761</v>
      </c>
      <c r="R18" s="38">
        <f>'Total Property Damage Expected'!R18+Summary!AT18</f>
        <v>26939325.090090688</v>
      </c>
      <c r="S18" s="38">
        <f>'Total Property Damage Expected'!S18+Summary!AU18</f>
        <v>15143993.059668468</v>
      </c>
    </row>
    <row r="19" spans="1:19" x14ac:dyDescent="0.35">
      <c r="A19">
        <v>2038</v>
      </c>
      <c r="B19" s="36">
        <f>'Total Property Damage Expected'!B19+Summary!AD19</f>
        <v>990954.19294470095</v>
      </c>
      <c r="C19" s="36">
        <f>'Total Property Damage Expected'!C19+Summary!AE19</f>
        <v>1271340.456839907</v>
      </c>
      <c r="D19" s="36">
        <f>'Total Property Damage Expected'!D19+Summary!AF19</f>
        <v>1340476.7958825605</v>
      </c>
      <c r="E19" s="36">
        <f>'Total Property Damage Expected'!E19+Summary!AG19</f>
        <v>881488.32279383275</v>
      </c>
      <c r="F19" s="36">
        <f>'Total Property Damage Expected'!F19+Summary!AH19</f>
        <v>733613.3753970461</v>
      </c>
      <c r="G19" s="36">
        <f>'Total Property Damage Expected'!G19+Summary!AI19</f>
        <v>439783.93446576851</v>
      </c>
      <c r="H19" s="37">
        <f>'Total Property Damage Expected'!H19+Summary!AJ19</f>
        <v>3702476.1959246527</v>
      </c>
      <c r="I19" s="37">
        <f>'Total Property Damage Expected'!I19+Summary!AK19</f>
        <v>3947872.288860213</v>
      </c>
      <c r="J19" s="37">
        <f>'Total Property Damage Expected'!J19+Summary!AL19</f>
        <v>2500982.7011955483</v>
      </c>
      <c r="K19" s="37">
        <f>'Total Property Damage Expected'!K19+Summary!AM19</f>
        <v>1875555.7327734944</v>
      </c>
      <c r="L19" s="37">
        <f>'Total Property Damage Expected'!L19+Summary!AN19</f>
        <v>1671255.7451507468</v>
      </c>
      <c r="M19" s="37">
        <f>'Total Property Damage Expected'!M19+Summary!AO19</f>
        <v>712760.14859197731</v>
      </c>
      <c r="N19" s="38">
        <f>'Total Property Damage Expected'!N19+Summary!AP19</f>
        <v>83801832.895037711</v>
      </c>
      <c r="O19" s="38">
        <f>'Total Property Damage Expected'!O19+Summary!AQ19</f>
        <v>150854912.0305112</v>
      </c>
      <c r="P19" s="38">
        <f>'Total Property Damage Expected'!P19+Summary!AR19</f>
        <v>111931433.64242275</v>
      </c>
      <c r="Q19" s="38">
        <f>'Total Property Damage Expected'!Q19+Summary!AS19</f>
        <v>39766821.59459579</v>
      </c>
      <c r="R19" s="38">
        <f>'Total Property Damage Expected'!R19+Summary!AT19</f>
        <v>27187316.774065927</v>
      </c>
      <c r="S19" s="38">
        <f>'Total Property Damage Expected'!S19+Summary!AU19</f>
        <v>15282230.922387227</v>
      </c>
    </row>
    <row r="20" spans="1:19" x14ac:dyDescent="0.35">
      <c r="A20">
        <v>2039</v>
      </c>
      <c r="B20" s="36">
        <f>'Total Property Damage Expected'!B20+Summary!AD20</f>
        <v>1006760.7828206389</v>
      </c>
      <c r="C20" s="36">
        <f>'Total Property Damage Expected'!C20+Summary!AE20</f>
        <v>1291619.4539288043</v>
      </c>
      <c r="D20" s="36">
        <f>'Total Property Damage Expected'!D20+Summary!AF20</f>
        <v>1361858.5783116394</v>
      </c>
      <c r="E20" s="36">
        <f>'Total Property Damage Expected'!E20+Summary!AG20</f>
        <v>895548.83588114963</v>
      </c>
      <c r="F20" s="36">
        <f>'Total Property Damage Expected'!F20+Summary!AH20</f>
        <v>745315.15317341872</v>
      </c>
      <c r="G20" s="36">
        <f>'Total Property Damage Expected'!G20+Summary!AI20</f>
        <v>446798.87454636884</v>
      </c>
      <c r="H20" s="37">
        <f>'Total Property Damage Expected'!H20+Summary!AJ20</f>
        <v>3734533.4366486161</v>
      </c>
      <c r="I20" s="37">
        <f>'Total Property Damage Expected'!I20+Summary!AK20</f>
        <v>3982117.3567452161</v>
      </c>
      <c r="J20" s="37">
        <f>'Total Property Damage Expected'!J20+Summary!AL20</f>
        <v>2522734.2491458128</v>
      </c>
      <c r="K20" s="37">
        <f>'Total Property Damage Expected'!K20+Summary!AM20</f>
        <v>1892067.3163846293</v>
      </c>
      <c r="L20" s="37">
        <f>'Total Property Damage Expected'!L20+Summary!AN20</f>
        <v>1685902.4040463609</v>
      </c>
      <c r="M20" s="37">
        <f>'Total Property Damage Expected'!M20+Summary!AO20</f>
        <v>718987.12734857271</v>
      </c>
      <c r="N20" s="38">
        <f>'Total Property Damage Expected'!N20+Summary!AP20</f>
        <v>84547910.37573263</v>
      </c>
      <c r="O20" s="38">
        <f>'Total Property Damage Expected'!O20+Summary!AQ20</f>
        <v>152205283.86614567</v>
      </c>
      <c r="P20" s="38">
        <f>'Total Property Damage Expected'!P20+Summary!AR20</f>
        <v>112941040.0584996</v>
      </c>
      <c r="Q20" s="38">
        <f>'Total Property Damage Expected'!Q20+Summary!AS20</f>
        <v>40137480.230321698</v>
      </c>
      <c r="R20" s="38">
        <f>'Total Property Damage Expected'!R20+Summary!AT20</f>
        <v>27437755.639807638</v>
      </c>
      <c r="S20" s="38">
        <f>'Total Property Damage Expected'!S20+Summary!AU20</f>
        <v>15421818.946746843</v>
      </c>
    </row>
    <row r="21" spans="1:19" x14ac:dyDescent="0.35">
      <c r="A21">
        <v>2040</v>
      </c>
      <c r="B21" s="36">
        <f>'Total Property Damage Expected'!B21+Summary!AD21</f>
        <v>1174353.9914106405</v>
      </c>
      <c r="C21" s="36">
        <f>'Total Property Damage Expected'!C21+Summary!AE21</f>
        <v>1506632.446344659</v>
      </c>
      <c r="D21" s="36">
        <f>'Total Property Damage Expected'!D21+Summary!AF21</f>
        <v>1588564.1201640058</v>
      </c>
      <c r="E21" s="36">
        <f>'Total Property Damage Expected'!E21+Summary!AG21</f>
        <v>1044628.8411966743</v>
      </c>
      <c r="F21" s="36">
        <f>'Total Property Damage Expected'!F21+Summary!AH21</f>
        <v>869386.09441640438</v>
      </c>
      <c r="G21" s="36">
        <f>'Total Property Damage Expected'!G21+Summary!AI21</f>
        <v>521176.48068417964</v>
      </c>
      <c r="H21" s="37">
        <f>'Total Property Damage Expected'!H21+Summary!AJ21</f>
        <v>4324950.6151099065</v>
      </c>
      <c r="I21" s="37">
        <f>'Total Property Damage Expected'!I21+Summary!AK21</f>
        <v>4611750.1982002202</v>
      </c>
      <c r="J21" s="37">
        <f>'Total Property Damage Expected'!J21+Summary!AL21</f>
        <v>2921683.2548347497</v>
      </c>
      <c r="K21" s="37">
        <f>'Total Property Damage Expected'!K21+Summary!AM21</f>
        <v>2191513.9716976499</v>
      </c>
      <c r="L21" s="37">
        <f>'Total Property Damage Expected'!L21+Summary!AN21</f>
        <v>1952643.2718236586</v>
      </c>
      <c r="M21" s="37">
        <f>'Total Property Damage Expected'!M21+Summary!AO21</f>
        <v>832721.39195389673</v>
      </c>
      <c r="N21" s="38">
        <f>'Total Property Damage Expected'!N21+Summary!AP21</f>
        <v>97938713.072029069</v>
      </c>
      <c r="O21" s="38">
        <f>'Total Property Damage Expected'!O21+Summary!AQ21</f>
        <v>176320268.37176296</v>
      </c>
      <c r="P21" s="38">
        <f>'Total Property Damage Expected'!P21+Summary!AR21</f>
        <v>130844010.08871241</v>
      </c>
      <c r="Q21" s="38">
        <f>'Total Property Damage Expected'!Q21+Summary!AS21</f>
        <v>46513831.680576168</v>
      </c>
      <c r="R21" s="38">
        <f>'Total Property Damage Expected'!R21+Summary!AT21</f>
        <v>31793142.579798467</v>
      </c>
      <c r="S21" s="38">
        <f>'Total Property Damage Expected'!S21+Summary!AU21</f>
        <v>17868453.485138994</v>
      </c>
    </row>
    <row r="22" spans="1:19" x14ac:dyDescent="0.35">
      <c r="A22">
        <v>2041</v>
      </c>
      <c r="B22" s="36">
        <f>'Total Property Damage Expected'!B22+Summary!AD22</f>
        <v>1193085.9691786934</v>
      </c>
      <c r="C22" s="36">
        <f>'Total Property Damage Expected'!C22+Summary!AE22</f>
        <v>1530664.5573571608</v>
      </c>
      <c r="D22" s="36">
        <f>'Total Property Damage Expected'!D22+Summary!AF22</f>
        <v>1613903.1133463718</v>
      </c>
      <c r="E22" s="36">
        <f>'Total Property Damage Expected'!E22+Summary!AG22</f>
        <v>1061291.5888624422</v>
      </c>
      <c r="F22" s="36">
        <f>'Total Property Damage Expected'!F22+Summary!AH22</f>
        <v>883253.56632996281</v>
      </c>
      <c r="G22" s="36">
        <f>'Total Property Damage Expected'!G22+Summary!AI22</f>
        <v>529489.70337581541</v>
      </c>
      <c r="H22" s="37">
        <f>'Total Property Damage Expected'!H22+Summary!AJ22</f>
        <v>4362411.44477602</v>
      </c>
      <c r="I22" s="37">
        <f>'Total Property Damage Expected'!I22+Summary!AK22</f>
        <v>4651769.6722765844</v>
      </c>
      <c r="J22" s="37">
        <f>'Total Property Damage Expected'!J22+Summary!AL22</f>
        <v>2947104.3939049346</v>
      </c>
      <c r="K22" s="37">
        <f>'Total Property Damage Expected'!K22+Summary!AM22</f>
        <v>2210817.5457312702</v>
      </c>
      <c r="L22" s="37">
        <f>'Total Property Damage Expected'!L22+Summary!AN22</f>
        <v>1969764.4705879658</v>
      </c>
      <c r="M22" s="37">
        <f>'Total Property Damage Expected'!M22+Summary!AO22</f>
        <v>839999.78999448393</v>
      </c>
      <c r="N22" s="38">
        <f>'Total Property Damage Expected'!N22+Summary!AP22</f>
        <v>98811618.602741301</v>
      </c>
      <c r="O22" s="38">
        <f>'Total Property Damage Expected'!O22+Summary!AQ22</f>
        <v>177900403.98264521</v>
      </c>
      <c r="P22" s="38">
        <f>'Total Property Damage Expected'!P22+Summary!AR22</f>
        <v>132025617.56934288</v>
      </c>
      <c r="Q22" s="38">
        <f>'Total Property Damage Expected'!Q22+Summary!AS22</f>
        <v>46947975.565799594</v>
      </c>
      <c r="R22" s="38">
        <f>'Total Property Damage Expected'!R22+Summary!AT22</f>
        <v>32086394.64471209</v>
      </c>
      <c r="S22" s="38">
        <f>'Total Property Damage Expected'!S22+Summary!AU22</f>
        <v>18031871.644138813</v>
      </c>
    </row>
    <row r="23" spans="1:19" x14ac:dyDescent="0.35">
      <c r="A23">
        <v>2042</v>
      </c>
      <c r="B23" s="36">
        <f>'Total Property Damage Expected'!B23+Summary!AD23</f>
        <v>1212116.7384471532</v>
      </c>
      <c r="C23" s="36">
        <f>'Total Property Damage Expected'!C23+Summary!AE23</f>
        <v>1555080.0016511928</v>
      </c>
      <c r="D23" s="36">
        <f>'Total Property Damage Expected'!D23+Summary!AF23</f>
        <v>1639646.2857289009</v>
      </c>
      <c r="E23" s="36">
        <f>'Total Property Damage Expected'!E23+Summary!AG23</f>
        <v>1078220.1219907815</v>
      </c>
      <c r="F23" s="36">
        <f>'Total Property Damage Expected'!F23+Summary!AH23</f>
        <v>897342.23660234979</v>
      </c>
      <c r="G23" s="36">
        <f>'Total Property Damage Expected'!G23+Summary!AI23</f>
        <v>537935.52927208936</v>
      </c>
      <c r="H23" s="37">
        <f>'Total Property Damage Expected'!H23+Summary!AJ23</f>
        <v>4400203.8629963277</v>
      </c>
      <c r="I23" s="37">
        <f>'Total Property Damage Expected'!I23+Summary!AK23</f>
        <v>4692144.4175792374</v>
      </c>
      <c r="J23" s="37">
        <f>'Total Property Damage Expected'!J23+Summary!AL23</f>
        <v>2972752.1448112652</v>
      </c>
      <c r="K23" s="37">
        <f>'Total Property Damage Expected'!K23+Summary!AM23</f>
        <v>2230296.4532003044</v>
      </c>
      <c r="L23" s="37">
        <f>'Total Property Damage Expected'!L23+Summary!AN23</f>
        <v>1987040.1110157773</v>
      </c>
      <c r="M23" s="37">
        <f>'Total Property Damage Expected'!M23+Summary!AO23</f>
        <v>847343.52617718792</v>
      </c>
      <c r="N23" s="38">
        <f>'Total Property Damage Expected'!N23+Summary!AP23</f>
        <v>99692795.917988062</v>
      </c>
      <c r="O23" s="38">
        <f>'Total Property Damage Expected'!O23+Summary!AQ23</f>
        <v>179495619.55634984</v>
      </c>
      <c r="P23" s="38">
        <f>'Total Property Damage Expected'!P23+Summary!AR23</f>
        <v>133218612.17069046</v>
      </c>
      <c r="Q23" s="38">
        <f>'Total Property Damage Expected'!Q23+Summary!AS23</f>
        <v>47386474.648453966</v>
      </c>
      <c r="R23" s="38">
        <f>'Total Property Damage Expected'!R23+Summary!AT23</f>
        <v>32382547.418290097</v>
      </c>
      <c r="S23" s="38">
        <f>'Total Property Damage Expected'!S23+Summary!AU23</f>
        <v>18196889.637948327</v>
      </c>
    </row>
    <row r="24" spans="1:19" x14ac:dyDescent="0.35">
      <c r="A24">
        <v>2043</v>
      </c>
      <c r="B24" s="36">
        <f>'Total Property Damage Expected'!B24+Summary!AD24</f>
        <v>1231451.0652029237</v>
      </c>
      <c r="C24" s="36">
        <f>'Total Property Damage Expected'!C24+Summary!AE24</f>
        <v>1579884.8937293324</v>
      </c>
      <c r="D24" s="36">
        <f>'Total Property Damage Expected'!D24+Summary!AF24</f>
        <v>1665800.0843248849</v>
      </c>
      <c r="E24" s="36">
        <f>'Total Property Damage Expected'!E24+Summary!AG24</f>
        <v>1095418.6800932984</v>
      </c>
      <c r="F24" s="36">
        <f>'Total Property Damage Expected'!F24+Summary!AH24</f>
        <v>911655.63354169927</v>
      </c>
      <c r="G24" s="36">
        <f>'Total Property Damage Expected'!G24+Summary!AI24</f>
        <v>546516.0735105999</v>
      </c>
      <c r="H24" s="37">
        <f>'Total Property Damage Expected'!H24+Summary!AJ24</f>
        <v>4438330.9037091844</v>
      </c>
      <c r="I24" s="37">
        <f>'Total Property Damage Expected'!I24+Summary!AK24</f>
        <v>4732877.6987918969</v>
      </c>
      <c r="J24" s="37">
        <f>'Total Property Damage Expected'!J24+Summary!AL24</f>
        <v>2998628.6026410158</v>
      </c>
      <c r="K24" s="37">
        <f>'Total Property Damage Expected'!K24+Summary!AM24</f>
        <v>2249952.3590280302</v>
      </c>
      <c r="L24" s="37">
        <f>'Total Property Damage Expected'!L24+Summary!AN24</f>
        <v>2004471.6454885593</v>
      </c>
      <c r="M24" s="37">
        <f>'Total Property Damage Expected'!M24+Summary!AO24</f>
        <v>854753.21072608954</v>
      </c>
      <c r="N24" s="38">
        <f>'Total Property Damage Expected'!N24+Summary!AP24</f>
        <v>100582329.46112436</v>
      </c>
      <c r="O24" s="38">
        <f>'Total Property Damage Expected'!O24+Summary!AQ24</f>
        <v>181106070.27065769</v>
      </c>
      <c r="P24" s="38">
        <f>'Total Property Damage Expected'!P24+Summary!AR24</f>
        <v>134423112.34131861</v>
      </c>
      <c r="Q24" s="38">
        <f>'Total Property Damage Expected'!Q24+Summary!AS24</f>
        <v>47829376.183753408</v>
      </c>
      <c r="R24" s="38">
        <f>'Total Property Damage Expected'!R24+Summary!AT24</f>
        <v>32681631.92416713</v>
      </c>
      <c r="S24" s="38">
        <f>'Total Property Damage Expected'!S24+Summary!AU24</f>
        <v>18363524.392618313</v>
      </c>
    </row>
    <row r="25" spans="1:19" x14ac:dyDescent="0.35">
      <c r="A25">
        <v>2044</v>
      </c>
      <c r="B25" s="36">
        <f>'Total Property Damage Expected'!B25+Summary!AD25</f>
        <v>1251093.791454586</v>
      </c>
      <c r="C25" s="36">
        <f>'Total Property Damage Expected'!C25+Summary!AE25</f>
        <v>1605085.4456258446</v>
      </c>
      <c r="D25" s="36">
        <f>'Total Property Damage Expected'!D25+Summary!AF25</f>
        <v>1692371.0589831411</v>
      </c>
      <c r="E25" s="36">
        <f>'Total Property Damage Expected'!E25+Summary!AG25</f>
        <v>1112891.5703055328</v>
      </c>
      <c r="F25" s="36">
        <f>'Total Property Damage Expected'!F25+Summary!AH25</f>
        <v>926197.34173575928</v>
      </c>
      <c r="G25" s="36">
        <f>'Total Property Damage Expected'!G25+Summary!AI25</f>
        <v>555233.4849672484</v>
      </c>
      <c r="H25" s="37">
        <f>'Total Property Damage Expected'!H25+Summary!AJ25</f>
        <v>4476795.6299555581</v>
      </c>
      <c r="I25" s="37">
        <f>'Total Property Damage Expected'!I25+Summary!AK25</f>
        <v>4773972.8120990358</v>
      </c>
      <c r="J25" s="37">
        <f>'Total Property Damage Expected'!J25+Summary!AL25</f>
        <v>3024735.8828629106</v>
      </c>
      <c r="K25" s="37">
        <f>'Total Property Damage Expected'!K25+Summary!AM25</f>
        <v>2269786.9449057323</v>
      </c>
      <c r="L25" s="37">
        <f>'Total Property Damage Expected'!L25+Summary!AN25</f>
        <v>2022060.5408358914</v>
      </c>
      <c r="M25" s="37">
        <f>'Total Property Damage Expected'!M25+Summary!AO25</f>
        <v>862229.45988172595</v>
      </c>
      <c r="N25" s="38">
        <f>'Total Property Damage Expected'!N25+Summary!AP25</f>
        <v>101480304.60775912</v>
      </c>
      <c r="O25" s="38">
        <f>'Total Property Damage Expected'!O25+Summary!AQ25</f>
        <v>182731913.02976719</v>
      </c>
      <c r="P25" s="38">
        <f>'Total Property Damage Expected'!P25+Summary!AR25</f>
        <v>135639237.86114657</v>
      </c>
      <c r="Q25" s="38">
        <f>'Total Property Damage Expected'!Q25+Summary!AS25</f>
        <v>48276727.978669837</v>
      </c>
      <c r="R25" s="38">
        <f>'Total Property Damage Expected'!R25+Summary!AT25</f>
        <v>32983679.543660279</v>
      </c>
      <c r="S25" s="38">
        <f>'Total Property Damage Expected'!S25+Summary!AU25</f>
        <v>18531793.027451873</v>
      </c>
    </row>
    <row r="26" spans="1:19" x14ac:dyDescent="0.35">
      <c r="A26">
        <v>2045</v>
      </c>
      <c r="B26" s="36">
        <f>'Total Property Damage Expected'!B26+Summary!AD26</f>
        <v>1271049.836445011</v>
      </c>
      <c r="C26" s="36">
        <f>'Total Property Damage Expected'!C26+Summary!AE26</f>
        <v>1630687.9684623978</v>
      </c>
      <c r="D26" s="36">
        <f>'Total Property Damage Expected'!D26+Summary!AF26</f>
        <v>1719365.8640283288</v>
      </c>
      <c r="E26" s="36">
        <f>'Total Property Damage Expected'!E26+Summary!AG26</f>
        <v>1130643.1684656201</v>
      </c>
      <c r="F26" s="36">
        <f>'Total Property Damage Expected'!F26+Summary!AH26</f>
        <v>940971.00294960116</v>
      </c>
      <c r="G26" s="36">
        <f>'Total Property Damage Expected'!G26+Summary!AI26</f>
        <v>564089.9467943944</v>
      </c>
      <c r="H26" s="37">
        <f>'Total Property Damage Expected'!H26+Summary!AJ26</f>
        <v>4515601.1341758454</v>
      </c>
      <c r="I26" s="37">
        <f>'Total Property Damage Expected'!I26+Summary!AK26</f>
        <v>4815433.0855094651</v>
      </c>
      <c r="J26" s="37">
        <f>'Total Property Damage Expected'!J26+Summary!AL26</f>
        <v>3051076.1215385627</v>
      </c>
      <c r="K26" s="37">
        <f>'Total Property Damage Expected'!K26+Summary!AM26</f>
        <v>2289801.9094737228</v>
      </c>
      <c r="L26" s="37">
        <f>'Total Property Damage Expected'!L26+Summary!AN26</f>
        <v>2039808.2784892959</v>
      </c>
      <c r="M26" s="37">
        <f>'Total Property Damage Expected'!M26+Summary!AO26</f>
        <v>869772.89596449654</v>
      </c>
      <c r="N26" s="38">
        <f>'Total Property Damage Expected'!N26+Summary!AP26</f>
        <v>102386807.67680222</v>
      </c>
      <c r="O26" s="38">
        <f>'Total Property Damage Expected'!O26+Summary!AQ26</f>
        <v>184373306.48488426</v>
      </c>
      <c r="P26" s="38">
        <f>'Total Property Damage Expected'!P26+Summary!AR26</f>
        <v>136867109.85746172</v>
      </c>
      <c r="Q26" s="38">
        <f>'Total Property Damage Expected'!Q26+Summary!AS26</f>
        <v>48728578.398770221</v>
      </c>
      <c r="R26" s="38">
        <f>'Total Property Damage Expected'!R26+Summary!AT26</f>
        <v>33288722.020158645</v>
      </c>
      <c r="S26" s="38">
        <f>'Total Property Damage Expected'!S26+Summary!AU26</f>
        <v>18701712.857358001</v>
      </c>
    </row>
    <row r="27" spans="1:19" x14ac:dyDescent="0.35">
      <c r="A27">
        <v>2046</v>
      </c>
      <c r="B27" s="36">
        <f>'Total Property Damage Expected'!B27+Summary!AD27</f>
        <v>1291324.1978833156</v>
      </c>
      <c r="C27" s="36">
        <f>'Total Property Damage Expected'!C27+Summary!AE27</f>
        <v>1656698.8740285949</v>
      </c>
      <c r="D27" s="36">
        <f>'Total Property Damage Expected'!D27+Summary!AF27</f>
        <v>1746791.2599274307</v>
      </c>
      <c r="E27" s="36">
        <f>'Total Property Damage Expected'!E27+Summary!AG27</f>
        <v>1148677.9202101585</v>
      </c>
      <c r="F27" s="36">
        <f>'Total Property Damage Expected'!F27+Summary!AH27</f>
        <v>955980.31703764829</v>
      </c>
      <c r="G27" s="36">
        <f>'Total Property Damage Expected'!G27+Summary!AI27</f>
        <v>573087.67696759547</v>
      </c>
      <c r="H27" s="37">
        <f>'Total Property Damage Expected'!H27+Summary!AJ27</f>
        <v>4554750.5385099323</v>
      </c>
      <c r="I27" s="37">
        <f>'Total Property Damage Expected'!I27+Summary!AK27</f>
        <v>4857261.8791834936</v>
      </c>
      <c r="J27" s="37">
        <f>'Total Property Damage Expected'!J27+Summary!AL27</f>
        <v>3077651.4755362635</v>
      </c>
      <c r="K27" s="37">
        <f>'Total Property Damage Expected'!K27+Summary!AM27</f>
        <v>2309998.9685044475</v>
      </c>
      <c r="L27" s="37">
        <f>'Total Property Damage Expected'!L27+Summary!AN27</f>
        <v>2057716.3546378252</v>
      </c>
      <c r="M27" s="37">
        <f>'Total Property Damage Expected'!M27+Summary!AO27</f>
        <v>877384.14743878378</v>
      </c>
      <c r="N27" s="38">
        <f>'Total Property Damage Expected'!N27+Summary!AP27</f>
        <v>103301925.94165027</v>
      </c>
      <c r="O27" s="38">
        <f>'Total Property Damage Expected'!O27+Summary!AQ27</f>
        <v>186030411.05507135</v>
      </c>
      <c r="P27" s="38">
        <f>'Total Property Damage Expected'!P27+Summary!AR27</f>
        <v>138106850.82113436</v>
      </c>
      <c r="Q27" s="38">
        <f>'Total Property Damage Expected'!Q27+Summary!AS27</f>
        <v>49184976.375142381</v>
      </c>
      <c r="R27" s="38">
        <f>'Total Property Damage Expected'!R27+Summary!AT27</f>
        <v>33596791.463569283</v>
      </c>
      <c r="S27" s="38">
        <f>'Total Property Damage Expected'!S27+Summary!AU27</f>
        <v>18873301.395235274</v>
      </c>
    </row>
    <row r="28" spans="1:19" x14ac:dyDescent="0.35">
      <c r="A28">
        <v>2047</v>
      </c>
      <c r="B28" s="36">
        <f>'Total Property Damage Expected'!B28+Summary!AD28</f>
        <v>1311921.9531964667</v>
      </c>
      <c r="C28" s="36">
        <f>'Total Property Damage Expected'!C28+Summary!AE28</f>
        <v>1683124.6763877152</v>
      </c>
      <c r="D28" s="36">
        <f>'Total Property Damage Expected'!D28+Summary!AF28</f>
        <v>1774654.1149828173</v>
      </c>
      <c r="E28" s="36">
        <f>'Total Property Damage Expected'!E28+Summary!AG28</f>
        <v>1167000.3420875545</v>
      </c>
      <c r="F28" s="36">
        <f>'Total Property Damage Expected'!F28+Summary!AH28</f>
        <v>971229.04287025251</v>
      </c>
      <c r="G28" s="36">
        <f>'Total Property Damage Expected'!G28+Summary!AI28</f>
        <v>582228.92884106759</v>
      </c>
      <c r="H28" s="37">
        <f>'Total Property Damage Expected'!H28+Summary!AJ28</f>
        <v>4594246.9951005476</v>
      </c>
      <c r="I28" s="37">
        <f>'Total Property Damage Expected'!I28+Summary!AK28</f>
        <v>4899462.5857636947</v>
      </c>
      <c r="J28" s="37">
        <f>'Total Property Damage Expected'!J28+Summary!AL28</f>
        <v>3104464.1227471605</v>
      </c>
      <c r="K28" s="37">
        <f>'Total Property Damage Expected'!K28+Summary!AM28</f>
        <v>2330379.8550877236</v>
      </c>
      <c r="L28" s="37">
        <f>'Total Property Damage Expected'!L28+Summary!AN28</f>
        <v>2075786.2803854316</v>
      </c>
      <c r="M28" s="37">
        <f>'Total Property Damage Expected'!M28+Summary!AO28</f>
        <v>885063.84897780349</v>
      </c>
      <c r="N28" s="38">
        <f>'Total Property Damage Expected'!N28+Summary!AP28</f>
        <v>104225747.64151236</v>
      </c>
      <c r="O28" s="38">
        <f>'Total Property Damage Expected'!O28+Summary!AQ28</f>
        <v>187703388.94835934</v>
      </c>
      <c r="P28" s="38">
        <f>'Total Property Damage Expected'!P28+Summary!AR28</f>
        <v>139358584.62303817</v>
      </c>
      <c r="Q28" s="38">
        <f>'Total Property Damage Expected'!Q28+Summary!AS28</f>
        <v>49645971.411410354</v>
      </c>
      <c r="R28" s="38">
        <f>'Total Property Damage Expected'!R28+Summary!AT28</f>
        <v>33907920.354820274</v>
      </c>
      <c r="S28" s="38">
        <f>'Total Property Damage Expected'!S28+Summary!AU28</f>
        <v>19046576.354385976</v>
      </c>
    </row>
    <row r="29" spans="1:19" x14ac:dyDescent="0.35">
      <c r="A29">
        <v>2048</v>
      </c>
      <c r="B29" s="36">
        <f>'Total Property Damage Expected'!B29+Summary!AD29</f>
        <v>1332848.260800852</v>
      </c>
      <c r="C29" s="36">
        <f>'Total Property Damage Expected'!C29+Summary!AE29</f>
        <v>1709971.9935080695</v>
      </c>
      <c r="D29" s="36">
        <f>'Total Property Damage Expected'!D29+Summary!AF29</f>
        <v>1802961.4070523148</v>
      </c>
      <c r="E29" s="36">
        <f>'Total Property Damage Expected'!E29+Summary!AG29</f>
        <v>1185615.0226891297</v>
      </c>
      <c r="F29" s="36">
        <f>'Total Property Damage Expected'!F29+Summary!AH29</f>
        <v>986720.99927504919</v>
      </c>
      <c r="G29" s="36">
        <f>'Total Property Damage Expected'!G29+Summary!AI29</f>
        <v>591515.99171200593</v>
      </c>
      <c r="H29" s="37">
        <f>'Total Property Damage Expected'!H29+Summary!AJ29</f>
        <v>4634093.6863999311</v>
      </c>
      <c r="I29" s="37">
        <f>'Total Property Damage Expected'!I29+Summary!AK29</f>
        <v>4942038.6307093287</v>
      </c>
      <c r="J29" s="37">
        <f>'Total Property Damage Expected'!J29+Summary!AL29</f>
        <v>3131516.2623038478</v>
      </c>
      <c r="K29" s="37">
        <f>'Total Property Damage Expected'!K29+Summary!AM29</f>
        <v>2350946.3198181302</v>
      </c>
      <c r="L29" s="37">
        <f>'Total Property Damage Expected'!L29+Summary!AN29</f>
        <v>2094019.5819101394</v>
      </c>
      <c r="M29" s="37">
        <f>'Total Property Damage Expected'!M29+Summary!AO29</f>
        <v>892812.64152918837</v>
      </c>
      <c r="N29" s="38">
        <f>'Total Property Damage Expected'!N29+Summary!AP29</f>
        <v>105158361.99287802</v>
      </c>
      <c r="O29" s="38">
        <f>'Total Property Damage Expected'!O29+Summary!AQ29</f>
        <v>189392404.18312505</v>
      </c>
      <c r="P29" s="38">
        <f>'Total Property Damage Expected'!P29+Summary!AR29</f>
        <v>140622436.53067893</v>
      </c>
      <c r="Q29" s="38">
        <f>'Total Property Damage Expected'!Q29+Summary!AS29</f>
        <v>50111613.590840593</v>
      </c>
      <c r="R29" s="38">
        <f>'Total Property Damage Expected'!R29+Summary!AT29</f>
        <v>34222141.5504217</v>
      </c>
      <c r="S29" s="38">
        <f>'Total Property Damage Expected'!S29+Summary!AU29</f>
        <v>19221555.65096112</v>
      </c>
    </row>
    <row r="30" spans="1:19" x14ac:dyDescent="0.35">
      <c r="A30">
        <v>2049</v>
      </c>
      <c r="B30" s="36">
        <f>'Total Property Damage Expected'!B30+Summary!AD30</f>
        <v>1354108.3613941311</v>
      </c>
      <c r="C30" s="36">
        <f>'Total Property Damage Expected'!C30+Summary!AE30</f>
        <v>1737247.5489203776</v>
      </c>
      <c r="D30" s="36">
        <f>'Total Property Damage Expected'!D30+Summary!AF30</f>
        <v>1831720.225296712</v>
      </c>
      <c r="E30" s="36">
        <f>'Total Property Damage Expected'!E30+Summary!AG30</f>
        <v>1204526.6237982677</v>
      </c>
      <c r="F30" s="36">
        <f>'Total Property Damage Expected'!F30+Summary!AH30</f>
        <v>1002460.0659933296</v>
      </c>
      <c r="G30" s="36">
        <f>'Total Property Damage Expected'!G30+Summary!AI30</f>
        <v>600951.19139390707</v>
      </c>
      <c r="H30" s="37">
        <f>'Total Property Damage Expected'!H30+Summary!AJ30</f>
        <v>4674293.8254798781</v>
      </c>
      <c r="I30" s="37">
        <f>'Total Property Damage Expected'!I30+Summary!AK30</f>
        <v>4984993.4726344673</v>
      </c>
      <c r="J30" s="37">
        <f>'Total Property Damage Expected'!J30+Summary!AL30</f>
        <v>3158810.114801398</v>
      </c>
      <c r="K30" s="37">
        <f>'Total Property Damage Expected'!K30+Summary!AM30</f>
        <v>2371700.1309845732</v>
      </c>
      <c r="L30" s="37">
        <f>'Total Property Damage Expected'!L30+Summary!AN30</f>
        <v>2112417.8006250439</v>
      </c>
      <c r="M30" s="37">
        <f>'Total Property Damage Expected'!M30+Summary!AO30</f>
        <v>900631.17238131783</v>
      </c>
      <c r="N30" s="38">
        <f>'Total Property Damage Expected'!N30+Summary!AP30</f>
        <v>106099859.20112903</v>
      </c>
      <c r="O30" s="38">
        <f>'Total Property Damage Expected'!O30+Summary!AQ30</f>
        <v>191097622.60973871</v>
      </c>
      <c r="P30" s="38">
        <f>'Total Property Damage Expected'!P30+Summary!AR30</f>
        <v>141898533.22503385</v>
      </c>
      <c r="Q30" s="38">
        <f>'Total Property Damage Expected'!Q30+Summary!AS30</f>
        <v>50581953.583540186</v>
      </c>
      <c r="R30" s="38">
        <f>'Total Property Damage Expected'!R30+Summary!AT30</f>
        <v>34539488.287085347</v>
      </c>
      <c r="S30" s="38">
        <f>'Total Property Damage Expected'!S30+Summary!AU30</f>
        <v>19398257.40643676</v>
      </c>
    </row>
    <row r="31" spans="1:19" x14ac:dyDescent="0.35">
      <c r="A31">
        <v>2050</v>
      </c>
      <c r="B31" s="36">
        <f>'Total Property Damage Expected'!B31+Summary!AD31</f>
        <v>1557674.7469575063</v>
      </c>
      <c r="C31" s="36">
        <f>'Total Property Damage Expected'!C31+Summary!AE31</f>
        <v>1998412.1753602116</v>
      </c>
      <c r="D31" s="36">
        <f>'Total Property Damage Expected'!D31+Summary!AF31</f>
        <v>2107087.1577060842</v>
      </c>
      <c r="E31" s="36">
        <f>'Total Property Damage Expected'!E31+Summary!AG31</f>
        <v>1385606.0249098749</v>
      </c>
      <c r="F31" s="36">
        <f>'Total Property Damage Expected'!F31+Summary!AH31</f>
        <v>1153162.3126700919</v>
      </c>
      <c r="G31" s="36">
        <f>'Total Property Damage Expected'!G31+Summary!AI31</f>
        <v>691293.63770013361</v>
      </c>
      <c r="H31" s="37">
        <f>'Total Property Damage Expected'!H31+Summary!AJ31</f>
        <v>5338491.9249876542</v>
      </c>
      <c r="I31" s="37">
        <f>'Total Property Damage Expected'!I31+Summary!AK31</f>
        <v>5693436.3949846709</v>
      </c>
      <c r="J31" s="37">
        <f>'Total Property Damage Expected'!J31+Summary!AL31</f>
        <v>3607811.5500194239</v>
      </c>
      <c r="K31" s="37">
        <f>'Total Property Damage Expected'!K31+Summary!AM31</f>
        <v>2709122.0199742694</v>
      </c>
      <c r="L31" s="37">
        <f>'Total Property Damage Expected'!L31+Summary!AN31</f>
        <v>2412851.1510076886</v>
      </c>
      <c r="M31" s="37">
        <f>'Total Property Damage Expected'!M31+Summary!AO31</f>
        <v>1028691.5844405963</v>
      </c>
      <c r="N31" s="38">
        <f>'Total Property Damage Expected'!N31+Summary!AP31</f>
        <v>121210058.69497013</v>
      </c>
      <c r="O31" s="38">
        <f>'Total Property Damage Expected'!O31+Summary!AQ31</f>
        <v>218323735.13225627</v>
      </c>
      <c r="P31" s="38">
        <f>'Total Property Damage Expected'!P31+Summary!AR31</f>
        <v>162126589.7947894</v>
      </c>
      <c r="Q31" s="38">
        <f>'Total Property Damage Expected'!Q31+Summary!AS31</f>
        <v>57810444.017769188</v>
      </c>
      <c r="R31" s="38">
        <f>'Total Property Damage Expected'!R31+Summary!AT31</f>
        <v>39470984.562105417</v>
      </c>
      <c r="S31" s="38">
        <f>'Total Property Damage Expected'!S31+Summary!AU31</f>
        <v>22166143.154711451</v>
      </c>
    </row>
    <row r="32" spans="1:19" x14ac:dyDescent="0.35">
      <c r="A32">
        <v>2051</v>
      </c>
      <c r="B32" s="36">
        <f>'Total Property Damage Expected'!B32+Summary!AD32</f>
        <v>1582521.0275026222</v>
      </c>
      <c r="C32" s="36">
        <f>'Total Property Damage Expected'!C32+Summary!AE32</f>
        <v>2030288.6050518136</v>
      </c>
      <c r="D32" s="36">
        <f>'Total Property Damage Expected'!D32+Summary!AF32</f>
        <v>2140697.0488310661</v>
      </c>
      <c r="E32" s="36">
        <f>'Total Property Damage Expected'!E32+Summary!AG32</f>
        <v>1407707.658185472</v>
      </c>
      <c r="F32" s="36">
        <f>'Total Property Damage Expected'!F32+Summary!AH32</f>
        <v>1171556.2645465147</v>
      </c>
      <c r="G32" s="36">
        <f>'Total Property Damage Expected'!G32+Summary!AI32</f>
        <v>702320.37848469079</v>
      </c>
      <c r="H32" s="37">
        <f>'Total Property Damage Expected'!H32+Summary!AJ32</f>
        <v>5384820.8569380213</v>
      </c>
      <c r="I32" s="37">
        <f>'Total Property Damage Expected'!I32+Summary!AK32</f>
        <v>5742942.6490495279</v>
      </c>
      <c r="J32" s="37">
        <f>'Total Property Damage Expected'!J32+Summary!AL32</f>
        <v>3639270.6174028339</v>
      </c>
      <c r="K32" s="37">
        <f>'Total Property Damage Expected'!K32+Summary!AM32</f>
        <v>2733051.3147458448</v>
      </c>
      <c r="L32" s="37">
        <f>'Total Property Damage Expected'!L32+Summary!AN32</f>
        <v>2434061.7011733511</v>
      </c>
      <c r="M32" s="37">
        <f>'Total Property Damage Expected'!M32+Summary!AO32</f>
        <v>1037704.438813634</v>
      </c>
      <c r="N32" s="38">
        <f>'Total Property Damage Expected'!N32+Summary!AP32</f>
        <v>122296515.9022131</v>
      </c>
      <c r="O32" s="38">
        <f>'Total Property Damage Expected'!O32+Summary!AQ32</f>
        <v>220291770.2990762</v>
      </c>
      <c r="P32" s="38">
        <f>'Total Property Damage Expected'!P32+Summary!AR32</f>
        <v>163599643.61774763</v>
      </c>
      <c r="Q32" s="38">
        <f>'Total Property Damage Expected'!Q32+Summary!AS32</f>
        <v>58353809.894769758</v>
      </c>
      <c r="R32" s="38">
        <f>'Total Property Damage Expected'!R32+Summary!AT32</f>
        <v>39837499.859043531</v>
      </c>
      <c r="S32" s="38">
        <f>'Total Property Damage Expected'!S32+Summary!AU32</f>
        <v>22370180.632544868</v>
      </c>
    </row>
    <row r="33" spans="1:19" x14ac:dyDescent="0.35">
      <c r="A33">
        <v>2052</v>
      </c>
      <c r="B33" s="36">
        <f>'Total Property Damage Expected'!B33+Summary!AD33</f>
        <v>1607763.6280485163</v>
      </c>
      <c r="C33" s="36">
        <f>'Total Property Damage Expected'!C33+Summary!AE33</f>
        <v>2062673.4917986779</v>
      </c>
      <c r="D33" s="36">
        <f>'Total Property Damage Expected'!D33+Summary!AF33</f>
        <v>2174843.0472439229</v>
      </c>
      <c r="E33" s="36">
        <f>'Total Property Damage Expected'!E33+Summary!AG33</f>
        <v>1430161.8319268778</v>
      </c>
      <c r="F33" s="36">
        <f>'Total Property Damage Expected'!F33+Summary!AH33</f>
        <v>1190243.6161134364</v>
      </c>
      <c r="G33" s="36">
        <f>'Total Property Damage Expected'!G33+Summary!AI33</f>
        <v>713523.00547114387</v>
      </c>
      <c r="H33" s="37">
        <f>'Total Property Damage Expected'!H33+Summary!AJ33</f>
        <v>5431561.1136017237</v>
      </c>
      <c r="I33" s="37">
        <f>'Total Property Damage Expected'!I33+Summary!AK33</f>
        <v>5792889.7816170426</v>
      </c>
      <c r="J33" s="37">
        <f>'Total Property Damage Expected'!J33+Summary!AL33</f>
        <v>3671011.0608102884</v>
      </c>
      <c r="K33" s="37">
        <f>'Total Property Damage Expected'!K33+Summary!AM33</f>
        <v>2757198.8655264881</v>
      </c>
      <c r="L33" s="37">
        <f>'Total Property Damage Expected'!L33+Summary!AN33</f>
        <v>2455464.323655955</v>
      </c>
      <c r="M33" s="37">
        <f>'Total Property Damage Expected'!M33+Summary!AO33</f>
        <v>1046798.4984498707</v>
      </c>
      <c r="N33" s="38">
        <f>'Total Property Damage Expected'!N33+Summary!AP33</f>
        <v>123393344.17997648</v>
      </c>
      <c r="O33" s="38">
        <f>'Total Property Damage Expected'!O33+Summary!AQ33</f>
        <v>222278727.94001761</v>
      </c>
      <c r="P33" s="38">
        <f>'Total Property Damage Expected'!P33+Summary!AR33</f>
        <v>165087001.97483653</v>
      </c>
      <c r="Q33" s="38">
        <f>'Total Property Damage Expected'!Q33+Summary!AS33</f>
        <v>58902671.159601346</v>
      </c>
      <c r="R33" s="38">
        <f>'Total Property Damage Expected'!R33+Summary!AT33</f>
        <v>40207669.652880475</v>
      </c>
      <c r="S33" s="38">
        <f>'Total Property Damage Expected'!S33+Summary!AU33</f>
        <v>22576231.380615156</v>
      </c>
    </row>
    <row r="34" spans="1:19" x14ac:dyDescent="0.35">
      <c r="A34">
        <v>2053</v>
      </c>
      <c r="B34" s="36">
        <f>'Total Property Damage Expected'!B34+Summary!AD34</f>
        <v>1633408.8702473461</v>
      </c>
      <c r="C34" s="36">
        <f>'Total Property Damage Expected'!C34+Summary!AE34</f>
        <v>2095574.9459374868</v>
      </c>
      <c r="D34" s="36">
        <f>'Total Property Damage Expected'!D34+Summary!AF34</f>
        <v>2209533.7043268364</v>
      </c>
      <c r="E34" s="36">
        <f>'Total Property Damage Expected'!E34+Summary!AG34</f>
        <v>1452974.1694642091</v>
      </c>
      <c r="F34" s="36">
        <f>'Total Property Damage Expected'!F34+Summary!AH34</f>
        <v>1209229.0473536553</v>
      </c>
      <c r="G34" s="36">
        <f>'Total Property Damage Expected'!G34+Summary!AI34</f>
        <v>724904.32419891912</v>
      </c>
      <c r="H34" s="37">
        <f>'Total Property Damage Expected'!H34+Summary!AJ34</f>
        <v>5478716.4753158623</v>
      </c>
      <c r="I34" s="37">
        <f>'Total Property Damage Expected'!I34+Summary!AK34</f>
        <v>5843281.862852918</v>
      </c>
      <c r="J34" s="37">
        <f>'Total Property Damage Expected'!J34+Summary!AL34</f>
        <v>3703035.4943232797</v>
      </c>
      <c r="K34" s="37">
        <f>'Total Property Damage Expected'!K34+Summary!AM34</f>
        <v>2781566.7568356069</v>
      </c>
      <c r="L34" s="37">
        <f>'Total Property Damage Expected'!L34+Summary!AN34</f>
        <v>2477060.8346200315</v>
      </c>
      <c r="M34" s="37">
        <f>'Total Property Damage Expected'!M34+Summary!AO34</f>
        <v>1055974.52574165</v>
      </c>
      <c r="N34" s="38">
        <f>'Total Property Damage Expected'!N34+Summary!AP34</f>
        <v>124500650.27885035</v>
      </c>
      <c r="O34" s="38">
        <f>'Total Property Damage Expected'!O34+Summary!AQ34</f>
        <v>224284804.39136639</v>
      </c>
      <c r="P34" s="38">
        <f>'Total Property Damage Expected'!P34+Summary!AR34</f>
        <v>166588814.90063161</v>
      </c>
      <c r="Q34" s="38">
        <f>'Total Property Damage Expected'!Q34+Summary!AS34</f>
        <v>59457087.926079936</v>
      </c>
      <c r="R34" s="38">
        <f>'Total Property Damage Expected'!R34+Summary!AT34</f>
        <v>40581533.352237388</v>
      </c>
      <c r="S34" s="38">
        <f>'Total Property Damage Expected'!S34+Summary!AU34</f>
        <v>22784316.876055084</v>
      </c>
    </row>
    <row r="35" spans="1:19" x14ac:dyDescent="0.35">
      <c r="A35">
        <v>2054</v>
      </c>
      <c r="B35" s="36">
        <f>'Total Property Damage Expected'!B35+Summary!AD35</f>
        <v>1659463.1765871749</v>
      </c>
      <c r="C35" s="36">
        <f>'Total Property Damage Expected'!C35+Summary!AE35</f>
        <v>2129001.2071719184</v>
      </c>
      <c r="D35" s="36">
        <f>'Total Property Damage Expected'!D35+Summary!AF35</f>
        <v>2244777.7078640466</v>
      </c>
      <c r="E35" s="36">
        <f>'Total Property Damage Expected'!E35+Summary!AG35</f>
        <v>1476150.3838246381</v>
      </c>
      <c r="F35" s="36">
        <f>'Total Property Damage Expected'!F35+Summary!AH35</f>
        <v>1228517.3128998077</v>
      </c>
      <c r="G35" s="36">
        <f>'Total Property Damage Expected'!G35+Summary!AI35</f>
        <v>736467.18495826167</v>
      </c>
      <c r="H35" s="37">
        <f>'Total Property Damage Expected'!H35+Summary!AJ35</f>
        <v>5526290.758901163</v>
      </c>
      <c r="I35" s="37">
        <f>'Total Property Damage Expected'!I35+Summary!AK35</f>
        <v>5894123.0024418719</v>
      </c>
      <c r="J35" s="37">
        <f>'Total Property Damage Expected'!J35+Summary!AL35</f>
        <v>3735346.5576186352</v>
      </c>
      <c r="K35" s="37">
        <f>'Total Property Damage Expected'!K35+Summary!AM35</f>
        <v>2806157.0943386699</v>
      </c>
      <c r="L35" s="37">
        <f>'Total Property Damage Expected'!L35+Summary!AN35</f>
        <v>2498853.0684237159</v>
      </c>
      <c r="M35" s="37">
        <f>'Total Property Damage Expected'!M35+Summary!AO35</f>
        <v>1065233.2906492818</v>
      </c>
      <c r="N35" s="38">
        <f>'Total Property Damage Expected'!N35+Summary!AP35</f>
        <v>125618542.1373775</v>
      </c>
      <c r="O35" s="38">
        <f>'Total Property Damage Expected'!O35+Summary!AQ35</f>
        <v>226310198.19099456</v>
      </c>
      <c r="P35" s="38">
        <f>'Total Property Damage Expected'!P35+Summary!AR35</f>
        <v>168105234.12916997</v>
      </c>
      <c r="Q35" s="38">
        <f>'Total Property Damage Expected'!Q35+Summary!AS35</f>
        <v>60017121.014848307</v>
      </c>
      <c r="R35" s="38">
        <f>'Total Property Damage Expected'!R35+Summary!AT35</f>
        <v>40959130.823408291</v>
      </c>
      <c r="S35" s="38">
        <f>'Total Property Damage Expected'!S35+Summary!AU35</f>
        <v>22994458.843048375</v>
      </c>
    </row>
    <row r="36" spans="1:19" x14ac:dyDescent="0.35">
      <c r="A36">
        <v>2055</v>
      </c>
      <c r="B36" s="36">
        <f>'Total Property Damage Expected'!B36+Summary!AD36</f>
        <v>1685933.0720003915</v>
      </c>
      <c r="C36" s="36">
        <f>'Total Property Damage Expected'!C36+Summary!AE36</f>
        <v>2162960.646636161</v>
      </c>
      <c r="D36" s="36">
        <f>'Total Property Damage Expected'!D36+Summary!AF36</f>
        <v>2280583.8842175836</v>
      </c>
      <c r="E36" s="36">
        <f>'Total Property Damage Expected'!E36+Summary!AG36</f>
        <v>1499696.2791631389</v>
      </c>
      <c r="F36" s="36">
        <f>'Total Property Damage Expected'!F36+Summary!AH36</f>
        <v>1248113.2432250958</v>
      </c>
      <c r="G36" s="36">
        <f>'Total Property Damage Expected'!G36+Summary!AI36</f>
        <v>748214.48350404971</v>
      </c>
      <c r="H36" s="37">
        <f>'Total Property Damage Expected'!H36+Summary!AJ36</f>
        <v>5574287.8180368412</v>
      </c>
      <c r="I36" s="37">
        <f>'Total Property Damage Expected'!I36+Summary!AK36</f>
        <v>5945417.3499966608</v>
      </c>
      <c r="J36" s="37">
        <f>'Total Property Damage Expected'!J36+Summary!AL36</f>
        <v>3767946.9162360802</v>
      </c>
      <c r="K36" s="37">
        <f>'Total Property Damage Expected'!K36+Summary!AM36</f>
        <v>2830972.0050772936</v>
      </c>
      <c r="L36" s="37">
        <f>'Total Property Damage Expected'!L36+Summary!AN36</f>
        <v>2520842.877813986</v>
      </c>
      <c r="M36" s="37">
        <f>'Total Property Damage Expected'!M36+Summary!AO36</f>
        <v>1074575.5707814228</v>
      </c>
      <c r="N36" s="38">
        <f>'Total Property Damage Expected'!N36+Summary!AP36</f>
        <v>126747128.89622462</v>
      </c>
      <c r="O36" s="38">
        <f>'Total Property Damage Expected'!O36+Summary!AQ36</f>
        <v>228355110.10478771</v>
      </c>
      <c r="P36" s="38">
        <f>'Total Property Damage Expected'!P36+Summary!AR36</f>
        <v>169636413.11451763</v>
      </c>
      <c r="Q36" s="38">
        <f>'Total Property Damage Expected'!Q36+Summary!AS36</f>
        <v>60582831.96218127</v>
      </c>
      <c r="R36" s="38">
        <f>'Total Property Damage Expected'!R36+Summary!AT36</f>
        <v>41340502.396008343</v>
      </c>
      <c r="S36" s="38">
        <f>'Total Property Damage Expected'!S36+Summary!AU36</f>
        <v>23206679.255856186</v>
      </c>
    </row>
    <row r="37" spans="1:19" x14ac:dyDescent="0.35">
      <c r="A37">
        <v>2056</v>
      </c>
      <c r="B37" s="36">
        <f>'Total Property Damage Expected'!B37+Summary!AD37</f>
        <v>1712825.1854977885</v>
      </c>
      <c r="C37" s="36">
        <f>'Total Property Damage Expected'!C37+Summary!AE37</f>
        <v>2197461.7689913488</v>
      </c>
      <c r="D37" s="36">
        <f>'Total Property Damage Expected'!D37+Summary!AF37</f>
        <v>2316961.2005377058</v>
      </c>
      <c r="E37" s="36">
        <f>'Total Property Damage Expected'!E37+Summary!AG37</f>
        <v>1523617.752216056</v>
      </c>
      <c r="F37" s="36">
        <f>'Total Property Damage Expected'!F37+Summary!AH37</f>
        <v>1268021.7458530138</v>
      </c>
      <c r="G37" s="36">
        <f>'Total Property Damage Expected'!G37+Summary!AI37</f>
        <v>760149.1617809952</v>
      </c>
      <c r="H37" s="37">
        <f>'Total Property Damage Expected'!H37+Summary!AJ37</f>
        <v>5622711.5436396124</v>
      </c>
      <c r="I37" s="37">
        <f>'Total Property Damage Expected'!I37+Summary!AK37</f>
        <v>5997169.0954716578</v>
      </c>
      <c r="J37" s="37">
        <f>'Total Property Damage Expected'!J37+Summary!AL37</f>
        <v>3800839.2618488111</v>
      </c>
      <c r="K37" s="37">
        <f>'Total Property Damage Expected'!K37+Summary!AM37</f>
        <v>2856013.6377020259</v>
      </c>
      <c r="L37" s="37">
        <f>'Total Property Damage Expected'!L37+Summary!AN37</f>
        <v>2543032.1341241496</v>
      </c>
      <c r="M37" s="37">
        <f>'Total Property Damage Expected'!M37+Summary!AO37</f>
        <v>1084002.1514763734</v>
      </c>
      <c r="N37" s="38">
        <f>'Total Property Damage Expected'!N37+Summary!AP37</f>
        <v>127886520.91253169</v>
      </c>
      <c r="O37" s="38">
        <f>'Total Property Damage Expected'!O37+Summary!AQ37</f>
        <v>230419743.15340671</v>
      </c>
      <c r="P37" s="38">
        <f>'Total Property Damage Expected'!P37+Summary!AR37</f>
        <v>171182507.05159828</v>
      </c>
      <c r="Q37" s="38">
        <f>'Total Property Damage Expected'!Q37+Summary!AS37</f>
        <v>61154283.02890531</v>
      </c>
      <c r="R37" s="38">
        <f>'Total Property Damage Expected'!R37+Summary!AT37</f>
        <v>41725688.868694939</v>
      </c>
      <c r="S37" s="38">
        <f>'Total Property Damage Expected'!S37+Summary!AU37</f>
        <v>23421000.341882385</v>
      </c>
    </row>
    <row r="38" spans="1:19" x14ac:dyDescent="0.35">
      <c r="A38">
        <v>2057</v>
      </c>
      <c r="B38" s="36">
        <f>'Total Property Damage Expected'!B38+Summary!AD38</f>
        <v>1740146.2518287038</v>
      </c>
      <c r="C38" s="36">
        <f>'Total Property Damage Expected'!C38+Summary!AE38</f>
        <v>2232513.2145554298</v>
      </c>
      <c r="D38" s="36">
        <f>'Total Property Damage Expected'!D38+Summary!AF38</f>
        <v>2353918.7670085952</v>
      </c>
      <c r="E38" s="36">
        <f>'Total Property Damage Expected'!E38+Summary!AG38</f>
        <v>1547920.7937778586</v>
      </c>
      <c r="F38" s="36">
        <f>'Total Property Damage Expected'!F38+Summary!AH38</f>
        <v>1288247.8065863657</v>
      </c>
      <c r="G38" s="36">
        <f>'Total Property Damage Expected'!G38+Summary!AI38</f>
        <v>772274.20866041305</v>
      </c>
      <c r="H38" s="37">
        <f>'Total Property Damage Expected'!H38+Summary!AJ38</f>
        <v>5671565.8642468685</v>
      </c>
      <c r="I38" s="37">
        <f>'Total Property Damage Expected'!I38+Summary!AK38</f>
        <v>6049382.4695810145</v>
      </c>
      <c r="J38" s="37">
        <f>'Total Property Damage Expected'!J38+Summary!AL38</f>
        <v>3834026.3125371058</v>
      </c>
      <c r="K38" s="37">
        <f>'Total Property Damage Expected'!K38+Summary!AM38</f>
        <v>2881284.1627078471</v>
      </c>
      <c r="L38" s="37">
        <f>'Total Property Damage Expected'!L38+Summary!AN38</f>
        <v>2565422.727473611</v>
      </c>
      <c r="M38" s="37">
        <f>'Total Property Damage Expected'!M38+Summary!AO38</f>
        <v>1093513.8258843038</v>
      </c>
      <c r="N38" s="38">
        <f>'Total Property Damage Expected'!N38+Summary!AP38</f>
        <v>129036829.77444214</v>
      </c>
      <c r="O38" s="38">
        <f>'Total Property Damage Expected'!O38+Summary!AQ38</f>
        <v>232504302.63938761</v>
      </c>
      <c r="P38" s="38">
        <f>'Total Property Damage Expected'!P38+Summary!AR38</f>
        <v>172743672.89728719</v>
      </c>
      <c r="Q38" s="38">
        <f>'Total Property Damage Expected'!Q38+Summary!AS38</f>
        <v>61731537.209433973</v>
      </c>
      <c r="R38" s="38">
        <f>'Total Property Damage Expected'!R38+Summary!AT38</f>
        <v>42114731.514962584</v>
      </c>
      <c r="S38" s="38">
        <f>'Total Property Damage Expected'!S38+Summary!AU38</f>
        <v>23637444.584778175</v>
      </c>
    </row>
    <row r="39" spans="1:19" x14ac:dyDescent="0.35">
      <c r="A39">
        <v>2058</v>
      </c>
      <c r="B39" s="36">
        <f>'Total Property Damage Expected'!B39+Summary!AD39</f>
        <v>1767903.1131676433</v>
      </c>
      <c r="C39" s="36">
        <f>'Total Property Damage Expected'!C39+Summary!AE39</f>
        <v>2268123.7614670154</v>
      </c>
      <c r="D39" s="36">
        <f>'Total Property Damage Expected'!D39+Summary!AF39</f>
        <v>2391465.839129874</v>
      </c>
      <c r="E39" s="36">
        <f>'Total Property Damage Expected'!E39+Summary!AG39</f>
        <v>1572611.4902014502</v>
      </c>
      <c r="F39" s="36">
        <f>'Total Property Damage Expected'!F39+Summary!AH39</f>
        <v>1308796.4907558907</v>
      </c>
      <c r="G39" s="36">
        <f>'Total Property Damage Expected'!G39+Summary!AI39</f>
        <v>784592.6606887409</v>
      </c>
      <c r="H39" s="37">
        <f>'Total Property Damage Expected'!H39+Summary!AJ39</f>
        <v>5720854.7464041021</v>
      </c>
      <c r="I39" s="37">
        <f>'Total Property Damage Expected'!I39+Summary!AK39</f>
        <v>6102061.7442214973</v>
      </c>
      <c r="J39" s="37">
        <f>'Total Property Damage Expected'!J39+Summary!AL39</f>
        <v>3867510.8130650111</v>
      </c>
      <c r="K39" s="37">
        <f>'Total Property Damage Expected'!K39+Summary!AM39</f>
        <v>2906785.7726724255</v>
      </c>
      <c r="L39" s="37">
        <f>'Total Property Damage Expected'!L39+Summary!AN39</f>
        <v>2588016.5669699437</v>
      </c>
      <c r="M39" s="37">
        <f>'Total Property Damage Expected'!M39+Summary!AO39</f>
        <v>1103111.3950504176</v>
      </c>
      <c r="N39" s="38">
        <f>'Total Property Damage Expected'!N39+Summary!AP39</f>
        <v>130198168.31581625</v>
      </c>
      <c r="O39" s="38">
        <f>'Total Property Damage Expected'!O39+Summary!AQ39</f>
        <v>234608996.17458534</v>
      </c>
      <c r="P39" s="38">
        <f>'Total Property Damage Expected'!P39+Summary!AR39</f>
        <v>174320069.39177352</v>
      </c>
      <c r="Q39" s="38">
        <f>'Total Property Damage Expected'!Q39+Summary!AS39</f>
        <v>62314658.240920663</v>
      </c>
      <c r="R39" s="38">
        <f>'Total Property Damage Expected'!R39+Summary!AT39</f>
        <v>42507672.089012653</v>
      </c>
      <c r="S39" s="38">
        <f>'Total Property Damage Expected'!S39+Summary!AU39</f>
        <v>23856034.727586664</v>
      </c>
    </row>
    <row r="40" spans="1:19" x14ac:dyDescent="0.35">
      <c r="A40">
        <v>2059</v>
      </c>
      <c r="B40" s="36">
        <f>'Total Property Damage Expected'!B40+Summary!AD40</f>
        <v>1796102.7208278072</v>
      </c>
      <c r="C40" s="36">
        <f>'Total Property Damage Expected'!C40+Summary!AE40</f>
        <v>2304302.3278837372</v>
      </c>
      <c r="D40" s="36">
        <f>'Total Property Damage Expected'!D40+Summary!AF40</f>
        <v>2429611.8200345142</v>
      </c>
      <c r="E40" s="36">
        <f>'Total Property Damage Expected'!E40+Summary!AG40</f>
        <v>1597696.0249224098</v>
      </c>
      <c r="F40" s="36">
        <f>'Total Property Damage Expected'!F40+Summary!AH40</f>
        <v>1329672.9444888029</v>
      </c>
      <c r="G40" s="36">
        <f>'Total Property Damage Expected'!G40+Summary!AI40</f>
        <v>797107.60284799966</v>
      </c>
      <c r="H40" s="37">
        <f>'Total Property Damage Expected'!H40+Summary!AJ40</f>
        <v>5770582.1950566117</v>
      </c>
      <c r="I40" s="37">
        <f>'Total Property Damage Expected'!I40+Summary!AK40</f>
        <v>6155211.2329000235</v>
      </c>
      <c r="J40" s="37">
        <f>'Total Property Damage Expected'!J40+Summary!AL40</f>
        <v>3901295.5351601508</v>
      </c>
      <c r="K40" s="37">
        <f>'Total Property Damage Expected'!K40+Summary!AM40</f>
        <v>2932520.6824971661</v>
      </c>
      <c r="L40" s="37">
        <f>'Total Property Damage Expected'!L40+Summary!AN40</f>
        <v>2610815.5809133002</v>
      </c>
      <c r="M40" s="37">
        <f>'Total Property Damage Expected'!M40+Summary!AO40</f>
        <v>1112795.6679990711</v>
      </c>
      <c r="N40" s="38">
        <f>'Total Property Damage Expected'!N40+Summary!AP40</f>
        <v>131370650.63112998</v>
      </c>
      <c r="O40" s="38">
        <f>'Total Property Damage Expected'!O40+Summary!AQ40</f>
        <v>236734033.70796451</v>
      </c>
      <c r="P40" s="38">
        <f>'Total Property Damage Expected'!P40+Summary!AR40</f>
        <v>175911857.08019552</v>
      </c>
      <c r="Q40" s="38">
        <f>'Total Property Damage Expected'!Q40+Summary!AS40</f>
        <v>62903710.612530433</v>
      </c>
      <c r="R40" s="38">
        <f>'Total Property Damage Expected'!R40+Summary!AT40</f>
        <v>42904552.83169885</v>
      </c>
      <c r="S40" s="38">
        <f>'Total Property Damage Expected'!S40+Summary!AU40</f>
        <v>24076793.775927756</v>
      </c>
    </row>
    <row r="41" spans="1:19" x14ac:dyDescent="0.35">
      <c r="A41">
        <v>2060</v>
      </c>
      <c r="B41" s="36">
        <f>'Total Property Damage Expected'!B41+Summary!AD41</f>
        <v>2056606.2741181445</v>
      </c>
      <c r="C41" s="36">
        <f>'Total Property Damage Expected'!C41+Summary!AE41</f>
        <v>2638514.250903511</v>
      </c>
      <c r="D41" s="36">
        <f>'Total Property Damage Expected'!D41+Summary!AF41</f>
        <v>2781998.4095629165</v>
      </c>
      <c r="E41" s="36">
        <f>'Total Property Damage Expected'!E41+Summary!AG41</f>
        <v>1829423.0229074194</v>
      </c>
      <c r="F41" s="36">
        <f>'Total Property Damage Expected'!F41+Summary!AH41</f>
        <v>1522526.3502192465</v>
      </c>
      <c r="G41" s="36">
        <f>'Total Property Damage Expected'!G41+Summary!AI41</f>
        <v>912718.6759167735</v>
      </c>
      <c r="H41" s="37">
        <f>'Total Property Damage Expected'!H41+Summary!AJ41</f>
        <v>6560340.6417816197</v>
      </c>
      <c r="I41" s="37">
        <f>'Total Property Damage Expected'!I41+Summary!AK41</f>
        <v>6997733.7501616403</v>
      </c>
      <c r="J41" s="37">
        <f>'Total Property Damage Expected'!J41+Summary!AL41</f>
        <v>4435415.5153772812</v>
      </c>
      <c r="K41" s="37">
        <f>'Total Property Damage Expected'!K41+Summary!AM41</f>
        <v>3334398.8456207528</v>
      </c>
      <c r="L41" s="37">
        <f>'Total Property Damage Expected'!L41+Summary!AN41</f>
        <v>2968476.7362415711</v>
      </c>
      <c r="M41" s="37">
        <f>'Total Property Damage Expected'!M41+Summary!AO41</f>
        <v>1265201.5790433176</v>
      </c>
      <c r="N41" s="38">
        <f>'Total Property Damage Expected'!N41+Summary!AP41</f>
        <v>149396835.27827817</v>
      </c>
      <c r="O41" s="38">
        <f>'Total Property Damage Expected'!O41+Summary!AQ41</f>
        <v>269231821.03691292</v>
      </c>
      <c r="P41" s="38">
        <f>'Total Property Damage Expected'!P41+Summary!AR41</f>
        <v>200074897.66313955</v>
      </c>
      <c r="Q41" s="38">
        <f>'Total Property Damage Expected'!Q41+Summary!AS41</f>
        <v>71566951.30927816</v>
      </c>
      <c r="R41" s="38">
        <f>'Total Property Damage Expected'!R41+Summary!AT41</f>
        <v>48807829.525438756</v>
      </c>
      <c r="S41" s="38">
        <f>'Total Property Damage Expected'!S41+Summary!AU41</f>
        <v>27387285.656832725</v>
      </c>
    </row>
    <row r="42" spans="1:19" x14ac:dyDescent="0.35">
      <c r="A42">
        <v>2061</v>
      </c>
      <c r="B42" s="36">
        <f>'Total Property Damage Expected'!B42+Summary!AD42</f>
        <v>2089410.9508052338</v>
      </c>
      <c r="C42" s="36">
        <f>'Total Property Damage Expected'!C42+Summary!AE42</f>
        <v>2680600.8709943118</v>
      </c>
      <c r="D42" s="36">
        <f>'Total Property Damage Expected'!D42+Summary!AF42</f>
        <v>2826373.7280272348</v>
      </c>
      <c r="E42" s="36">
        <f>'Total Property Damage Expected'!E42+Summary!AG42</f>
        <v>1858603.9271697719</v>
      </c>
      <c r="F42" s="36">
        <f>'Total Property Damage Expected'!F42+Summary!AH42</f>
        <v>1546811.9829604637</v>
      </c>
      <c r="G42" s="36">
        <f>'Total Property Damage Expected'!G42+Summary!AI42</f>
        <v>927277.34057053982</v>
      </c>
      <c r="H42" s="37">
        <f>'Total Property Damage Expected'!H42+Summary!AJ42</f>
        <v>6617388.7897228468</v>
      </c>
      <c r="I42" s="37">
        <f>'Total Property Damage Expected'!I42+Summary!AK42</f>
        <v>7058711.1400340125</v>
      </c>
      <c r="J42" s="37">
        <f>'Total Property Damage Expected'!J42+Summary!AL42</f>
        <v>4474179.1758771297</v>
      </c>
      <c r="K42" s="37">
        <f>'Total Property Damage Expected'!K42+Summary!AM42</f>
        <v>3363937.1262054541</v>
      </c>
      <c r="L42" s="37">
        <f>'Total Property Damage Expected'!L42+Summary!AN42</f>
        <v>2994641.7027274757</v>
      </c>
      <c r="M42" s="37">
        <f>'Total Property Damage Expected'!M42+Summary!AO42</f>
        <v>1276314.5544617702</v>
      </c>
      <c r="N42" s="38">
        <f>'Total Property Damage Expected'!N42+Summary!AP42</f>
        <v>150743804.88311645</v>
      </c>
      <c r="O42" s="38">
        <f>'Total Property Damage Expected'!O42+Summary!AQ42</f>
        <v>271673445.56519914</v>
      </c>
      <c r="P42" s="38">
        <f>'Total Property Damage Expected'!P42+Summary!AR42</f>
        <v>201904183.59188816</v>
      </c>
      <c r="Q42" s="38">
        <f>'Total Property Damage Expected'!Q42+Summary!AS42</f>
        <v>72244440.49285242</v>
      </c>
      <c r="R42" s="38">
        <f>'Total Property Damage Expected'!R42+Summary!AT42</f>
        <v>49264164.85098087</v>
      </c>
      <c r="S42" s="38">
        <f>'Total Property Damage Expected'!S42+Summary!AU42</f>
        <v>27641062.450831689</v>
      </c>
    </row>
    <row r="43" spans="1:19" x14ac:dyDescent="0.35">
      <c r="A43">
        <v>2062</v>
      </c>
      <c r="B43" s="36">
        <f>'Total Property Damage Expected'!B43+Summary!AD43</f>
        <v>2122738.890902577</v>
      </c>
      <c r="C43" s="36">
        <f>'Total Property Damage Expected'!C43+Summary!AE43</f>
        <v>2723358.8096463294</v>
      </c>
      <c r="D43" s="36">
        <f>'Total Property Damage Expected'!D43+Summary!AF43</f>
        <v>2871456.871802323</v>
      </c>
      <c r="E43" s="36">
        <f>'Total Property Damage Expected'!E43+Summary!AG43</f>
        <v>1888250.2924889203</v>
      </c>
      <c r="F43" s="36">
        <f>'Total Property Damage Expected'!F43+Summary!AH43</f>
        <v>1571484.9928774892</v>
      </c>
      <c r="G43" s="36">
        <f>'Total Property Damage Expected'!G43+Summary!AI43</f>
        <v>942068.22871451569</v>
      </c>
      <c r="H43" s="37">
        <f>'Total Property Damage Expected'!H43+Summary!AJ43</f>
        <v>6674945.0343001848</v>
      </c>
      <c r="I43" s="37">
        <f>'Total Property Damage Expected'!I43+Summary!AK43</f>
        <v>7120233.3606653959</v>
      </c>
      <c r="J43" s="37">
        <f>'Total Property Damage Expected'!J43+Summary!AL43</f>
        <v>4513290.7615423398</v>
      </c>
      <c r="K43" s="37">
        <f>'Total Property Damage Expected'!K43+Summary!AM43</f>
        <v>3393745.9925855175</v>
      </c>
      <c r="L43" s="37">
        <f>'Total Property Damage Expected'!L43+Summary!AN43</f>
        <v>3021044.5653174212</v>
      </c>
      <c r="M43" s="37">
        <f>'Total Property Damage Expected'!M43+Summary!AO43</f>
        <v>1287528.0406799023</v>
      </c>
      <c r="N43" s="38">
        <f>'Total Property Damage Expected'!N43+Summary!AP43</f>
        <v>152103728.66674292</v>
      </c>
      <c r="O43" s="38">
        <f>'Total Property Damage Expected'!O43+Summary!AQ43</f>
        <v>274138725.01190239</v>
      </c>
      <c r="P43" s="38">
        <f>'Total Property Damage Expected'!P43+Summary!AR43</f>
        <v>203751371.61576062</v>
      </c>
      <c r="Q43" s="38">
        <f>'Total Property Damage Expected'!Q43+Summary!AS43</f>
        <v>72928837.89781861</v>
      </c>
      <c r="R43" s="38">
        <f>'Total Property Damage Expected'!R43+Summary!AT43</f>
        <v>49725087.16867058</v>
      </c>
      <c r="S43" s="38">
        <f>'Total Property Damage Expected'!S43+Summary!AU43</f>
        <v>27897363.331260201</v>
      </c>
    </row>
    <row r="44" spans="1:19" x14ac:dyDescent="0.35">
      <c r="A44">
        <v>2063</v>
      </c>
      <c r="B44" s="36">
        <f>'Total Property Damage Expected'!B44+Summary!AD44</f>
        <v>2156598.4409212251</v>
      </c>
      <c r="C44" s="36">
        <f>'Total Property Damage Expected'!C44+Summary!AE44</f>
        <v>2766798.7749803313</v>
      </c>
      <c r="D44" s="36">
        <f>'Total Property Damage Expected'!D44+Summary!AF44</f>
        <v>2917259.1313236724</v>
      </c>
      <c r="E44" s="36">
        <f>'Total Property Damage Expected'!E44+Summary!AG44</f>
        <v>1918369.5433776013</v>
      </c>
      <c r="F44" s="36">
        <f>'Total Property Damage Expected'!F44+Summary!AH44</f>
        <v>1596551.5589765657</v>
      </c>
      <c r="G44" s="36">
        <f>'Total Property Damage Expected'!G44+Summary!AI44</f>
        <v>957095.0445173654</v>
      </c>
      <c r="H44" s="37">
        <f>'Total Property Damage Expected'!H44+Summary!AJ44</f>
        <v>6733014.0669587329</v>
      </c>
      <c r="I44" s="37">
        <f>'Total Property Damage Expected'!I44+Summary!AK44</f>
        <v>7182305.4661553055</v>
      </c>
      <c r="J44" s="37">
        <f>'Total Property Damage Expected'!J44+Summary!AL44</f>
        <v>4552753.5210615806</v>
      </c>
      <c r="K44" s="37">
        <f>'Total Property Damage Expected'!K44+Summary!AM44</f>
        <v>3423828.0445109312</v>
      </c>
      <c r="L44" s="37">
        <f>'Total Property Damage Expected'!L44+Summary!AN44</f>
        <v>3047687.5862049563</v>
      </c>
      <c r="M44" s="37">
        <f>'Total Property Damage Expected'!M44+Summary!AO44</f>
        <v>1298842.9864591123</v>
      </c>
      <c r="N44" s="38">
        <f>'Total Property Damage Expected'!N44+Summary!AP44</f>
        <v>153476741.07590711</v>
      </c>
      <c r="O44" s="38">
        <f>'Total Property Damage Expected'!O44+Summary!AQ44</f>
        <v>276627906.8597272</v>
      </c>
      <c r="P44" s="38">
        <f>'Total Property Damage Expected'!P44+Summary!AR44</f>
        <v>205616651.06611952</v>
      </c>
      <c r="Q44" s="38">
        <f>'Total Property Damage Expected'!Q44+Summary!AS44</f>
        <v>73620219.704868257</v>
      </c>
      <c r="R44" s="38">
        <f>'Total Property Damage Expected'!R44+Summary!AT44</f>
        <v>50190646.349215567</v>
      </c>
      <c r="S44" s="38">
        <f>'Total Property Damage Expected'!S44+Summary!AU44</f>
        <v>28156215.447434265</v>
      </c>
    </row>
    <row r="45" spans="1:19" x14ac:dyDescent="0.35">
      <c r="A45">
        <v>2064</v>
      </c>
      <c r="B45" s="36">
        <f>'Total Property Damage Expected'!B45+Summary!AD45</f>
        <v>2190998.0805064137</v>
      </c>
      <c r="C45" s="36">
        <f>'Total Property Damage Expected'!C45+Summary!AE45</f>
        <v>2810931.6459210189</v>
      </c>
      <c r="D45" s="36">
        <f>'Total Property Damage Expected'!D45+Summary!AF45</f>
        <v>2963791.9771191408</v>
      </c>
      <c r="E45" s="36">
        <f>'Total Property Damage Expected'!E45+Summary!AG45</f>
        <v>1948969.2227760539</v>
      </c>
      <c r="F45" s="36">
        <f>'Total Property Damage Expected'!F45+Summary!AH45</f>
        <v>1622017.9588245156</v>
      </c>
      <c r="G45" s="36">
        <f>'Total Property Damage Expected'!G45+Summary!AI45</f>
        <v>972361.55123249756</v>
      </c>
      <c r="H45" s="37">
        <f>'Total Property Damage Expected'!H45+Summary!AJ45</f>
        <v>6791600.6247043228</v>
      </c>
      <c r="I45" s="37">
        <f>'Total Property Damage Expected'!I45+Summary!AK45</f>
        <v>7244932.5599916475</v>
      </c>
      <c r="J45" s="37">
        <f>'Total Property Damage Expected'!J45+Summary!AL45</f>
        <v>4592570.7351440452</v>
      </c>
      <c r="K45" s="37">
        <f>'Total Property Damage Expected'!K45+Summary!AM45</f>
        <v>3454185.9082988207</v>
      </c>
      <c r="L45" s="37">
        <f>'Total Property Damage Expected'!L45+Summary!AN45</f>
        <v>3074573.0504073589</v>
      </c>
      <c r="M45" s="37">
        <f>'Total Property Damage Expected'!M45+Summary!AO45</f>
        <v>1310260.350044359</v>
      </c>
      <c r="N45" s="38">
        <f>'Total Property Damage Expected'!N45+Summary!AP45</f>
        <v>154862978.06534183</v>
      </c>
      <c r="O45" s="38">
        <f>'Total Property Damage Expected'!O45+Summary!AQ45</f>
        <v>279141241.38811195</v>
      </c>
      <c r="P45" s="38">
        <f>'Total Property Damage Expected'!P45+Summary!AR45</f>
        <v>207500213.43527645</v>
      </c>
      <c r="Q45" s="38">
        <f>'Total Property Damage Expected'!Q45+Summary!AS45</f>
        <v>74318662.996578991</v>
      </c>
      <c r="R45" s="38">
        <f>'Total Property Damage Expected'!R45+Summary!AT45</f>
        <v>50660892.846636616</v>
      </c>
      <c r="S45" s="38">
        <f>'Total Property Damage Expected'!S45+Summary!AU45</f>
        <v>28417646.263262298</v>
      </c>
    </row>
    <row r="46" spans="1:19" x14ac:dyDescent="0.35">
      <c r="A46">
        <v>2065</v>
      </c>
      <c r="B46" s="36">
        <f>'Total Property Damage Expected'!B46+Summary!AD46</f>
        <v>2225946.4245611671</v>
      </c>
      <c r="C46" s="36">
        <f>'Total Property Damage Expected'!C46+Summary!AE46</f>
        <v>2855768.474921498</v>
      </c>
      <c r="D46" s="36">
        <f>'Total Property Damage Expected'!D46+Summary!AF46</f>
        <v>3011067.062681579</v>
      </c>
      <c r="E46" s="36">
        <f>'Total Property Damage Expected'!E46+Summary!AG46</f>
        <v>1980056.9939410384</v>
      </c>
      <c r="F46" s="36">
        <f>'Total Property Damage Expected'!F46+Summary!AH46</f>
        <v>1647890.5701208643</v>
      </c>
      <c r="G46" s="36">
        <f>'Total Property Damage Expected'!G46+Summary!AI46</f>
        <v>987871.57214051811</v>
      </c>
      <c r="H46" s="37">
        <f>'Total Property Damage Expected'!H46+Summary!AJ46</f>
        <v>6850709.4905751981</v>
      </c>
      <c r="I46" s="37">
        <f>'Total Property Damage Expected'!I46+Summary!AK46</f>
        <v>7308119.7955657914</v>
      </c>
      <c r="J46" s="37">
        <f>'Total Property Damage Expected'!J46+Summary!AL46</f>
        <v>4632745.7168567935</v>
      </c>
      <c r="K46" s="37">
        <f>'Total Property Damage Expected'!K46+Summary!AM46</f>
        <v>3484822.2371248291</v>
      </c>
      <c r="L46" s="37">
        <f>'Total Property Damage Expected'!L46+Summary!AN46</f>
        <v>3101703.2660125042</v>
      </c>
      <c r="M46" s="37">
        <f>'Total Property Damage Expected'!M46+Summary!AO46</f>
        <v>1321781.0992656813</v>
      </c>
      <c r="N46" s="38">
        <f>'Total Property Damage Expected'!N46+Summary!AP46</f>
        <v>156262577.11586869</v>
      </c>
      <c r="O46" s="38">
        <f>'Total Property Damage Expected'!O46+Summary!AQ46</f>
        <v>281678981.70701158</v>
      </c>
      <c r="P46" s="38">
        <f>'Total Property Damage Expected'!P46+Summary!AR46</f>
        <v>209402252.40280271</v>
      </c>
      <c r="Q46" s="38">
        <f>'Total Property Damage Expected'!Q46+Summary!AS46</f>
        <v>75024245.768707216</v>
      </c>
      <c r="R46" s="38">
        <f>'Total Property Damage Expected'!R46+Summary!AT46</f>
        <v>51135877.70550561</v>
      </c>
      <c r="S46" s="38">
        <f>'Total Property Damage Expected'!S46+Summary!AU46</f>
        <v>28681683.561120819</v>
      </c>
    </row>
    <row r="47" spans="1:19" x14ac:dyDescent="0.35">
      <c r="A47">
        <v>2066</v>
      </c>
      <c r="B47" s="36">
        <f>'Total Property Damage Expected'!B47+Summary!AD47</f>
        <v>2261452.2254037824</v>
      </c>
      <c r="C47" s="36">
        <f>'Total Property Damage Expected'!C47+Summary!AE47</f>
        <v>2901320.4907312095</v>
      </c>
      <c r="D47" s="36">
        <f>'Total Property Damage Expected'!D47+Summary!AF47</f>
        <v>3059096.2273872867</v>
      </c>
      <c r="E47" s="36">
        <f>'Total Property Damage Expected'!E47+Summary!AG47</f>
        <v>2011640.6423649925</v>
      </c>
      <c r="F47" s="36">
        <f>'Total Property Damage Expected'!F47+Summary!AH47</f>
        <v>1674175.8722950481</v>
      </c>
      <c r="G47" s="36">
        <f>'Total Property Damage Expected'!G47+Summary!AI47</f>
        <v>1003628.9915067174</v>
      </c>
      <c r="H47" s="37">
        <f>'Total Property Damage Expected'!H47+Summary!AJ47</f>
        <v>6910345.4941189345</v>
      </c>
      <c r="I47" s="37">
        <f>'Total Property Damage Expected'!I47+Summary!AK47</f>
        <v>7371872.3766934406</v>
      </c>
      <c r="J47" s="37">
        <f>'Total Property Damage Expected'!J47+Summary!AL47</f>
        <v>4673281.8119658921</v>
      </c>
      <c r="K47" s="37">
        <f>'Total Property Damage Expected'!K47+Summary!AM47</f>
        <v>3515739.7113179346</v>
      </c>
      <c r="L47" s="37">
        <f>'Total Property Damage Expected'!L47+Summary!AN47</f>
        <v>3129080.5644286028</v>
      </c>
      <c r="M47" s="37">
        <f>'Total Property Damage Expected'!M47+Summary!AO47</f>
        <v>1333406.2116408874</v>
      </c>
      <c r="N47" s="38">
        <f>'Total Property Damage Expected'!N47+Summary!AP47</f>
        <v>157675677.25273207</v>
      </c>
      <c r="O47" s="38">
        <f>'Total Property Damage Expected'!O47+Summary!AQ47</f>
        <v>284241383.79110992</v>
      </c>
      <c r="P47" s="38">
        <f>'Total Property Damage Expected'!P47+Summary!AR47</f>
        <v>211322963.8621763</v>
      </c>
      <c r="Q47" s="38">
        <f>'Total Property Damage Expected'!Q47+Summary!AS47</f>
        <v>75737046.941627681</v>
      </c>
      <c r="R47" s="38">
        <f>'Total Property Damage Expected'!R47+Summary!AT47</f>
        <v>51615652.568277106</v>
      </c>
      <c r="S47" s="38">
        <f>'Total Property Damage Expected'!S47+Summary!AU47</f>
        <v>28948355.445780199</v>
      </c>
    </row>
    <row r="48" spans="1:19" x14ac:dyDescent="0.35">
      <c r="A48">
        <v>2067</v>
      </c>
      <c r="B48" s="36">
        <f>'Total Property Damage Expected'!B48+Summary!AD48</f>
        <v>2297524.3749597198</v>
      </c>
      <c r="C48" s="36">
        <f>'Total Property Damage Expected'!C48+Summary!AE48</f>
        <v>2947599.101208013</v>
      </c>
      <c r="D48" s="36">
        <f>'Total Property Damage Expected'!D48+Summary!AF48</f>
        <v>3107891.4994610162</v>
      </c>
      <c r="E48" s="36">
        <f>'Total Property Damage Expected'!E48+Summary!AG48</f>
        <v>2043728.0777257974</v>
      </c>
      <c r="F48" s="36">
        <f>'Total Property Damage Expected'!F48+Summary!AH48</f>
        <v>1700880.4481290949</v>
      </c>
      <c r="G48" s="36">
        <f>'Total Property Damage Expected'!G48+Summary!AI48</f>
        <v>1019637.7555538293</v>
      </c>
      <c r="H48" s="37">
        <f>'Total Property Damage Expected'!H48+Summary!AJ48</f>
        <v>6970513.5118746608</v>
      </c>
      <c r="I48" s="37">
        <f>'Total Property Damage Expected'!I48+Summary!AK48</f>
        <v>7436195.5581413284</v>
      </c>
      <c r="J48" s="37">
        <f>'Total Property Damage Expected'!J48+Summary!AL48</f>
        <v>4714182.3992814329</v>
      </c>
      <c r="K48" s="37">
        <f>'Total Property Damage Expected'!K48+Summary!AM48</f>
        <v>3546941.0386587339</v>
      </c>
      <c r="L48" s="37">
        <f>'Total Property Damage Expected'!L48+Summary!AN48</f>
        <v>3156707.3006368382</v>
      </c>
      <c r="M48" s="37">
        <f>'Total Property Damage Expected'!M48+Summary!AO48</f>
        <v>1345136.6744794212</v>
      </c>
      <c r="N48" s="38">
        <f>'Total Property Damage Expected'!N48+Summary!AP48</f>
        <v>159102419.06416571</v>
      </c>
      <c r="O48" s="38">
        <f>'Total Property Damage Expected'!O48+Summary!AQ48</f>
        <v>286828706.51446718</v>
      </c>
      <c r="P48" s="38">
        <f>'Total Property Damage Expected'!P48+Summary!AR48</f>
        <v>213262545.94776949</v>
      </c>
      <c r="Q48" s="38">
        <f>'Total Property Damage Expected'!Q48+Summary!AS48</f>
        <v>76457146.371922404</v>
      </c>
      <c r="R48" s="38">
        <f>'Total Property Damage Expected'!R48+Summary!AT48</f>
        <v>52100269.682714894</v>
      </c>
      <c r="S48" s="38">
        <f>'Total Property Damage Expected'!S48+Summary!AU48</f>
        <v>29217690.348380908</v>
      </c>
    </row>
    <row r="49" spans="1:19" x14ac:dyDescent="0.35">
      <c r="A49">
        <v>2068</v>
      </c>
      <c r="B49" s="36">
        <f>'Total Property Damage Expected'!B49+Summary!AD49</f>
        <v>2334171.9069884638</v>
      </c>
      <c r="C49" s="36">
        <f>'Total Property Damage Expected'!C49+Summary!AE49</f>
        <v>2994615.8961751224</v>
      </c>
      <c r="D49" s="36">
        <f>'Total Property Damage Expected'!D49+Summary!AF49</f>
        <v>3157465.0989882709</v>
      </c>
      <c r="E49" s="36">
        <f>'Total Property Damage Expected'!E49+Summary!AG49</f>
        <v>2076327.3358676452</v>
      </c>
      <c r="F49" s="36">
        <f>'Total Property Damage Expected'!F49+Summary!AH49</f>
        <v>1728010.9854061883</v>
      </c>
      <c r="G49" s="36">
        <f>'Total Property Damage Expected'!G49+Summary!AI49</f>
        <v>1035901.8734503067</v>
      </c>
      <c r="H49" s="37">
        <f>'Total Property Damage Expected'!H49+Summary!AJ49</f>
        <v>7031218.4678606568</v>
      </c>
      <c r="I49" s="37">
        <f>'Total Property Damage Expected'!I49+Summary!AK49</f>
        <v>7501094.6461598175</v>
      </c>
      <c r="J49" s="37">
        <f>'Total Property Damage Expected'!J49+Summary!AL49</f>
        <v>4755450.8910064539</v>
      </c>
      <c r="K49" s="37">
        <f>'Total Property Damage Expected'!K49+Summary!AM49</f>
        <v>3578428.9546812442</v>
      </c>
      <c r="L49" s="37">
        <f>'Total Property Damage Expected'!L49+Summary!AN49</f>
        <v>3184585.853446946</v>
      </c>
      <c r="M49" s="37">
        <f>'Total Property Damage Expected'!M49+Summary!AO49</f>
        <v>1356973.48498743</v>
      </c>
      <c r="N49" s="38">
        <f>'Total Property Damage Expected'!N49+Summary!AP49</f>
        <v>160542944.72019398</v>
      </c>
      <c r="O49" s="38">
        <f>'Total Property Damage Expected'!O49+Summary!AQ49</f>
        <v>289441211.68560737</v>
      </c>
      <c r="P49" s="38">
        <f>'Total Property Damage Expected'!P49+Summary!AR49</f>
        <v>215221199.06218153</v>
      </c>
      <c r="Q49" s="38">
        <f>'Total Property Damage Expected'!Q49+Summary!AS49</f>
        <v>77184624.864120379</v>
      </c>
      <c r="R49" s="38">
        <f>'Total Property Damage Expected'!R49+Summary!AT49</f>
        <v>52589781.909414835</v>
      </c>
      <c r="S49" s="38">
        <f>'Total Property Damage Expected'!S49+Summary!AU49</f>
        <v>29489717.03046111</v>
      </c>
    </row>
    <row r="50" spans="1:19" x14ac:dyDescent="0.35">
      <c r="A50">
        <v>2069</v>
      </c>
      <c r="B50" s="36">
        <f>'Total Property Damage Expected'!B50+Summary!AD50</f>
        <v>2371403.9993458968</v>
      </c>
      <c r="C50" s="36">
        <f>'Total Property Damage Expected'!C50+Summary!AE50</f>
        <v>3042382.6503236117</v>
      </c>
      <c r="D50" s="36">
        <f>'Total Property Damage Expected'!D50+Summary!AF50</f>
        <v>3207829.4409756511</v>
      </c>
      <c r="E50" s="36">
        <f>'Total Property Damage Expected'!E50+Summary!AG50</f>
        <v>2109446.5808135015</v>
      </c>
      <c r="F50" s="36">
        <f>'Total Property Damage Expected'!F50+Summary!AH50</f>
        <v>1755574.2785855283</v>
      </c>
      <c r="G50" s="36">
        <f>'Total Property Damage Expected'!G50+Summary!AI50</f>
        <v>1052425.4183143612</v>
      </c>
      <c r="H50" s="37">
        <f>'Total Property Damage Expected'!H50+Summary!AJ50</f>
        <v>7092465.3340673847</v>
      </c>
      <c r="I50" s="37">
        <f>'Total Property Damage Expected'!I50+Summary!AK50</f>
        <v>7566574.9990214994</v>
      </c>
      <c r="J50" s="37">
        <f>'Total Property Damage Expected'!J50+Summary!AL50</f>
        <v>4797090.7330898298</v>
      </c>
      <c r="K50" s="37">
        <f>'Total Property Damage Expected'!K50+Summary!AM50</f>
        <v>3610206.2229782664</v>
      </c>
      <c r="L50" s="37">
        <f>'Total Property Damage Expected'!L50+Summary!AN50</f>
        <v>3212718.6257557683</v>
      </c>
      <c r="M50" s="37">
        <f>'Total Property Damage Expected'!M50+Summary!AO50</f>
        <v>1368917.6503740414</v>
      </c>
      <c r="N50" s="38">
        <f>'Total Property Damage Expected'!N50+Summary!AP50</f>
        <v>161997397.99167168</v>
      </c>
      <c r="O50" s="38">
        <f>'Total Property Damage Expected'!O50+Summary!AQ50</f>
        <v>292079164.08305317</v>
      </c>
      <c r="P50" s="38">
        <f>'Total Property Damage Expected'!P50+Summary!AR50</f>
        <v>217199125.90392113</v>
      </c>
      <c r="Q50" s="38">
        <f>'Total Property Damage Expected'!Q50+Summary!AS50</f>
        <v>77919564.182590559</v>
      </c>
      <c r="R50" s="38">
        <f>'Total Property Damage Expected'!R50+Summary!AT50</f>
        <v>53084242.729425125</v>
      </c>
      <c r="S50" s="38">
        <f>'Total Property Damage Expected'!S50+Summary!AU50</f>
        <v>29764464.588036157</v>
      </c>
    </row>
    <row r="51" spans="1:19" x14ac:dyDescent="0.35">
      <c r="A51">
        <v>2070</v>
      </c>
      <c r="B51" s="36">
        <f>'Total Property Damage Expected'!B51+Summary!AD51</f>
        <v>2687976.2534635374</v>
      </c>
      <c r="C51" s="36">
        <f>'Total Property Damage Expected'!C51+Summary!AE51</f>
        <v>3448527.6740171737</v>
      </c>
      <c r="D51" s="36">
        <f>'Total Property Damage Expected'!D51+Summary!AF51</f>
        <v>3636060.9010030017</v>
      </c>
      <c r="E51" s="36">
        <f>'Total Property Damage Expected'!E51+Summary!AG51</f>
        <v>2391048.6440693093</v>
      </c>
      <c r="F51" s="36">
        <f>'Total Property Damage Expected'!F51+Summary!AH51</f>
        <v>1989935.9085718433</v>
      </c>
      <c r="G51" s="36">
        <f>'Total Property Damage Expected'!G51+Summary!AI51</f>
        <v>1192919.6938820737</v>
      </c>
      <c r="H51" s="37">
        <f>'Total Property Damage Expected'!H51+Summary!AJ51</f>
        <v>7982002.0688956538</v>
      </c>
      <c r="I51" s="37">
        <f>'Total Property Damage Expected'!I51+Summary!AK51</f>
        <v>8515733.5427727606</v>
      </c>
      <c r="J51" s="37">
        <f>'Total Property Damage Expected'!J51+Summary!AL51</f>
        <v>5398986.6248816429</v>
      </c>
      <c r="K51" s="37">
        <f>'Total Property Damage Expected'!K51+Summary!AM51</f>
        <v>4063684.4606783106</v>
      </c>
      <c r="L51" s="37">
        <f>'Total Property Damage Expected'!L51+Summary!AN51</f>
        <v>3616102.0513274726</v>
      </c>
      <c r="M51" s="37">
        <f>'Total Property Damage Expected'!M51+Summary!AO51</f>
        <v>1540747.5037737289</v>
      </c>
      <c r="N51" s="38">
        <f>'Total Property Damage Expected'!N51+Summary!AP51</f>
        <v>182378821.03932798</v>
      </c>
      <c r="O51" s="38">
        <f>'Total Property Damage Expected'!O51+Summary!AQ51</f>
        <v>328844377.55072385</v>
      </c>
      <c r="P51" s="38">
        <f>'Total Property Damage Expected'!P51+Summary!AR51</f>
        <v>244557421.79100746</v>
      </c>
      <c r="Q51" s="38">
        <f>'Total Property Damage Expected'!Q51+Summary!AS51</f>
        <v>87763192.653777763</v>
      </c>
      <c r="R51" s="38">
        <f>'Total Property Damage Expected'!R51+Summary!AT51</f>
        <v>59783304.788560346</v>
      </c>
      <c r="S51" s="38">
        <f>'Total Property Damage Expected'!S51+Summary!AU51</f>
        <v>33517797.173120342</v>
      </c>
    </row>
    <row r="52" spans="1:19" x14ac:dyDescent="0.35">
      <c r="A52">
        <v>2071</v>
      </c>
      <c r="B52" s="36">
        <f>'Total Property Damage Expected'!B52+Summary!AD52</f>
        <v>2730851.8359448044</v>
      </c>
      <c r="C52" s="36">
        <f>'Total Property Damage Expected'!C52+Summary!AE52</f>
        <v>3503534.7197586447</v>
      </c>
      <c r="D52" s="36">
        <f>'Total Property Damage Expected'!D52+Summary!AF52</f>
        <v>3694059.266452468</v>
      </c>
      <c r="E52" s="36">
        <f>'Total Property Damage Expected'!E52+Summary!AG52</f>
        <v>2429187.9703462506</v>
      </c>
      <c r="F52" s="36">
        <f>'Total Property Damage Expected'!F52+Summary!AH52</f>
        <v>2021677.1343622389</v>
      </c>
      <c r="G52" s="36">
        <f>'Total Property Damage Expected'!G52+Summary!AI52</f>
        <v>1211947.8109134887</v>
      </c>
      <c r="H52" s="37">
        <f>'Total Property Damage Expected'!H52+Summary!AJ52</f>
        <v>8051561.2324070465</v>
      </c>
      <c r="I52" s="37">
        <f>'Total Property Damage Expected'!I52+Summary!AK52</f>
        <v>8590105.1315867864</v>
      </c>
      <c r="J52" s="37">
        <f>'Total Property Damage Expected'!J52+Summary!AL52</f>
        <v>5446284.4857149879</v>
      </c>
      <c r="K52" s="37">
        <f>'Total Property Damage Expected'!K52+Summary!AM52</f>
        <v>4099793.3746414646</v>
      </c>
      <c r="L52" s="37">
        <f>'Total Property Damage Expected'!L52+Summary!AN52</f>
        <v>3648065.1830810159</v>
      </c>
      <c r="M52" s="37">
        <f>'Total Property Damage Expected'!M52+Summary!AO52</f>
        <v>1554316.569009983</v>
      </c>
      <c r="N52" s="38">
        <f>'Total Property Damage Expected'!N52+Summary!AP52</f>
        <v>184033120.0990386</v>
      </c>
      <c r="O52" s="38">
        <f>'Total Property Damage Expected'!O52+Summary!AQ52</f>
        <v>331845221.85637105</v>
      </c>
      <c r="P52" s="38">
        <f>'Total Property Damage Expected'!P52+Summary!AR52</f>
        <v>246807889.65306774</v>
      </c>
      <c r="Q52" s="38">
        <f>'Total Property Damage Expected'!Q52+Summary!AS52</f>
        <v>88600090.055784345</v>
      </c>
      <c r="R52" s="38">
        <f>'Total Property Damage Expected'!R52+Summary!AT52</f>
        <v>60346198.493536077</v>
      </c>
      <c r="S52" s="38">
        <f>'Total Property Damage Expected'!S52+Summary!AU52</f>
        <v>33830503.098023154</v>
      </c>
    </row>
    <row r="53" spans="1:19" x14ac:dyDescent="0.35">
      <c r="A53">
        <v>2072</v>
      </c>
      <c r="B53" s="36">
        <f>'Total Property Damage Expected'!B53+Summary!AD53</f>
        <v>2774411.321630477</v>
      </c>
      <c r="C53" s="36">
        <f>'Total Property Damage Expected'!C53+Summary!AE53</f>
        <v>3559419.1762003405</v>
      </c>
      <c r="D53" s="36">
        <f>'Total Property Damage Expected'!D53+Summary!AF53</f>
        <v>3752982.7567792106</v>
      </c>
      <c r="E53" s="36">
        <f>'Total Property Damage Expected'!E53+Summary!AG53</f>
        <v>2467935.6523805987</v>
      </c>
      <c r="F53" s="36">
        <f>'Total Property Damage Expected'!F53+Summary!AH53</f>
        <v>2053924.6605869031</v>
      </c>
      <c r="G53" s="36">
        <f>'Total Property Damage Expected'!G53+Summary!AI53</f>
        <v>1231279.4431267038</v>
      </c>
      <c r="H53" s="37">
        <f>'Total Property Damage Expected'!H53+Summary!AJ53</f>
        <v>8121741.9732524212</v>
      </c>
      <c r="I53" s="37">
        <f>'Total Property Damage Expected'!I53+Summary!AK53</f>
        <v>8665143.526213998</v>
      </c>
      <c r="J53" s="37">
        <f>'Total Property Damage Expected'!J53+Summary!AL53</f>
        <v>5494008.4257259648</v>
      </c>
      <c r="K53" s="37">
        <f>'Total Property Damage Expected'!K53+Summary!AM53</f>
        <v>4136234.5600558175</v>
      </c>
      <c r="L53" s="37">
        <f>'Total Property Damage Expected'!L53+Summary!AN53</f>
        <v>3680320.1542674871</v>
      </c>
      <c r="M53" s="37">
        <f>'Total Property Damage Expected'!M53+Summary!AO53</f>
        <v>1568008.8494075036</v>
      </c>
      <c r="N53" s="38">
        <f>'Total Property Damage Expected'!N53+Summary!AP53</f>
        <v>185703450.33776897</v>
      </c>
      <c r="O53" s="38">
        <f>'Total Property Damage Expected'!O53+Summary!AQ53</f>
        <v>334875364.1406498</v>
      </c>
      <c r="P53" s="38">
        <f>'Total Property Damage Expected'!P53+Summary!AR53</f>
        <v>249080555.33550608</v>
      </c>
      <c r="Q53" s="38">
        <f>'Total Property Damage Expected'!Q53+Summary!AS53</f>
        <v>89445591.730620936</v>
      </c>
      <c r="R53" s="38">
        <f>'Total Property Damage Expected'!R53+Summary!AT53</f>
        <v>60914796.587137148</v>
      </c>
      <c r="S53" s="38">
        <f>'Total Property Damage Expected'!S53+Summary!AU53</f>
        <v>34146344.374543793</v>
      </c>
    </row>
    <row r="54" spans="1:19" x14ac:dyDescent="0.35">
      <c r="A54">
        <v>2073</v>
      </c>
      <c r="B54" s="36">
        <f>'Total Property Damage Expected'!B54+Summary!AD54</f>
        <v>2818665.6193774352</v>
      </c>
      <c r="C54" s="36">
        <f>'Total Property Damage Expected'!C54+Summary!AE54</f>
        <v>3616195.0388136865</v>
      </c>
      <c r="D54" s="36">
        <f>'Total Property Damage Expected'!D54+Summary!AF54</f>
        <v>3812846.1285376931</v>
      </c>
      <c r="E54" s="36">
        <f>'Total Property Damage Expected'!E54+Summary!AG54</f>
        <v>2507301.3939810907</v>
      </c>
      <c r="F54" s="36">
        <f>'Total Property Damage Expected'!F54+Summary!AH54</f>
        <v>2086686.5631825197</v>
      </c>
      <c r="G54" s="36">
        <f>'Total Property Damage Expected'!G54+Summary!AI54</f>
        <v>1250919.4318554897</v>
      </c>
      <c r="H54" s="37">
        <f>'Total Property Damage Expected'!H54+Summary!AJ54</f>
        <v>8192550.0583928656</v>
      </c>
      <c r="I54" s="37">
        <f>'Total Property Damage Expected'!I54+Summary!AK54</f>
        <v>8740854.9431855325</v>
      </c>
      <c r="J54" s="37">
        <f>'Total Property Damage Expected'!J54+Summary!AL54</f>
        <v>5542162.4441855829</v>
      </c>
      <c r="K54" s="37">
        <f>'Total Property Damage Expected'!K54+Summary!AM54</f>
        <v>4173011.2289687898</v>
      </c>
      <c r="L54" s="37">
        <f>'Total Property Damage Expected'!L54+Summary!AN54</f>
        <v>3712869.7562456955</v>
      </c>
      <c r="M54" s="37">
        <f>'Total Property Damage Expected'!M54+Summary!AO54</f>
        <v>1581825.5145634522</v>
      </c>
      <c r="N54" s="38">
        <f>'Total Property Damage Expected'!N54+Summary!AP54</f>
        <v>187389979.52260798</v>
      </c>
      <c r="O54" s="38">
        <f>'Total Property Damage Expected'!O54+Summary!AQ54</f>
        <v>337935113.47792703</v>
      </c>
      <c r="P54" s="38">
        <f>'Total Property Damage Expected'!P54+Summary!AR54</f>
        <v>251375655.55192667</v>
      </c>
      <c r="Q54" s="38">
        <f>'Total Property Damage Expected'!Q54+Summary!AS54</f>
        <v>90299793.322495371</v>
      </c>
      <c r="R54" s="38">
        <f>'Total Property Damage Expected'!R54+Summary!AT54</f>
        <v>61489161.594332211</v>
      </c>
      <c r="S54" s="38">
        <f>'Total Property Damage Expected'!S54+Summary!AU54</f>
        <v>34465355.004492126</v>
      </c>
    </row>
    <row r="55" spans="1:19" x14ac:dyDescent="0.35">
      <c r="A55">
        <v>2074</v>
      </c>
      <c r="B55" s="36">
        <f>'Total Property Damage Expected'!B55+Summary!AD55</f>
        <v>2863625.8120484115</v>
      </c>
      <c r="C55" s="36">
        <f>'Total Property Damage Expected'!C55+Summary!AE55</f>
        <v>3673876.5263101715</v>
      </c>
      <c r="D55" s="36">
        <f>'Total Property Damage Expected'!D55+Summary!AF55</f>
        <v>3873664.3736623856</v>
      </c>
      <c r="E55" s="36">
        <f>'Total Property Damage Expected'!E55+Summary!AG55</f>
        <v>2547295.0537407384</v>
      </c>
      <c r="F55" s="36">
        <f>'Total Property Damage Expected'!F55+Summary!AH55</f>
        <v>2119971.0469040563</v>
      </c>
      <c r="G55" s="36">
        <f>'Total Property Damage Expected'!G55+Summary!AI55</f>
        <v>1270872.6956571438</v>
      </c>
      <c r="H55" s="37">
        <f>'Total Property Damage Expected'!H55+Summary!AJ55</f>
        <v>8263991.3111558929</v>
      </c>
      <c r="I55" s="37">
        <f>'Total Property Damage Expected'!I55+Summary!AK55</f>
        <v>8817245.6601811703</v>
      </c>
      <c r="J55" s="37">
        <f>'Total Property Damage Expected'!J55+Summary!AL55</f>
        <v>5590750.58005179</v>
      </c>
      <c r="K55" s="37">
        <f>'Total Property Damage Expected'!K55+Summary!AM55</f>
        <v>4210126.6264977865</v>
      </c>
      <c r="L55" s="37">
        <f>'Total Property Damage Expected'!L55+Summary!AN55</f>
        <v>3745716.8087420315</v>
      </c>
      <c r="M55" s="37">
        <f>'Total Property Damage Expected'!M55+Summary!AO55</f>
        <v>1595767.7458490375</v>
      </c>
      <c r="N55" s="38">
        <f>'Total Property Damage Expected'!N55+Summary!AP55</f>
        <v>189092877.3170121</v>
      </c>
      <c r="O55" s="38">
        <f>'Total Property Damage Expected'!O55+Summary!AQ55</f>
        <v>341024782.46212637</v>
      </c>
      <c r="P55" s="38">
        <f>'Total Property Damage Expected'!P55+Summary!AR55</f>
        <v>253693429.73793966</v>
      </c>
      <c r="Q55" s="38">
        <f>'Total Property Damage Expected'!Q55+Summary!AS55</f>
        <v>91162791.615495875</v>
      </c>
      <c r="R55" s="38">
        <f>'Total Property Damage Expected'!R55+Summary!AT55</f>
        <v>62069356.776521176</v>
      </c>
      <c r="S55" s="38">
        <f>'Total Property Damage Expected'!S55+Summary!AU55</f>
        <v>34787569.386508159</v>
      </c>
    </row>
    <row r="56" spans="1:19" x14ac:dyDescent="0.35">
      <c r="A56">
        <v>2075</v>
      </c>
      <c r="B56" s="36">
        <f>'Total Property Damage Expected'!B56+Summary!AD56</f>
        <v>2909303.1592875337</v>
      </c>
      <c r="C56" s="36">
        <f>'Total Property Damage Expected'!C56+Summary!AE56</f>
        <v>3732478.0842022235</v>
      </c>
      <c r="D56" s="36">
        <f>'Total Property Damage Expected'!D56+Summary!AF56</f>
        <v>3935452.7232222836</v>
      </c>
      <c r="E56" s="36">
        <f>'Total Property Damage Expected'!E56+Summary!AG56</f>
        <v>2587926.6475057714</v>
      </c>
      <c r="F56" s="36">
        <f>'Total Property Damage Expected'!F56+Summary!AH56</f>
        <v>2153786.4473795304</v>
      </c>
      <c r="G56" s="36">
        <f>'Total Property Damage Expected'!G56+Summary!AI56</f>
        <v>1291144.2315442737</v>
      </c>
      <c r="H56" s="37">
        <f>'Total Property Damage Expected'!H56+Summary!AJ56</f>
        <v>8336071.6118234489</v>
      </c>
      <c r="I56" s="37">
        <f>'Total Property Damage Expected'!I56+Summary!AK56</f>
        <v>8894322.0166720189</v>
      </c>
      <c r="J56" s="37">
        <f>'Total Property Damage Expected'!J56+Summary!AL56</f>
        <v>5639776.9123908281</v>
      </c>
      <c r="K56" s="37">
        <f>'Total Property Damage Expected'!K56+Summary!AM56</f>
        <v>4247584.0311957942</v>
      </c>
      <c r="L56" s="37">
        <f>'Total Property Damage Expected'!L56+Summary!AN56</f>
        <v>3778864.1601597415</v>
      </c>
      <c r="M56" s="37">
        <f>'Total Property Damage Expected'!M56+Summary!AO56</f>
        <v>1609836.7365365492</v>
      </c>
      <c r="N56" s="38">
        <f>'Total Property Damage Expected'!N56+Summary!AP56</f>
        <v>190812315.30371684</v>
      </c>
      <c r="O56" s="38">
        <f>'Total Property Damage Expected'!O56+Summary!AQ56</f>
        <v>344144687.24950224</v>
      </c>
      <c r="P56" s="38">
        <f>'Total Property Damage Expected'!P56+Summary!AR56</f>
        <v>256034120.08449772</v>
      </c>
      <c r="Q56" s="38">
        <f>'Total Property Damage Expected'!Q56+Summary!AS56</f>
        <v>92034684.547933668</v>
      </c>
      <c r="R56" s="38">
        <f>'Total Property Damage Expected'!R56+Summary!AT56</f>
        <v>62655446.140720941</v>
      </c>
      <c r="S56" s="38">
        <f>'Total Property Damage Expected'!S56+Summary!AU56</f>
        <v>35113022.320977859</v>
      </c>
    </row>
    <row r="57" spans="1:19" x14ac:dyDescent="0.35">
      <c r="A57">
        <v>2076</v>
      </c>
      <c r="B57" s="36">
        <f>'Total Property Damage Expected'!B57+Summary!AD57</f>
        <v>2955709.1003401438</v>
      </c>
      <c r="C57" s="36">
        <f>'Total Property Damage Expected'!C57+Summary!AE57</f>
        <v>3792014.3884208822</v>
      </c>
      <c r="D57" s="36">
        <f>'Total Property Damage Expected'!D57+Summary!AF57</f>
        <v>3998226.6512353104</v>
      </c>
      <c r="E57" s="36">
        <f>'Total Property Damage Expected'!E57+Summary!AG57</f>
        <v>2629206.3508839654</v>
      </c>
      <c r="F57" s="36">
        <f>'Total Property Damage Expected'!F57+Summary!AH57</f>
        <v>2188141.233197548</v>
      </c>
      <c r="G57" s="36">
        <f>'Total Property Damage Expected'!G57+Summary!AI57</f>
        <v>1311739.1162362266</v>
      </c>
      <c r="H57" s="37">
        <f>'Total Property Damage Expected'!H57+Summary!AJ57</f>
        <v>8408796.8982265126</v>
      </c>
      <c r="I57" s="37">
        <f>'Total Property Damage Expected'!I57+Summary!AK57</f>
        <v>8972090.4145704359</v>
      </c>
      <c r="J57" s="37">
        <f>'Total Property Damage Expected'!J57+Summary!AL57</f>
        <v>5689245.5608034134</v>
      </c>
      <c r="K57" s="37">
        <f>'Total Property Damage Expected'!K57+Summary!AM57</f>
        <v>4285386.7554213107</v>
      </c>
      <c r="L57" s="37">
        <f>'Total Property Damage Expected'!L57+Summary!AN57</f>
        <v>3812314.6878918223</v>
      </c>
      <c r="M57" s="37">
        <f>'Total Property Damage Expected'!M57+Summary!AO57</f>
        <v>1624033.6919278724</v>
      </c>
      <c r="N57" s="38">
        <f>'Total Property Damage Expected'!N57+Summary!AP57</f>
        <v>192548467.00793985</v>
      </c>
      <c r="O57" s="38">
        <f>'Total Property Damage Expected'!O57+Summary!AQ57</f>
        <v>347295147.60196126</v>
      </c>
      <c r="P57" s="38">
        <f>'Total Property Damage Expected'!P57+Summary!AR57</f>
        <v>258397971.57166058</v>
      </c>
      <c r="Q57" s="38">
        <f>'Total Property Damage Expected'!Q57+Summary!AS57</f>
        <v>92915571.226873338</v>
      </c>
      <c r="R57" s="38">
        <f>'Total Property Damage Expected'!R57+Summary!AT57</f>
        <v>63247494.448870517</v>
      </c>
      <c r="S57" s="38">
        <f>'Total Property Damage Expected'!S57+Summary!AU57</f>
        <v>35441749.01501254</v>
      </c>
    </row>
    <row r="58" spans="1:19" x14ac:dyDescent="0.35">
      <c r="A58">
        <v>2077</v>
      </c>
      <c r="B58" s="36">
        <f>'Total Property Damage Expected'!B58+Summary!AD58</f>
        <v>3002855.2569175963</v>
      </c>
      <c r="C58" s="36">
        <f>'Total Property Damage Expected'!C58+Summary!AE58</f>
        <v>3852500.3489911803</v>
      </c>
      <c r="D58" s="36">
        <f>'Total Property Damage Expected'!D58+Summary!AF58</f>
        <v>4062001.8785435702</v>
      </c>
      <c r="E58" s="36">
        <f>'Total Property Damage Expected'!E58+Summary!AG58</f>
        <v>2671144.5017929785</v>
      </c>
      <c r="F58" s="36">
        <f>'Total Property Damage Expected'!F58+Summary!AH58</f>
        <v>2223044.0080281431</v>
      </c>
      <c r="G58" s="36">
        <f>'Total Property Damage Expected'!G58+Summary!AI58</f>
        <v>1332662.5074304836</v>
      </c>
      <c r="H58" s="37">
        <f>'Total Property Damage Expected'!H58+Summary!AJ58</f>
        <v>8482173.1663463674</v>
      </c>
      <c r="I58" s="37">
        <f>'Total Property Damage Expected'!I58+Summary!AK58</f>
        <v>9050557.3188873138</v>
      </c>
      <c r="J58" s="37">
        <f>'Total Property Damage Expected'!J58+Summary!AL58</f>
        <v>5739160.6858557835</v>
      </c>
      <c r="K58" s="37">
        <f>'Total Property Damage Expected'!K58+Summary!AM58</f>
        <v>4323538.1457126746</v>
      </c>
      <c r="L58" s="37">
        <f>'Total Property Damage Expected'!L58+Summary!AN58</f>
        <v>3846071.2986375857</v>
      </c>
      <c r="M58" s="37">
        <f>'Total Property Damage Expected'!M58+Summary!AO58</f>
        <v>1638359.8294844888</v>
      </c>
      <c r="N58" s="38">
        <f>'Total Property Damage Expected'!N58+Summary!AP58</f>
        <v>194301507.92087886</v>
      </c>
      <c r="O58" s="38">
        <f>'Total Property Damage Expected'!O58+Summary!AQ58</f>
        <v>350476486.93093544</v>
      </c>
      <c r="P58" s="38">
        <f>'Total Property Damage Expected'!P58+Summary!AR58</f>
        <v>260785232.00279331</v>
      </c>
      <c r="Q58" s="38">
        <f>'Total Property Damage Expected'!Q58+Summary!AS58</f>
        <v>93805551.942852885</v>
      </c>
      <c r="R58" s="38">
        <f>'Total Property Damage Expected'!R58+Summary!AT58</f>
        <v>63845567.227257192</v>
      </c>
      <c r="S58" s="38">
        <f>'Total Property Damage Expected'!S58+Summary!AU58</f>
        <v>35773785.087492578</v>
      </c>
    </row>
    <row r="59" spans="1:19" x14ac:dyDescent="0.35">
      <c r="A59">
        <v>2078</v>
      </c>
      <c r="B59" s="36">
        <f>'Total Property Damage Expected'!B59+Summary!AD59</f>
        <v>3050753.4361077514</v>
      </c>
      <c r="C59" s="36">
        <f>'Total Property Damage Expected'!C59+Summary!AE59</f>
        <v>3913951.1137661464</v>
      </c>
      <c r="D59" s="36">
        <f>'Total Property Damage Expected'!D59+Summary!AF59</f>
        <v>4126794.3767504077</v>
      </c>
      <c r="E59" s="36">
        <f>'Total Property Damage Expected'!E59+Summary!AG59</f>
        <v>2713751.6030493369</v>
      </c>
      <c r="F59" s="36">
        <f>'Total Property Damage Expected'!F59+Summary!AH59</f>
        <v>2258503.5127774435</v>
      </c>
      <c r="G59" s="36">
        <f>'Total Property Damage Expected'!G59+Summary!AI59</f>
        <v>1353919.6450943316</v>
      </c>
      <c r="H59" s="37">
        <f>'Total Property Damage Expected'!H59+Summary!AJ59</f>
        <v>8556206.4709226191</v>
      </c>
      <c r="I59" s="37">
        <f>'Total Property Damage Expected'!I59+Summary!AK59</f>
        <v>9129729.2583967876</v>
      </c>
      <c r="J59" s="37">
        <f>'Total Property Damage Expected'!J59+Summary!AL59</f>
        <v>5789526.4895156566</v>
      </c>
      <c r="K59" s="37">
        <f>'Total Property Damage Expected'!K59+Summary!AM59</f>
        <v>4362041.5831668228</v>
      </c>
      <c r="L59" s="37">
        <f>'Total Property Damage Expected'!L59+Summary!AN59</f>
        <v>3880136.9287229255</v>
      </c>
      <c r="M59" s="37">
        <f>'Total Property Damage Expected'!M59+Summary!AO59</f>
        <v>1652816.3789589845</v>
      </c>
      <c r="N59" s="38">
        <f>'Total Property Damage Expected'!N59+Summary!AP59</f>
        <v>196071615.52350849</v>
      </c>
      <c r="O59" s="38">
        <f>'Total Property Damage Expected'!O59+Summary!AQ59</f>
        <v>353689032.34181631</v>
      </c>
      <c r="P59" s="38">
        <f>'Total Property Damage Expected'!P59+Summary!AR59</f>
        <v>263196152.03920293</v>
      </c>
      <c r="Q59" s="38">
        <f>'Total Property Damage Expected'!Q59+Summary!AS59</f>
        <v>94704728.184796453</v>
      </c>
      <c r="R59" s="38">
        <f>'Total Property Damage Expected'!R59+Summary!AT59</f>
        <v>64449730.776065081</v>
      </c>
      <c r="S59" s="38">
        <f>'Total Property Damage Expected'!S59+Summary!AU59</f>
        <v>36109166.574176513</v>
      </c>
    </row>
    <row r="60" spans="1:19" x14ac:dyDescent="0.35">
      <c r="A60">
        <v>2079</v>
      </c>
      <c r="B60" s="36">
        <f>'Total Property Damage Expected'!B60+Summary!AD60</f>
        <v>3099415.6333318916</v>
      </c>
      <c r="C60" s="36">
        <f>'Total Property Damage Expected'!C60+Summary!AE60</f>
        <v>3976382.072220373</v>
      </c>
      <c r="D60" s="36">
        <f>'Total Property Damage Expected'!D60+Summary!AF60</f>
        <v>4192620.3722202717</v>
      </c>
      <c r="E60" s="36">
        <f>'Total Property Damage Expected'!E60+Summary!AG60</f>
        <v>2757038.3249987178</v>
      </c>
      <c r="F60" s="36">
        <f>'Total Property Damage Expected'!F60+Summary!AH60</f>
        <v>2294528.6277767103</v>
      </c>
      <c r="G60" s="36">
        <f>'Total Property Damage Expected'!G60+Summary!AI60</f>
        <v>1375515.8527771379</v>
      </c>
      <c r="H60" s="37">
        <f>'Total Property Damage Expected'!H60+Summary!AJ60</f>
        <v>8630902.9260680452</v>
      </c>
      <c r="I60" s="37">
        <f>'Total Property Damage Expected'!I60+Summary!AK60</f>
        <v>9209612.8263084684</v>
      </c>
      <c r="J60" s="37">
        <f>'Total Property Damage Expected'!J60+Summary!AL60</f>
        <v>5840347.2155931853</v>
      </c>
      <c r="K60" s="37">
        <f>'Total Property Damage Expected'!K60+Summary!AM60</f>
        <v>4400900.4838225655</v>
      </c>
      <c r="L60" s="37">
        <f>'Total Property Damage Expected'!L60+Summary!AN60</f>
        <v>3914514.5444243504</v>
      </c>
      <c r="M60" s="37">
        <f>'Total Property Damage Expected'!M60+Summary!AO60</f>
        <v>1667404.582528091</v>
      </c>
      <c r="N60" s="38">
        <f>'Total Property Damage Expected'!N60+Summary!AP60</f>
        <v>197858969.31067979</v>
      </c>
      <c r="O60" s="38">
        <f>'Total Property Damage Expected'!O60+Summary!AQ60</f>
        <v>356933114.67895675</v>
      </c>
      <c r="P60" s="38">
        <f>'Total Property Damage Expected'!P60+Summary!AR60</f>
        <v>265630985.2352207</v>
      </c>
      <c r="Q60" s="38">
        <f>'Total Property Damage Expected'!Q60+Summary!AS60</f>
        <v>95613202.655122146</v>
      </c>
      <c r="R60" s="38">
        <f>'Total Property Damage Expected'!R60+Summary!AT60</f>
        <v>65060052.179048002</v>
      </c>
      <c r="S60" s="38">
        <f>'Total Property Damage Expected'!S60+Summary!AU60</f>
        <v>36447929.932876214</v>
      </c>
    </row>
    <row r="61" spans="1:19" x14ac:dyDescent="0.35">
      <c r="A61">
        <v>2080</v>
      </c>
      <c r="B61" s="36">
        <f>'Total Property Damage Expected'!B61+Summary!AD61</f>
        <v>3445889.3077529874</v>
      </c>
      <c r="C61" s="36">
        <f>'Total Property Damage Expected'!C61+Summary!AE61</f>
        <v>4420888.9956055768</v>
      </c>
      <c r="D61" s="36">
        <f>'Total Property Damage Expected'!D61+Summary!AF61</f>
        <v>4661299.8775418308</v>
      </c>
      <c r="E61" s="36">
        <f>'Total Property Damage Expected'!E61+Summary!AG61</f>
        <v>3065238.7446872503</v>
      </c>
      <c r="F61" s="36">
        <f>'Total Property Damage Expected'!F61+Summary!AH61</f>
        <v>2551026.5805458161</v>
      </c>
      <c r="G61" s="36">
        <f>'Total Property Damage Expected'!G61+Summary!AI61</f>
        <v>1529280.3323167327</v>
      </c>
      <c r="H61" s="37">
        <f>'Total Property Damage Expected'!H61+Summary!AJ61</f>
        <v>9527541.7365380507</v>
      </c>
      <c r="I61" s="37">
        <f>'Total Property Damage Expected'!I61+Summary!AK61</f>
        <v>10166572.053334299</v>
      </c>
      <c r="J61" s="37">
        <f>'Total Property Damage Expected'!J61+Summary!AL61</f>
        <v>6447391.5825214023</v>
      </c>
      <c r="K61" s="37">
        <f>'Total Property Damage Expected'!K61+Summary!AM61</f>
        <v>4858960.1169475783</v>
      </c>
      <c r="L61" s="37">
        <f>'Total Property Damage Expected'!L61+Summary!AN61</f>
        <v>4321740.7072458565</v>
      </c>
      <c r="M61" s="37">
        <f>'Total Property Damage Expected'!M61+Summary!AO61</f>
        <v>1840802.679761037</v>
      </c>
      <c r="N61" s="38">
        <f>'Total Property Damage Expected'!N61+Summary!AP61</f>
        <v>218498277.89965069</v>
      </c>
      <c r="O61" s="38">
        <f>'Total Property Damage Expected'!O61+Summary!AQ61</f>
        <v>394188032.85615981</v>
      </c>
      <c r="P61" s="38">
        <f>'Total Property Damage Expected'!P61+Summary!AR61</f>
        <v>293379246.24269748</v>
      </c>
      <c r="Q61" s="38">
        <f>'Total Property Damage Expected'!Q61+Summary!AS61</f>
        <v>105636974.67080402</v>
      </c>
      <c r="R61" s="38">
        <f>'Total Property Damage Expected'!R61+Summary!AT61</f>
        <v>71871953.670378834</v>
      </c>
      <c r="S61" s="38">
        <f>'Total Property Damage Expected'!S61+Summary!AU61</f>
        <v>40260568.548584238</v>
      </c>
    </row>
    <row r="62" spans="1:19" x14ac:dyDescent="0.35">
      <c r="A62">
        <v>2081</v>
      </c>
      <c r="B62" s="36">
        <f>'Total Property Damage Expected'!B62+Summary!AD62</f>
        <v>3500854.2692348855</v>
      </c>
      <c r="C62" s="36">
        <f>'Total Property Damage Expected'!C62+Summary!AE62</f>
        <v>4491406.0585920438</v>
      </c>
      <c r="D62" s="36">
        <f>'Total Property Damage Expected'!D62+Summary!AF62</f>
        <v>4735651.7052828483</v>
      </c>
      <c r="E62" s="36">
        <f>'Total Property Damage Expected'!E62+Summary!AG62</f>
        <v>3114131.9953077761</v>
      </c>
      <c r="F62" s="36">
        <f>'Total Property Damage Expected'!F62+Summary!AH62</f>
        <v>2591717.6954413303</v>
      </c>
      <c r="G62" s="36">
        <f>'Total Property Damage Expected'!G62+Summary!AI62</f>
        <v>1553673.6970054049</v>
      </c>
      <c r="H62" s="37">
        <f>'Total Property Damage Expected'!H62+Summary!AJ62</f>
        <v>9610756.1487846654</v>
      </c>
      <c r="I62" s="37">
        <f>'Total Property Damage Expected'!I62+Summary!AK62</f>
        <v>10255570.582034636</v>
      </c>
      <c r="J62" s="37">
        <f>'Total Property Damage Expected'!J62+Summary!AL62</f>
        <v>6504016.079792642</v>
      </c>
      <c r="K62" s="37">
        <f>'Total Property Damage Expected'!K62+Summary!AM62</f>
        <v>4902273.9843536066</v>
      </c>
      <c r="L62" s="37">
        <f>'Total Property Damage Expected'!L62+Summary!AN62</f>
        <v>4360053.9080750095</v>
      </c>
      <c r="M62" s="37">
        <f>'Total Property Damage Expected'!M62+Summary!AO62</f>
        <v>1857059.2860632043</v>
      </c>
      <c r="N62" s="38">
        <f>'Total Property Damage Expected'!N62+Summary!AP62</f>
        <v>220492579.27336884</v>
      </c>
      <c r="O62" s="38">
        <f>'Total Property Damage Expected'!O62+Summary!AQ62</f>
        <v>397808259.93164968</v>
      </c>
      <c r="P62" s="38">
        <f>'Total Property Damage Expected'!P62+Summary!AR62</f>
        <v>296096943.35812294</v>
      </c>
      <c r="Q62" s="38">
        <f>'Total Property Damage Expected'!Q62+Summary!AS62</f>
        <v>106651839.90541467</v>
      </c>
      <c r="R62" s="38">
        <f>'Total Property Damage Expected'!R62+Summary!AT62</f>
        <v>72553548.625137806</v>
      </c>
      <c r="S62" s="38">
        <f>'Total Property Damage Expected'!S62+Summary!AU62</f>
        <v>40638811.214701325</v>
      </c>
    </row>
    <row r="63" spans="1:19" x14ac:dyDescent="0.35">
      <c r="A63">
        <v>2082</v>
      </c>
      <c r="B63" s="36">
        <f>'Total Property Damage Expected'!B63+Summary!AD63</f>
        <v>3556695.9701361</v>
      </c>
      <c r="C63" s="36">
        <f>'Total Property Damage Expected'!C63+Summary!AE63</f>
        <v>4563047.930678485</v>
      </c>
      <c r="D63" s="36">
        <f>'Total Property Damage Expected'!D63+Summary!AF63</f>
        <v>4811189.5099903056</v>
      </c>
      <c r="E63" s="36">
        <f>'Total Property Damage Expected'!E63+Summary!AG63</f>
        <v>3163805.1362257171</v>
      </c>
      <c r="F63" s="36">
        <f>'Total Property Damage Expected'!F63+Summary!AH63</f>
        <v>2633057.8693643222</v>
      </c>
      <c r="G63" s="36">
        <f>'Total Property Damage Expected'!G63+Summary!AI63</f>
        <v>1578456.1572890833</v>
      </c>
      <c r="H63" s="37">
        <f>'Total Property Damage Expected'!H63+Summary!AJ63</f>
        <v>9694716.7366885971</v>
      </c>
      <c r="I63" s="37">
        <f>'Total Property Damage Expected'!I63+Summary!AK63</f>
        <v>10345369.943949424</v>
      </c>
      <c r="J63" s="37">
        <f>'Total Property Damage Expected'!J63+Summary!AL63</f>
        <v>6561152.6249200637</v>
      </c>
      <c r="K63" s="37">
        <f>'Total Property Damage Expected'!K63+Summary!AM63</f>
        <v>4945988.2947731987</v>
      </c>
      <c r="L63" s="37">
        <f>'Total Property Damage Expected'!L63+Summary!AN63</f>
        <v>4398718.4630380822</v>
      </c>
      <c r="M63" s="37">
        <f>'Total Property Damage Expected'!M63+Summary!AO63</f>
        <v>1873464.1266691177</v>
      </c>
      <c r="N63" s="38">
        <f>'Total Property Damage Expected'!N63+Summary!AP63</f>
        <v>222506356.45776168</v>
      </c>
      <c r="O63" s="38">
        <f>'Total Property Damage Expected'!O63+Summary!AQ63</f>
        <v>401464110.06228209</v>
      </c>
      <c r="P63" s="38">
        <f>'Total Property Damage Expected'!P63+Summary!AR63</f>
        <v>298841661.1950841</v>
      </c>
      <c r="Q63" s="38">
        <f>'Total Property Damage Expected'!Q63+Summary!AS63</f>
        <v>107677225.7894899</v>
      </c>
      <c r="R63" s="38">
        <f>'Total Property Damage Expected'!R63+Summary!AT63</f>
        <v>73242107.800405726</v>
      </c>
      <c r="S63" s="38">
        <f>'Total Property Damage Expected'!S63+Summary!AU63</f>
        <v>41020877.28868223</v>
      </c>
    </row>
    <row r="64" spans="1:19" x14ac:dyDescent="0.35">
      <c r="A64">
        <v>2083</v>
      </c>
      <c r="B64" s="36">
        <f>'Total Property Damage Expected'!B64+Summary!AD64</f>
        <v>3613428.3952205358</v>
      </c>
      <c r="C64" s="36">
        <f>'Total Property Damage Expected'!C64+Summary!AE64</f>
        <v>4635832.5535581298</v>
      </c>
      <c r="D64" s="36">
        <f>'Total Property Damage Expected'!D64+Summary!AF64</f>
        <v>4887932.2090386311</v>
      </c>
      <c r="E64" s="36">
        <f>'Total Property Damage Expected'!E64+Summary!AG64</f>
        <v>3214270.6073764069</v>
      </c>
      <c r="F64" s="36">
        <f>'Total Property Damage Expected'!F64+Summary!AH64</f>
        <v>2675057.4553764435</v>
      </c>
      <c r="G64" s="36">
        <f>'Total Property Damage Expected'!G64+Summary!AI64</f>
        <v>1603633.9195843076</v>
      </c>
      <c r="H64" s="37">
        <f>'Total Property Damage Expected'!H64+Summary!AJ64</f>
        <v>9779430.457891224</v>
      </c>
      <c r="I64" s="37">
        <f>'Total Property Damage Expected'!I64+Summary!AK64</f>
        <v>10435977.64381356</v>
      </c>
      <c r="J64" s="37">
        <f>'Total Property Damage Expected'!J64+Summary!AL64</f>
        <v>6618806.0501325363</v>
      </c>
      <c r="K64" s="37">
        <f>'Total Property Damage Expected'!K64+Summary!AM64</f>
        <v>4990106.9437311571</v>
      </c>
      <c r="L64" s="37">
        <f>'Total Property Damage Expected'!L64+Summary!AN64</f>
        <v>4437737.7529576533</v>
      </c>
      <c r="M64" s="37">
        <f>'Total Property Damage Expected'!M64+Summary!AO64</f>
        <v>1890018.6168061264</v>
      </c>
      <c r="N64" s="38">
        <f>'Total Property Damage Expected'!N64+Summary!AP64</f>
        <v>224539814.96555263</v>
      </c>
      <c r="O64" s="38">
        <f>'Total Property Damage Expected'!O64+Summary!AQ64</f>
        <v>405155962.17319727</v>
      </c>
      <c r="P64" s="38">
        <f>'Total Property Damage Expected'!P64+Summary!AR64</f>
        <v>301613690.2835899</v>
      </c>
      <c r="Q64" s="38">
        <f>'Total Property Damage Expected'!Q64+Summary!AS64</f>
        <v>108713250.19505003</v>
      </c>
      <c r="R64" s="38">
        <f>'Total Property Damage Expected'!R64+Summary!AT64</f>
        <v>73937708.146603659</v>
      </c>
      <c r="S64" s="38">
        <f>'Total Property Damage Expected'!S64+Summary!AU64</f>
        <v>41406808.573029071</v>
      </c>
    </row>
    <row r="65" spans="1:19" x14ac:dyDescent="0.35">
      <c r="A65">
        <v>2084</v>
      </c>
      <c r="B65" s="36">
        <f>'Total Property Damage Expected'!B65+Summary!AD65</f>
        <v>3671065.7523213667</v>
      </c>
      <c r="C65" s="36">
        <f>'Total Property Damage Expected'!C65+Summary!AE65</f>
        <v>4709778.1551099708</v>
      </c>
      <c r="D65" s="36">
        <f>'Total Property Damage Expected'!D65+Summary!AF65</f>
        <v>4965899.0215509953</v>
      </c>
      <c r="E65" s="36">
        <f>'Total Property Damage Expected'!E65+Summary!AG65</f>
        <v>3265541.0471230764</v>
      </c>
      <c r="F65" s="36">
        <f>'Total Property Damage Expected'!F65+Summary!AH65</f>
        <v>2717726.9716797718</v>
      </c>
      <c r="G65" s="36">
        <f>'Total Property Damage Expected'!G65+Summary!AI65</f>
        <v>1629213.2893054129</v>
      </c>
      <c r="H65" s="37">
        <f>'Total Property Damage Expected'!H65+Summary!AJ65</f>
        <v>9864904.3384874072</v>
      </c>
      <c r="I65" s="37">
        <f>'Total Property Damage Expected'!I65+Summary!AK65</f>
        <v>10527401.260680987</v>
      </c>
      <c r="J65" s="37">
        <f>'Total Property Damage Expected'!J65+Summary!AL65</f>
        <v>6676981.2359453561</v>
      </c>
      <c r="K65" s="37">
        <f>'Total Property Damage Expected'!K65+Summary!AM65</f>
        <v>5034633.8671634682</v>
      </c>
      <c r="L65" s="37">
        <f>'Total Property Damage Expected'!L65+Summary!AN65</f>
        <v>4477115.1932686651</v>
      </c>
      <c r="M65" s="37">
        <f>'Total Property Damage Expected'!M65+Summary!AO65</f>
        <v>1906724.1860514588</v>
      </c>
      <c r="N65" s="38">
        <f>'Total Property Damage Expected'!N65+Summary!AP65</f>
        <v>226593162.65030301</v>
      </c>
      <c r="O65" s="38">
        <f>'Total Property Damage Expected'!O65+Summary!AQ65</f>
        <v>408884199.53704309</v>
      </c>
      <c r="P65" s="38">
        <f>'Total Property Damage Expected'!P65+Summary!AR65</f>
        <v>304413324.51906526</v>
      </c>
      <c r="Q65" s="38">
        <f>'Total Property Damage Expected'!Q65+Summary!AS65</f>
        <v>109760032.40804812</v>
      </c>
      <c r="R65" s="38">
        <f>'Total Property Damage Expected'!R65+Summary!AT65</f>
        <v>74640427.526666969</v>
      </c>
      <c r="S65" s="38">
        <f>'Total Property Damage Expected'!S65+Summary!AU65</f>
        <v>41796647.361547001</v>
      </c>
    </row>
    <row r="66" spans="1:19" x14ac:dyDescent="0.35">
      <c r="A66">
        <v>2085</v>
      </c>
      <c r="B66" s="36">
        <f>'Total Property Damage Expected'!B66+Summary!AD66</f>
        <v>3729622.4758991874</v>
      </c>
      <c r="C66" s="36">
        <f>'Total Property Damage Expected'!C66+Summary!AE66</f>
        <v>4784903.2539636865</v>
      </c>
      <c r="D66" s="36">
        <f>'Total Property Damage Expected'!D66+Summary!AF66</f>
        <v>5045109.4732124656</v>
      </c>
      <c r="E66" s="36">
        <f>'Total Property Damage Expected'!E66+Summary!AG66</f>
        <v>3317629.2954219515</v>
      </c>
      <c r="F66" s="36">
        <f>'Total Property Damage Expected'!F66+Summary!AH66</f>
        <v>2761077.1042509489</v>
      </c>
      <c r="G66" s="36">
        <f>'Total Property Damage Expected'!G66+Summary!AI66</f>
        <v>1655200.6724436318</v>
      </c>
      <c r="H66" s="37">
        <f>'Total Property Damage Expected'!H66+Summary!AJ66</f>
        <v>9951145.4737451058</v>
      </c>
      <c r="I66" s="37">
        <f>'Total Property Damage Expected'!I66+Summary!AK66</f>
        <v>10619648.448711896</v>
      </c>
      <c r="J66" s="37">
        <f>'Total Property Damage Expected'!J66+Summary!AL66</f>
        <v>6735683.1116769612</v>
      </c>
      <c r="K66" s="37">
        <f>'Total Property Damage Expected'!K66+Summary!AM66</f>
        <v>5079573.0418676091</v>
      </c>
      <c r="L66" s="37">
        <f>'Total Property Damage Expected'!L66+Summary!AN66</f>
        <v>4516854.2343987906</v>
      </c>
      <c r="M66" s="37">
        <f>'Total Property Damage Expected'!M66+Summary!AO66</f>
        <v>1923582.2784882851</v>
      </c>
      <c r="N66" s="38">
        <f>'Total Property Damage Expected'!N66+Summary!AP66</f>
        <v>228666609.73486707</v>
      </c>
      <c r="O66" s="38">
        <f>'Total Property Damage Expected'!O66+Summary!AQ66</f>
        <v>412649209.82712507</v>
      </c>
      <c r="P66" s="38">
        <f>'Total Property Damage Expected'!P66+Summary!AR66</f>
        <v>307240861.20380241</v>
      </c>
      <c r="Q66" s="38">
        <f>'Total Property Damage Expected'!Q66+Summary!AS66</f>
        <v>110817693.14624523</v>
      </c>
      <c r="R66" s="38">
        <f>'Total Property Damage Expected'!R66+Summary!AT66</f>
        <v>75350344.727485016</v>
      </c>
      <c r="S66" s="38">
        <f>'Total Property Damage Expected'!S66+Summary!AU66</f>
        <v>42190436.445462465</v>
      </c>
    </row>
    <row r="67" spans="1:19" x14ac:dyDescent="0.35">
      <c r="A67">
        <v>2086</v>
      </c>
      <c r="B67" s="36">
        <f>'Total Property Damage Expected'!B67+Summary!AD67</f>
        <v>3789113.2306569181</v>
      </c>
      <c r="C67" s="36">
        <f>'Total Property Damage Expected'!C67+Summary!AE67</f>
        <v>4861226.6641373644</v>
      </c>
      <c r="D67" s="36">
        <f>'Total Property Damage Expected'!D67+Summary!AF67</f>
        <v>5125583.4011599394</v>
      </c>
      <c r="E67" s="36">
        <f>'Total Property Damage Expected'!E67+Summary!AG67</f>
        <v>3370548.3970378404</v>
      </c>
      <c r="F67" s="36">
        <f>'Total Property Damage Expected'!F67+Summary!AH67</f>
        <v>2805118.7095173313</v>
      </c>
      <c r="G67" s="36">
        <f>'Total Property Damage Expected'!G67+Summary!AI67</f>
        <v>1681602.5771713844</v>
      </c>
      <c r="H67" s="37">
        <f>'Total Property Damage Expected'!H67+Summary!AJ67</f>
        <v>10038161.028833147</v>
      </c>
      <c r="I67" s="37">
        <f>'Total Property Damage Expected'!I67+Summary!AK67</f>
        <v>10712726.937968887</v>
      </c>
      <c r="J67" s="37">
        <f>'Total Property Damage Expected'!J67+Summary!AL67</f>
        <v>6794916.6559715876</v>
      </c>
      <c r="K67" s="37">
        <f>'Total Property Damage Expected'!K67+Summary!AM67</f>
        <v>5124928.4859582428</v>
      </c>
      <c r="L67" s="37">
        <f>'Total Property Damage Expected'!L67+Summary!AN67</f>
        <v>4556958.362153288</v>
      </c>
      <c r="M67" s="37">
        <f>'Total Property Damage Expected'!M67+Summary!AO67</f>
        <v>1940594.3528636035</v>
      </c>
      <c r="N67" s="38">
        <f>'Total Property Damage Expected'!N67+Summary!AP67</f>
        <v>230760368.8402096</v>
      </c>
      <c r="O67" s="38">
        <f>'Total Property Damage Expected'!O67+Summary!AQ67</f>
        <v>416451385.17123896</v>
      </c>
      <c r="P67" s="38">
        <f>'Total Property Damage Expected'!P67+Summary!AR67</f>
        <v>310096601.08894593</v>
      </c>
      <c r="Q67" s="38">
        <f>'Total Property Damage Expected'!Q67+Summary!AS67</f>
        <v>111886354.57731991</v>
      </c>
      <c r="R67" s="38">
        <f>'Total Property Damage Expected'!R67+Summary!AT67</f>
        <v>76067539.471489981</v>
      </c>
      <c r="S67" s="38">
        <f>'Total Property Damage Expected'!S67+Summary!AU67</f>
        <v>42588219.119621068</v>
      </c>
    </row>
    <row r="68" spans="1:19" x14ac:dyDescent="0.35">
      <c r="A68">
        <v>2087</v>
      </c>
      <c r="B68" s="36">
        <f>'Total Property Damage Expected'!B68+Summary!AD68</f>
        <v>3849552.9152123742</v>
      </c>
      <c r="C68" s="36">
        <f>'Total Property Damage Expected'!C68+Summary!AE68</f>
        <v>4938767.4997492097</v>
      </c>
      <c r="D68" s="36">
        <f>'Total Property Damage Expected'!D68+Summary!AF68</f>
        <v>5207340.9589500716</v>
      </c>
      <c r="E68" s="36">
        <f>'Total Property Damage Expected'!E68+Summary!AG68</f>
        <v>3424311.6048110076</v>
      </c>
      <c r="F68" s="36">
        <f>'Total Property Damage Expected'!F68+Summary!AH68</f>
        <v>2849862.8170758276</v>
      </c>
      <c r="G68" s="36">
        <f>'Total Property Damage Expected'!G68+Summary!AI68</f>
        <v>1708425.6154721584</v>
      </c>
      <c r="H68" s="37">
        <f>'Total Property Damage Expected'!H68+Summary!AJ68</f>
        <v>10125958.239557208</v>
      </c>
      <c r="I68" s="37">
        <f>'Total Property Damage Expected'!I68+Summary!AK68</f>
        <v>10806644.535222173</v>
      </c>
      <c r="J68" s="37">
        <f>'Total Property Damage Expected'!J68+Summary!AL68</f>
        <v>6854686.8973279325</v>
      </c>
      <c r="K68" s="37">
        <f>'Total Property Damage Expected'!K68+Summary!AM68</f>
        <v>5170704.2593283514</v>
      </c>
      <c r="L68" s="37">
        <f>'Total Property Damage Expected'!L68+Summary!AN68</f>
        <v>4597431.0981043903</v>
      </c>
      <c r="M68" s="37">
        <f>'Total Property Damage Expected'!M68+Summary!AO68</f>
        <v>1957761.8827479701</v>
      </c>
      <c r="N68" s="38">
        <f>'Total Property Damage Expected'!N68+Summary!AP68</f>
        <v>232874655.01459247</v>
      </c>
      <c r="O68" s="38">
        <f>'Total Property Damage Expected'!O68+Summary!AQ68</f>
        <v>420291122.20619285</v>
      </c>
      <c r="P68" s="38">
        <f>'Total Property Damage Expected'!P68+Summary!AR68</f>
        <v>312980848.41701937</v>
      </c>
      <c r="Q68" s="38">
        <f>'Total Property Damage Expected'!Q68+Summary!AS68</f>
        <v>112966140.33721565</v>
      </c>
      <c r="R68" s="38">
        <f>'Total Property Damage Expected'!R68+Summary!AT68</f>
        <v>76792092.42839694</v>
      </c>
      <c r="S68" s="38">
        <f>'Total Property Damage Expected'!S68+Summary!AU68</f>
        <v>42990039.188765794</v>
      </c>
    </row>
    <row r="69" spans="1:19" x14ac:dyDescent="0.35">
      <c r="A69">
        <v>2088</v>
      </c>
      <c r="B69" s="36">
        <f>'Total Property Damage Expected'!B69+Summary!AD69</f>
        <v>3910956.6658294108</v>
      </c>
      <c r="C69" s="36">
        <f>'Total Property Damage Expected'!C69+Summary!AE69</f>
        <v>5017545.1798043996</v>
      </c>
      <c r="D69" s="36">
        <f>'Total Property Damage Expected'!D69+Summary!AF69</f>
        <v>5290402.6216064505</v>
      </c>
      <c r="E69" s="36">
        <f>'Total Property Damage Expected'!E69+Summary!AG69</f>
        <v>3478932.3829761622</v>
      </c>
      <c r="F69" s="36">
        <f>'Total Property Damage Expected'!F69+Summary!AH69</f>
        <v>2895320.6324551068</v>
      </c>
      <c r="G69" s="36">
        <f>'Total Property Damage Expected'!G69+Summary!AI69</f>
        <v>1735676.504796386</v>
      </c>
      <c r="H69" s="37">
        <f>'Total Property Damage Expected'!H69+Summary!AJ69</f>
        <v>10214544.413104124</v>
      </c>
      <c r="I69" s="37">
        <f>'Total Property Damage Expected'!I69+Summary!AK69</f>
        <v>10901409.124763999</v>
      </c>
      <c r="J69" s="37">
        <f>'Total Property Damage Expected'!J69+Summary!AL69</f>
        <v>6914998.9146339176</v>
      </c>
      <c r="K69" s="37">
        <f>'Total Property Damage Expected'!K69+Summary!AM69</f>
        <v>5216904.4641158851</v>
      </c>
      <c r="L69" s="37">
        <f>'Total Property Damage Expected'!L69+Summary!AN69</f>
        <v>4638275.9999853075</v>
      </c>
      <c r="M69" s="37">
        <f>'Total Property Damage Expected'!M69+Summary!AO69</f>
        <v>1975086.3566970977</v>
      </c>
      <c r="N69" s="38">
        <f>'Total Property Damage Expected'!N69+Summary!AP69</f>
        <v>235009685.76313296</v>
      </c>
      <c r="O69" s="38">
        <f>'Total Property Damage Expected'!O69+Summary!AQ69</f>
        <v>424168822.13302827</v>
      </c>
      <c r="P69" s="38">
        <f>'Total Property Damage Expected'!P69+Summary!AR69</f>
        <v>315893910.96499968</v>
      </c>
      <c r="Q69" s="38">
        <f>'Total Property Damage Expected'!Q69+Summary!AS69</f>
        <v>114057175.54872854</v>
      </c>
      <c r="R69" s="38">
        <f>'Total Property Damage Expected'!R69+Summary!AT69</f>
        <v>77524085.22709702</v>
      </c>
      <c r="S69" s="38">
        <f>'Total Property Damage Expected'!S69+Summary!AU69</f>
        <v>43395940.973896809</v>
      </c>
    </row>
    <row r="70" spans="1:19" x14ac:dyDescent="0.35">
      <c r="A70">
        <v>2089</v>
      </c>
      <c r="B70" s="36">
        <f>'Total Property Damage Expected'!B70+Summary!AD70</f>
        <v>3973339.8602085891</v>
      </c>
      <c r="C70" s="36">
        <f>'Total Property Damage Expected'!C70+Summary!AE70</f>
        <v>5097579.4330583066</v>
      </c>
      <c r="D70" s="36">
        <f>'Total Property Damage Expected'!D70+Summary!AF70</f>
        <v>5374789.1907472769</v>
      </c>
      <c r="E70" s="36">
        <f>'Total Property Damage Expected'!E70+Summary!AG70</f>
        <v>3534424.4105343847</v>
      </c>
      <c r="F70" s="36">
        <f>'Total Property Damage Expected'!F70+Summary!AH70</f>
        <v>2941503.539921863</v>
      </c>
      <c r="G70" s="36">
        <f>'Total Property Damage Expected'!G70+Summary!AI70</f>
        <v>1763362.0697437346</v>
      </c>
      <c r="H70" s="37">
        <f>'Total Property Damage Expected'!H70+Summary!AJ70</f>
        <v>10303926.92879463</v>
      </c>
      <c r="I70" s="37">
        <f>'Total Property Damage Expected'!I70+Summary!AK70</f>
        <v>10997028.669232339</v>
      </c>
      <c r="J70" s="37">
        <f>'Total Property Damage Expected'!J70+Summary!AL70</f>
        <v>6975857.8377076052</v>
      </c>
      <c r="K70" s="37">
        <f>'Total Property Damage Expected'!K70+Summary!AM70</f>
        <v>5263533.2451760042</v>
      </c>
      <c r="L70" s="37">
        <f>'Total Property Damage Expected'!L70+Summary!AN70</f>
        <v>4679496.6620888654</v>
      </c>
      <c r="M70" s="37">
        <f>'Total Property Damage Expected'!M70+Summary!AO70</f>
        <v>1992569.2784153465</v>
      </c>
      <c r="N70" s="38">
        <f>'Total Property Damage Expected'!N70+Summary!AP70</f>
        <v>237165681.07774064</v>
      </c>
      <c r="O70" s="38">
        <f>'Total Property Damage Expected'!O70+Summary!AQ70</f>
        <v>428084890.77295029</v>
      </c>
      <c r="P70" s="38">
        <f>'Total Property Damage Expected'!P70+Summary!AR70</f>
        <v>318836100.08794719</v>
      </c>
      <c r="Q70" s="38">
        <f>'Total Property Damage Expected'!Q70+Summary!AS70</f>
        <v>115159586.84033918</v>
      </c>
      <c r="R70" s="38">
        <f>'Total Property Damage Expected'!R70+Summary!AT70</f>
        <v>78263600.467705786</v>
      </c>
      <c r="S70" s="38">
        <f>'Total Property Damage Expected'!S70+Summary!AU70</f>
        <v>43805969.318713866</v>
      </c>
    </row>
    <row r="71" spans="1:19" x14ac:dyDescent="0.35">
      <c r="A71">
        <v>2090</v>
      </c>
      <c r="B71" s="36">
        <f>'Total Property Damage Expected'!B71+Summary!AD71</f>
        <v>4354818.985634339</v>
      </c>
      <c r="C71" s="36">
        <f>'Total Property Damage Expected'!C71+Summary!AE71</f>
        <v>5586996.4505618848</v>
      </c>
      <c r="D71" s="36">
        <f>'Total Property Damage Expected'!D71+Summary!AF71</f>
        <v>5890821.0309549784</v>
      </c>
      <c r="E71" s="36">
        <f>'Total Property Damage Expected'!E71+Summary!AG71</f>
        <v>3873763.4000119413</v>
      </c>
      <c r="F71" s="36">
        <f>'Total Property Damage Expected'!F71+Summary!AH71</f>
        <v>3223916.3808378247</v>
      </c>
      <c r="G71" s="36">
        <f>'Total Property Damage Expected'!G71+Summary!AI71</f>
        <v>1932661.9141671776</v>
      </c>
      <c r="H71" s="37">
        <f>'Total Property Damage Expected'!H71+Summary!AJ71</f>
        <v>11213188.612819774</v>
      </c>
      <c r="I71" s="37">
        <f>'Total Property Damage Expected'!I71+Summary!AK71</f>
        <v>11967700.439923814</v>
      </c>
      <c r="J71" s="37">
        <f>'Total Property Damage Expected'!J71+Summary!AL71</f>
        <v>7591818.6666562613</v>
      </c>
      <c r="K71" s="37">
        <f>'Total Property Damage Expected'!K71+Summary!AM71</f>
        <v>5729079.4957141504</v>
      </c>
      <c r="L71" s="37">
        <f>'Total Property Damage Expected'!L71+Summary!AN71</f>
        <v>5093127.8807258746</v>
      </c>
      <c r="M71" s="37">
        <f>'Total Property Damage Expected'!M71+Summary!AO71</f>
        <v>2168620.6087530851</v>
      </c>
      <c r="N71" s="38">
        <f>'Total Property Damage Expected'!N71+Summary!AP71</f>
        <v>258203524.39137492</v>
      </c>
      <c r="O71" s="38">
        <f>'Total Property Damage Expected'!O71+Summary!AQ71</f>
        <v>466085270.20073962</v>
      </c>
      <c r="P71" s="38">
        <f>'Total Property Damage Expected'!P71+Summary!AR71</f>
        <v>347166775.96177244</v>
      </c>
      <c r="Q71" s="38">
        <f>'Total Property Damage Expected'!Q71+Summary!AS71</f>
        <v>125436069.69978353</v>
      </c>
      <c r="R71" s="38">
        <f>'Total Property Damage Expected'!R71+Summary!AT71</f>
        <v>85236912.940756828</v>
      </c>
      <c r="S71" s="38">
        <f>'Total Property Damage Expected'!S71+Summary!AU71</f>
        <v>47704800.859716274</v>
      </c>
    </row>
    <row r="72" spans="1:19" x14ac:dyDescent="0.35">
      <c r="A72">
        <v>2091</v>
      </c>
      <c r="B72" s="36">
        <f>'Total Property Damage Expected'!B72+Summary!AD72</f>
        <v>4424282.1739229131</v>
      </c>
      <c r="C72" s="36">
        <f>'Total Property Damage Expected'!C72+Summary!AE72</f>
        <v>5676113.9518158315</v>
      </c>
      <c r="D72" s="36">
        <f>'Total Property Damage Expected'!D72+Summary!AF72</f>
        <v>5984784.8011592897</v>
      </c>
      <c r="E72" s="36">
        <f>'Total Property Damage Expected'!E72+Summary!AG72</f>
        <v>3935553.3291291036</v>
      </c>
      <c r="F72" s="36">
        <f>'Total Property Damage Expected'!F72+Summary!AH72</f>
        <v>3275340.6791444826</v>
      </c>
      <c r="G72" s="36">
        <f>'Total Property Damage Expected'!G72+Summary!AI72</f>
        <v>1963489.5694347816</v>
      </c>
      <c r="H72" s="37">
        <f>'Total Property Damage Expected'!H72+Summary!AJ72</f>
        <v>11311357.024912287</v>
      </c>
      <c r="I72" s="37">
        <f>'Total Property Damage Expected'!I72+Summary!AK72</f>
        <v>12072725.748415705</v>
      </c>
      <c r="J72" s="37">
        <f>'Total Property Damage Expected'!J72+Summary!AL72</f>
        <v>7658670.2163981227</v>
      </c>
      <c r="K72" s="37">
        <f>'Total Property Damage Expected'!K72+Summary!AM72</f>
        <v>5780321.0101852231</v>
      </c>
      <c r="L72" s="37">
        <f>'Total Property Damage Expected'!L72+Summary!AN72</f>
        <v>5138419.3415280441</v>
      </c>
      <c r="M72" s="37">
        <f>'Total Property Damage Expected'!M72+Summary!AO72</f>
        <v>2187828.0174371069</v>
      </c>
      <c r="N72" s="38">
        <f>'Total Property Damage Expected'!N72+Summary!AP72</f>
        <v>260575372.23328042</v>
      </c>
      <c r="O72" s="38">
        <f>'Total Property Damage Expected'!O72+Summary!AQ72</f>
        <v>470394050.42515886</v>
      </c>
      <c r="P72" s="38">
        <f>'Total Property Damage Expected'!P72+Summary!AR72</f>
        <v>350404681.99323541</v>
      </c>
      <c r="Q72" s="38">
        <f>'Total Property Damage Expected'!Q72+Summary!AS72</f>
        <v>126650314.53712845</v>
      </c>
      <c r="R72" s="38">
        <f>'Total Property Damage Expected'!R72+Summary!AT72</f>
        <v>86051205.385012433</v>
      </c>
      <c r="S72" s="38">
        <f>'Total Property Damage Expected'!S72+Summary!AU72</f>
        <v>48156191.101225257</v>
      </c>
    </row>
    <row r="73" spans="1:19" x14ac:dyDescent="0.35">
      <c r="A73">
        <v>2092</v>
      </c>
      <c r="B73" s="36">
        <f>'Total Property Damage Expected'!B73+Summary!AD73</f>
        <v>4494853.361084261</v>
      </c>
      <c r="C73" s="36">
        <f>'Total Property Damage Expected'!C73+Summary!AE73</f>
        <v>5766652.9554995755</v>
      </c>
      <c r="D73" s="36">
        <f>'Total Property Damage Expected'!D73+Summary!AF73</f>
        <v>6080247.3760403376</v>
      </c>
      <c r="E73" s="36">
        <f>'Total Property Damage Expected'!E73+Summary!AG73</f>
        <v>3998328.8618947207</v>
      </c>
      <c r="F73" s="36">
        <f>'Total Property Damage Expected'!F73+Summary!AH73</f>
        <v>3327585.2401825343</v>
      </c>
      <c r="G73" s="36">
        <f>'Total Property Damage Expected'!G73+Summary!AI73</f>
        <v>1994808.9528842941</v>
      </c>
      <c r="H73" s="37">
        <f>'Total Property Damage Expected'!H73+Summary!AJ73</f>
        <v>11410408.890027251</v>
      </c>
      <c r="I73" s="37">
        <f>'Total Property Damage Expected'!I73+Summary!AK73</f>
        <v>12178699.670347571</v>
      </c>
      <c r="J73" s="37">
        <f>'Total Property Damage Expected'!J73+Summary!AL73</f>
        <v>7726128.7068648729</v>
      </c>
      <c r="K73" s="37">
        <f>'Total Property Damage Expected'!K73+Summary!AM73</f>
        <v>5832038.5696521057</v>
      </c>
      <c r="L73" s="37">
        <f>'Total Property Damage Expected'!L73+Summary!AN73</f>
        <v>5184128.0467644753</v>
      </c>
      <c r="M73" s="37">
        <f>'Total Property Damage Expected'!M73+Summary!AO73</f>
        <v>2207211.3263142738</v>
      </c>
      <c r="N73" s="38">
        <f>'Total Property Damage Expected'!N73+Summary!AP73</f>
        <v>262970565.09664357</v>
      </c>
      <c r="O73" s="38">
        <f>'Total Property Damage Expected'!O73+Summary!AQ73</f>
        <v>474745566.81081724</v>
      </c>
      <c r="P73" s="38">
        <f>'Total Property Damage Expected'!P73+Summary!AR73</f>
        <v>353675041.13906169</v>
      </c>
      <c r="Q73" s="38">
        <f>'Total Property Damage Expected'!Q73+Summary!AS73</f>
        <v>127877251.68506041</v>
      </c>
      <c r="R73" s="38">
        <f>'Total Property Damage Expected'!R73+Summary!AT73</f>
        <v>86873886.800093472</v>
      </c>
      <c r="S73" s="38">
        <f>'Total Property Damage Expected'!S73+Summary!AU73</f>
        <v>48612181.669564366</v>
      </c>
    </row>
    <row r="74" spans="1:19" x14ac:dyDescent="0.35">
      <c r="A74">
        <v>2093</v>
      </c>
      <c r="B74" s="36">
        <f>'Total Property Damage Expected'!B74+Summary!AD74</f>
        <v>4566550.2206737185</v>
      </c>
      <c r="C74" s="36">
        <f>'Total Property Damage Expected'!C74+Summary!AE74</f>
        <v>5858636.1358255846</v>
      </c>
      <c r="D74" s="36">
        <f>'Total Property Damage Expected'!D74+Summary!AF74</f>
        <v>6177232.6628493322</v>
      </c>
      <c r="E74" s="36">
        <f>'Total Property Damage Expected'!E74+Summary!AG74</f>
        <v>4062105.7195527842</v>
      </c>
      <c r="F74" s="36">
        <f>'Total Property Damage Expected'!F74+Summary!AH74</f>
        <v>3380663.1478631017</v>
      </c>
      <c r="G74" s="36">
        <f>'Total Property Damage Expected'!G74+Summary!AI74</f>
        <v>2026627.9080121734</v>
      </c>
      <c r="H74" s="37">
        <f>'Total Property Damage Expected'!H74+Summary!AJ74</f>
        <v>11510352.488568606</v>
      </c>
      <c r="I74" s="37">
        <f>'Total Property Damage Expected'!I74+Summary!AK74</f>
        <v>12285631.142996872</v>
      </c>
      <c r="J74" s="37">
        <f>'Total Property Damage Expected'!J74+Summary!AL74</f>
        <v>7794199.8978591701</v>
      </c>
      <c r="K74" s="37">
        <f>'Total Property Damage Expected'!K74+Summary!AM74</f>
        <v>5884236.8351435494</v>
      </c>
      <c r="L74" s="37">
        <f>'Total Property Damage Expected'!L74+Summary!AN74</f>
        <v>5230258.0361306164</v>
      </c>
      <c r="M74" s="37">
        <f>'Total Property Damage Expected'!M74+Summary!AO74</f>
        <v>2226772.2247586311</v>
      </c>
      <c r="N74" s="38">
        <f>'Total Property Damage Expected'!N74+Summary!AP74</f>
        <v>265389351.37146378</v>
      </c>
      <c r="O74" s="38">
        <f>'Total Property Damage Expected'!O74+Summary!AQ74</f>
        <v>479140277.71436262</v>
      </c>
      <c r="P74" s="38">
        <f>'Total Property Damage Expected'!P74+Summary!AR74</f>
        <v>356978205.21278667</v>
      </c>
      <c r="Q74" s="38">
        <f>'Total Property Damage Expected'!Q74+Summary!AS74</f>
        <v>129117024.4565046</v>
      </c>
      <c r="R74" s="38">
        <f>'Total Property Damage Expected'!R74+Summary!AT74</f>
        <v>87705050.619598418</v>
      </c>
      <c r="S74" s="38">
        <f>'Total Property Damage Expected'!S74+Summary!AU74</f>
        <v>49072823.269082949</v>
      </c>
    </row>
    <row r="75" spans="1:19" x14ac:dyDescent="0.35">
      <c r="A75">
        <v>2094</v>
      </c>
      <c r="B75" s="36">
        <f>'Total Property Damage Expected'!B75+Summary!AD75</f>
        <v>4639390.7081553545</v>
      </c>
      <c r="C75" s="36">
        <f>'Total Property Damage Expected'!C75+Summary!AE75</f>
        <v>5952086.5286799315</v>
      </c>
      <c r="D75" s="36">
        <f>'Total Property Damage Expected'!D75+Summary!AF75</f>
        <v>6275764.9501791419</v>
      </c>
      <c r="E75" s="36">
        <f>'Total Property Damage Expected'!E75+Summary!AG75</f>
        <v>4126899.8741149371</v>
      </c>
      <c r="F75" s="36">
        <f>'Total Property Damage Expected'!F75+Summary!AH75</f>
        <v>3434587.6947971811</v>
      </c>
      <c r="G75" s="36">
        <f>'Total Property Damage Expected'!G75+Summary!AI75</f>
        <v>2058954.4034255352</v>
      </c>
      <c r="H75" s="37">
        <f>'Total Property Damage Expected'!H75+Summary!AJ75</f>
        <v>11611196.182959054</v>
      </c>
      <c r="I75" s="37">
        <f>'Total Property Damage Expected'!I75+Summary!AK75</f>
        <v>12393529.192758283</v>
      </c>
      <c r="J75" s="37">
        <f>'Total Property Damage Expected'!J75+Summary!AL75</f>
        <v>7862889.6071475558</v>
      </c>
      <c r="K75" s="37">
        <f>'Total Property Damage Expected'!K75+Summary!AM75</f>
        <v>5936920.5164120523</v>
      </c>
      <c r="L75" s="37">
        <f>'Total Property Damage Expected'!L75+Summary!AN75</f>
        <v>5276813.3909904165</v>
      </c>
      <c r="M75" s="37">
        <f>'Total Property Damage Expected'!M75+Summary!AO75</f>
        <v>2246512.4193999916</v>
      </c>
      <c r="N75" s="38">
        <f>'Total Property Damage Expected'!N75+Summary!AP75</f>
        <v>267831982.29827768</v>
      </c>
      <c r="O75" s="38">
        <f>'Total Property Damage Expected'!O75+Summary!AQ75</f>
        <v>483578646.79019314</v>
      </c>
      <c r="P75" s="38">
        <f>'Total Property Damage Expected'!P75+Summary!AR75</f>
        <v>360314530.13260067</v>
      </c>
      <c r="Q75" s="38">
        <f>'Total Property Damage Expected'!Q75+Summary!AS75</f>
        <v>130369777.8943724</v>
      </c>
      <c r="R75" s="38">
        <f>'Total Property Damage Expected'!R75+Summary!AT75</f>
        <v>88544791.392464548</v>
      </c>
      <c r="S75" s="38">
        <f>'Total Property Damage Expected'!S75+Summary!AU75</f>
        <v>49538167.20414947</v>
      </c>
    </row>
    <row r="76" spans="1:19" x14ac:dyDescent="0.35">
      <c r="A76">
        <v>2095</v>
      </c>
      <c r="B76" s="36">
        <f>'Total Property Damage Expected'!B76+Summary!AD76</f>
        <v>4713393.0653986633</v>
      </c>
      <c r="C76" s="36">
        <f>'Total Property Damage Expected'!C76+Summary!AE76</f>
        <v>6047027.5373913087</v>
      </c>
      <c r="D76" s="36">
        <f>'Total Property Damage Expected'!D76+Summary!AF76</f>
        <v>6375868.9140470289</v>
      </c>
      <c r="E76" s="36">
        <f>'Total Property Damage Expected'!E76+Summary!AG76</f>
        <v>4192727.5523604387</v>
      </c>
      <c r="F76" s="36">
        <f>'Total Property Damage Expected'!F76+Summary!AH76</f>
        <v>3489372.3856245917</v>
      </c>
      <c r="G76" s="36">
        <f>'Total Property Damage Expected'!G76+Summary!AI76</f>
        <v>2091796.5348377789</v>
      </c>
      <c r="H76" s="37">
        <f>'Total Property Damage Expected'!H76+Summary!AJ76</f>
        <v>11712948.418509031</v>
      </c>
      <c r="I76" s="37">
        <f>'Total Property Damage Expected'!I76+Summary!AK76</f>
        <v>12502402.936095059</v>
      </c>
      <c r="J76" s="37">
        <f>'Total Property Damage Expected'!J76+Summary!AL76</f>
        <v>7932203.7110856436</v>
      </c>
      <c r="K76" s="37">
        <f>'Total Property Damage Expected'!K76+Summary!AM76</f>
        <v>5990094.3724811133</v>
      </c>
      <c r="L76" s="37">
        <f>'Total Property Damage Expected'!L76+Summary!AN76</f>
        <v>5323798.2348378804</v>
      </c>
      <c r="M76" s="37">
        <f>'Total Property Damage Expected'!M76+Summary!AO76</f>
        <v>2266433.6343130935</v>
      </c>
      <c r="N76" s="38">
        <f>'Total Property Damage Expected'!N76+Summary!AP76</f>
        <v>270298712.0030157</v>
      </c>
      <c r="O76" s="38">
        <f>'Total Property Damage Expected'!O76+Summary!AQ76</f>
        <v>488061143.05559939</v>
      </c>
      <c r="P76" s="38">
        <f>'Total Property Damage Expected'!P76+Summary!AR76</f>
        <v>363684375.97218388</v>
      </c>
      <c r="Q76" s="38">
        <f>'Total Property Damage Expected'!Q76+Summary!AS76</f>
        <v>131635658.79353231</v>
      </c>
      <c r="R76" s="38">
        <f>'Total Property Damage Expected'!R76+Summary!AT76</f>
        <v>89393204.797018722</v>
      </c>
      <c r="S76" s="38">
        <f>'Total Property Damage Expected'!S76+Summary!AU76</f>
        <v>50008265.386661991</v>
      </c>
    </row>
    <row r="77" spans="1:19" x14ac:dyDescent="0.35">
      <c r="A77">
        <v>2096</v>
      </c>
      <c r="B77" s="36">
        <f>'Total Property Damage Expected'!B77+Summary!AD77</f>
        <v>4788575.8252469832</v>
      </c>
      <c r="C77" s="36">
        <f>'Total Property Damage Expected'!C77+Summary!AE77</f>
        <v>6143482.9385920595</v>
      </c>
      <c r="D77" s="36">
        <f>'Total Property Damage Expected'!D77+Summary!AF77</f>
        <v>6477569.6240744069</v>
      </c>
      <c r="E77" s="36">
        <f>'Total Property Damage Expected'!E77+Summary!AG77</f>
        <v>4259605.2398999324</v>
      </c>
      <c r="F77" s="36">
        <f>'Total Property Damage Expected'!F77+Summary!AH77</f>
        <v>3545030.9403960225</v>
      </c>
      <c r="G77" s="36">
        <f>'Total Property Damage Expected'!G77+Summary!AI77</f>
        <v>2125162.5270960447</v>
      </c>
      <c r="H77" s="37">
        <f>'Total Property Damage Expected'!H77+Summary!AJ77</f>
        <v>11815617.724295577</v>
      </c>
      <c r="I77" s="37">
        <f>'Total Property Damage Expected'!I77+Summary!AK77</f>
        <v>12612261.580501333</v>
      </c>
      <c r="J77" s="37">
        <f>'Total Property Damage Expected'!J77+Summary!AL77</f>
        <v>8002148.1452505542</v>
      </c>
      <c r="K77" s="37">
        <f>'Total Property Damage Expected'!K77+Summary!AM77</f>
        <v>6043763.2121990519</v>
      </c>
      <c r="L77" s="37">
        <f>'Total Property Damage Expected'!L77+Summary!AN77</f>
        <v>5371216.7337641167</v>
      </c>
      <c r="M77" s="37">
        <f>'Total Property Damage Expected'!M77+Summary!AO77</f>
        <v>2286537.6112089921</v>
      </c>
      <c r="N77" s="38">
        <f>'Total Property Damage Expected'!N77+Summary!AP77</f>
        <v>272789797.53230476</v>
      </c>
      <c r="O77" s="38">
        <f>'Total Property Damage Expected'!O77+Summary!AQ77</f>
        <v>492588240.95674193</v>
      </c>
      <c r="P77" s="38">
        <f>'Total Property Damage Expected'!P77+Summary!AR77</f>
        <v>367088107.01219809</v>
      </c>
      <c r="Q77" s="38">
        <f>'Total Property Damage Expected'!Q77+Summary!AS77</f>
        <v>132914815.72306922</v>
      </c>
      <c r="R77" s="38">
        <f>'Total Property Damage Expected'!R77+Summary!AT77</f>
        <v>90250387.655211464</v>
      </c>
      <c r="S77" s="38">
        <f>'Total Property Damage Expected'!S77+Summary!AU77</f>
        <v>50483170.343656525</v>
      </c>
    </row>
    <row r="78" spans="1:19" x14ac:dyDescent="0.35">
      <c r="A78">
        <v>2097</v>
      </c>
      <c r="B78" s="36">
        <f>'Total Property Damage Expected'!B78+Summary!AD78</f>
        <v>4864957.8161587799</v>
      </c>
      <c r="C78" s="36">
        <f>'Total Property Damage Expected'!C78+Summary!AE78</f>
        <v>6241476.8881726991</v>
      </c>
      <c r="D78" s="36">
        <f>'Total Property Damage Expected'!D78+Summary!AF78</f>
        <v>6580892.5497651715</v>
      </c>
      <c r="E78" s="36">
        <f>'Total Property Damage Expected'!E78+Summary!AG78</f>
        <v>4327549.6853040317</v>
      </c>
      <c r="F78" s="36">
        <f>'Total Property Damage Expected'!F78+Summary!AH78</f>
        <v>3601577.2980090198</v>
      </c>
      <c r="G78" s="36">
        <f>'Total Property Damage Expected'!G78+Summary!AI78</f>
        <v>2159060.7362410091</v>
      </c>
      <c r="H78" s="37">
        <f>'Total Property Damage Expected'!H78+Summary!AJ78</f>
        <v>11919212.714051217</v>
      </c>
      <c r="I78" s="37">
        <f>'Total Property Damage Expected'!I78+Summary!AK78</f>
        <v>12723114.425475419</v>
      </c>
      <c r="J78" s="37">
        <f>'Total Property Damage Expected'!J78+Summary!AL78</f>
        <v>8072728.9050806826</v>
      </c>
      <c r="K78" s="37">
        <f>'Total Property Damage Expected'!K78+Summary!AM78</f>
        <v>6097931.8947995109</v>
      </c>
      <c r="L78" s="37">
        <f>'Total Property Damage Expected'!L78+Summary!AN78</f>
        <v>5419073.0969299264</v>
      </c>
      <c r="M78" s="37">
        <f>'Total Property Damage Expected'!M78+Summary!AO78</f>
        <v>2306826.1096286979</v>
      </c>
      <c r="N78" s="38">
        <f>'Total Property Damage Expected'!N78+Summary!AP78</f>
        <v>275305498.88922387</v>
      </c>
      <c r="O78" s="38">
        <f>'Total Property Damage Expected'!O78+Summary!AQ78</f>
        <v>497160420.43547958</v>
      </c>
      <c r="P78" s="38">
        <f>'Total Property Damage Expected'!P78+Summary!AR78</f>
        <v>370526091.79244471</v>
      </c>
      <c r="Q78" s="38">
        <f>'Total Property Damage Expected'!Q78+Summary!AS78</f>
        <v>134207399.04883657</v>
      </c>
      <c r="R78" s="38">
        <f>'Total Property Damage Expected'!R78+Summary!AT78</f>
        <v>91116437.947037831</v>
      </c>
      <c r="S78" s="38">
        <f>'Total Property Damage Expected'!S78+Summary!AU78</f>
        <v>50962935.225014396</v>
      </c>
    </row>
    <row r="79" spans="1:19" x14ac:dyDescent="0.35">
      <c r="A79">
        <v>2098</v>
      </c>
      <c r="B79" s="36">
        <f>'Total Property Damage Expected'!B79+Summary!AD79</f>
        <v>4942558.1669229772</v>
      </c>
      <c r="C79" s="36">
        <f>'Total Property Damage Expected'!C79+Summary!AE79</f>
        <v>6341033.9273314178</v>
      </c>
      <c r="D79" s="36">
        <f>'Total Property Damage Expected'!D79+Summary!AF79</f>
        <v>6685863.5668841824</v>
      </c>
      <c r="E79" s="36">
        <f>'Total Property Damage Expected'!E79+Summary!AG79</f>
        <v>4396577.9042977653</v>
      </c>
      <c r="F79" s="36">
        <f>'Total Property Damage Expected'!F79+Summary!AH79</f>
        <v>3659025.6196987936</v>
      </c>
      <c r="G79" s="36">
        <f>'Total Property Damage Expected'!G79+Summary!AI79</f>
        <v>2193499.6515995385</v>
      </c>
      <c r="H79" s="37">
        <f>'Total Property Damage Expected'!H79+Summary!AJ79</f>
        <v>12023742.087062975</v>
      </c>
      <c r="I79" s="37">
        <f>'Total Property Damage Expected'!I79+Summary!AK79</f>
        <v>12834970.863504343</v>
      </c>
      <c r="J79" s="37">
        <f>'Total Property Damage Expected'!J79+Summary!AL79</f>
        <v>8143952.0465228893</v>
      </c>
      <c r="K79" s="37">
        <f>'Total Property Damage Expected'!K79+Summary!AM79</f>
        <v>6152605.3304686993</v>
      </c>
      <c r="L79" s="37">
        <f>'Total Property Damage Expected'!L79+Summary!AN79</f>
        <v>5467371.5770440213</v>
      </c>
      <c r="M79" s="37">
        <f>'Total Property Damage Expected'!M79+Summary!AO79</f>
        <v>2327300.9071391034</v>
      </c>
      <c r="N79" s="38">
        <f>'Total Property Damage Expected'!N79+Summary!AP79</f>
        <v>277846079.06951827</v>
      </c>
      <c r="O79" s="38">
        <f>'Total Property Damage Expected'!O79+Summary!AQ79</f>
        <v>501778166.99705762</v>
      </c>
      <c r="P79" s="38">
        <f>'Total Property Damage Expected'!P79+Summary!AR79</f>
        <v>373998703.16469783</v>
      </c>
      <c r="Q79" s="38">
        <f>'Total Property Damage Expected'!Q79+Summary!AS79</f>
        <v>135513560.95630538</v>
      </c>
      <c r="R79" s="38">
        <f>'Total Property Damage Expected'!R79+Summary!AT79</f>
        <v>91991454.825146586</v>
      </c>
      <c r="S79" s="38">
        <f>'Total Property Damage Expected'!S79+Summary!AU79</f>
        <v>51447613.811270222</v>
      </c>
    </row>
    <row r="80" spans="1:19" x14ac:dyDescent="0.35">
      <c r="A80">
        <v>2099</v>
      </c>
      <c r="B80" s="36">
        <f>'Total Property Damage Expected'!B80+Summary!AD80</f>
        <v>5021396.3114494812</v>
      </c>
      <c r="C80" s="36">
        <f>'Total Property Damage Expected'!C80+Summary!AE80</f>
        <v>6442178.9887200715</v>
      </c>
      <c r="D80" s="36">
        <f>'Total Property Damage Expected'!D80+Summary!AF80</f>
        <v>6792508.9639374772</v>
      </c>
      <c r="E80" s="36">
        <f>'Total Property Damage Expected'!E80+Summary!AG80</f>
        <v>4466707.1840219228</v>
      </c>
      <c r="F80" s="36">
        <f>'Total Property Damage Expected'!F80+Summary!AH80</f>
        <v>3717390.292584694</v>
      </c>
      <c r="G80" s="36">
        <f>'Total Property Damage Expected'!G80+Summary!AI80</f>
        <v>2228487.8979107197</v>
      </c>
      <c r="H80" s="37">
        <f>'Total Property Damage Expected'!H80+Summary!AJ80</f>
        <v>12129214.629081652</v>
      </c>
      <c r="I80" s="37">
        <f>'Total Property Damage Expected'!I80+Summary!AK80</f>
        <v>12947840.381059662</v>
      </c>
      <c r="J80" s="37">
        <f>'Total Property Damage Expected'!J80+Summary!AL80</f>
        <v>8215823.6866872031</v>
      </c>
      <c r="K80" s="37">
        <f>'Total Property Damage Expected'!K80+Summary!AM80</f>
        <v>6207788.4809194785</v>
      </c>
      <c r="L80" s="37">
        <f>'Total Property Damage Expected'!L80+Summary!AN80</f>
        <v>5516116.4708469361</v>
      </c>
      <c r="M80" s="37">
        <f>'Total Property Damage Expected'!M80+Summary!AO80</f>
        <v>2347963.7995312111</v>
      </c>
      <c r="N80" s="38">
        <f>'Total Property Damage Expected'!N80+Summary!AP80</f>
        <v>280411804.09827834</v>
      </c>
      <c r="O80" s="38">
        <f>'Total Property Damage Expected'!O80+Summary!AQ80</f>
        <v>506441971.77866828</v>
      </c>
      <c r="P80" s="38">
        <f>'Total Property Damage Expected'!P80+Summary!AR80</f>
        <v>377506318.34622049</v>
      </c>
      <c r="Q80" s="38">
        <f>'Total Property Damage Expected'!Q80+Summary!AS80</f>
        <v>136833455.47371393</v>
      </c>
      <c r="R80" s="38">
        <f>'Total Property Damage Expected'!R80+Summary!AT80</f>
        <v>92875538.629640818</v>
      </c>
      <c r="S80" s="38">
        <f>'Total Property Damage Expected'!S80+Summary!AU80</f>
        <v>51937260.521521479</v>
      </c>
    </row>
    <row r="81" spans="1:19" x14ac:dyDescent="0.35">
      <c r="A81">
        <v>2100</v>
      </c>
      <c r="B81" s="36">
        <f>'Total Property Damage Expected'!B81+Summary!AD81</f>
        <v>5466887.1991508966</v>
      </c>
      <c r="C81" s="36">
        <f>'Total Property Damage Expected'!C81+Summary!AE81</f>
        <v>7013719.6237168489</v>
      </c>
      <c r="D81" s="36">
        <f>'Total Property Damage Expected'!D81+Summary!AF81</f>
        <v>7395130.3585413285</v>
      </c>
      <c r="E81" s="36">
        <f>'Total Property Damage Expected'!E81+Summary!AG81</f>
        <v>4862986.8690121351</v>
      </c>
      <c r="F81" s="36">
        <f>'Total Property Damage Expected'!F81+Summary!AH81</f>
        <v>4047191.6861931058</v>
      </c>
      <c r="G81" s="36">
        <f>'Total Property Damage Expected'!G81+Summary!AI81</f>
        <v>2426196.0631890609</v>
      </c>
      <c r="H81" s="37">
        <f>'Total Property Damage Expected'!H81+Summary!AJ81</f>
        <v>13112018.890109349</v>
      </c>
      <c r="I81" s="37">
        <f>'Total Property Damage Expected'!I81+Summary!AK81</f>
        <v>13997281.308666667</v>
      </c>
      <c r="J81" s="37">
        <f>'Total Property Damage Expected'!J81+Summary!AL81</f>
        <v>8882004.4407120831</v>
      </c>
      <c r="K81" s="37">
        <f>'Total Property Damage Expected'!K81+Summary!AM81</f>
        <v>6712109.603642256</v>
      </c>
      <c r="L81" s="37">
        <f>'Total Property Damage Expected'!L81+Summary!AN81</f>
        <v>5963928.5181429368</v>
      </c>
      <c r="M81" s="37">
        <f>'Total Property Damage Expected'!M81+Summary!AO81</f>
        <v>2538483.4807955842</v>
      </c>
      <c r="N81" s="38">
        <f>'Total Property Damage Expected'!N81+Summary!AP81</f>
        <v>303273075.54446638</v>
      </c>
      <c r="O81" s="38">
        <f>'Total Property Damage Expected'!O81+Summary!AQ81</f>
        <v>547763701.68361771</v>
      </c>
      <c r="P81" s="38">
        <f>'Total Property Damage Expected'!P81+Summary!AR81</f>
        <v>408342039.29803789</v>
      </c>
      <c r="Q81" s="38">
        <f>'Total Property Damage Expected'!Q81+Summary!AS81</f>
        <v>148063489.74289396</v>
      </c>
      <c r="R81" s="38">
        <f>'Total Property Damage Expected'!R81+Summary!AT81</f>
        <v>100484996.01828985</v>
      </c>
      <c r="S81" s="38">
        <f>'Total Property Damage Expected'!S81+Summary!AU81</f>
        <v>56187376.086313099</v>
      </c>
    </row>
    <row r="82" spans="1:19" x14ac:dyDescent="0.35">
      <c r="A82">
        <v>2101</v>
      </c>
      <c r="B82" s="36">
        <f>'Total Property Damage Expected'!B82+Summary!AD82</f>
        <v>5554088.8523355005</v>
      </c>
      <c r="C82" s="36">
        <f>'Total Property Damage Expected'!C82+Summary!AE82</f>
        <v>7125594.6128800428</v>
      </c>
      <c r="D82" s="36">
        <f>'Total Property Damage Expected'!D82+Summary!AF82</f>
        <v>7513089.1839732155</v>
      </c>
      <c r="E82" s="36">
        <f>'Total Property Damage Expected'!E82+Summary!AG82</f>
        <v>4940555.7814379744</v>
      </c>
      <c r="F82" s="36">
        <f>'Total Property Damage Expected'!F82+Summary!AH82</f>
        <v>4111747.9488220178</v>
      </c>
      <c r="G82" s="36">
        <f>'Total Property Damage Expected'!G82+Summary!AI82</f>
        <v>2464896.0216760263</v>
      </c>
      <c r="H82" s="37">
        <f>'Total Property Damage Expected'!H82+Summary!AJ82</f>
        <v>13227095.988293504</v>
      </c>
      <c r="I82" s="37">
        <f>'Total Property Damage Expected'!I82+Summary!AK82</f>
        <v>14120437.313162716</v>
      </c>
      <c r="J82" s="37">
        <f>'Total Property Damage Expected'!J82+Summary!AL82</f>
        <v>8960433.7255383227</v>
      </c>
      <c r="K82" s="37">
        <f>'Total Property Damage Expected'!K82+Summary!AM82</f>
        <v>6772353.8779988438</v>
      </c>
      <c r="L82" s="37">
        <f>'Total Property Damage Expected'!L82+Summary!AN82</f>
        <v>6017135.554148864</v>
      </c>
      <c r="M82" s="37">
        <f>'Total Property Damage Expected'!M82+Summary!AO82</f>
        <v>2561035.3431201917</v>
      </c>
      <c r="N82" s="38">
        <f>'Total Property Damage Expected'!N82+Summary!AP82</f>
        <v>306077331.17878503</v>
      </c>
      <c r="O82" s="38">
        <f>'Total Property Damage Expected'!O82+Summary!AQ82</f>
        <v>552861870.00658071</v>
      </c>
      <c r="P82" s="38">
        <f>'Total Property Damage Expected'!P82+Summary!AR82</f>
        <v>412177141.63169253</v>
      </c>
      <c r="Q82" s="38">
        <f>'Total Property Damage Expected'!Q82+Summary!AS82</f>
        <v>149507857.55024153</v>
      </c>
      <c r="R82" s="38">
        <f>'Total Property Damage Expected'!R82+Summary!AT82</f>
        <v>101452162.91558924</v>
      </c>
      <c r="S82" s="38">
        <f>'Total Property Damage Expected'!S82+Summary!AU82</f>
        <v>56722919.487212643</v>
      </c>
    </row>
    <row r="83" spans="1:19" x14ac:dyDescent="0.35">
      <c r="A83">
        <v>2102</v>
      </c>
      <c r="B83" s="36">
        <f>'Total Property Damage Expected'!B83+Summary!AD83</f>
        <v>5642681.4484902313</v>
      </c>
      <c r="C83" s="36">
        <f>'Total Property Damage Expected'!C83+Summary!AE83</f>
        <v>7239254.1063963827</v>
      </c>
      <c r="D83" s="36">
        <f>'Total Property Damage Expected'!D83+Summary!AF83</f>
        <v>7632929.5562910484</v>
      </c>
      <c r="E83" s="36">
        <f>'Total Property Damage Expected'!E83+Summary!AG83</f>
        <v>5019361.9861570084</v>
      </c>
      <c r="F83" s="36">
        <f>'Total Property Damage Expected'!F83+Summary!AH83</f>
        <v>4177333.9405489694</v>
      </c>
      <c r="G83" s="36">
        <f>'Total Property Damage Expected'!G83+Summary!AI83</f>
        <v>2504213.2784966337</v>
      </c>
      <c r="H83" s="37">
        <f>'Total Property Damage Expected'!H83+Summary!AJ83</f>
        <v>13343212.621067528</v>
      </c>
      <c r="I83" s="37">
        <f>'Total Property Damage Expected'!I83+Summary!AK83</f>
        <v>14244710.072152071</v>
      </c>
      <c r="J83" s="37">
        <f>'Total Property Damage Expected'!J83+Summary!AL83</f>
        <v>9039578.0240646061</v>
      </c>
      <c r="K83" s="37">
        <f>'Total Property Damage Expected'!K83+Summary!AM83</f>
        <v>6833160.6643988546</v>
      </c>
      <c r="L83" s="37">
        <f>'Total Property Damage Expected'!L83+Summary!AN83</f>
        <v>6070835.0801760387</v>
      </c>
      <c r="M83" s="37">
        <f>'Total Property Damage Expected'!M83+Summary!AO83</f>
        <v>2583794.6652365359</v>
      </c>
      <c r="N83" s="38">
        <f>'Total Property Damage Expected'!N83+Summary!AP83</f>
        <v>308909407.7816363</v>
      </c>
      <c r="O83" s="38">
        <f>'Total Property Damage Expected'!O83+Summary!AQ83</f>
        <v>558011011.38310754</v>
      </c>
      <c r="P83" s="38">
        <f>'Total Property Damage Expected'!P83+Summary!AR83</f>
        <v>416050996.28847224</v>
      </c>
      <c r="Q83" s="38">
        <f>'Total Property Damage Expected'!Q83+Summary!AS83</f>
        <v>150967448.85112754</v>
      </c>
      <c r="R83" s="38">
        <f>'Total Property Damage Expected'!R83+Summary!AT83</f>
        <v>102429376.53708628</v>
      </c>
      <c r="S83" s="38">
        <f>'Total Property Damage Expected'!S83+Summary!AU83</f>
        <v>57263965.997660816</v>
      </c>
    </row>
    <row r="84" spans="1:19" x14ac:dyDescent="0.35">
      <c r="A84">
        <v>2103</v>
      </c>
      <c r="B84" s="36">
        <f>'Total Property Damage Expected'!B84+Summary!AD84</f>
        <v>5732687.1743773259</v>
      </c>
      <c r="C84" s="36">
        <f>'Total Property Damage Expected'!C84+Summary!AE84</f>
        <v>7354726.5686778883</v>
      </c>
      <c r="D84" s="36">
        <f>'Total Property Damage Expected'!D84+Summary!AF84</f>
        <v>7754681.4878204903</v>
      </c>
      <c r="E84" s="36">
        <f>'Total Property Damage Expected'!E84+Summary!AG84</f>
        <v>5099425.2190682031</v>
      </c>
      <c r="F84" s="36">
        <f>'Total Property Damage Expected'!F84+Summary!AH84</f>
        <v>4243966.0864576325</v>
      </c>
      <c r="G84" s="36">
        <f>'Total Property Damage Expected'!G84+Summary!AI84</f>
        <v>2544157.6801015651</v>
      </c>
      <c r="H84" s="37">
        <f>'Total Property Damage Expected'!H84+Summary!AJ84</f>
        <v>13460378.584058745</v>
      </c>
      <c r="I84" s="37">
        <f>'Total Property Damage Expected'!I84+Summary!AK84</f>
        <v>14370110.165360553</v>
      </c>
      <c r="J84" s="37">
        <f>'Total Property Damage Expected'!J84+Summary!AL84</f>
        <v>9119444.1608965453</v>
      </c>
      <c r="K84" s="37">
        <f>'Total Property Damage Expected'!K84+Summary!AM84</f>
        <v>6894535.5071095461</v>
      </c>
      <c r="L84" s="37">
        <f>'Total Property Damage Expected'!L84+Summary!AN84</f>
        <v>6125031.8947726097</v>
      </c>
      <c r="M84" s="37">
        <f>'Total Property Damage Expected'!M84+Summary!AO84</f>
        <v>2606763.451852046</v>
      </c>
      <c r="N84" s="38">
        <f>'Total Property Damage Expected'!N84+Summary!AP84</f>
        <v>311769603.82074392</v>
      </c>
      <c r="O84" s="38">
        <f>'Total Property Damage Expected'!O84+Summary!AQ84</f>
        <v>563211677.02334905</v>
      </c>
      <c r="P84" s="38">
        <f>'Total Property Damage Expected'!P84+Summary!AR84</f>
        <v>419964026.80506223</v>
      </c>
      <c r="Q84" s="38">
        <f>'Total Property Damage Expected'!Q84+Summary!AS84</f>
        <v>152442436.85978737</v>
      </c>
      <c r="R84" s="38">
        <f>'Total Property Damage Expected'!R84+Summary!AT84</f>
        <v>103416749.66258788</v>
      </c>
      <c r="S84" s="38">
        <f>'Total Property Damage Expected'!S84+Summary!AU84</f>
        <v>57810576.758727431</v>
      </c>
    </row>
    <row r="85" spans="1:19" x14ac:dyDescent="0.35">
      <c r="A85">
        <v>2104</v>
      </c>
      <c r="B85" s="36">
        <f>'Total Property Damage Expected'!B85+Summary!AD85</f>
        <v>5824128.5706573743</v>
      </c>
      <c r="C85" s="36">
        <f>'Total Property Damage Expected'!C85+Summary!AE85</f>
        <v>7472040.9181689573</v>
      </c>
      <c r="D85" s="36">
        <f>'Total Property Damage Expected'!D85+Summary!AF85</f>
        <v>7878375.4696101677</v>
      </c>
      <c r="E85" s="36">
        <f>'Total Property Damage Expected'!E85+Summary!AG85</f>
        <v>5180765.5308754556</v>
      </c>
      <c r="F85" s="36">
        <f>'Total Property Damage Expected'!F85+Summary!AH85</f>
        <v>4311661.0736261951</v>
      </c>
      <c r="G85" s="36">
        <f>'Total Property Damage Expected'!G85+Summary!AI85</f>
        <v>2584739.230001044</v>
      </c>
      <c r="H85" s="37">
        <f>'Total Property Damage Expected'!H85+Summary!AJ85</f>
        <v>13578603.770592911</v>
      </c>
      <c r="I85" s="37">
        <f>'Total Property Damage Expected'!I85+Summary!AK85</f>
        <v>14496648.278753182</v>
      </c>
      <c r="J85" s="37">
        <f>'Total Property Damage Expected'!J85+Summary!AL85</f>
        <v>9200039.0298160836</v>
      </c>
      <c r="K85" s="37">
        <f>'Total Property Damage Expected'!K85+Summary!AM85</f>
        <v>6956484.0088046696</v>
      </c>
      <c r="L85" s="37">
        <f>'Total Property Damage Expected'!L85+Summary!AN85</f>
        <v>6179730.8463594317</v>
      </c>
      <c r="M85" s="37">
        <f>'Total Property Damage Expected'!M85+Summary!AO85</f>
        <v>2629943.7283039633</v>
      </c>
      <c r="N85" s="38">
        <f>'Total Property Damage Expected'!N85+Summary!AP85</f>
        <v>314658221.21438736</v>
      </c>
      <c r="O85" s="38">
        <f>'Total Property Damage Expected'!O85+Summary!AQ85</f>
        <v>568464424.55460167</v>
      </c>
      <c r="P85" s="38">
        <f>'Total Property Damage Expected'!P85+Summary!AR85</f>
        <v>423916661.69440454</v>
      </c>
      <c r="Q85" s="38">
        <f>'Total Property Damage Expected'!Q85+Summary!AS85</f>
        <v>153932996.89423889</v>
      </c>
      <c r="R85" s="38">
        <f>'Total Property Damage Expected'!R85+Summary!AT85</f>
        <v>104414396.42688252</v>
      </c>
      <c r="S85" s="38">
        <f>'Total Property Damage Expected'!S85+Summary!AU85</f>
        <v>58362813.639851347</v>
      </c>
    </row>
    <row r="86" spans="1:19" x14ac:dyDescent="0.35">
      <c r="A86">
        <v>2105</v>
      </c>
      <c r="B86" s="36">
        <f>'Total Property Damage Expected'!B86+Summary!AD86</f>
        <v>5917028.5375343002</v>
      </c>
      <c r="C86" s="36">
        <f>'Total Property Damage Expected'!C86+Summary!AE86</f>
        <v>7591226.53458858</v>
      </c>
      <c r="D86" s="36">
        <f>'Total Property Damage Expected'!D86+Summary!AF86</f>
        <v>8004042.4790677158</v>
      </c>
      <c r="E86" s="36">
        <f>'Total Property Damage Expected'!E86+Summary!AG86</f>
        <v>5263403.2921090005</v>
      </c>
      <c r="F86" s="36">
        <f>'Total Property Damage Expected'!F86+Summary!AH86</f>
        <v>4380435.8553064009</v>
      </c>
      <c r="G86" s="36">
        <f>'Total Property Damage Expected'!G86+Summary!AI86</f>
        <v>2625968.0912700673</v>
      </c>
      <c r="H86" s="37">
        <f>'Total Property Damage Expected'!H86+Summary!AJ86</f>
        <v>13697898.172737464</v>
      </c>
      <c r="I86" s="37">
        <f>'Total Property Damage Expected'!I86+Summary!AK86</f>
        <v>14624335.205677308</v>
      </c>
      <c r="J86" s="37">
        <f>'Total Property Damage Expected'!J86+Summary!AL86</f>
        <v>9281369.5945335608</v>
      </c>
      <c r="K86" s="37">
        <f>'Total Property Damage Expected'!K86+Summary!AM86</f>
        <v>7019011.8312256476</v>
      </c>
      <c r="L86" s="37">
        <f>'Total Property Damage Expected'!L86+Summary!AN86</f>
        <v>6234936.8337868936</v>
      </c>
      <c r="M86" s="37">
        <f>'Total Property Damage Expected'!M86+Summary!AO86</f>
        <v>2653337.5407872964</v>
      </c>
      <c r="N86" s="38">
        <f>'Total Property Damage Expected'!N86+Summary!AP86</f>
        <v>317575565.37383831</v>
      </c>
      <c r="O86" s="38">
        <f>'Total Property Damage Expected'!O86+Summary!AQ86</f>
        <v>573769818.10064971</v>
      </c>
      <c r="P86" s="38">
        <f>'Total Property Damage Expected'!P86+Summary!AR86</f>
        <v>427909334.50765449</v>
      </c>
      <c r="Q86" s="38">
        <f>'Total Property Damage Expected'!Q86+Summary!AS86</f>
        <v>155439306.40311694</v>
      </c>
      <c r="R86" s="38">
        <f>'Total Property Damage Expected'!R86+Summary!AT86</f>
        <v>105422432.33688977</v>
      </c>
      <c r="S86" s="38">
        <f>'Total Property Damage Expected'!S86+Summary!AU86</f>
        <v>58920739.248002537</v>
      </c>
    </row>
    <row r="87" spans="1:19" x14ac:dyDescent="0.35">
      <c r="A87">
        <v>2106</v>
      </c>
      <c r="B87" s="36">
        <f>'Total Property Damage Expected'!B87+Summary!AD87</f>
        <v>6011410.3404903989</v>
      </c>
      <c r="C87" s="36">
        <f>'Total Property Damage Expected'!C87+Summary!AE87</f>
        <v>7712313.2662880709</v>
      </c>
      <c r="D87" s="36">
        <f>'Total Property Damage Expected'!D87+Summary!AF87</f>
        <v>8131713.9877176313</v>
      </c>
      <c r="E87" s="36">
        <f>'Total Property Damage Expected'!E87+Summary!AG87</f>
        <v>5347359.198226925</v>
      </c>
      <c r="F87" s="36">
        <f>'Total Property Damage Expected'!F87+Summary!AH87</f>
        <v>4450307.6551692486</v>
      </c>
      <c r="G87" s="36">
        <f>'Total Property Damage Expected'!G87+Summary!AI87</f>
        <v>2667854.5890936074</v>
      </c>
      <c r="H87" s="37">
        <f>'Total Property Damage Expected'!H87+Summary!AJ87</f>
        <v>13818271.882356744</v>
      </c>
      <c r="I87" s="37">
        <f>'Total Property Damage Expected'!I87+Summary!AK87</f>
        <v>14753181.848018961</v>
      </c>
      <c r="J87" s="37">
        <f>'Total Property Damage Expected'!J87+Summary!AL87</f>
        <v>9363442.8894485645</v>
      </c>
      <c r="K87" s="37">
        <f>'Total Property Damage Expected'!K87+Summary!AM87</f>
        <v>7082124.6958507514</v>
      </c>
      <c r="L87" s="37">
        <f>'Total Property Damage Expected'!L87+Summary!AN87</f>
        <v>6290654.8068984114</v>
      </c>
      <c r="M87" s="37">
        <f>'Total Property Damage Expected'!M87+Summary!AO87</f>
        <v>2676946.956585472</v>
      </c>
      <c r="N87" s="38">
        <f>'Total Property Damage Expected'!N87+Summary!AP87</f>
        <v>320521945.24634099</v>
      </c>
      <c r="O87" s="38">
        <f>'Total Property Damage Expected'!O87+Summary!AQ87</f>
        <v>579128428.36213422</v>
      </c>
      <c r="P87" s="38">
        <f>'Total Property Damage Expected'!P87+Summary!AR87</f>
        <v>431942483.89694142</v>
      </c>
      <c r="Q87" s="38">
        <f>'Total Property Damage Expected'!Q87+Summary!AS87</f>
        <v>156961544.99286172</v>
      </c>
      <c r="R87" s="38">
        <f>'Total Property Damage Expected'!R87+Summary!AT87</f>
        <v>106440974.28903481</v>
      </c>
      <c r="S87" s="38">
        <f>'Total Property Damage Expected'!S87+Summary!AU87</f>
        <v>59484416.936963782</v>
      </c>
    </row>
    <row r="88" spans="1:19" x14ac:dyDescent="0.35">
      <c r="A88">
        <v>2107</v>
      </c>
      <c r="B88" s="36">
        <f>'Total Property Damage Expected'!B88+Summary!AD88</f>
        <v>6107297.6161128413</v>
      </c>
      <c r="C88" s="36">
        <f>'Total Property Damage Expected'!C88+Summary!AE88</f>
        <v>7835331.4377261661</v>
      </c>
      <c r="D88" s="36">
        <f>'Total Property Damage Expected'!D88+Summary!AF88</f>
        <v>8261421.9690828742</v>
      </c>
      <c r="E88" s="36">
        <f>'Total Property Damage Expected'!E88+Summary!AG88</f>
        <v>5432654.2747980515</v>
      </c>
      <c r="F88" s="36">
        <f>'Total Property Damage Expected'!F88+Summary!AH88</f>
        <v>4521293.9716184214</v>
      </c>
      <c r="G88" s="36">
        <f>'Total Property Damage Expected'!G88+Summary!AI88</f>
        <v>2710409.2133524045</v>
      </c>
      <c r="H88" s="37">
        <f>'Total Property Damage Expected'!H88+Summary!AJ88</f>
        <v>13939735.092179315</v>
      </c>
      <c r="I88" s="37">
        <f>'Total Property Damage Expected'!I88+Summary!AK88</f>
        <v>14883199.217372568</v>
      </c>
      <c r="J88" s="37">
        <f>'Total Property Damage Expected'!J88+Summary!AL88</f>
        <v>9446266.0204196479</v>
      </c>
      <c r="K88" s="37">
        <f>'Total Property Damage Expected'!K88+Summary!AM88</f>
        <v>7145828.3845723998</v>
      </c>
      <c r="L88" s="37">
        <f>'Total Property Damage Expected'!L88+Summary!AN88</f>
        <v>6346889.7671006648</v>
      </c>
      <c r="M88" s="37">
        <f>'Total Property Damage Expected'!M88+Summary!AO88</f>
        <v>2700774.0643037269</v>
      </c>
      <c r="N88" s="38">
        <f>'Total Property Damage Expected'!N88+Summary!AP88</f>
        <v>323497673.3586477</v>
      </c>
      <c r="O88" s="38">
        <f>'Total Property Damage Expected'!O88+Summary!AQ88</f>
        <v>584540832.69795907</v>
      </c>
      <c r="P88" s="38">
        <f>'Total Property Damage Expected'!P88+Summary!AR88</f>
        <v>436016553.67894435</v>
      </c>
      <c r="Q88" s="38">
        <f>'Total Property Damage Expected'!Q88+Summary!AS88</f>
        <v>158499894.45526588</v>
      </c>
      <c r="R88" s="38">
        <f>'Total Property Damage Expected'!R88+Summary!AT88</f>
        <v>107470140.58685119</v>
      </c>
      <c r="S88" s="38">
        <f>'Total Property Damage Expected'!S88+Summary!AU88</f>
        <v>60053910.816733807</v>
      </c>
    </row>
    <row r="89" spans="1:19" x14ac:dyDescent="0.35">
      <c r="A89">
        <v>2108</v>
      </c>
      <c r="B89" s="36">
        <f>'Total Property Damage Expected'!B89+Summary!AD89</f>
        <v>6204714.3780131331</v>
      </c>
      <c r="C89" s="36">
        <f>'Total Property Damage Expected'!C89+Summary!AE89</f>
        <v>7960311.8570633624</v>
      </c>
      <c r="D89" s="36">
        <f>'Total Property Damage Expected'!D89+Summary!AF89</f>
        <v>8393198.9066921826</v>
      </c>
      <c r="E89" s="36">
        <f>'Total Property Damage Expected'!E89+Summary!AG89</f>
        <v>5519309.8827674966</v>
      </c>
      <c r="F89" s="36">
        <f>'Total Property Damage Expected'!F89+Summary!AH89</f>
        <v>4593412.582172513</v>
      </c>
      <c r="G89" s="36">
        <f>'Total Property Damage Expected'!G89+Summary!AI89</f>
        <v>2753642.6212500148</v>
      </c>
      <c r="H89" s="37">
        <f>'Total Property Damage Expected'!H89+Summary!AJ89</f>
        <v>14062298.096877569</v>
      </c>
      <c r="I89" s="37">
        <f>'Total Property Damage Expected'!I89+Summary!AK89</f>
        <v>15014398.436224218</v>
      </c>
      <c r="J89" s="37">
        <f>'Total Property Damage Expected'!J89+Summary!AL89</f>
        <v>9529846.1655430682</v>
      </c>
      <c r="K89" s="37">
        <f>'Total Property Damage Expected'!K89+Summary!AM89</f>
        <v>7210128.740382662</v>
      </c>
      <c r="L89" s="37">
        <f>'Total Property Damage Expected'!L89+Summary!AN89</f>
        <v>6403646.7679406777</v>
      </c>
      <c r="M89" s="37">
        <f>'Total Property Damage Expected'!M89+Summary!AO89</f>
        <v>2724820.9741052683</v>
      </c>
      <c r="N89" s="38">
        <f>'Total Property Damage Expected'!N89+Summary!AP89</f>
        <v>326503065.86111426</v>
      </c>
      <c r="O89" s="38">
        <f>'Total Property Damage Expected'!O89+Summary!AQ89</f>
        <v>590007615.20774913</v>
      </c>
      <c r="P89" s="38">
        <f>'Total Property Damage Expected'!P89+Summary!AR89</f>
        <v>440131992.89929241</v>
      </c>
      <c r="Q89" s="38">
        <f>'Total Property Damage Expected'!Q89+Summary!AS89</f>
        <v>160054538.79538497</v>
      </c>
      <c r="R89" s="38">
        <f>'Total Property Damage Expected'!R89+Summary!AT89</f>
        <v>108510050.95881432</v>
      </c>
      <c r="S89" s="38">
        <f>'Total Property Damage Expected'!S89+Summary!AU89</f>
        <v>60629285.763053201</v>
      </c>
    </row>
    <row r="90" spans="1:19" x14ac:dyDescent="0.35">
      <c r="A90">
        <v>2109</v>
      </c>
      <c r="B90" s="36">
        <f>'Total Property Damage Expected'!B90+Summary!AD90</f>
        <v>6303685.0228409739</v>
      </c>
      <c r="C90" s="36">
        <f>'Total Property Damage Expected'!C90+Summary!AE90</f>
        <v>8087285.8238773746</v>
      </c>
      <c r="D90" s="36">
        <f>'Total Property Damage Expected'!D90+Summary!AF90</f>
        <v>8527077.8022151142</v>
      </c>
      <c r="E90" s="36">
        <f>'Total Property Damage Expected'!E90+Summary!AG90</f>
        <v>5607347.7238062155</v>
      </c>
      <c r="F90" s="36">
        <f>'Total Property Damage Expected'!F90+Summary!AH90</f>
        <v>4666681.5479171546</v>
      </c>
      <c r="G90" s="36">
        <f>'Total Property Damage Expected'!G90+Summary!AI90</f>
        <v>2797565.6399817499</v>
      </c>
      <c r="H90" s="37">
        <f>'Total Property Damage Expected'!H90+Summary!AJ90</f>
        <v>14185971.294159735</v>
      </c>
      <c r="I90" s="37">
        <f>'Total Property Damage Expected'!I90+Summary!AK90</f>
        <v>15146790.739148643</v>
      </c>
      <c r="J90" s="37">
        <f>'Total Property Damage Expected'!J90+Summary!AL90</f>
        <v>9614190.5759406332</v>
      </c>
      <c r="K90" s="37">
        <f>'Total Property Damage Expected'!K90+Summary!AM90</f>
        <v>7275031.6680670958</v>
      </c>
      <c r="L90" s="37">
        <f>'Total Property Damage Expected'!L90+Summary!AN90</f>
        <v>6460930.9156898009</v>
      </c>
      <c r="M90" s="37">
        <f>'Total Property Damage Expected'!M90+Summary!AO90</f>
        <v>2749089.8179502389</v>
      </c>
      <c r="N90" s="38">
        <f>'Total Property Damage Expected'!N90+Summary!AP90</f>
        <v>329538442.57236326</v>
      </c>
      <c r="O90" s="38">
        <f>'Total Property Damage Expected'!O90+Summary!AQ90</f>
        <v>595529366.81537521</v>
      </c>
      <c r="P90" s="38">
        <f>'Total Property Damage Expected'!P90+Summary!AR90</f>
        <v>444289255.89780265</v>
      </c>
      <c r="Q90" s="38">
        <f>'Total Property Damage Expected'!Q90+Summary!AS90</f>
        <v>161625664.25981635</v>
      </c>
      <c r="R90" s="38">
        <f>'Total Property Damage Expected'!R90+Summary!AT90</f>
        <v>109560826.57640953</v>
      </c>
      <c r="S90" s="38">
        <f>'Total Property Damage Expected'!S90+Summary!AU90</f>
        <v>61210607.427055113</v>
      </c>
    </row>
    <row r="91" spans="1:19" x14ac:dyDescent="0.35">
      <c r="A91">
        <v>2110</v>
      </c>
      <c r="B91" s="36">
        <f>'Total Property Damage Expected'!B91+Summary!AD91</f>
        <v>6847083.682259202</v>
      </c>
      <c r="C91" s="36">
        <f>'Total Property Damage Expected'!C91+Summary!AE91</f>
        <v>8784436.8171619996</v>
      </c>
      <c r="D91" s="36">
        <f>'Total Property Damage Expected'!D91+Summary!AF91</f>
        <v>9262140.3298777565</v>
      </c>
      <c r="E91" s="36">
        <f>'Total Property Damage Expected'!E91+Summary!AG91</f>
        <v>6090719.787125919</v>
      </c>
      <c r="F91" s="36">
        <f>'Total Property Damage Expected'!F91+Summary!AH91</f>
        <v>5068965.0515949912</v>
      </c>
      <c r="G91" s="36">
        <f>'Total Property Damage Expected'!G91+Summary!AI91</f>
        <v>3038725.1225530179</v>
      </c>
      <c r="H91" s="37">
        <f>'Total Property Damage Expected'!H91+Summary!AJ91</f>
        <v>15300346.870195303</v>
      </c>
      <c r="I91" s="37">
        <f>'Total Property Damage Expected'!I91+Summary!AK91</f>
        <v>16337018.015938343</v>
      </c>
      <c r="J91" s="37">
        <f>'Total Property Damage Expected'!J91+Summary!AL91</f>
        <v>10370008.38838212</v>
      </c>
      <c r="K91" s="37">
        <f>'Total Property Damage Expected'!K91+Summary!AM91</f>
        <v>7848137.7285518553</v>
      </c>
      <c r="L91" s="37">
        <f>'Total Property Damage Expected'!L91+Summary!AN91</f>
        <v>6969515.2302284054</v>
      </c>
      <c r="M91" s="37">
        <f>'Total Property Damage Expected'!M91+Summary!AO91</f>
        <v>2965374.4991631689</v>
      </c>
      <c r="N91" s="38">
        <f>'Total Property Damage Expected'!N91+Summary!AP91</f>
        <v>355603522.79113567</v>
      </c>
      <c r="O91" s="38">
        <f>'Total Property Damage Expected'!O91+Summary!AQ91</f>
        <v>642672888.02844036</v>
      </c>
      <c r="P91" s="38">
        <f>'Total Property Damage Expected'!P91+Summary!AR91</f>
        <v>479501560.86010957</v>
      </c>
      <c r="Q91" s="38">
        <f>'Total Property Damage Expected'!Q91+Summary!AS91</f>
        <v>174499581.93984646</v>
      </c>
      <c r="R91" s="38">
        <f>'Total Property Damage Expected'!R91+Summary!AT91</f>
        <v>118272082.43612075</v>
      </c>
      <c r="S91" s="38">
        <f>'Total Property Damage Expected'!S91+Summary!AU91</f>
        <v>66071236.578371853</v>
      </c>
    </row>
    <row r="92" spans="1:19" x14ac:dyDescent="0.35">
      <c r="A92">
        <v>2111</v>
      </c>
      <c r="B92" s="36">
        <f>'Total Property Damage Expected'!B92+Summary!AD92</f>
        <v>6956300.6817756845</v>
      </c>
      <c r="C92" s="36">
        <f>'Total Property Damage Expected'!C92+Summary!AE92</f>
        <v>8924556.3010377977</v>
      </c>
      <c r="D92" s="36">
        <f>'Total Property Damage Expected'!D92+Summary!AF92</f>
        <v>9409879.6044174954</v>
      </c>
      <c r="E92" s="36">
        <f>'Total Property Damage Expected'!E92+Summary!AG92</f>
        <v>6187872.1180911623</v>
      </c>
      <c r="F92" s="36">
        <f>'Total Property Damage Expected'!F92+Summary!AH92</f>
        <v>5149819.4969734717</v>
      </c>
      <c r="G92" s="36">
        <f>'Total Property Damage Expected'!G92+Summary!AI92</f>
        <v>3087195.4576097517</v>
      </c>
      <c r="H92" s="37">
        <f>'Total Property Damage Expected'!H92+Summary!AJ92</f>
        <v>15434979.722558722</v>
      </c>
      <c r="I92" s="37">
        <f>'Total Property Damage Expected'!I92+Summary!AK92</f>
        <v>16481152.86566248</v>
      </c>
      <c r="J92" s="37">
        <f>'Total Property Damage Expected'!J92+Summary!AL92</f>
        <v>10461842.970990866</v>
      </c>
      <c r="K92" s="37">
        <f>'Total Property Damage Expected'!K92+Summary!AM92</f>
        <v>7918836.3447476197</v>
      </c>
      <c r="L92" s="37">
        <f>'Total Property Damage Expected'!L92+Summary!AN92</f>
        <v>7031904.3502749074</v>
      </c>
      <c r="M92" s="37">
        <f>'Total Property Damage Expected'!M92+Summary!AO92</f>
        <v>2991803.0144439475</v>
      </c>
      <c r="N92" s="38">
        <f>'Total Property Damage Expected'!N92+Summary!AP92</f>
        <v>358913951.09590411</v>
      </c>
      <c r="O92" s="38">
        <f>'Total Property Damage Expected'!O92+Summary!AQ92</f>
        <v>648695931.13615477</v>
      </c>
      <c r="P92" s="38">
        <f>'Total Property Damage Expected'!P92+Summary!AR92</f>
        <v>484037208.35639679</v>
      </c>
      <c r="Q92" s="38">
        <f>'Total Property Damage Expected'!Q92+Summary!AS92</f>
        <v>176215198.56809238</v>
      </c>
      <c r="R92" s="38">
        <f>'Total Property Damage Expected'!R92+Summary!AT92</f>
        <v>119419146.68378842</v>
      </c>
      <c r="S92" s="38">
        <f>'Total Property Damage Expected'!S92+Summary!AU92</f>
        <v>66705686.122568443</v>
      </c>
    </row>
    <row r="93" spans="1:19" x14ac:dyDescent="0.35">
      <c r="A93">
        <v>2112</v>
      </c>
      <c r="B93" s="36">
        <f>'Total Property Damage Expected'!B93+Summary!AD93</f>
        <v>7067259.7883755518</v>
      </c>
      <c r="C93" s="36">
        <f>'Total Property Damage Expected'!C93+Summary!AE93</f>
        <v>9066910.8137686346</v>
      </c>
      <c r="D93" s="36">
        <f>'Total Property Damage Expected'!D93+Summary!AF93</f>
        <v>9559975.4501669277</v>
      </c>
      <c r="E93" s="36">
        <f>'Total Property Damage Expected'!E93+Summary!AG93</f>
        <v>6286574.1140782526</v>
      </c>
      <c r="F93" s="36">
        <f>'Total Property Damage Expected'!F93+Summary!AH93</f>
        <v>5231963.641781901</v>
      </c>
      <c r="G93" s="36">
        <f>'Total Property Damage Expected'!G93+Summary!AI93</f>
        <v>3136438.9370891498</v>
      </c>
      <c r="H93" s="37">
        <f>'Total Property Damage Expected'!H93+Summary!AJ93</f>
        <v>15570833.559678167</v>
      </c>
      <c r="I93" s="37">
        <f>'Total Property Damage Expected'!I93+Summary!AK93</f>
        <v>16626600.06695538</v>
      </c>
      <c r="J93" s="37">
        <f>'Total Property Damage Expected'!J93+Summary!AL93</f>
        <v>10554518.402026862</v>
      </c>
      <c r="K93" s="37">
        <f>'Total Property Damage Expected'!K93+Summary!AM93</f>
        <v>7990198.5435848255</v>
      </c>
      <c r="L93" s="37">
        <f>'Total Property Damage Expected'!L93+Summary!AN93</f>
        <v>7094873.7918342091</v>
      </c>
      <c r="M93" s="37">
        <f>'Total Property Damage Expected'!M93+Summary!AO93</f>
        <v>3018475.7909652833</v>
      </c>
      <c r="N93" s="38">
        <f>'Total Property Damage Expected'!N93+Summary!AP93</f>
        <v>362257486.82137513</v>
      </c>
      <c r="O93" s="38">
        <f>'Total Property Damage Expected'!O93+Summary!AQ93</f>
        <v>654779684.47020268</v>
      </c>
      <c r="P93" s="38">
        <f>'Total Property Damage Expected'!P93+Summary!AR93</f>
        <v>488619063.66685444</v>
      </c>
      <c r="Q93" s="38">
        <f>'Total Property Damage Expected'!Q93+Summary!AS93</f>
        <v>177949048.0454663</v>
      </c>
      <c r="R93" s="38">
        <f>'Total Property Damage Expected'!R93+Summary!AT93</f>
        <v>120578225.60799895</v>
      </c>
      <c r="S93" s="38">
        <f>'Total Property Damage Expected'!S93+Summary!AU93</f>
        <v>67346709.248662621</v>
      </c>
    </row>
    <row r="94" spans="1:19" x14ac:dyDescent="0.35">
      <c r="A94">
        <v>2113</v>
      </c>
      <c r="B94" s="36">
        <f>'Total Property Damage Expected'!B94+Summary!AD94</f>
        <v>7179988.7901971256</v>
      </c>
      <c r="C94" s="36">
        <f>'Total Property Damage Expected'!C94+Summary!AE94</f>
        <v>9211536.0060280953</v>
      </c>
      <c r="D94" s="36">
        <f>'Total Property Damage Expected'!D94+Summary!AF94</f>
        <v>9712465.4565069638</v>
      </c>
      <c r="E94" s="36">
        <f>'Total Property Damage Expected'!E94+Summary!AG94</f>
        <v>6386850.4936055839</v>
      </c>
      <c r="F94" s="36">
        <f>'Total Property Damage Expected'!F94+Summary!AH94</f>
        <v>5315418.0578591125</v>
      </c>
      <c r="G94" s="36">
        <f>'Total Property Damage Expected'!G94+Summary!AI94</f>
        <v>3186467.8933239183</v>
      </c>
      <c r="H94" s="37">
        <f>'Total Property Damage Expected'!H94+Summary!AJ94</f>
        <v>15707919.950847106</v>
      </c>
      <c r="I94" s="37">
        <f>'Total Property Damage Expected'!I94+Summary!AK94</f>
        <v>16773372.123711536</v>
      </c>
      <c r="J94" s="37">
        <f>'Total Property Damage Expected'!J94+Summary!AL94</f>
        <v>10648042.75494629</v>
      </c>
      <c r="K94" s="37">
        <f>'Total Property Damage Expected'!K94+Summary!AM94</f>
        <v>8062230.910027639</v>
      </c>
      <c r="L94" s="37">
        <f>'Total Property Damage Expected'!L94+Summary!AN94</f>
        <v>7158429.2461493351</v>
      </c>
      <c r="M94" s="37">
        <f>'Total Property Damage Expected'!M94+Summary!AO94</f>
        <v>3045395.2039441508</v>
      </c>
      <c r="N94" s="38">
        <f>'Total Property Damage Expected'!N94+Summary!AP94</f>
        <v>365634488.07910955</v>
      </c>
      <c r="O94" s="38">
        <f>'Total Property Damage Expected'!O94+Summary!AQ94</f>
        <v>660924809.91741347</v>
      </c>
      <c r="P94" s="38">
        <f>'Total Property Damage Expected'!P94+Summary!AR94</f>
        <v>493247635.90556186</v>
      </c>
      <c r="Q94" s="38">
        <f>'Total Property Damage Expected'!Q94+Summary!AS94</f>
        <v>179701339.39399827</v>
      </c>
      <c r="R94" s="38">
        <f>'Total Property Damage Expected'!R94+Summary!AT94</f>
        <v>121749455.12865239</v>
      </c>
      <c r="S94" s="38">
        <f>'Total Property Damage Expected'!S94+Summary!AU94</f>
        <v>67994379.569476455</v>
      </c>
    </row>
    <row r="95" spans="1:19" x14ac:dyDescent="0.35">
      <c r="A95">
        <v>2114</v>
      </c>
      <c r="B95" s="36">
        <f>'Total Property Damage Expected'!B95+Summary!AD95</f>
        <v>7294515.9186239503</v>
      </c>
      <c r="C95" s="36">
        <f>'Total Property Damage Expected'!C95+Summary!AE95</f>
        <v>9358468.0971493311</v>
      </c>
      <c r="D95" s="36">
        <f>'Total Property Damage Expected'!D95+Summary!AF95</f>
        <v>9867387.8124021646</v>
      </c>
      <c r="E95" s="36">
        <f>'Total Property Damage Expected'!E95+Summary!AG95</f>
        <v>6488726.3694736306</v>
      </c>
      <c r="F95" s="36">
        <f>'Total Property Damage Expected'!F95+Summary!AH95</f>
        <v>5400203.645182847</v>
      </c>
      <c r="G95" s="36">
        <f>'Total Property Damage Expected'!G95+Summary!AI95</f>
        <v>3237294.8553583035</v>
      </c>
      <c r="H95" s="37">
        <f>'Total Property Damage Expected'!H95+Summary!AJ95</f>
        <v>15846250.581562225</v>
      </c>
      <c r="I95" s="37">
        <f>'Total Property Damage Expected'!I95+Summary!AK95</f>
        <v>16921481.666289944</v>
      </c>
      <c r="J95" s="37">
        <f>'Total Property Damage Expected'!J95+Summary!AL95</f>
        <v>10742424.185642596</v>
      </c>
      <c r="K95" s="37">
        <f>'Total Property Damage Expected'!K95+Summary!AM95</f>
        <v>8134940.0989532107</v>
      </c>
      <c r="L95" s="37">
        <f>'Total Property Damage Expected'!L95+Summary!AN95</f>
        <v>7222576.4640696719</v>
      </c>
      <c r="M95" s="37">
        <f>'Total Property Damage Expected'!M95+Summary!AO95</f>
        <v>3072563.6532254866</v>
      </c>
      <c r="N95" s="38">
        <f>'Total Property Damage Expected'!N95+Summary!AP95</f>
        <v>369045317.15074885</v>
      </c>
      <c r="O95" s="38">
        <f>'Total Property Damage Expected'!O95+Summary!AQ95</f>
        <v>667131977.12489367</v>
      </c>
      <c r="P95" s="38">
        <f>'Total Property Damage Expected'!P95+Summary!AR95</f>
        <v>497923440.20946038</v>
      </c>
      <c r="Q95" s="38">
        <f>'Total Property Damage Expected'!Q95+Summary!AS95</f>
        <v>181472284.18952945</v>
      </c>
      <c r="R95" s="38">
        <f>'Total Property Damage Expected'!R95+Summary!AT95</f>
        <v>122932972.80890368</v>
      </c>
      <c r="S95" s="38">
        <f>'Total Property Damage Expected'!S95+Summary!AU95</f>
        <v>68648771.580493659</v>
      </c>
    </row>
    <row r="96" spans="1:19" x14ac:dyDescent="0.35">
      <c r="A96">
        <v>2115</v>
      </c>
      <c r="B96" s="36">
        <f>'Total Property Damage Expected'!B96+Summary!AD96</f>
        <v>7410869.8553549321</v>
      </c>
      <c r="C96" s="36">
        <f>'Total Property Damage Expected'!C96+Summary!AE96</f>
        <v>9507743.8841956686</v>
      </c>
      <c r="D96" s="36">
        <f>'Total Property Damage Expected'!D96+Summary!AF96</f>
        <v>10024781.315964617</v>
      </c>
      <c r="E96" s="36">
        <f>'Total Property Damage Expected'!E96+Summary!AG96</f>
        <v>6592227.2550540967</v>
      </c>
      <c r="F96" s="36">
        <f>'Total Property Damage Expected'!F96+Summary!AH96</f>
        <v>5486341.6371038454</v>
      </c>
      <c r="G96" s="36">
        <f>'Total Property Damage Expected'!G96+Summary!AI96</f>
        <v>3288932.5520858131</v>
      </c>
      <c r="H96" s="37">
        <f>'Total Property Damage Expected'!H96+Summary!AJ96</f>
        <v>15985837.254774112</v>
      </c>
      <c r="I96" s="37">
        <f>'Total Property Damage Expected'!I96+Summary!AK96</f>
        <v>17070941.45288568</v>
      </c>
      <c r="J96" s="37">
        <f>'Total Property Damage Expected'!J96+Summary!AL96</f>
        <v>10837670.933349855</v>
      </c>
      <c r="K96" s="37">
        <f>'Total Property Damage Expected'!K96+Summary!AM96</f>
        <v>8208332.8359493064</v>
      </c>
      <c r="L96" s="37">
        <f>'Total Property Damage Expected'!L96+Summary!AN96</f>
        <v>7287321.2567217462</v>
      </c>
      <c r="M96" s="37">
        <f>'Total Property Damage Expected'!M96+Summary!AO96</f>
        <v>3099983.5635564812</v>
      </c>
      <c r="N96" s="38">
        <f>'Total Property Damage Expected'!N96+Summary!AP96</f>
        <v>372490340.53958559</v>
      </c>
      <c r="O96" s="38">
        <f>'Total Property Damage Expected'!O96+Summary!AQ96</f>
        <v>673401863.59649205</v>
      </c>
      <c r="P96" s="38">
        <f>'Total Property Damage Expected'!P96+Summary!AR96</f>
        <v>502646997.81372476</v>
      </c>
      <c r="Q96" s="38">
        <f>'Total Property Damage Expected'!Q96+Summary!AS96</f>
        <v>183262096.5944238</v>
      </c>
      <c r="R96" s="38">
        <f>'Total Property Damage Expected'!R96+Summary!AT96</f>
        <v>124128917.87605444</v>
      </c>
      <c r="S96" s="38">
        <f>'Total Property Damage Expected'!S96+Summary!AU96</f>
        <v>69309960.671015233</v>
      </c>
    </row>
    <row r="97" spans="1:19" x14ac:dyDescent="0.35">
      <c r="A97">
        <v>2116</v>
      </c>
      <c r="B97" s="36">
        <f>'Total Property Damage Expected'!B97+Summary!AD97</f>
        <v>7529079.7395872734</v>
      </c>
      <c r="C97" s="36">
        <f>'Total Property Damage Expected'!C97+Summary!AE97</f>
        <v>9659400.7511759214</v>
      </c>
      <c r="D97" s="36">
        <f>'Total Property Damage Expected'!D97+Summary!AF97</f>
        <v>10184685.384170381</v>
      </c>
      <c r="E97" s="36">
        <f>'Total Property Damage Expected'!E97+Summary!AG97</f>
        <v>6697379.0706793778</v>
      </c>
      <c r="F97" s="36">
        <f>'Total Property Damage Expected'!F97+Summary!AH97</f>
        <v>5573853.6056634467</v>
      </c>
      <c r="G97" s="36">
        <f>'Total Property Damage Expected'!G97+Summary!AI97</f>
        <v>3341393.9154369878</v>
      </c>
      <c r="H97" s="37">
        <f>'Total Property Damage Expected'!H97+Summary!AJ97</f>
        <v>16126691.892152376</v>
      </c>
      <c r="I97" s="37">
        <f>'Total Property Damage Expected'!I97+Summary!AK97</f>
        <v>17221764.370917428</v>
      </c>
      <c r="J97" s="37">
        <f>'Total Property Damage Expected'!J97+Summary!AL97</f>
        <v>10933791.321556779</v>
      </c>
      <c r="K97" s="37">
        <f>'Total Property Damage Expected'!K97+Summary!AM97</f>
        <v>8282415.9181216685</v>
      </c>
      <c r="L97" s="37">
        <f>'Total Property Damage Expected'!L97+Summary!AN97</f>
        <v>7352669.4961880799</v>
      </c>
      <c r="M97" s="37">
        <f>'Total Property Damage Expected'!M97+Summary!AO97</f>
        <v>3127657.3848641505</v>
      </c>
      <c r="N97" s="38">
        <f>'Total Property Damage Expected'!N97+Summary!AP97</f>
        <v>375969929.02279794</v>
      </c>
      <c r="O97" s="38">
        <f>'Total Property Damage Expected'!O97+Summary!AQ97</f>
        <v>679735154.79051566</v>
      </c>
      <c r="P97" s="38">
        <f>'Total Property Damage Expected'!P97+Summary!AR97</f>
        <v>507418836.12811625</v>
      </c>
      <c r="Q97" s="38">
        <f>'Total Property Damage Expected'!Q97+Summary!AS97</f>
        <v>185070993.39071193</v>
      </c>
      <c r="R97" s="38">
        <f>'Total Property Damage Expected'!R97+Summary!AT97</f>
        <v>125337431.24271971</v>
      </c>
      <c r="S97" s="38">
        <f>'Total Property Damage Expected'!S97+Summary!AU97</f>
        <v>69978023.135461047</v>
      </c>
    </row>
    <row r="98" spans="1:19" x14ac:dyDescent="0.35">
      <c r="A98">
        <v>2117</v>
      </c>
      <c r="B98" s="36">
        <f>'Total Property Damage Expected'!B98+Summary!AD98</f>
        <v>7649175.1753139691</v>
      </c>
      <c r="C98" s="36">
        <f>'Total Property Damage Expected'!C98+Summary!AE98</f>
        <v>9813476.6784066819</v>
      </c>
      <c r="D98" s="36">
        <f>'Total Property Damage Expected'!D98+Summary!AF98</f>
        <v>10347140.06273091</v>
      </c>
      <c r="E98" s="36">
        <f>'Total Property Damage Expected'!E98+Summary!AG98</f>
        <v>6804208.1501339385</v>
      </c>
      <c r="F98" s="36">
        <f>'Total Property Damage Expected'!F98+Summary!AH98</f>
        <v>5662761.4669960001</v>
      </c>
      <c r="G98" s="36">
        <f>'Total Property Damage Expected'!G98+Summary!AI98</f>
        <v>3394692.0836180211</v>
      </c>
      <c r="H98" s="37">
        <f>'Total Property Damage Expected'!H98+Summary!AJ98</f>
        <v>16268826.535365416</v>
      </c>
      <c r="I98" s="37">
        <f>'Total Property Damage Expected'!I98+Summary!AK98</f>
        <v>17373963.438431229</v>
      </c>
      <c r="J98" s="37">
        <f>'Total Property Damage Expected'!J98+Summary!AL98</f>
        <v>11030793.758931475</v>
      </c>
      <c r="K98" s="37">
        <f>'Total Property Damage Expected'!K98+Summary!AM98</f>
        <v>8357196.2149112169</v>
      </c>
      <c r="L98" s="37">
        <f>'Total Property Damage Expected'!L98+Summary!AN98</f>
        <v>7418627.1161942445</v>
      </c>
      <c r="M98" s="37">
        <f>'Total Property Damage Expected'!M98+Summary!AO98</f>
        <v>3155587.5925362264</v>
      </c>
      <c r="N98" s="38">
        <f>'Total Property Damage Expected'!N98+Summary!AP98</f>
        <v>379484457.70436007</v>
      </c>
      <c r="O98" s="38">
        <f>'Total Property Damage Expected'!O98+Summary!AQ98</f>
        <v>686132544.21871328</v>
      </c>
      <c r="P98" s="38">
        <f>'Total Property Damage Expected'!P98+Summary!AR98</f>
        <v>512239488.81433082</v>
      </c>
      <c r="Q98" s="38">
        <f>'Total Property Damage Expected'!Q98+Summary!AS98</f>
        <v>186899194.0136739</v>
      </c>
      <c r="R98" s="38">
        <f>'Total Property Damage Expected'!R98+Summary!AT98</f>
        <v>126558655.52827367</v>
      </c>
      <c r="S98" s="38">
        <f>'Total Property Damage Expected'!S98+Summary!AU98</f>
        <v>70653036.184820011</v>
      </c>
    </row>
    <row r="99" spans="1:19" x14ac:dyDescent="0.35">
      <c r="A99">
        <v>2118</v>
      </c>
      <c r="B99" s="36">
        <f>'Total Property Damage Expected'!B99+Summary!AD99</f>
        <v>7771186.2387377061</v>
      </c>
      <c r="C99" s="36">
        <f>'Total Property Damage Expected'!C99+Summary!AE99</f>
        <v>9970010.2520239558</v>
      </c>
      <c r="D99" s="36">
        <f>'Total Property Damage Expected'!D99+Summary!AF99</f>
        <v>10512186.036121935</v>
      </c>
      <c r="E99" s="36">
        <f>'Total Property Damage Expected'!E99+Summary!AG99</f>
        <v>6912741.2472492391</v>
      </c>
      <c r="F99" s="36">
        <f>'Total Property Damage Expected'!F99+Summary!AH99</f>
        <v>5753087.4868174493</v>
      </c>
      <c r="G99" s="36">
        <f>'Total Property Damage Expected'!G99+Summary!AI99</f>
        <v>3448840.4044010364</v>
      </c>
      <c r="H99" s="37">
        <f>'Total Property Damage Expected'!H99+Summary!AJ99</f>
        <v>16412253.347375007</v>
      </c>
      <c r="I99" s="37">
        <f>'Total Property Damage Expected'!I99+Summary!AK99</f>
        <v>17527551.805520561</v>
      </c>
      <c r="J99" s="37">
        <f>'Total Property Damage Expected'!J99+Summary!AL99</f>
        <v>11128686.740257099</v>
      </c>
      <c r="K99" s="37">
        <f>'Total Property Damage Expected'!K99+Summary!AM99</f>
        <v>8432680.6689212508</v>
      </c>
      <c r="L99" s="37">
        <f>'Total Property Damage Expected'!L99+Summary!AN99</f>
        <v>7485200.1128041968</v>
      </c>
      <c r="M99" s="37">
        <f>'Total Property Damage Expected'!M99+Summary!AO99</f>
        <v>3183776.6877053995</v>
      </c>
      <c r="N99" s="38">
        <f>'Total Property Damage Expected'!N99+Summary!AP99</f>
        <v>383034306.0686366</v>
      </c>
      <c r="O99" s="38">
        <f>'Total Property Damage Expected'!O99+Summary!AQ99</f>
        <v>692594733.54654193</v>
      </c>
      <c r="P99" s="38">
        <f>'Total Property Damage Expected'!P99+Summary!AR99</f>
        <v>517109495.86435449</v>
      </c>
      <c r="Q99" s="38">
        <f>'Total Property Damage Expected'!Q99+Summary!AS99</f>
        <v>188746920.58586568</v>
      </c>
      <c r="R99" s="38">
        <f>'Total Property Damage Expected'!R99+Summary!AT99</f>
        <v>127792735.08057716</v>
      </c>
      <c r="S99" s="38">
        <f>'Total Property Damage Expected'!S99+Summary!AU99</f>
        <v>71335077.958250076</v>
      </c>
    </row>
    <row r="100" spans="1:19" x14ac:dyDescent="0.35">
      <c r="A100">
        <v>2119</v>
      </c>
      <c r="B100" s="36">
        <f>'Total Property Damage Expected'!B100+Summary!AD100</f>
        <v>7895143.4858030258</v>
      </c>
      <c r="C100" s="36">
        <f>'Total Property Damage Expected'!C100+Summary!AE100</f>
        <v>10129040.673646517</v>
      </c>
      <c r="D100" s="36">
        <f>'Total Property Damage Expected'!D100+Summary!AF100</f>
        <v>10679864.637772309</v>
      </c>
      <c r="E100" s="36">
        <f>'Total Property Damage Expected'!E100+Summary!AG100</f>
        <v>7023005.5426038541</v>
      </c>
      <c r="F100" s="36">
        <f>'Total Property Damage Expected'!F100+Summary!AH100</f>
        <v>5844854.2860014644</v>
      </c>
      <c r="G100" s="36">
        <f>'Total Property Damage Expected'!G100+Summary!AI100</f>
        <v>3503852.4384668465</v>
      </c>
      <c r="H100" s="37">
        <f>'Total Property Damage Expected'!H100+Summary!AJ100</f>
        <v>16556984.613745898</v>
      </c>
      <c r="I100" s="37">
        <f>'Total Property Damage Expected'!I100+Summary!AK100</f>
        <v>17682542.755763017</v>
      </c>
      <c r="J100" s="37">
        <f>'Total Property Damage Expected'!J100+Summary!AL100</f>
        <v>11227478.847378533</v>
      </c>
      <c r="K100" s="37">
        <f>'Total Property Damage Expected'!K100+Summary!AM100</f>
        <v>8508876.2967547383</v>
      </c>
      <c r="L100" s="37">
        <f>'Total Property Damage Expected'!L100+Summary!AN100</f>
        <v>7552394.5451240074</v>
      </c>
      <c r="M100" s="37">
        <f>'Total Property Damage Expected'!M100+Summary!AO100</f>
        <v>3212227.1975369663</v>
      </c>
      <c r="N100" s="38">
        <f>'Total Property Damage Expected'!N100+Summary!AP100</f>
        <v>386619858.03466928</v>
      </c>
      <c r="O100" s="38">
        <f>'Total Property Damage Expected'!O100+Summary!AQ100</f>
        <v>699122432.69473541</v>
      </c>
      <c r="P100" s="38">
        <f>'Total Property Damage Expected'!P100+Summary!AR100</f>
        <v>522029403.67984045</v>
      </c>
      <c r="Q100" s="38">
        <f>'Total Property Damage Expected'!Q100+Summary!AS100</f>
        <v>190614397.9515965</v>
      </c>
      <c r="R100" s="38">
        <f>'Total Property Damage Expected'!R100+Summary!AT100</f>
        <v>129039815.9979918</v>
      </c>
      <c r="S100" s="38">
        <f>'Total Property Damage Expected'!S100+Summary!AU100</f>
        <v>72024227.534830585</v>
      </c>
    </row>
    <row r="101" spans="1:19" x14ac:dyDescent="0.35">
      <c r="A101">
        <v>2120</v>
      </c>
      <c r="B101" s="36">
        <f>'Total Property Damage Expected'!B101+Summary!AD101</f>
        <v>8557199.9084467422</v>
      </c>
      <c r="C101" s="36">
        <f>'Total Property Damage Expected'!C101+Summary!AE101</f>
        <v>10978423.138356091</v>
      </c>
      <c r="D101" s="36">
        <f>'Total Property Damage Expected'!D101+Summary!AF101</f>
        <v>11575437.085457025</v>
      </c>
      <c r="E101" s="36">
        <f>'Total Property Damage Expected'!E101+Summary!AG101</f>
        <v>7611927.8255369281</v>
      </c>
      <c r="F101" s="36">
        <f>'Total Property Damage Expected'!F101+Summary!AH101</f>
        <v>6334981.3275710372</v>
      </c>
      <c r="G101" s="36">
        <f>'Total Property Damage Expected'!G101+Summary!AI101</f>
        <v>3797672.0523920623</v>
      </c>
      <c r="H101" s="37">
        <f>'Total Property Damage Expected'!H101+Summary!AJ101</f>
        <v>17819449.079408448</v>
      </c>
      <c r="I101" s="37">
        <f>'Total Property Damage Expected'!I101+Summary!AK101</f>
        <v>19031289.755494762</v>
      </c>
      <c r="J101" s="37">
        <f>'Total Property Damage Expected'!J101+Summary!AL101</f>
        <v>12084277.6306416</v>
      </c>
      <c r="K101" s="37">
        <f>'Total Property Damage Expected'!K101+Summary!AM101</f>
        <v>9159657.0179721043</v>
      </c>
      <c r="L101" s="37">
        <f>'Total Property Damage Expected'!L101+Summary!AN101</f>
        <v>8129545.2519894</v>
      </c>
      <c r="M101" s="37">
        <f>'Total Property Damage Expected'!M101+Summary!AO101</f>
        <v>3457563.4282407206</v>
      </c>
      <c r="N101" s="38">
        <f>'Total Property Damage Expected'!N101+Summary!AP101</f>
        <v>416324908.19788766</v>
      </c>
      <c r="O101" s="38">
        <f>'Total Property Damage Expected'!O101+Summary!AQ101</f>
        <v>752885834.16294932</v>
      </c>
      <c r="P101" s="38">
        <f>'Total Property Damage Expected'!P101+Summary!AR101</f>
        <v>562223975.96540952</v>
      </c>
      <c r="Q101" s="38">
        <f>'Total Property Damage Expected'!Q101+Summary!AS101</f>
        <v>205368511.96370417</v>
      </c>
      <c r="R101" s="38">
        <f>'Total Property Damage Expected'!R101+Summary!AT101</f>
        <v>139009189.11163887</v>
      </c>
      <c r="S101" s="38">
        <f>'Total Property Damage Expected'!S101+Summary!AU101</f>
        <v>77581144.929466039</v>
      </c>
    </row>
    <row r="102" spans="1:19" x14ac:dyDescent="0.35">
      <c r="A102">
        <v>2121</v>
      </c>
      <c r="B102" s="36">
        <f>'Total Property Damage Expected'!B102+Summary!AD102</f>
        <v>8693694.7640134711</v>
      </c>
      <c r="C102" s="36">
        <f>'Total Property Damage Expected'!C102+Summary!AE102</f>
        <v>11153538.631350616</v>
      </c>
      <c r="D102" s="36">
        <f>'Total Property Damage Expected'!D102+Summary!AF102</f>
        <v>11760075.475351555</v>
      </c>
      <c r="E102" s="36">
        <f>'Total Property Damage Expected'!E102+Summary!AG102</f>
        <v>7733344.7610119833</v>
      </c>
      <c r="F102" s="36">
        <f>'Total Property Damage Expected'!F102+Summary!AH102</f>
        <v>6436029.844676639</v>
      </c>
      <c r="G102" s="36">
        <f>'Total Property Damage Expected'!G102+Summary!AI102</f>
        <v>3858248.2576726452</v>
      </c>
      <c r="H102" s="37">
        <f>'Total Property Damage Expected'!H102+Summary!AJ102</f>
        <v>17976677.195454683</v>
      </c>
      <c r="I102" s="37">
        <f>'Total Property Damage Expected'!I102+Summary!AK102</f>
        <v>19199675.920404989</v>
      </c>
      <c r="J102" s="37">
        <f>'Total Property Damage Expected'!J102+Summary!AL102</f>
        <v>12191619.20536066</v>
      </c>
      <c r="K102" s="37">
        <f>'Total Property Damage Expected'!K102+Summary!AM102</f>
        <v>9242485.6892173607</v>
      </c>
      <c r="L102" s="37">
        <f>'Total Property Damage Expected'!L102+Summary!AN102</f>
        <v>8202576.5113258269</v>
      </c>
      <c r="M102" s="37">
        <f>'Total Property Damage Expected'!M102+Summary!AO102</f>
        <v>3488481.5213377788</v>
      </c>
      <c r="N102" s="38">
        <f>'Total Property Damage Expected'!N102+Summary!AP102</f>
        <v>420227543.32948071</v>
      </c>
      <c r="O102" s="38">
        <f>'Total Property Damage Expected'!O102+Summary!AQ102</f>
        <v>759991923.87793779</v>
      </c>
      <c r="P102" s="38">
        <f>'Total Property Damage Expected'!P102+Summary!AR102</f>
        <v>567580974.91540837</v>
      </c>
      <c r="Q102" s="38">
        <f>'Total Property Damage Expected'!Q102+Summary!AS102</f>
        <v>207403683.16839448</v>
      </c>
      <c r="R102" s="38">
        <f>'Total Property Damage Expected'!R102+Summary!AT102</f>
        <v>140367839.75442907</v>
      </c>
      <c r="S102" s="38">
        <f>'Total Property Damage Expected'!S102+Summary!AU102</f>
        <v>78331779.604546204</v>
      </c>
    </row>
    <row r="103" spans="1:19" x14ac:dyDescent="0.35">
      <c r="A103">
        <v>2122</v>
      </c>
      <c r="B103" s="36">
        <f>'Total Property Damage Expected'!B103+Summary!AD103</f>
        <v>8832366.8324296735</v>
      </c>
      <c r="C103" s="36">
        <f>'Total Property Damage Expected'!C103+Summary!AE103</f>
        <v>11331447.370287681</v>
      </c>
      <c r="D103" s="36">
        <f>'Total Property Damage Expected'!D103+Summary!AF103</f>
        <v>11947659.009759517</v>
      </c>
      <c r="E103" s="36">
        <f>'Total Property Damage Expected'!E103+Summary!AG103</f>
        <v>7856698.4032659307</v>
      </c>
      <c r="F103" s="36">
        <f>'Total Property Damage Expected'!F103+Summary!AH103</f>
        <v>6538690.1743956096</v>
      </c>
      <c r="G103" s="36">
        <f>'Total Property Damage Expected'!G103+Summary!AI103</f>
        <v>3919790.7066403008</v>
      </c>
      <c r="H103" s="37">
        <f>'Total Property Damage Expected'!H103+Summary!AJ103</f>
        <v>18135337.073634528</v>
      </c>
      <c r="I103" s="37">
        <f>'Total Property Damage Expected'!I103+Summary!AK103</f>
        <v>19369601.800274227</v>
      </c>
      <c r="J103" s="37">
        <f>'Total Property Damage Expected'!J103+Summary!AL103</f>
        <v>12299948.036578383</v>
      </c>
      <c r="K103" s="37">
        <f>'Total Property Damage Expected'!K103+Summary!AM103</f>
        <v>9326096.0080642588</v>
      </c>
      <c r="L103" s="37">
        <f>'Total Property Damage Expected'!L103+Summary!AN103</f>
        <v>8276290.5460539861</v>
      </c>
      <c r="M103" s="37">
        <f>'Total Property Damage Expected'!M103+Summary!AO103</f>
        <v>3519686.7598245959</v>
      </c>
      <c r="N103" s="38">
        <f>'Total Property Damage Expected'!N103+Summary!AP103</f>
        <v>424169526.17740917</v>
      </c>
      <c r="O103" s="38">
        <f>'Total Property Damage Expected'!O103+Summary!AQ103</f>
        <v>767170228.09407949</v>
      </c>
      <c r="P103" s="38">
        <f>'Total Property Damage Expected'!P103+Summary!AR103</f>
        <v>572993000.61508179</v>
      </c>
      <c r="Q103" s="38">
        <f>'Total Property Damage Expected'!Q103+Summary!AS103</f>
        <v>209460662.70799133</v>
      </c>
      <c r="R103" s="38">
        <f>'Total Property Damage Expected'!R103+Summary!AT103</f>
        <v>141740839.79727417</v>
      </c>
      <c r="S103" s="38">
        <f>'Total Property Damage Expected'!S103+Summary!AU103</f>
        <v>79090256.400523722</v>
      </c>
    </row>
    <row r="104" spans="1:19" x14ac:dyDescent="0.35">
      <c r="A104">
        <v>2123</v>
      </c>
      <c r="B104" s="36">
        <f>'Total Property Damage Expected'!B104+Summary!AD104</f>
        <v>8973250.84215286</v>
      </c>
      <c r="C104" s="36">
        <f>'Total Property Damage Expected'!C104+Summary!AE104</f>
        <v>11512193.909893785</v>
      </c>
      <c r="D104" s="36">
        <f>'Total Property Damage Expected'!D104+Summary!AF104</f>
        <v>12138234.666323053</v>
      </c>
      <c r="E104" s="36">
        <f>'Total Property Damage Expected'!E104+Summary!AG104</f>
        <v>7982019.6444731839</v>
      </c>
      <c r="F104" s="36">
        <f>'Total Property Damage Expected'!F104+Summary!AH104</f>
        <v>6642988.0265550232</v>
      </c>
      <c r="G104" s="36">
        <f>'Total Property Damage Expected'!G104+Summary!AI104</f>
        <v>3982314.8117306298</v>
      </c>
      <c r="H104" s="37">
        <f>'Total Property Damage Expected'!H104+Summary!AJ104</f>
        <v>18295442.358158179</v>
      </c>
      <c r="I104" s="37">
        <f>'Total Property Damage Expected'!I104+Summary!AK104</f>
        <v>19541082.151855767</v>
      </c>
      <c r="J104" s="37">
        <f>'Total Property Damage Expected'!J104+Summary!AL104</f>
        <v>12409273.66160631</v>
      </c>
      <c r="K104" s="37">
        <f>'Total Property Damage Expected'!K104+Summary!AM104</f>
        <v>9410495.7850356512</v>
      </c>
      <c r="L104" s="37">
        <f>'Total Property Damage Expected'!L104+Summary!AN104</f>
        <v>8350694.096979456</v>
      </c>
      <c r="M104" s="37">
        <f>'Total Property Damage Expected'!M104+Summary!AO104</f>
        <v>3551181.9540133383</v>
      </c>
      <c r="N104" s="38">
        <f>'Total Property Damage Expected'!N104+Summary!AP104</f>
        <v>428151285.84017491</v>
      </c>
      <c r="O104" s="38">
        <f>'Total Property Damage Expected'!O104+Summary!AQ104</f>
        <v>774421540.5227915</v>
      </c>
      <c r="P104" s="38">
        <f>'Total Property Damage Expected'!P104+Summary!AR104</f>
        <v>578460664.20856702</v>
      </c>
      <c r="Q104" s="38">
        <f>'Total Property Damage Expected'!Q104+Summary!AS104</f>
        <v>211539702.44754773</v>
      </c>
      <c r="R104" s="38">
        <f>'Total Property Damage Expected'!R104+Summary!AT104</f>
        <v>143128352.81474033</v>
      </c>
      <c r="S104" s="38">
        <f>'Total Property Damage Expected'!S104+Summary!AU104</f>
        <v>79856663.821738124</v>
      </c>
    </row>
    <row r="105" spans="1:19" x14ac:dyDescent="0.35">
      <c r="A105">
        <v>2124</v>
      </c>
      <c r="B105" s="36">
        <f>'Total Property Damage Expected'!B105+Summary!AD105</f>
        <v>9116382.0755899437</v>
      </c>
      <c r="C105" s="36">
        <f>'Total Property Damage Expected'!C105+Summary!AE105</f>
        <v>11695823.515582446</v>
      </c>
      <c r="D105" s="36">
        <f>'Total Property Damage Expected'!D105+Summary!AF105</f>
        <v>12331850.172018953</v>
      </c>
      <c r="E105" s="36">
        <f>'Total Property Damage Expected'!E105+Summary!AG105</f>
        <v>8109339.8695654729</v>
      </c>
      <c r="F105" s="36">
        <f>'Total Property Damage Expected'!F105+Summary!AH105</f>
        <v>6748949.521076275</v>
      </c>
      <c r="G105" s="36">
        <f>'Total Property Damage Expected'!G105+Summary!AI105</f>
        <v>4045836.2312211185</v>
      </c>
      <c r="H105" s="37">
        <f>'Total Property Damage Expected'!H105+Summary!AJ105</f>
        <v>18457006.831266176</v>
      </c>
      <c r="I105" s="37">
        <f>'Total Property Damage Expected'!I105+Summary!AK105</f>
        <v>19714131.88224557</v>
      </c>
      <c r="J105" s="37">
        <f>'Total Property Damage Expected'!J105+Summary!AL105</f>
        <v>12519605.715868371</v>
      </c>
      <c r="K105" s="37">
        <f>'Total Property Damage Expected'!K105+Summary!AM105</f>
        <v>9495692.9142331369</v>
      </c>
      <c r="L105" s="37">
        <f>'Total Property Damage Expected'!L105+Summary!AN105</f>
        <v>8425793.9760558773</v>
      </c>
      <c r="M105" s="37">
        <f>'Total Property Damage Expected'!M105+Summary!AO105</f>
        <v>3582969.9435791872</v>
      </c>
      <c r="N105" s="38">
        <f>'Total Property Damage Expected'!N105+Summary!AP105</f>
        <v>432173256.4483853</v>
      </c>
      <c r="O105" s="38">
        <f>'Total Property Damage Expected'!O105+Summary!AQ105</f>
        <v>781746664.2458055</v>
      </c>
      <c r="P105" s="38">
        <f>'Total Property Damage Expected'!P105+Summary!AR105</f>
        <v>583984584.11835885</v>
      </c>
      <c r="Q105" s="38">
        <f>'Total Property Damage Expected'!Q105+Summary!AS105</f>
        <v>213641057.34713319</v>
      </c>
      <c r="R105" s="38">
        <f>'Total Property Damage Expected'!R105+Summary!AT105</f>
        <v>144530544.37104866</v>
      </c>
      <c r="S105" s="38">
        <f>'Total Property Damage Expected'!S105+Summary!AU105</f>
        <v>80631091.440476</v>
      </c>
    </row>
    <row r="106" spans="1:19" x14ac:dyDescent="0.35">
      <c r="A106">
        <v>2125</v>
      </c>
      <c r="B106" s="36">
        <f>'Total Property Damage Expected'!B106+Summary!AD106</f>
        <v>9261796.3779332228</v>
      </c>
      <c r="C106" s="36">
        <f>'Total Property Damage Expected'!C106+Summary!AE106</f>
        <v>11882382.174790297</v>
      </c>
      <c r="D106" s="36">
        <f>'Total Property Damage Expected'!D106+Summary!AF106</f>
        <v>12528554.015111217</v>
      </c>
      <c r="E106" s="36">
        <f>'Total Property Damage Expected'!E106+Summary!AG106</f>
        <v>8238690.9640917629</v>
      </c>
      <c r="F106" s="36">
        <f>'Total Property Damage Expected'!F106+Summary!AH106</f>
        <v>6856601.1945164548</v>
      </c>
      <c r="G106" s="36">
        <f>'Total Property Damage Expected'!G106+Summary!AI106</f>
        <v>4110370.8731525349</v>
      </c>
      <c r="H106" s="37">
        <f>'Total Property Damage Expected'!H106+Summary!AJ106</f>
        <v>18620044.41472682</v>
      </c>
      <c r="I106" s="37">
        <f>'Total Property Damage Expected'!I106+Summary!AK106</f>
        <v>19888766.050525796</v>
      </c>
      <c r="J106" s="37">
        <f>'Total Property Damage Expected'!J106+Summary!AL106</f>
        <v>12630953.933984574</v>
      </c>
      <c r="K106" s="37">
        <f>'Total Property Damage Expected'!K106+Summary!AM106</f>
        <v>9581695.3742980007</v>
      </c>
      <c r="L106" s="37">
        <f>'Total Property Damage Expected'!L106+Summary!AN106</f>
        <v>8501597.0671919249</v>
      </c>
      <c r="M106" s="37">
        <f>'Total Property Damage Expected'!M106+Summary!AO106</f>
        <v>3615053.5978899701</v>
      </c>
      <c r="N106" s="38">
        <f>'Total Property Damage Expected'!N106+Summary!AP106</f>
        <v>436235877.22731692</v>
      </c>
      <c r="O106" s="38">
        <f>'Total Property Damage Expected'!O106+Summary!AQ106</f>
        <v>789146411.83225095</v>
      </c>
      <c r="P106" s="38">
        <f>'Total Property Damage Expected'!P106+Summary!AR106</f>
        <v>589565386.13684368</v>
      </c>
      <c r="Q106" s="38">
        <f>'Total Property Damage Expected'!Q106+Summary!AS106</f>
        <v>215764985.50163746</v>
      </c>
      <c r="R106" s="38">
        <f>'Total Property Damage Expected'!R106+Summary!AT106</f>
        <v>145947582.04548052</v>
      </c>
      <c r="S106" s="38">
        <f>'Total Property Damage Expected'!S106+Summary!AU106</f>
        <v>81413629.910529941</v>
      </c>
    </row>
    <row r="107" spans="1:19" x14ac:dyDescent="0.35">
      <c r="A107">
        <v>2126</v>
      </c>
      <c r="B107" s="36">
        <f>'Total Property Damage Expected'!B107+Summary!AD107</f>
        <v>9409530.1661373042</v>
      </c>
      <c r="C107" s="36">
        <f>'Total Property Damage Expected'!C107+Summary!AE107</f>
        <v>12071916.608493982</v>
      </c>
      <c r="D107" s="36">
        <f>'Total Property Damage Expected'!D107+Summary!AF107</f>
        <v>12728395.457294257</v>
      </c>
      <c r="E107" s="36">
        <f>'Total Property Damage Expected'!E107+Summary!AG107</f>
        <v>8370105.3222035319</v>
      </c>
      <c r="F107" s="36">
        <f>'Total Property Damage Expected'!F107+Summary!AH107</f>
        <v>6965970.0067140497</v>
      </c>
      <c r="G107" s="36">
        <f>'Total Property Damage Expected'!G107+Summary!AI107</f>
        <v>4175934.8993128734</v>
      </c>
      <c r="H107" s="37">
        <f>'Total Property Damage Expected'!H107+Summary!AJ107</f>
        <v>18784569.171350982</v>
      </c>
      <c r="I107" s="37">
        <f>'Total Property Damage Expected'!I107+Summary!AK107</f>
        <v>20064999.869427644</v>
      </c>
      <c r="J107" s="37">
        <f>'Total Property Damage Expected'!J107+Summary!AL107</f>
        <v>12743328.150867583</v>
      </c>
      <c r="K107" s="37">
        <f>'Total Property Damage Expected'!K107+Summary!AM107</f>
        <v>9668511.229383966</v>
      </c>
      <c r="L107" s="37">
        <f>'Total Property Damage Expected'!L107+Summary!AN107</f>
        <v>8578110.3270680718</v>
      </c>
      <c r="M107" s="37">
        <f>'Total Property Damage Expected'!M107+Summary!AO107</f>
        <v>3647435.816339747</v>
      </c>
      <c r="N107" s="38">
        <f>'Total Property Damage Expected'!N107+Summary!AP107</f>
        <v>440339592.56028903</v>
      </c>
      <c r="O107" s="38">
        <f>'Total Property Damage Expected'!O107+Summary!AQ107</f>
        <v>796621605.45726049</v>
      </c>
      <c r="P107" s="38">
        <f>'Total Property Damage Expected'!P107+Summary!AR107</f>
        <v>595203703.51902747</v>
      </c>
      <c r="Q107" s="38">
        <f>'Total Property Damage Expected'!Q107+Summary!AS107</f>
        <v>217911748.18110108</v>
      </c>
      <c r="R107" s="38">
        <f>'Total Property Damage Expected'!R107+Summary!AT107</f>
        <v>147379635.4581185</v>
      </c>
      <c r="S107" s="38">
        <f>'Total Property Damage Expected'!S107+Summary!AU107</f>
        <v>82204370.980935499</v>
      </c>
    </row>
    <row r="108" spans="1:19" x14ac:dyDescent="0.35">
      <c r="A108">
        <v>2127</v>
      </c>
      <c r="B108" s="36">
        <f>'Total Property Damage Expected'!B108+Summary!AD108</f>
        <v>9559620.438039206</v>
      </c>
      <c r="C108" s="36">
        <f>'Total Property Damage Expected'!C108+Summary!AE108</f>
        <v>12264474.282910762</v>
      </c>
      <c r="D108" s="36">
        <f>'Total Property Damage Expected'!D108+Summary!AF108</f>
        <v>12931424.546029774</v>
      </c>
      <c r="E108" s="36">
        <f>'Total Property Damage Expected'!E108+Summary!AG108</f>
        <v>8503615.8547674324</v>
      </c>
      <c r="F108" s="36">
        <f>'Total Property Damage Expected'!F108+Summary!AH108</f>
        <v>7077083.3475406505</v>
      </c>
      <c r="G108" s="36">
        <f>'Total Property Damage Expected'!G108+Summary!AI108</f>
        <v>4242544.7292848406</v>
      </c>
      <c r="H108" s="37">
        <f>'Total Property Damage Expected'!H108+Summary!AJ108</f>
        <v>18950595.306524649</v>
      </c>
      <c r="I108" s="37">
        <f>'Total Property Damage Expected'!I108+Summary!AK108</f>
        <v>20242848.7070137</v>
      </c>
      <c r="J108" s="37">
        <f>'Total Property Damage Expected'!J108+Summary!AL108</f>
        <v>12856738.302832292</v>
      </c>
      <c r="K108" s="37">
        <f>'Total Property Damage Expected'!K108+Summary!AM108</f>
        <v>9756148.6301418878</v>
      </c>
      <c r="L108" s="37">
        <f>'Total Property Damage Expected'!L108+Summary!AN108</f>
        <v>8655340.7859632596</v>
      </c>
      <c r="M108" s="37">
        <f>'Total Property Damage Expected'!M108+Summary!AO108</f>
        <v>3680119.5286864201</v>
      </c>
      <c r="N108" s="38">
        <f>'Total Property Damage Expected'!N108+Summary!AP108</f>
        <v>444484852.05286044</v>
      </c>
      <c r="O108" s="38">
        <f>'Total Property Damage Expected'!O108+Summary!AQ108</f>
        <v>804173077.02212048</v>
      </c>
      <c r="P108" s="38">
        <f>'Total Property Damage Expected'!P108+Summary!AR108</f>
        <v>600900177.07647824</v>
      </c>
      <c r="Q108" s="38">
        <f>'Total Property Damage Expected'!Q108+Summary!AS108</f>
        <v>220081609.87158185</v>
      </c>
      <c r="R108" s="38">
        <f>'Total Property Damage Expected'!R108+Summary!AT108</f>
        <v>148826876.29592678</v>
      </c>
      <c r="S108" s="38">
        <f>'Total Property Damage Expected'!S108+Summary!AU108</f>
        <v>83003407.509889245</v>
      </c>
    </row>
    <row r="109" spans="1:19" x14ac:dyDescent="0.35">
      <c r="A109">
        <v>2128</v>
      </c>
      <c r="B109" s="36">
        <f>'Total Property Damage Expected'!B109+Summary!AD109</f>
        <v>9712104.7816239465</v>
      </c>
      <c r="C109" s="36">
        <f>'Total Property Damage Expected'!C109+Summary!AE109</f>
        <v>12460103.421385759</v>
      </c>
      <c r="D109" s="36">
        <f>'Total Property Damage Expected'!D109+Summary!AF109</f>
        <v>13137692.127080452</v>
      </c>
      <c r="E109" s="36">
        <f>'Total Property Damage Expected'!E109+Summary!AG109</f>
        <v>8639255.9976073485</v>
      </c>
      <c r="F109" s="36">
        <f>'Total Property Damage Expected'!F109+Summary!AH109</f>
        <v>7189969.0437603621</v>
      </c>
      <c r="G109" s="36">
        <f>'Total Property Damage Expected'!G109+Summary!AI109</f>
        <v>4310217.0445579141</v>
      </c>
      <c r="H109" s="37">
        <f>'Total Property Damage Expected'!H109+Summary!AJ109</f>
        <v>19118137.169759266</v>
      </c>
      <c r="I109" s="37">
        <f>'Total Property Damage Expected'!I109+Summary!AK109</f>
        <v>20422328.08838005</v>
      </c>
      <c r="J109" s="37">
        <f>'Total Property Damage Expected'!J109+Summary!AL109</f>
        <v>12971194.428718526</v>
      </c>
      <c r="K109" s="37">
        <f>'Total Property Damage Expected'!K109+Summary!AM109</f>
        <v>9844615.8147165626</v>
      </c>
      <c r="L109" s="37">
        <f>'Total Property Damage Expected'!L109+Summary!AN109</f>
        <v>8733295.5485916268</v>
      </c>
      <c r="M109" s="37">
        <f>'Total Property Damage Expected'!M109+Summary!AO109</f>
        <v>3713107.6953934003</v>
      </c>
      <c r="N109" s="38">
        <f>'Total Property Damage Expected'!N109+Summary!AP109</f>
        <v>448672110.59785813</v>
      </c>
      <c r="O109" s="38">
        <f>'Total Property Damage Expected'!O109+Summary!AQ109</f>
        <v>811801668.27598429</v>
      </c>
      <c r="P109" s="38">
        <f>'Total Property Damage Expected'!P109+Summary!AR109</f>
        <v>606655455.27249432</v>
      </c>
      <c r="Q109" s="38">
        <f>'Total Property Damage Expected'!Q109+Summary!AS109</f>
        <v>222274838.31656215</v>
      </c>
      <c r="R109" s="38">
        <f>'Total Property Damage Expected'!R109+Summary!AT109</f>
        <v>150289478.339176</v>
      </c>
      <c r="S109" s="38">
        <f>'Total Property Damage Expected'!S109+Summary!AU109</f>
        <v>83810833.4788495</v>
      </c>
    </row>
    <row r="110" spans="1:19" x14ac:dyDescent="0.35">
      <c r="A110">
        <v>2129</v>
      </c>
      <c r="B110" s="36">
        <f>'Total Property Damage Expected'!B110+Summary!AD110</f>
        <v>9867021.3844379298</v>
      </c>
      <c r="C110" s="36">
        <f>'Total Property Damage Expected'!C110+Summary!AE110</f>
        <v>12658853.016468816</v>
      </c>
      <c r="D110" s="36">
        <f>'Total Property Damage Expected'!D110+Summary!AF110</f>
        <v>13347249.857243555</v>
      </c>
      <c r="E110" s="36">
        <f>'Total Property Damage Expected'!E110+Summary!AG110</f>
        <v>8777059.7198779266</v>
      </c>
      <c r="F110" s="36">
        <f>'Total Property Damage Expected'!F110+Summary!AH110</f>
        <v>7304655.3659986211</v>
      </c>
      <c r="G110" s="36">
        <f>'Total Property Damage Expected'!G110+Summary!AI110</f>
        <v>4378968.7927059801</v>
      </c>
      <c r="H110" s="37">
        <f>'Total Property Damage Expected'!H110+Summary!AJ110</f>
        <v>19287209.256260283</v>
      </c>
      <c r="I110" s="37">
        <f>'Total Property Damage Expected'!I110+Summary!AK110</f>
        <v>20603453.697378445</v>
      </c>
      <c r="J110" s="37">
        <f>'Total Property Damage Expected'!J110+Summary!AL110</f>
        <v>13086706.671027135</v>
      </c>
      <c r="K110" s="37">
        <f>'Total Property Damage Expected'!K110+Summary!AM110</f>
        <v>9933921.1097557712</v>
      </c>
      <c r="L110" s="37">
        <f>'Total Property Damage Expected'!L110+Summary!AN110</f>
        <v>8811981.7949493974</v>
      </c>
      <c r="M110" s="37">
        <f>'Total Property Damage Expected'!M110+Summary!AO110</f>
        <v>3746403.307975396</v>
      </c>
      <c r="N110" s="38">
        <f>'Total Property Damage Expected'!N110+Summary!AP110</f>
        <v>452901828.44125068</v>
      </c>
      <c r="O110" s="38">
        <f>'Total Property Damage Expected'!O110+Summary!AQ110</f>
        <v>819508230.93916917</v>
      </c>
      <c r="P110" s="38">
        <f>'Total Property Damage Expected'!P110+Summary!AR110</f>
        <v>612470194.31851816</v>
      </c>
      <c r="Q110" s="38">
        <f>'Total Property Damage Expected'!Q110+Summary!AS110</f>
        <v>224491704.55890673</v>
      </c>
      <c r="R110" s="38">
        <f>'Total Property Damage Expected'!R110+Summary!AT110</f>
        <v>151767617.48821715</v>
      </c>
      <c r="S110" s="38">
        <f>'Total Property Damage Expected'!S110+Summary!AU110</f>
        <v>84626744.00682281</v>
      </c>
    </row>
    <row r="111" spans="1:19" x14ac:dyDescent="0.35">
      <c r="A111">
        <v>2130</v>
      </c>
      <c r="B111" s="36">
        <f>'Total Property Damage Expected'!B111+Summary!AD111</f>
        <v>10672769.481033366</v>
      </c>
      <c r="C111" s="36">
        <f>'Total Property Damage Expected'!C111+Summary!AE111</f>
        <v>13692584.101635832</v>
      </c>
      <c r="D111" s="36">
        <f>'Total Property Damage Expected'!D111+Summary!AF111</f>
        <v>14437195.925893972</v>
      </c>
      <c r="E111" s="36">
        <f>'Total Property Damage Expected'!E111+Summary!AG111</f>
        <v>9493800.759291308</v>
      </c>
      <c r="F111" s="36">
        <f>'Total Property Damage Expected'!F111+Summary!AH111</f>
        <v>7901158.8018502826</v>
      </c>
      <c r="G111" s="36">
        <f>'Total Property Damage Expected'!G111+Summary!AI111</f>
        <v>4736558.5487531805</v>
      </c>
      <c r="H111" s="37">
        <f>'Total Property Damage Expected'!H111+Summary!AJ111</f>
        <v>20716322.810802918</v>
      </c>
      <c r="I111" s="37">
        <f>'Total Property Damage Expected'!I111+Summary!AK111</f>
        <v>22130657.443580676</v>
      </c>
      <c r="J111" s="37">
        <f>'Total Property Damage Expected'!J111+Summary!AL111</f>
        <v>14057249.614204673</v>
      </c>
      <c r="K111" s="37">
        <f>'Total Property Damage Expected'!K111+Summary!AM111</f>
        <v>10672411.630221479</v>
      </c>
      <c r="L111" s="37">
        <f>'Total Property Damage Expected'!L111+Summary!AN111</f>
        <v>9466486.7055049632</v>
      </c>
      <c r="M111" s="37">
        <f>'Total Property Damage Expected'!M111+Summary!AO111</f>
        <v>4024493.4813603484</v>
      </c>
      <c r="N111" s="38">
        <f>'Total Property Damage Expected'!N111+Summary!AP111</f>
        <v>486743679.67711425</v>
      </c>
      <c r="O111" s="38">
        <f>'Total Property Damage Expected'!O111+Summary!AQ111</f>
        <v>880801465.12928581</v>
      </c>
      <c r="P111" s="38">
        <f>'Total Property Damage Expected'!P111+Summary!AR111</f>
        <v>658338485.41717136</v>
      </c>
      <c r="Q111" s="38">
        <f>'Total Property Damage Expected'!Q111+Summary!AS111</f>
        <v>241397125.18982595</v>
      </c>
      <c r="R111" s="38">
        <f>'Total Property Damage Expected'!R111+Summary!AT111</f>
        <v>163174143.40373611</v>
      </c>
      <c r="S111" s="38">
        <f>'Total Property Damage Expected'!S111+Summary!AU111</f>
        <v>90978064.940538615</v>
      </c>
    </row>
    <row r="112" spans="1:19" x14ac:dyDescent="0.35">
      <c r="A112">
        <v>2131</v>
      </c>
      <c r="B112" s="36">
        <f>'Total Property Damage Expected'!B112+Summary!AD112</f>
        <v>10843009.529693754</v>
      </c>
      <c r="C112" s="36">
        <f>'Total Property Damage Expected'!C112+Summary!AE112</f>
        <v>13910992.846235011</v>
      </c>
      <c r="D112" s="36">
        <f>'Total Property Damage Expected'!D112+Summary!AF112</f>
        <v>14667481.883190388</v>
      </c>
      <c r="E112" s="36">
        <f>'Total Property Damage Expected'!E112+Summary!AG112</f>
        <v>9645235.2211810723</v>
      </c>
      <c r="F112" s="36">
        <f>'Total Property Damage Expected'!F112+Summary!AH112</f>
        <v>8027189.2254709564</v>
      </c>
      <c r="G112" s="36">
        <f>'Total Property Damage Expected'!G112+Summary!AI112</f>
        <v>4812110.8184106005</v>
      </c>
      <c r="H112" s="37">
        <f>'Total Property Damage Expected'!H112+Summary!AJ112</f>
        <v>20899635.488289829</v>
      </c>
      <c r="I112" s="37">
        <f>'Total Property Damage Expected'!I112+Summary!AK112</f>
        <v>22327054.111014176</v>
      </c>
      <c r="J112" s="37">
        <f>'Total Property Damage Expected'!J112+Summary!AL112</f>
        <v>14182514.668318618</v>
      </c>
      <c r="K112" s="37">
        <f>'Total Property Damage Expected'!K112+Summary!AM112</f>
        <v>10769304.642157946</v>
      </c>
      <c r="L112" s="37">
        <f>'Total Property Damage Expected'!L112+Summary!AN112</f>
        <v>9551843.0821780507</v>
      </c>
      <c r="M112" s="37">
        <f>'Total Property Damage Expected'!M112+Summary!AO112</f>
        <v>4060606.9441826371</v>
      </c>
      <c r="N112" s="38">
        <f>'Total Property Damage Expected'!N112+Summary!AP112</f>
        <v>491338872.10403055</v>
      </c>
      <c r="O112" s="38">
        <f>'Total Property Damage Expected'!O112+Summary!AQ112</f>
        <v>889175266.63678002</v>
      </c>
      <c r="P112" s="38">
        <f>'Total Property Damage Expected'!P112+Summary!AR112</f>
        <v>664658053.96544063</v>
      </c>
      <c r="Q112" s="38">
        <f>'Total Property Damage Expected'!Q112+Summary!AS112</f>
        <v>243808587.57712001</v>
      </c>
      <c r="R112" s="38">
        <f>'Total Property Damage Expected'!R112+Summary!AT112</f>
        <v>164781540.92891201</v>
      </c>
      <c r="S112" s="38">
        <f>'Total Property Damage Expected'!S112+Summary!AU112</f>
        <v>91865122.453477263</v>
      </c>
    </row>
    <row r="113" spans="1:19" x14ac:dyDescent="0.35">
      <c r="A113">
        <v>2132</v>
      </c>
      <c r="B113" s="36">
        <f>'Total Property Damage Expected'!B113+Summary!AD113</f>
        <v>11015965.056676745</v>
      </c>
      <c r="C113" s="36">
        <f>'Total Property Damage Expected'!C113+Summary!AE113</f>
        <v>14132885.402170556</v>
      </c>
      <c r="D113" s="36">
        <f>'Total Property Damage Expected'!D113+Summary!AF113</f>
        <v>14901441.103799164</v>
      </c>
      <c r="E113" s="36">
        <f>'Total Property Damage Expected'!E113+Summary!AG113</f>
        <v>9799085.19576478</v>
      </c>
      <c r="F113" s="36">
        <f>'Total Property Damage Expected'!F113+Summary!AH113</f>
        <v>8155229.9450591402</v>
      </c>
      <c r="G113" s="36">
        <f>'Total Property Damage Expected'!G113+Summary!AI113</f>
        <v>4888868.2131375484</v>
      </c>
      <c r="H113" s="37">
        <f>'Total Property Damage Expected'!H113+Summary!AJ113</f>
        <v>21084624.606967669</v>
      </c>
      <c r="I113" s="37">
        <f>'Total Property Damage Expected'!I113+Summary!AK113</f>
        <v>22525254.608637713</v>
      </c>
      <c r="J113" s="37">
        <f>'Total Property Damage Expected'!J113+Summary!AL113</f>
        <v>14308937.216536533</v>
      </c>
      <c r="K113" s="37">
        <f>'Total Property Damage Expected'!K113+Summary!AM113</f>
        <v>10867117.143916789</v>
      </c>
      <c r="L113" s="37">
        <f>'Total Property Damage Expected'!L113+Summary!AN113</f>
        <v>9638001.6768549625</v>
      </c>
      <c r="M113" s="37">
        <f>'Total Property Damage Expected'!M113+Summary!AO113</f>
        <v>4097057.4950241647</v>
      </c>
      <c r="N113" s="38">
        <f>'Total Property Damage Expected'!N113+Summary!AP113</f>
        <v>495980774.97189522</v>
      </c>
      <c r="O113" s="38">
        <f>'Total Property Damage Expected'!O113+Summary!AQ113</f>
        <v>897634868.06080449</v>
      </c>
      <c r="P113" s="38">
        <f>'Total Property Damage Expected'!P113+Summary!AR113</f>
        <v>671043075.6871376</v>
      </c>
      <c r="Q113" s="38">
        <f>'Total Property Damage Expected'!Q113+Summary!AS113</f>
        <v>246246103.8638646</v>
      </c>
      <c r="R113" s="38">
        <f>'Total Property Damage Expected'!R113+Summary!AT113</f>
        <v>166406056.13720465</v>
      </c>
      <c r="S113" s="38">
        <f>'Total Property Damage Expected'!S113+Summary!AU113</f>
        <v>92761524.52643463</v>
      </c>
    </row>
    <row r="114" spans="1:19" x14ac:dyDescent="0.35">
      <c r="A114">
        <v>2133</v>
      </c>
      <c r="B114" s="36">
        <f>'Total Property Damage Expected'!B114+Summary!AD114</f>
        <v>11191679.376246985</v>
      </c>
      <c r="C114" s="36">
        <f>'Total Property Damage Expected'!C114+Summary!AE114</f>
        <v>14358317.339293614</v>
      </c>
      <c r="D114" s="36">
        <f>'Total Property Damage Expected'!D114+Summary!AF114</f>
        <v>15139132.17949689</v>
      </c>
      <c r="E114" s="36">
        <f>'Total Property Damage Expected'!E114+Summary!AG114</f>
        <v>9955389.2125917953</v>
      </c>
      <c r="F114" s="36">
        <f>'Total Property Damage Expected'!F114+Summary!AH114</f>
        <v>8285313.0266014496</v>
      </c>
      <c r="G114" s="36">
        <f>'Total Property Damage Expected'!G114+Summary!AI114</f>
        <v>4966849.9557375191</v>
      </c>
      <c r="H114" s="37">
        <f>'Total Property Damage Expected'!H114+Summary!AJ114</f>
        <v>21271306.237127338</v>
      </c>
      <c r="I114" s="37">
        <f>'Total Property Damage Expected'!I114+Summary!AK114</f>
        <v>22725276.32957156</v>
      </c>
      <c r="J114" s="37">
        <f>'Total Property Damage Expected'!J114+Summary!AL114</f>
        <v>14436528.51120571</v>
      </c>
      <c r="K114" s="37">
        <f>'Total Property Damage Expected'!K114+Summary!AM114</f>
        <v>10965858.388617275</v>
      </c>
      <c r="L114" s="37">
        <f>'Total Property Damage Expected'!L114+Summary!AN114</f>
        <v>9724970.4637639448</v>
      </c>
      <c r="M114" s="37">
        <f>'Total Property Damage Expected'!M114+Summary!AO114</f>
        <v>4133848.4548950316</v>
      </c>
      <c r="N114" s="38">
        <f>'Total Property Damage Expected'!N114+Summary!AP114</f>
        <v>500669901.81176376</v>
      </c>
      <c r="O114" s="38">
        <f>'Total Property Damage Expected'!O114+Summary!AQ114</f>
        <v>906181220.02099109</v>
      </c>
      <c r="P114" s="38">
        <f>'Total Property Damage Expected'!P114+Summary!AR114</f>
        <v>677494283.28700447</v>
      </c>
      <c r="Q114" s="38">
        <f>'Total Property Damage Expected'!Q114+Summary!AS114</f>
        <v>248709977.13329026</v>
      </c>
      <c r="R114" s="38">
        <f>'Total Property Damage Expected'!R114+Summary!AT114</f>
        <v>168047885.62735501</v>
      </c>
      <c r="S114" s="38">
        <f>'Total Property Damage Expected'!S114+Summary!AU114</f>
        <v>93667377.431181461</v>
      </c>
    </row>
    <row r="115" spans="1:19" x14ac:dyDescent="0.35">
      <c r="A115">
        <v>2134</v>
      </c>
      <c r="B115" s="36">
        <f>'Total Property Damage Expected'!B115+Summary!AD115</f>
        <v>11370196.493569683</v>
      </c>
      <c r="C115" s="36">
        <f>'Total Property Damage Expected'!C115+Summary!AE115</f>
        <v>14587345.113843277</v>
      </c>
      <c r="D115" s="36">
        <f>'Total Property Damage Expected'!D115+Summary!AF115</f>
        <v>15380614.636650462</v>
      </c>
      <c r="E115" s="36">
        <f>'Total Property Damage Expected'!E115+Summary!AG115</f>
        <v>10114186.415791636</v>
      </c>
      <c r="F115" s="36">
        <f>'Total Property Damage Expected'!F115+Summary!AH115</f>
        <v>8417471.0475651529</v>
      </c>
      <c r="G115" s="36">
        <f>'Total Property Damage Expected'!G115+Summary!AI115</f>
        <v>5046075.575634608</v>
      </c>
      <c r="H115" s="37">
        <f>'Total Property Damage Expected'!H115+Summary!AJ115</f>
        <v>21459696.612824235</v>
      </c>
      <c r="I115" s="37">
        <f>'Total Property Damage Expected'!I115+Summary!AK115</f>
        <v>22927136.84545647</v>
      </c>
      <c r="J115" s="37">
        <f>'Total Property Damage Expected'!J115+Summary!AL115</f>
        <v>14565299.921306005</v>
      </c>
      <c r="K115" s="37">
        <f>'Total Property Damage Expected'!K115+Summary!AM115</f>
        <v>11065537.729179312</v>
      </c>
      <c r="L115" s="37">
        <f>'Total Property Damage Expected'!L115+Summary!AN115</f>
        <v>9812757.5019601882</v>
      </c>
      <c r="M115" s="37">
        <f>'Total Property Damage Expected'!M115+Summary!AO115</f>
        <v>4170983.1797734587</v>
      </c>
      <c r="N115" s="38">
        <f>'Total Property Damage Expected'!N115+Summary!AP115</f>
        <v>505406772.21863568</v>
      </c>
      <c r="O115" s="38">
        <f>'Total Property Damage Expected'!O115+Summary!AQ115</f>
        <v>914815284.43552947</v>
      </c>
      <c r="P115" s="38">
        <f>'Total Property Damage Expected'!P115+Summary!AR115</f>
        <v>684012418.25281739</v>
      </c>
      <c r="Q115" s="38">
        <f>'Total Property Damage Expected'!Q115+Summary!AS115</f>
        <v>251200514.21381754</v>
      </c>
      <c r="R115" s="38">
        <f>'Total Property Damage Expected'!R115+Summary!AT115</f>
        <v>169707228.4035866</v>
      </c>
      <c r="S115" s="38">
        <f>'Total Property Damage Expected'!S115+Summary!AU115</f>
        <v>94582788.729721308</v>
      </c>
    </row>
    <row r="116" spans="1:19" x14ac:dyDescent="0.35">
      <c r="A116">
        <v>2135</v>
      </c>
      <c r="B116" s="36">
        <f>'Total Property Damage Expected'!B116+Summary!AD116</f>
        <v>11551561.115731096</v>
      </c>
      <c r="C116" s="36">
        <f>'Total Property Damage Expected'!C116+Summary!AE116</f>
        <v>14820026.082585245</v>
      </c>
      <c r="D116" s="36">
        <f>'Total Property Damage Expected'!D116+Summary!AF116</f>
        <v>15625948.951124622</v>
      </c>
      <c r="E116" s="36">
        <f>'Total Property Damage Expected'!E116+Summary!AG116</f>
        <v>10275516.573877079</v>
      </c>
      <c r="F116" s="36">
        <f>'Total Property Damage Expected'!F116+Summary!AH116</f>
        <v>8551737.1050567403</v>
      </c>
      <c r="G116" s="36">
        <f>'Total Property Damage Expected'!G116+Summary!AI116</f>
        <v>5126564.9137643818</v>
      </c>
      <c r="H116" s="37">
        <f>'Total Property Damage Expected'!H116+Summary!AJ116</f>
        <v>21649812.133668981</v>
      </c>
      <c r="I116" s="37">
        <f>'Total Property Damage Expected'!I116+Summary!AK116</f>
        <v>23130853.908420824</v>
      </c>
      <c r="J116" s="37">
        <f>'Total Property Damage Expected'!J116+Summary!AL116</f>
        <v>14695262.933748402</v>
      </c>
      <c r="K116" s="37">
        <f>'Total Property Damage Expected'!K116+Summary!AM116</f>
        <v>11166164.619479742</v>
      </c>
      <c r="L116" s="37">
        <f>'Total Property Damage Expected'!L116+Summary!AN116</f>
        <v>9901370.936295459</v>
      </c>
      <c r="M116" s="37">
        <f>'Total Property Damage Expected'!M116+Summary!AO116</f>
        <v>4208465.0610014359</v>
      </c>
      <c r="N116" s="38">
        <f>'Total Property Damage Expected'!N116+Summary!AP116</f>
        <v>510191911.92723608</v>
      </c>
      <c r="O116" s="38">
        <f>'Total Property Damage Expected'!O116+Summary!AQ116</f>
        <v>923538034.66305017</v>
      </c>
      <c r="P116" s="38">
        <f>'Total Property Damage Expected'!P116+Summary!AR116</f>
        <v>690598230.96636808</v>
      </c>
      <c r="Q116" s="38">
        <f>'Total Property Damage Expected'!Q116+Summary!AS116</f>
        <v>253718025.72740769</v>
      </c>
      <c r="R116" s="38">
        <f>'Total Property Damage Expected'!R116+Summary!AT116</f>
        <v>171384285.90644807</v>
      </c>
      <c r="S116" s="38">
        <f>'Total Property Damage Expected'!S116+Summary!AU116</f>
        <v>95507867.290743381</v>
      </c>
    </row>
    <row r="117" spans="1:19" x14ac:dyDescent="0.35">
      <c r="A117">
        <v>2136</v>
      </c>
      <c r="B117" s="36">
        <f>'Total Property Damage Expected'!B117+Summary!AD117</f>
        <v>11735818.662934776</v>
      </c>
      <c r="C117" s="36">
        <f>'Total Property Damage Expected'!C117+Summary!AE117</f>
        <v>15056418.517176013</v>
      </c>
      <c r="D117" s="36">
        <f>'Total Property Damage Expected'!D117+Summary!AF117</f>
        <v>15875196.563427275</v>
      </c>
      <c r="E117" s="36">
        <f>'Total Property Damage Expected'!E117+Summary!AG117</f>
        <v>10439420.08970361</v>
      </c>
      <c r="F117" s="36">
        <f>'Total Property Damage Expected'!F117+Summary!AH117</f>
        <v>8688144.824110629</v>
      </c>
      <c r="G117" s="36">
        <f>'Total Property Damage Expected'!G117+Summary!AI117</f>
        <v>5208338.1275427602</v>
      </c>
      <c r="H117" s="37">
        <f>'Total Property Damage Expected'!H117+Summary!AJ117</f>
        <v>21841669.366639182</v>
      </c>
      <c r="I117" s="37">
        <f>'Total Property Damage Expected'!I117+Summary!AK117</f>
        <v>23336445.453071032</v>
      </c>
      <c r="J117" s="37">
        <f>'Total Property Damage Expected'!J117+Summary!AL117</f>
        <v>14826429.154689033</v>
      </c>
      <c r="K117" s="37">
        <f>'Total Property Damage Expected'!K117+Summary!AM117</f>
        <v>11267748.615522906</v>
      </c>
      <c r="L117" s="37">
        <f>'Total Property Damage Expected'!L117+Summary!AN117</f>
        <v>9990818.9983995929</v>
      </c>
      <c r="M117" s="37">
        <f>'Total Property Damage Expected'!M117+Summary!AO117</f>
        <v>4246297.5256851632</v>
      </c>
      <c r="N117" s="38">
        <f>'Total Property Damage Expected'!N117+Summary!AP117</f>
        <v>515025852.88878417</v>
      </c>
      <c r="O117" s="38">
        <f>'Total Property Damage Expected'!O117+Summary!AQ117</f>
        <v>932350455.64635754</v>
      </c>
      <c r="P117" s="38">
        <f>'Total Property Damage Expected'!P117+Summary!AR117</f>
        <v>697252480.81589937</v>
      </c>
      <c r="Q117" s="38">
        <f>'Total Property Damage Expected'!Q117+Summary!AS117</f>
        <v>256262826.13855591</v>
      </c>
      <c r="R117" s="38">
        <f>'Total Property Damage Expected'!R117+Summary!AT117</f>
        <v>173079262.04406413</v>
      </c>
      <c r="S117" s="38">
        <f>'Total Property Damage Expected'!S117+Summary!AU117</f>
        <v>96442723.306292489</v>
      </c>
    </row>
    <row r="118" spans="1:19" x14ac:dyDescent="0.35">
      <c r="A118">
        <v>2137</v>
      </c>
      <c r="B118" s="36">
        <f>'Total Property Damage Expected'!B118+Summary!AD118</f>
        <v>11923015.279876424</v>
      </c>
      <c r="C118" s="36">
        <f>'Total Property Damage Expected'!C118+Summary!AE118</f>
        <v>15296581.61875619</v>
      </c>
      <c r="D118" s="36">
        <f>'Total Property Damage Expected'!D118+Summary!AF118</f>
        <v>16128419.894096404</v>
      </c>
      <c r="E118" s="36">
        <f>'Total Property Damage Expected'!E118+Summary!AG118</f>
        <v>10605938.01058775</v>
      </c>
      <c r="F118" s="36">
        <f>'Total Property Damage Expected'!F118+Summary!AH118</f>
        <v>8826728.366110066</v>
      </c>
      <c r="G118" s="36">
        <f>'Total Property Damage Expected'!G118+Summary!AI118</f>
        <v>5291415.6959141502</v>
      </c>
      <c r="H118" s="37">
        <f>'Total Property Damage Expected'!H118+Summary!AJ118</f>
        <v>22035285.047912449</v>
      </c>
      <c r="I118" s="37">
        <f>'Total Property Damage Expected'!I118+Summary!AK118</f>
        <v>23543929.598505452</v>
      </c>
      <c r="J118" s="37">
        <f>'Total Property Damage Expected'!J118+Summary!AL118</f>
        <v>14958810.310858939</v>
      </c>
      <c r="K118" s="37">
        <f>'Total Property Damage Expected'!K118+Summary!AM118</f>
        <v>11370299.376625692</v>
      </c>
      <c r="L118" s="37">
        <f>'Total Property Damage Expected'!L118+Summary!AN118</f>
        <v>10081110.007673973</v>
      </c>
      <c r="M118" s="37">
        <f>'Total Property Damage Expected'!M118+Summary!AO118</f>
        <v>4284484.0371003384</v>
      </c>
      <c r="N118" s="38">
        <f>'Total Property Damage Expected'!N118+Summary!AP118</f>
        <v>519909133.34876037</v>
      </c>
      <c r="O118" s="38">
        <f>'Total Property Damage Expected'!O118+Summary!AQ118</f>
        <v>941253544.05804038</v>
      </c>
      <c r="P118" s="38">
        <f>'Total Property Damage Expected'!P118+Summary!AR118</f>
        <v>703975936.3100158</v>
      </c>
      <c r="Q118" s="38">
        <f>'Total Property Damage Expected'!Q118+Summary!AS118</f>
        <v>258835233.80393565</v>
      </c>
      <c r="R118" s="38">
        <f>'Total Property Damage Expected'!R118+Summary!AT118</f>
        <v>174792363.22379979</v>
      </c>
      <c r="S118" s="38">
        <f>'Total Property Damage Expected'!S118+Summary!AU118</f>
        <v>97387468.3086586</v>
      </c>
    </row>
    <row r="119" spans="1:19" x14ac:dyDescent="0.35">
      <c r="A119">
        <v>2138</v>
      </c>
      <c r="B119" s="36">
        <f>'Total Property Damage Expected'!B119+Summary!AD119</f>
        <v>12113197.84730017</v>
      </c>
      <c r="C119" s="36">
        <f>'Total Property Damage Expected'!C119+Summary!AE119</f>
        <v>15540575.532776576</v>
      </c>
      <c r="D119" s="36">
        <f>'Total Property Damage Expected'!D119+Summary!AF119</f>
        <v>16385682.359332399</v>
      </c>
      <c r="E119" s="36">
        <f>'Total Property Damage Expected'!E119+Summary!AG119</f>
        <v>10775112.038586779</v>
      </c>
      <c r="F119" s="36">
        <f>'Total Property Damage Expected'!F119+Summary!AH119</f>
        <v>8967522.4373423737</v>
      </c>
      <c r="G119" s="36">
        <f>'Total Property Damage Expected'!G119+Summary!AI119</f>
        <v>5375818.4244801141</v>
      </c>
      <c r="H119" s="37">
        <f>'Total Property Damage Expected'!H119+Summary!AJ119</f>
        <v>22230676.084720969</v>
      </c>
      <c r="I119" s="37">
        <f>'Total Property Damage Expected'!I119+Summary!AK119</f>
        <v>23753324.650352187</v>
      </c>
      <c r="J119" s="37">
        <f>'Total Property Damage Expected'!J119+Summary!AL119</f>
        <v>15092418.250909669</v>
      </c>
      <c r="K119" s="37">
        <f>'Total Property Damage Expected'!K119+Summary!AM119</f>
        <v>11473826.666617235</v>
      </c>
      <c r="L119" s="37">
        <f>'Total Property Damage Expected'!L119+Summary!AN119</f>
        <v>10172252.372297162</v>
      </c>
      <c r="M119" s="37">
        <f>'Total Property Damage Expected'!M119+Summary!AO119</f>
        <v>4323028.0951023651</v>
      </c>
      <c r="N119" s="38">
        <f>'Total Property Damage Expected'!N119+Summary!AP119</f>
        <v>524842297.92568517</v>
      </c>
      <c r="O119" s="38">
        <f>'Total Property Damage Expected'!O119+Summary!AQ119</f>
        <v>950248308.44798481</v>
      </c>
      <c r="P119" s="38">
        <f>'Total Property Damage Expected'!P119+Summary!AR119</f>
        <v>710769375.1930871</v>
      </c>
      <c r="Q119" s="38">
        <f>'Total Property Damage Expected'!Q119+Summary!AS119</f>
        <v>261435571.02270338</v>
      </c>
      <c r="R119" s="38">
        <f>'Total Property Damage Expected'!R119+Summary!AT119</f>
        <v>176523798.38434404</v>
      </c>
      <c r="S119" s="38">
        <f>'Total Property Damage Expected'!S119+Summary!AU119</f>
        <v>98342215.187489495</v>
      </c>
    </row>
    <row r="120" spans="1:19" x14ac:dyDescent="0.35">
      <c r="A120">
        <v>2139</v>
      </c>
      <c r="B120" s="36">
        <f>'Total Property Damage Expected'!B120+Summary!AD120</f>
        <v>12306413.993739193</v>
      </c>
      <c r="C120" s="36">
        <f>'Total Property Damage Expected'!C120+Summary!AE120</f>
        <v>15788461.36406075</v>
      </c>
      <c r="D120" s="36">
        <f>'Total Property Damage Expected'!D120+Summary!AF120</f>
        <v>16647048.386879761</v>
      </c>
      <c r="E120" s="36">
        <f>'Total Property Damage Expected'!E120+Summary!AG120</f>
        <v>10946984.540942421</v>
      </c>
      <c r="F120" s="36">
        <f>'Total Property Damage Expected'!F120+Summary!AH120</f>
        <v>9110562.297690643</v>
      </c>
      <c r="G120" s="36">
        <f>'Total Property Damage Expected'!G120+Summary!AI120</f>
        <v>5461567.4507098356</v>
      </c>
      <c r="H120" s="37">
        <f>'Total Property Damage Expected'!H120+Summary!AJ120</f>
        <v>22427859.557227921</v>
      </c>
      <c r="I120" s="37">
        <f>'Total Property Damage Expected'!I120+Summary!AK120</f>
        <v>23964649.102831028</v>
      </c>
      <c r="J120" s="37">
        <f>'Total Property Damage Expected'!J120+Summary!AL120</f>
        <v>15227264.946775038</v>
      </c>
      <c r="K120" s="37">
        <f>'Total Property Damage Expected'!K120+Summary!AM120</f>
        <v>11578340.355053471</v>
      </c>
      <c r="L120" s="37">
        <f>'Total Property Damage Expected'!L120+Summary!AN120</f>
        <v>10264254.590242853</v>
      </c>
      <c r="M120" s="37">
        <f>'Total Property Damage Expected'!M120+Summary!AO120</f>
        <v>4361933.2365415301</v>
      </c>
      <c r="N120" s="38">
        <f>'Total Property Damage Expected'!N120+Summary!AP120</f>
        <v>529825897.69092578</v>
      </c>
      <c r="O120" s="38">
        <f>'Total Property Damage Expected'!O120+Summary!AQ120</f>
        <v>959335769.39281225</v>
      </c>
      <c r="P120" s="38">
        <f>'Total Property Damage Expected'!P120+Summary!AR120</f>
        <v>717633584.56216586</v>
      </c>
      <c r="Q120" s="38">
        <f>'Total Property Damage Expected'!Q120+Summary!AS120</f>
        <v>264064164.08747214</v>
      </c>
      <c r="R120" s="38">
        <f>'Total Property Damage Expected'!R120+Summary!AT120</f>
        <v>178273779.02821839</v>
      </c>
      <c r="S120" s="38">
        <f>'Total Property Damage Expected'!S120+Summary!AU120</f>
        <v>99307078.207128942</v>
      </c>
    </row>
    <row r="121" spans="1:19" x14ac:dyDescent="0.35">
      <c r="A121">
        <v>2140</v>
      </c>
      <c r="B121" s="36">
        <f>'Total Property Damage Expected'!B121+Summary!AD121</f>
        <v>13286038.619603029</v>
      </c>
      <c r="C121" s="36">
        <f>'Total Property Damage Expected'!C121+Summary!AE121</f>
        <v>17045266.601118613</v>
      </c>
      <c r="D121" s="36">
        <f>'Total Property Damage Expected'!D121+Summary!AF121</f>
        <v>17972199.52806766</v>
      </c>
      <c r="E121" s="36">
        <f>'Total Property Damage Expected'!E121+Summary!AG121</f>
        <v>11818394.818600368</v>
      </c>
      <c r="F121" s="36">
        <f>'Total Property Damage Expected'!F121+Summary!AH121</f>
        <v>9835788.2804037929</v>
      </c>
      <c r="G121" s="36">
        <f>'Total Property Damage Expected'!G121+Summary!AI121</f>
        <v>5896323.3408703357</v>
      </c>
      <c r="H121" s="37">
        <f>'Total Property Damage Expected'!H121+Summary!AJ121</f>
        <v>24044482.229153391</v>
      </c>
      <c r="I121" s="37">
        <f>'Total Property Damage Expected'!I121+Summary!AK121</f>
        <v>25692729.537512626</v>
      </c>
      <c r="J121" s="37">
        <f>'Total Property Damage Expected'!J121+Summary!AL121</f>
        <v>16325915.983833566</v>
      </c>
      <c r="K121" s="37">
        <f>'Total Property Damage Expected'!K121+Summary!AM121</f>
        <v>12415873.17624706</v>
      </c>
      <c r="L121" s="37">
        <f>'Total Property Damage Expected'!L121+Summary!AN121</f>
        <v>11006025.32323873</v>
      </c>
      <c r="M121" s="37">
        <f>'Total Property Damage Expected'!M121+Summary!AO121</f>
        <v>4676949.529213585</v>
      </c>
      <c r="N121" s="38">
        <f>'Total Property Damage Expected'!N121+Summary!AP121</f>
        <v>568370851.73899698</v>
      </c>
      <c r="O121" s="38">
        <f>'Total Property Damage Expected'!O121+Summary!AQ121</f>
        <v>1029196994.9426589</v>
      </c>
      <c r="P121" s="38">
        <f>'Total Property Damage Expected'!P121+Summary!AR121</f>
        <v>769965462.68567717</v>
      </c>
      <c r="Q121" s="38">
        <f>'Total Property Damage Expected'!Q121+Summary!AS121</f>
        <v>283432109.59198588</v>
      </c>
      <c r="R121" s="38">
        <f>'Total Property Damage Expected'!R121+Summary!AT121</f>
        <v>191322638.11502495</v>
      </c>
      <c r="S121" s="38">
        <f>'Total Property Damage Expected'!S121+Summary!AU121</f>
        <v>106565104.61148596</v>
      </c>
    </row>
    <row r="122" spans="1:19" x14ac:dyDescent="0.35">
      <c r="A122">
        <v>2141</v>
      </c>
      <c r="B122" s="36">
        <f>'Total Property Damage Expected'!B122+Summary!AD122</f>
        <v>13497962.606636057</v>
      </c>
      <c r="C122" s="36">
        <f>'Total Property Damage Expected'!C122+Summary!AE122</f>
        <v>17317153.576730754</v>
      </c>
      <c r="D122" s="36">
        <f>'Total Property Damage Expected'!D122+Summary!AF122</f>
        <v>18258871.898123965</v>
      </c>
      <c r="E122" s="36">
        <f>'Total Property Damage Expected'!E122+Summary!AG122</f>
        <v>12006908.597763469</v>
      </c>
      <c r="F122" s="36">
        <f>'Total Property Damage Expected'!F122+Summary!AH122</f>
        <v>9992677.7436724305</v>
      </c>
      <c r="G122" s="36">
        <f>'Total Property Damage Expected'!G122+Summary!AI122</f>
        <v>5990374.8777512731</v>
      </c>
      <c r="H122" s="37">
        <f>'Total Property Damage Expected'!H122+Summary!AJ122</f>
        <v>24257884.413221847</v>
      </c>
      <c r="I122" s="37">
        <f>'Total Property Damage Expected'!I122+Summary!AK122</f>
        <v>25921454.337473966</v>
      </c>
      <c r="J122" s="37">
        <f>'Total Property Damage Expected'!J122+Summary!AL122</f>
        <v>16471882.597374219</v>
      </c>
      <c r="K122" s="37">
        <f>'Total Property Damage Expected'!K122+Summary!AM122</f>
        <v>12529063.228684623</v>
      </c>
      <c r="L122" s="37">
        <f>'Total Property Damage Expected'!L122+Summary!AN122</f>
        <v>11105646.641624376</v>
      </c>
      <c r="M122" s="37">
        <f>'Total Property Damage Expected'!M122+Summary!AO122</f>
        <v>4719071.0233623162</v>
      </c>
      <c r="N122" s="38">
        <f>'Total Property Damage Expected'!N122+Summary!AP122</f>
        <v>573775661.43679857</v>
      </c>
      <c r="O122" s="38">
        <f>'Total Property Damage Expected'!O122+Summary!AQ122</f>
        <v>1039054122.2218807</v>
      </c>
      <c r="P122" s="38">
        <f>'Total Property Damage Expected'!P122+Summary!AR122</f>
        <v>777412690.60921216</v>
      </c>
      <c r="Q122" s="38">
        <f>'Total Property Damage Expected'!Q122+Summary!AS122</f>
        <v>286286500.40475339</v>
      </c>
      <c r="R122" s="38">
        <f>'Total Property Damage Expected'!R122+Summary!AT122</f>
        <v>193222359.61289749</v>
      </c>
      <c r="S122" s="38">
        <f>'Total Property Damage Expected'!S122+Summary!AU122</f>
        <v>107612288.8298026</v>
      </c>
    </row>
    <row r="123" spans="1:19" x14ac:dyDescent="0.35">
      <c r="A123">
        <v>2142</v>
      </c>
      <c r="B123" s="36">
        <f>'Total Property Damage Expected'!B123+Summary!AD123</f>
        <v>13713266.967425767</v>
      </c>
      <c r="C123" s="36">
        <f>'Total Property Damage Expected'!C123+Summary!AE123</f>
        <v>17593377.388441585</v>
      </c>
      <c r="D123" s="36">
        <f>'Total Property Damage Expected'!D123+Summary!AF123</f>
        <v>18550116.944308497</v>
      </c>
      <c r="E123" s="36">
        <f>'Total Property Damage Expected'!E123+Summary!AG123</f>
        <v>12198429.337303154</v>
      </c>
      <c r="F123" s="36">
        <f>'Total Property Damage Expected'!F123+Summary!AH123</f>
        <v>10152069.731698921</v>
      </c>
      <c r="G123" s="36">
        <f>'Total Property Damage Expected'!G123+Summary!AI123</f>
        <v>6085926.6192645365</v>
      </c>
      <c r="H123" s="37">
        <f>'Total Property Damage Expected'!H123+Summary!AJ123</f>
        <v>24473246.907337785</v>
      </c>
      <c r="I123" s="37">
        <f>'Total Property Damage Expected'!I123+Summary!AK123</f>
        <v>26152289.603428774</v>
      </c>
      <c r="J123" s="37">
        <f>'Total Property Damage Expected'!J123+Summary!AL123</f>
        <v>16619204.544697857</v>
      </c>
      <c r="K123" s="37">
        <f>'Total Property Damage Expected'!K123+Summary!AM123</f>
        <v>12643333.630900847</v>
      </c>
      <c r="L123" s="37">
        <f>'Total Property Damage Expected'!L123+Summary!AN123</f>
        <v>11206209.36003905</v>
      </c>
      <c r="M123" s="37">
        <f>'Total Property Damage Expected'!M123+Summary!AO123</f>
        <v>4761587.7394357342</v>
      </c>
      <c r="N123" s="38">
        <f>'Total Property Damage Expected'!N123+Summary!AP123</f>
        <v>579235865.01458931</v>
      </c>
      <c r="O123" s="38">
        <f>'Total Property Damage Expected'!O123+Summary!AQ123</f>
        <v>1049013085.5851717</v>
      </c>
      <c r="P123" s="38">
        <f>'Total Property Damage Expected'!P123+Summary!AR123</f>
        <v>784937693.09951222</v>
      </c>
      <c r="Q123" s="38">
        <f>'Total Property Damage Expected'!Q123+Summary!AS123</f>
        <v>289171983.58517784</v>
      </c>
      <c r="R123" s="38">
        <f>'Total Property Damage Expected'!R123+Summary!AT123</f>
        <v>195142479.47570014</v>
      </c>
      <c r="S123" s="38">
        <f>'Total Property Damage Expected'!S123+Summary!AU123</f>
        <v>108670596.21345708</v>
      </c>
    </row>
    <row r="124" spans="1:19" x14ac:dyDescent="0.35">
      <c r="A124">
        <v>2143</v>
      </c>
      <c r="B124" s="36">
        <f>'Total Property Damage Expected'!B124+Summary!AD124</f>
        <v>13932005.621903051</v>
      </c>
      <c r="C124" s="36">
        <f>'Total Property Damage Expected'!C124+Summary!AE124</f>
        <v>17874007.212596551</v>
      </c>
      <c r="D124" s="36">
        <f>'Total Property Damage Expected'!D124+Summary!AF124</f>
        <v>18846007.604822341</v>
      </c>
      <c r="E124" s="36">
        <f>'Total Property Damage Expected'!E124+Summary!AG124</f>
        <v>12393005.000878876</v>
      </c>
      <c r="F124" s="36">
        <f>'Total Property Damage Expected'!F124+Summary!AH124</f>
        <v>10314004.161951482</v>
      </c>
      <c r="G124" s="36">
        <f>'Total Property Damage Expected'!G124+Summary!AI124</f>
        <v>6183002.4949918576</v>
      </c>
      <c r="H124" s="37">
        <f>'Total Property Damage Expected'!H124+Summary!AJ124</f>
        <v>24690588.617255468</v>
      </c>
      <c r="I124" s="37">
        <f>'Total Property Damage Expected'!I124+Summary!AK124</f>
        <v>26385255.812371802</v>
      </c>
      <c r="J124" s="37">
        <f>'Total Property Damage Expected'!J124+Summary!AL124</f>
        <v>16767895.086655047</v>
      </c>
      <c r="K124" s="37">
        <f>'Total Property Damage Expected'!K124+Summary!AM124</f>
        <v>12758695.33343715</v>
      </c>
      <c r="L124" s="37">
        <f>'Total Property Damage Expected'!L124+Summary!AN124</f>
        <v>11307722.9016448</v>
      </c>
      <c r="M124" s="37">
        <f>'Total Property Damage Expected'!M124+Summary!AO124</f>
        <v>4804503.5976476632</v>
      </c>
      <c r="N124" s="38">
        <f>'Total Property Damage Expected'!N124+Summary!AP124</f>
        <v>584752076.36865687</v>
      </c>
      <c r="O124" s="38">
        <f>'Total Property Damage Expected'!O124+Summary!AQ124</f>
        <v>1059075022.3017721</v>
      </c>
      <c r="P124" s="38">
        <f>'Total Property Damage Expected'!P124+Summary!AR124</f>
        <v>792541347.59722543</v>
      </c>
      <c r="Q124" s="38">
        <f>'Total Property Damage Expected'!Q124+Summary!AS124</f>
        <v>292088923.39978909</v>
      </c>
      <c r="R124" s="38">
        <f>'Total Property Damage Expected'!R124+Summary!AT124</f>
        <v>197083233.7096712</v>
      </c>
      <c r="S124" s="38">
        <f>'Total Property Damage Expected'!S124+Summary!AU124</f>
        <v>109740154.21819979</v>
      </c>
    </row>
    <row r="125" spans="1:19" x14ac:dyDescent="0.35">
      <c r="A125">
        <v>2144</v>
      </c>
      <c r="B125" s="36">
        <f>'Total Property Damage Expected'!B125+Summary!AD125</f>
        <v>14154233.350069061</v>
      </c>
      <c r="C125" s="36">
        <f>'Total Property Damage Expected'!C125+Summary!AE125</f>
        <v>18159113.328964569</v>
      </c>
      <c r="D125" s="36">
        <f>'Total Property Damage Expected'!D125+Summary!AF125</f>
        <v>19146617.981294967</v>
      </c>
      <c r="E125" s="36">
        <f>'Total Property Damage Expected'!E125+Summary!AG125</f>
        <v>12590684.317212595</v>
      </c>
      <c r="F125" s="36">
        <f>'Total Property Damage Expected'!F125+Summary!AH125</f>
        <v>10478521.588617017</v>
      </c>
      <c r="G125" s="36">
        <f>'Total Property Damage Expected'!G125+Summary!AI125</f>
        <v>6281626.816212819</v>
      </c>
      <c r="H125" s="37">
        <f>'Total Property Damage Expected'!H125+Summary!AJ125</f>
        <v>24909928.642822538</v>
      </c>
      <c r="I125" s="37">
        <f>'Total Property Damage Expected'!I125+Summary!AK125</f>
        <v>26620373.653057087</v>
      </c>
      <c r="J125" s="37">
        <f>'Total Property Damage Expected'!J125+Summary!AL125</f>
        <v>16917967.622601975</v>
      </c>
      <c r="K125" s="37">
        <f>'Total Property Damage Expected'!K125+Summary!AM125</f>
        <v>12875159.405883104</v>
      </c>
      <c r="L125" s="37">
        <f>'Total Property Damage Expected'!L125+Summary!AN125</f>
        <v>11410196.790635478</v>
      </c>
      <c r="M125" s="37">
        <f>'Total Property Damage Expected'!M125+Summary!AO125</f>
        <v>4847822.5598123306</v>
      </c>
      <c r="N125" s="38">
        <f>'Total Property Damage Expected'!N125+Summary!AP125</f>
        <v>590324916.69332099</v>
      </c>
      <c r="O125" s="38">
        <f>'Total Property Damage Expected'!O125+Summary!AQ125</f>
        <v>1069241083.2468665</v>
      </c>
      <c r="P125" s="38">
        <f>'Total Property Damage Expected'!P125+Summary!AR125</f>
        <v>800224542.12776494</v>
      </c>
      <c r="Q125" s="38">
        <f>'Total Property Damage Expected'!Q125+Summary!AS125</f>
        <v>295037688.64061666</v>
      </c>
      <c r="R125" s="38">
        <f>'Total Property Damage Expected'!R125+Summary!AT125</f>
        <v>199044861.22522706</v>
      </c>
      <c r="S125" s="38">
        <f>'Total Property Damage Expected'!S125+Summary!AU125</f>
        <v>110821091.85644281</v>
      </c>
    </row>
    <row r="126" spans="1:19" x14ac:dyDescent="0.35">
      <c r="A126">
        <v>2145</v>
      </c>
      <c r="B126" s="36">
        <f>'Total Property Damage Expected'!B126+Summary!AD126</f>
        <v>14380005.805714091</v>
      </c>
      <c r="C126" s="36">
        <f>'Total Property Damage Expected'!C126+Summary!AE126</f>
        <v>18448767.138338622</v>
      </c>
      <c r="D126" s="36">
        <f>'Total Property Damage Expected'!D126+Summary!AF126</f>
        <v>19452023.357341927</v>
      </c>
      <c r="E126" s="36">
        <f>'Total Property Damage Expected'!E126+Summary!AG126</f>
        <v>12791516.792292187</v>
      </c>
      <c r="F126" s="36">
        <f>'Total Property Damage Expected'!F126+Summary!AH126</f>
        <v>10645663.212757332</v>
      </c>
      <c r="G126" s="36">
        <f>'Total Property Damage Expected'!G126+Summary!AI126</f>
        <v>6381824.281993269</v>
      </c>
      <c r="H126" s="37">
        <f>'Total Property Damage Expected'!H126+Summary!AJ126</f>
        <v>25131286.28011933</v>
      </c>
      <c r="I126" s="37">
        <f>'Total Property Damage Expected'!I126+Summary!AK126</f>
        <v>26857664.028349951</v>
      </c>
      <c r="J126" s="37">
        <f>'Total Property Damage Expected'!J126+Summary!AL126</f>
        <v>17069435.691954736</v>
      </c>
      <c r="K126" s="37">
        <f>'Total Property Damage Expected'!K126+Summary!AM126</f>
        <v>12992737.038266184</v>
      </c>
      <c r="L126" s="37">
        <f>'Total Property Damage Expected'!L126+Summary!AN126</f>
        <v>11513640.653400568</v>
      </c>
      <c r="M126" s="37">
        <f>'Total Property Damage Expected'!M126+Summary!AO126</f>
        <v>4891548.6298187561</v>
      </c>
      <c r="N126" s="38">
        <f>'Total Property Damage Expected'!N126+Summary!AP126</f>
        <v>595955014.57259202</v>
      </c>
      <c r="O126" s="38">
        <f>'Total Property Damage Expected'!O126+Summary!AQ126</f>
        <v>1079512433.0732622</v>
      </c>
      <c r="P126" s="38">
        <f>'Total Property Damage Expected'!P126+Summary!AR126</f>
        <v>807988175.43566787</v>
      </c>
      <c r="Q126" s="38">
        <f>'Total Property Damage Expected'!Q126+Summary!AS126</f>
        <v>298018652.68382978</v>
      </c>
      <c r="R126" s="38">
        <f>'Total Property Damage Expected'!R126+Summary!AT126</f>
        <v>201027603.87434691</v>
      </c>
      <c r="S126" s="38">
        <f>'Total Property Damage Expected'!S126+Summary!AU126</f>
        <v>111913539.71719366</v>
      </c>
    </row>
    <row r="127" spans="1:19" x14ac:dyDescent="0.35">
      <c r="A127">
        <v>2146</v>
      </c>
      <c r="B127" s="36">
        <f>'Total Property Damage Expected'!B127+Summary!AD127</f>
        <v>14609379.53035528</v>
      </c>
      <c r="C127" s="36">
        <f>'Total Property Damage Expected'!C127+Summary!AE127</f>
        <v>18743041.180417046</v>
      </c>
      <c r="D127" s="36">
        <f>'Total Property Damage Expected'!D127+Summary!AF127</f>
        <v>19762300.217418574</v>
      </c>
      <c r="E127" s="36">
        <f>'Total Property Damage Expected'!E127+Summary!AG127</f>
        <v>12995552.721769523</v>
      </c>
      <c r="F127" s="36">
        <f>'Total Property Damage Expected'!F127+Summary!AH127</f>
        <v>10815470.892627358</v>
      </c>
      <c r="G127" s="36">
        <f>'Total Property Damage Expected'!G127+Summary!AI127</f>
        <v>6483619.9853708511</v>
      </c>
      <c r="H127" s="37">
        <f>'Total Property Damage Expected'!H127+Summary!AJ127</f>
        <v>25354681.023623448</v>
      </c>
      <c r="I127" s="37">
        <f>'Total Property Damage Expected'!I127+Summary!AK127</f>
        <v>27097148.057606995</v>
      </c>
      <c r="J127" s="37">
        <f>'Total Property Damage Expected'!J127+Summary!AL127</f>
        <v>17222312.97576233</v>
      </c>
      <c r="K127" s="37">
        <f>'Total Property Damage Expected'!K127+Summary!AM127</f>
        <v>13111439.542458821</v>
      </c>
      <c r="L127" s="37">
        <f>'Total Property Damage Expected'!L127+Summary!AN127</f>
        <v>11618064.219703317</v>
      </c>
      <c r="M127" s="37">
        <f>'Total Property Damage Expected'!M127+Summary!AO127</f>
        <v>4935685.8541109059</v>
      </c>
      <c r="N127" s="38">
        <f>'Total Property Damage Expected'!N127+Summary!AP127</f>
        <v>601643006.07302785</v>
      </c>
      <c r="O127" s="38">
        <f>'Total Property Damage Expected'!O127+Summary!AQ127</f>
        <v>1089890250.3853173</v>
      </c>
      <c r="P127" s="38">
        <f>'Total Property Damage Expected'!P127+Summary!AR127</f>
        <v>815833157.1207211</v>
      </c>
      <c r="Q127" s="38">
        <f>'Total Property Damage Expected'!Q127+Summary!AS127</f>
        <v>301032193.54915887</v>
      </c>
      <c r="R127" s="38">
        <f>'Total Property Damage Expected'!R127+Summary!AT127</f>
        <v>203031706.48845416</v>
      </c>
      <c r="S127" s="38">
        <f>'Total Property Damage Expected'!S127+Summary!AU127</f>
        <v>113017629.98625301</v>
      </c>
    </row>
    <row r="128" spans="1:19" x14ac:dyDescent="0.35">
      <c r="A128">
        <v>2147</v>
      </c>
      <c r="B128" s="36">
        <f>'Total Property Damage Expected'!B128+Summary!AD128</f>
        <v>14842411.967396632</v>
      </c>
      <c r="C128" s="36">
        <f>'Total Property Damage Expected'!C128+Summary!AE128</f>
        <v>19042009.1519701</v>
      </c>
      <c r="D128" s="36">
        <f>'Total Property Damage Expected'!D128+Summary!AF128</f>
        <v>20077526.26597451</v>
      </c>
      <c r="E128" s="36">
        <f>'Total Property Damage Expected'!E128+Summary!AG128</f>
        <v>13202843.203556307</v>
      </c>
      <c r="F128" s="36">
        <f>'Total Property Damage Expected'!F128+Summary!AH128</f>
        <v>10987987.154157972</v>
      </c>
      <c r="G128" s="36">
        <f>'Total Property Damage Expected'!G128+Summary!AI128</f>
        <v>6587039.4196392028</v>
      </c>
      <c r="H128" s="37">
        <f>'Total Property Damage Expected'!H128+Summary!AJ128</f>
        <v>25580132.568399984</v>
      </c>
      <c r="I128" s="37">
        <f>'Total Property Damage Expected'!I128+Summary!AK128</f>
        <v>27338847.079084449</v>
      </c>
      <c r="J128" s="37">
        <f>'Total Property Damage Expected'!J128+Summary!AL128</f>
        <v>17376613.298298586</v>
      </c>
      <c r="K128" s="37">
        <f>'Total Property Damage Expected'!K128+Summary!AM128</f>
        <v>13231278.35360295</v>
      </c>
      <c r="L128" s="37">
        <f>'Total Property Damage Expected'!L128+Summary!AN128</f>
        <v>11723477.323873382</v>
      </c>
      <c r="M128" s="37">
        <f>'Total Property Damage Expected'!M128+Summary!AO128</f>
        <v>4980238.3221737165</v>
      </c>
      <c r="N128" s="38">
        <f>'Total Property Damage Expected'!N128+Summary!AP128</f>
        <v>607389534.83780289</v>
      </c>
      <c r="O128" s="38">
        <f>'Total Property Damage Expected'!O128+Summary!AQ128</f>
        <v>1100375727.9151449</v>
      </c>
      <c r="P128" s="38">
        <f>'Total Property Damage Expected'!P128+Summary!AR128</f>
        <v>823760407.77587748</v>
      </c>
      <c r="Q128" s="38">
        <f>'Total Property Damage Expected'!Q128+Summary!AS128</f>
        <v>304078693.96010852</v>
      </c>
      <c r="R128" s="38">
        <f>'Total Property Damage Expected'!R128+Summary!AT128</f>
        <v>205057416.91679999</v>
      </c>
      <c r="S128" s="38">
        <f>'Total Property Damage Expected'!S128+Summary!AU128</f>
        <v>114133496.46667898</v>
      </c>
    </row>
    <row r="129" spans="1:19" x14ac:dyDescent="0.35">
      <c r="A129">
        <v>2148</v>
      </c>
      <c r="B129" s="36">
        <f>'Total Property Damage Expected'!B129+Summary!AD129</f>
        <v>15079161.476514904</v>
      </c>
      <c r="C129" s="36">
        <f>'Total Property Damage Expected'!C129+Summary!AE129</f>
        <v>19345745.925296254</v>
      </c>
      <c r="D129" s="36">
        <f>'Total Property Damage Expected'!D129+Summary!AF129</f>
        <v>20397780.446913566</v>
      </c>
      <c r="E129" s="36">
        <f>'Total Property Damage Expected'!E129+Summary!AG129</f>
        <v>13413440.150620816</v>
      </c>
      <c r="F129" s="36">
        <f>'Total Property Damage Expected'!F129+Summary!AH129</f>
        <v>11163255.201605994</v>
      </c>
      <c r="G129" s="36">
        <f>'Total Property Damage Expected'!G129+Summary!AI129</f>
        <v>6692108.4847323895</v>
      </c>
      <c r="H129" s="37">
        <f>'Total Property Damage Expected'!H129+Summary!AJ129</f>
        <v>25807660.812317643</v>
      </c>
      <c r="I129" s="37">
        <f>'Total Property Damage Expected'!I129+Summary!AK129</f>
        <v>27582782.652375266</v>
      </c>
      <c r="J129" s="37">
        <f>'Total Property Damage Expected'!J129+Summary!AL129</f>
        <v>17532350.628673211</v>
      </c>
      <c r="K129" s="37">
        <f>'Total Property Damage Expected'!K129+Summary!AM129</f>
        <v>13352265.031552289</v>
      </c>
      <c r="L129" s="37">
        <f>'Total Property Damage Expected'!L129+Summary!AN129</f>
        <v>11829889.90601412</v>
      </c>
      <c r="M129" s="37">
        <f>'Total Property Damage Expected'!M129+Summary!AO129</f>
        <v>5025210.1670250455</v>
      </c>
      <c r="N129" s="38">
        <f>'Total Property Damage Expected'!N129+Summary!AP129</f>
        <v>613195252.18200564</v>
      </c>
      <c r="O129" s="38">
        <f>'Total Property Damage Expected'!O129+Summary!AQ129</f>
        <v>1110970072.7011263</v>
      </c>
      <c r="P129" s="38">
        <f>'Total Property Damage Expected'!P129+Summary!AR129</f>
        <v>831770859.12698436</v>
      </c>
      <c r="Q129" s="38">
        <f>'Total Property Damage Expected'!Q129+Summary!AS129</f>
        <v>307158541.40497285</v>
      </c>
      <c r="R129" s="38">
        <f>'Total Property Damage Expected'!R129+Summary!AT129</f>
        <v>207104986.06535679</v>
      </c>
      <c r="S129" s="38">
        <f>'Total Property Damage Expected'!S129+Summary!AU129</f>
        <v>115261274.59952256</v>
      </c>
    </row>
    <row r="130" spans="1:19" x14ac:dyDescent="0.35">
      <c r="A130">
        <v>2149</v>
      </c>
      <c r="B130" s="36">
        <f>'Total Property Damage Expected'!B130+Summary!AD130</f>
        <v>15319687.348274967</v>
      </c>
      <c r="C130" s="36">
        <f>'Total Property Damage Expected'!C130+Summary!AE130</f>
        <v>19654327.566972923</v>
      </c>
      <c r="D130" s="36">
        <f>'Total Property Damage Expected'!D130+Summary!AF130</f>
        <v>20723142.963364195</v>
      </c>
      <c r="E130" s="36">
        <f>'Total Property Damage Expected'!E130+Summary!AG130</f>
        <v>13627396.303988779</v>
      </c>
      <c r="F130" s="36">
        <f>'Total Property Damage Expected'!F130+Summary!AH130</f>
        <v>11341318.928374104</v>
      </c>
      <c r="G130" s="36">
        <f>'Total Property Damage Expected'!G130+Summary!AI130</f>
        <v>6798853.4937111773</v>
      </c>
      <c r="H130" s="37">
        <f>'Total Property Damage Expected'!H130+Summary!AJ130</f>
        <v>26037285.858291164</v>
      </c>
      <c r="I130" s="37">
        <f>'Total Property Damage Expected'!I130+Summary!AK130</f>
        <v>27828976.560875271</v>
      </c>
      <c r="J130" s="37">
        <f>'Total Property Damage Expected'!J130+Summary!AL130</f>
        <v>17689539.082462277</v>
      </c>
      <c r="K130" s="37">
        <f>'Total Property Damage Expected'!K130+Summary!AM130</f>
        <v>13474411.2623326</v>
      </c>
      <c r="L130" s="37">
        <f>'Total Property Damage Expected'!L130+Summary!AN130</f>
        <v>11937312.013224808</v>
      </c>
      <c r="M130" s="37">
        <f>'Total Property Damage Expected'!M130+Summary!AO130</f>
        <v>5070605.5657136338</v>
      </c>
      <c r="N130" s="38">
        <f>'Total Property Damage Expected'!N130+Summary!AP130</f>
        <v>619060817.18918109</v>
      </c>
      <c r="O130" s="38">
        <f>'Total Property Damage Expected'!O130+Summary!AQ130</f>
        <v>1121674506.2687657</v>
      </c>
      <c r="P130" s="38">
        <f>'Total Property Damage Expected'!P130+Summary!AR130</f>
        <v>839865454.17435312</v>
      </c>
      <c r="Q130" s="38">
        <f>'Total Property Damage Expected'!Q130+Summary!AS130</f>
        <v>310272128.19866478</v>
      </c>
      <c r="R130" s="38">
        <f>'Total Property Damage Expected'!R130+Summary!AT130</f>
        <v>209174667.93622759</v>
      </c>
      <c r="S130" s="38">
        <f>'Total Property Damage Expected'!S130+Summary!AU130</f>
        <v>116401101.48483723</v>
      </c>
    </row>
    <row r="131" spans="1:19" x14ac:dyDescent="0.35">
      <c r="A131">
        <v>2150</v>
      </c>
      <c r="B131" s="36">
        <f>'Total Property Damage Expected'!B131+Summary!AD131</f>
        <v>16509564.080277512</v>
      </c>
      <c r="C131" s="36">
        <f>'Total Property Damage Expected'!C131+Summary!AE131</f>
        <v>21180874.84717774</v>
      </c>
      <c r="D131" s="36">
        <f>'Total Property Damage Expected'!D131+Summary!AF131</f>
        <v>22332704.899290118</v>
      </c>
      <c r="E131" s="36">
        <f>'Total Property Damage Expected'!E131+Summary!AG131</f>
        <v>14685833.164432904</v>
      </c>
      <c r="F131" s="36">
        <f>'Total Property Damage Expected'!F131+Summary!AH131</f>
        <v>12222196.664081415</v>
      </c>
      <c r="G131" s="36">
        <f>'Total Property Damage Expected'!G131+Summary!AI131</f>
        <v>7326918.942603779</v>
      </c>
      <c r="H131" s="37">
        <f>'Total Property Damage Expected'!H131+Summary!AJ131</f>
        <v>27864868.489242136</v>
      </c>
      <c r="I131" s="37">
        <f>'Total Property Damage Expected'!I131+Summary!AK131</f>
        <v>29783152.766829517</v>
      </c>
      <c r="J131" s="37">
        <f>'Total Property Damage Expected'!J131+Summary!AL131</f>
        <v>18932468.619191553</v>
      </c>
      <c r="K131" s="37">
        <f>'Total Property Damage Expected'!K131+Summary!AM131</f>
        <v>14423789.345649529</v>
      </c>
      <c r="L131" s="37">
        <f>'Total Property Damage Expected'!L131+Summary!AN131</f>
        <v>12777531.978064209</v>
      </c>
      <c r="M131" s="37">
        <f>'Total Property Damage Expected'!M131+Summary!AO131</f>
        <v>5427251.2054853477</v>
      </c>
      <c r="N131" s="38">
        <f>'Total Property Damage Expected'!N131+Summary!AP131</f>
        <v>662954779.9071207</v>
      </c>
      <c r="O131" s="38">
        <f>'Total Property Damage Expected'!O131+Summary!AQ131</f>
        <v>1201288919.959466</v>
      </c>
      <c r="P131" s="38">
        <f>'Total Property Damage Expected'!P131+Summary!AR131</f>
        <v>899563793.85544229</v>
      </c>
      <c r="Q131" s="38">
        <f>'Total Property Damage Expected'!Q131+Summary!AS131</f>
        <v>332460071.98009723</v>
      </c>
      <c r="R131" s="38">
        <f>'Total Property Damage Expected'!R131+Summary!AT131</f>
        <v>224101148.92647451</v>
      </c>
      <c r="S131" s="38">
        <f>'Total Property Damage Expected'!S131+Summary!AU131</f>
        <v>124694454.36173254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7BB-129E-4A22-BBEC-2FB3463455FB}">
  <dimension ref="A1:S131"/>
  <sheetViews>
    <sheetView workbookViewId="0">
      <selection activeCell="I22" sqref="I22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197</v>
      </c>
      <c r="D1" s="97">
        <v>0.95</v>
      </c>
    </row>
    <row r="2" spans="1:19" x14ac:dyDescent="0.35">
      <c r="A2" t="str">
        <f>'[1]Annual Cost 95%'!$B$1</f>
        <v>High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'[1]Annual Expected Cost'!B4</f>
        <v>675708.07497868256</v>
      </c>
      <c r="C4" s="36">
        <f>'[1]Annual Expected Cost'!C4</f>
        <v>866896.7938679998</v>
      </c>
      <c r="D4" s="36">
        <f>'[1]Annual Expected Cost'!D4</f>
        <v>914039.21770372172</v>
      </c>
      <c r="E4" s="36">
        <f>'[1]Annual Expected Cost'!E4</f>
        <v>601065.90390545607</v>
      </c>
      <c r="F4" s="36">
        <f>'[1]Annual Expected Cost'!F4</f>
        <v>500233.49736793939</v>
      </c>
      <c r="G4" s="36">
        <f>'[1]Annual Expected Cost'!G4</f>
        <v>299878.19606612076</v>
      </c>
      <c r="H4" s="37">
        <f>'[1]Annual Expected Cost'!H4</f>
        <v>2690083.479345676</v>
      </c>
      <c r="I4" s="37">
        <f>'[1]Annual Expected Cost'!I4</f>
        <v>2860341.9274055292</v>
      </c>
      <c r="J4" s="37">
        <f>'[1]Annual Expected Cost'!J4</f>
        <v>1804739.5494344409</v>
      </c>
      <c r="K4" s="37">
        <f>'[1]Annual Expected Cost'!K4</f>
        <v>1328015.8948668526</v>
      </c>
      <c r="L4" s="37">
        <f>'[1]Annual Expected Cost'!L4</f>
        <v>1191809.1364189705</v>
      </c>
      <c r="M4" s="37">
        <f>'[1]Annual Expected Cost'!M4</f>
        <v>510775.34417955874</v>
      </c>
      <c r="N4" s="38">
        <f>'[1]Annual Expected Cost'!N4</f>
        <v>53644142.771776401</v>
      </c>
      <c r="O4" s="38">
        <f>'[1]Annual Expected Cost'!O4</f>
        <v>95626515.375775322</v>
      </c>
      <c r="P4" s="38">
        <f>'[1]Annual Expected Cost'!P4</f>
        <v>69970621.006664872</v>
      </c>
      <c r="Q4" s="38">
        <f>'[1]Annual Expected Cost'!Q4</f>
        <v>23323540.335554954</v>
      </c>
      <c r="R4" s="38">
        <f>'[1]Annual Expected Cost'!R4</f>
        <v>16326478.23488847</v>
      </c>
      <c r="S4" s="38">
        <f>'[1]Annual Expected Cost'!S4</f>
        <v>9329416.1342219822</v>
      </c>
    </row>
    <row r="5" spans="1:19" x14ac:dyDescent="0.35">
      <c r="A5">
        <v>2024</v>
      </c>
      <c r="B5" s="36">
        <f>'[1]Annual Expected Cost'!B5</f>
        <v>686486.21234677744</v>
      </c>
      <c r="C5" s="36">
        <f>'[1]Annual Expected Cost'!C5</f>
        <v>880724.55925109831</v>
      </c>
      <c r="D5" s="36">
        <f>'[1]Annual Expected Cost'!D5</f>
        <v>928618.94615901285</v>
      </c>
      <c r="E5" s="36">
        <f>'[1]Annual Expected Cost'!E5</f>
        <v>610653.43307591253</v>
      </c>
      <c r="F5" s="36">
        <f>'[1]Annual Expected Cost'!F5</f>
        <v>508212.66107842827</v>
      </c>
      <c r="G5" s="36">
        <f>'[1]Annual Expected Cost'!G5</f>
        <v>304661.51671979076</v>
      </c>
      <c r="H5" s="37">
        <f>'[1]Annual Expected Cost'!H5</f>
        <v>2712607.1661554892</v>
      </c>
      <c r="I5" s="37">
        <f>'[1]Annual Expected Cost'!I5</f>
        <v>2884291.1640134319</v>
      </c>
      <c r="J5" s="37">
        <f>'[1]Annual Expected Cost'!J5</f>
        <v>1819850.3772941891</v>
      </c>
      <c r="K5" s="37">
        <f>'[1]Annual Expected Cost'!K5</f>
        <v>1339135.1832919503</v>
      </c>
      <c r="L5" s="37">
        <f>'[1]Annual Expected Cost'!L5</f>
        <v>1201787.9850055967</v>
      </c>
      <c r="M5" s="37">
        <f>'[1]Annual Expected Cost'!M5</f>
        <v>515051.99357382709</v>
      </c>
      <c r="N5" s="38">
        <f>'[1]Annual Expected Cost'!N5</f>
        <v>54068162.268274531</v>
      </c>
      <c r="O5" s="38">
        <f>'[1]Annual Expected Cost'!O5</f>
        <v>96382376.217358947</v>
      </c>
      <c r="P5" s="38">
        <f>'[1]Annual Expected Cost'!P5</f>
        <v>70523689.915140688</v>
      </c>
      <c r="Q5" s="38">
        <f>'[1]Annual Expected Cost'!Q5</f>
        <v>23507896.638380229</v>
      </c>
      <c r="R5" s="38">
        <f>'[1]Annual Expected Cost'!R5</f>
        <v>16455527.646866161</v>
      </c>
      <c r="S5" s="38">
        <f>'[1]Annual Expected Cost'!S5</f>
        <v>9403158.6553520933</v>
      </c>
    </row>
    <row r="6" spans="1:19" x14ac:dyDescent="0.35">
      <c r="A6">
        <v>2025</v>
      </c>
      <c r="B6" s="36">
        <f>'[1]Annual Expected Cost'!B6</f>
        <v>697436.27047389117</v>
      </c>
      <c r="C6" s="36">
        <f>'[1]Annual Expected Cost'!C6</f>
        <v>894772.88963898446</v>
      </c>
      <c r="D6" s="36">
        <f>'[1]Annual Expected Cost'!D6</f>
        <v>943431.23409065115</v>
      </c>
      <c r="E6" s="36">
        <f>'[1]Annual Expected Cost'!E6</f>
        <v>620393.89175875206</v>
      </c>
      <c r="F6" s="36">
        <f>'[1]Annual Expected Cost'!F6</f>
        <v>516319.09945935349</v>
      </c>
      <c r="G6" s="36">
        <f>'[1]Annual Expected Cost'!G6</f>
        <v>309521.13553976954</v>
      </c>
      <c r="H6" s="37">
        <f>'[1]Annual Expected Cost'!H6</f>
        <v>2735319.4405951668</v>
      </c>
      <c r="I6" s="37">
        <f>'[1]Annual Expected Cost'!I6</f>
        <v>2908440.9241771391</v>
      </c>
      <c r="J6" s="37">
        <f>'[1]Annual Expected Cost'!J6</f>
        <v>1835087.7259689092</v>
      </c>
      <c r="K6" s="37">
        <f>'[1]Annual Expected Cost'!K6</f>
        <v>1350347.571939386</v>
      </c>
      <c r="L6" s="37">
        <f>'[1]Annual Expected Cost'!L6</f>
        <v>1211850.385073808</v>
      </c>
      <c r="M6" s="37">
        <f>'[1]Annual Expected Cost'!M6</f>
        <v>519364.45074591774</v>
      </c>
      <c r="N6" s="38">
        <f>'[1]Annual Expected Cost'!N6</f>
        <v>54495533.342859678</v>
      </c>
      <c r="O6" s="38">
        <f>'[1]Annual Expected Cost'!O6</f>
        <v>97144211.611184642</v>
      </c>
      <c r="P6" s="38">
        <f>'[1]Annual Expected Cost'!P6</f>
        <v>71081130.44720827</v>
      </c>
      <c r="Q6" s="38">
        <f>'[1]Annual Expected Cost'!Q6</f>
        <v>23693710.149069421</v>
      </c>
      <c r="R6" s="38">
        <f>'[1]Annual Expected Cost'!R6</f>
        <v>16585597.104348598</v>
      </c>
      <c r="S6" s="38">
        <f>'[1]Annual Expected Cost'!S6</f>
        <v>9477484.0596277695</v>
      </c>
    </row>
    <row r="7" spans="1:19" x14ac:dyDescent="0.35">
      <c r="A7">
        <v>2026</v>
      </c>
      <c r="B7" s="36">
        <f>'[1]Annual Expected Cost'!B7</f>
        <v>708560.99164715305</v>
      </c>
      <c r="C7" s="36">
        <f>'[1]Annual Expected Cost'!C7</f>
        <v>909045.30323723902</v>
      </c>
      <c r="D7" s="36">
        <f>'[1]Annual Expected Cost'!D7</f>
        <v>958479.79102657514</v>
      </c>
      <c r="E7" s="36">
        <f>'[1]Annual Expected Cost'!E7</f>
        <v>630289.71931403724</v>
      </c>
      <c r="F7" s="36">
        <f>'[1]Annual Expected Cost'!F7</f>
        <v>524554.84265351249</v>
      </c>
      <c r="G7" s="36">
        <f>'[1]Annual Expected Cost'!G7</f>
        <v>314458.26954883343</v>
      </c>
      <c r="H7" s="37">
        <f>'[1]Annual Expected Cost'!H7</f>
        <v>2758221.8816821412</v>
      </c>
      <c r="I7" s="37">
        <f>'[1]Annual Expected Cost'!I7</f>
        <v>2932792.8868518975</v>
      </c>
      <c r="J7" s="37">
        <f>'[1]Annual Expected Cost'!J7</f>
        <v>1850452.6547994113</v>
      </c>
      <c r="K7" s="37">
        <f>'[1]Annual Expected Cost'!K7</f>
        <v>1361653.840324095</v>
      </c>
      <c r="L7" s="37">
        <f>'[1]Annual Expected Cost'!L7</f>
        <v>1221997.0361882907</v>
      </c>
      <c r="M7" s="37">
        <f>'[1]Annual Expected Cost'!M7</f>
        <v>523713.0155092674</v>
      </c>
      <c r="N7" s="38">
        <f>'[1]Annual Expected Cost'!N7</f>
        <v>54926282.487416677</v>
      </c>
      <c r="O7" s="38">
        <f>'[1]Annual Expected Cost'!O7</f>
        <v>97912068.781916678</v>
      </c>
      <c r="P7" s="38">
        <f>'[1]Annual Expected Cost'!P7</f>
        <v>71642977.157500014</v>
      </c>
      <c r="Q7" s="38">
        <f>'[1]Annual Expected Cost'!Q7</f>
        <v>23880992.385833338</v>
      </c>
      <c r="R7" s="38">
        <f>'[1]Annual Expected Cost'!R7</f>
        <v>16716694.670083337</v>
      </c>
      <c r="S7" s="38">
        <f>'[1]Annual Expected Cost'!S7</f>
        <v>9552396.9543333352</v>
      </c>
    </row>
    <row r="8" spans="1:19" x14ac:dyDescent="0.35">
      <c r="A8">
        <v>2027</v>
      </c>
      <c r="B8" s="36">
        <f>'[1]Annual Expected Cost'!B8</f>
        <v>719863.16189558082</v>
      </c>
      <c r="C8" s="36">
        <f>'[1]Annual Expected Cost'!C8</f>
        <v>923545.37436991197</v>
      </c>
      <c r="D8" s="36">
        <f>'[1]Annual Expected Cost'!D8</f>
        <v>973768.38566495234</v>
      </c>
      <c r="E8" s="36">
        <f>'[1]Annual Expected Cost'!E8</f>
        <v>640343.39401176665</v>
      </c>
      <c r="F8" s="36">
        <f>'[1]Annual Expected Cost'!F8</f>
        <v>532921.95318626333</v>
      </c>
      <c r="G8" s="36">
        <f>'[1]Annual Expected Cost'!G8</f>
        <v>319474.15518234111</v>
      </c>
      <c r="H8" s="37">
        <f>'[1]Annual Expected Cost'!H8</f>
        <v>2781316.0816547363</v>
      </c>
      <c r="I8" s="37">
        <f>'[1]Annual Expected Cost'!I8</f>
        <v>2957348.7450506054</v>
      </c>
      <c r="J8" s="37">
        <f>'[1]Annual Expected Cost'!J8</f>
        <v>1865946.2319962152</v>
      </c>
      <c r="K8" s="37">
        <f>'[1]Annual Expected Cost'!K8</f>
        <v>1373054.7744877811</v>
      </c>
      <c r="L8" s="37">
        <f>'[1]Annual Expected Cost'!L8</f>
        <v>1232228.6437710857</v>
      </c>
      <c r="M8" s="37">
        <f>'[1]Annual Expected Cost'!M8</f>
        <v>528097.99018760817</v>
      </c>
      <c r="N8" s="38">
        <f>'[1]Annual Expected Cost'!N8</f>
        <v>55360436.403230228</v>
      </c>
      <c r="O8" s="38">
        <f>'[1]Annual Expected Cost'!O8</f>
        <v>98685995.327497363</v>
      </c>
      <c r="P8" s="38">
        <f>'[1]Annual Expected Cost'!P8</f>
        <v>72209264.873778567</v>
      </c>
      <c r="Q8" s="38">
        <f>'[1]Annual Expected Cost'!Q8</f>
        <v>24069754.957926188</v>
      </c>
      <c r="R8" s="38">
        <f>'[1]Annual Expected Cost'!R8</f>
        <v>16848828.470548332</v>
      </c>
      <c r="S8" s="38">
        <f>'[1]Annual Expected Cost'!S8</f>
        <v>9627901.9831704739</v>
      </c>
    </row>
    <row r="9" spans="1:19" x14ac:dyDescent="0.35">
      <c r="A9">
        <v>2028</v>
      </c>
      <c r="B9" s="36">
        <f>'[1]Annual Expected Cost'!B9</f>
        <v>731345.61168780271</v>
      </c>
      <c r="C9" s="36">
        <f>'[1]Annual Expected Cost'!C9</f>
        <v>938276.7343746617</v>
      </c>
      <c r="D9" s="36">
        <f>'[1]Annual Expected Cost'!D9</f>
        <v>989300.8468179967</v>
      </c>
      <c r="E9" s="36">
        <f>'[1]Annual Expected Cost'!E9</f>
        <v>650557.43365252228</v>
      </c>
      <c r="F9" s="36">
        <f>'[1]Annual Expected Cost'!F9</f>
        <v>541422.52648205555</v>
      </c>
      <c r="G9" s="36">
        <f>'[1]Annual Expected Cost'!G9</f>
        <v>324570.04859788145</v>
      </c>
      <c r="H9" s="37">
        <f>'[1]Annual Expected Cost'!H9</f>
        <v>2804603.6460828576</v>
      </c>
      <c r="I9" s="37">
        <f>'[1]Annual Expected Cost'!I9</f>
        <v>2982110.2059615199</v>
      </c>
      <c r="J9" s="37">
        <f>'[1]Annual Expected Cost'!J9</f>
        <v>1881569.5347138159</v>
      </c>
      <c r="K9" s="37">
        <f>'[1]Annual Expected Cost'!K9</f>
        <v>1384551.1670535626</v>
      </c>
      <c r="L9" s="37">
        <f>'[1]Annual Expected Cost'!L9</f>
        <v>1242545.9191506333</v>
      </c>
      <c r="M9" s="37">
        <f>'[1]Annual Expected Cost'!M9</f>
        <v>532519.67963598564</v>
      </c>
      <c r="N9" s="38">
        <f>'[1]Annual Expected Cost'!N9</f>
        <v>55798022.002640054</v>
      </c>
      <c r="O9" s="38">
        <f>'[1]Annual Expected Cost'!O9</f>
        <v>99466039.222097486</v>
      </c>
      <c r="P9" s="38">
        <f>'[1]Annual Expected Cost'!P9</f>
        <v>72780028.699095726</v>
      </c>
      <c r="Q9" s="38">
        <f>'[1]Annual Expected Cost'!Q9</f>
        <v>24260009.566365242</v>
      </c>
      <c r="R9" s="38">
        <f>'[1]Annual Expected Cost'!R9</f>
        <v>16982006.696455669</v>
      </c>
      <c r="S9" s="38">
        <f>'[1]Annual Expected Cost'!S9</f>
        <v>9704003.8265460972</v>
      </c>
    </row>
    <row r="10" spans="1:19" x14ac:dyDescent="0.35">
      <c r="A10">
        <v>2029</v>
      </c>
      <c r="B10" s="36">
        <f>'[1]Annual Expected Cost'!B10</f>
        <v>743011.21664090792</v>
      </c>
      <c r="C10" s="36">
        <f>'[1]Annual Expected Cost'!C10</f>
        <v>953243.07251217274</v>
      </c>
      <c r="D10" s="36">
        <f>'[1]Annual Expected Cost'!D10</f>
        <v>1005081.0643708406</v>
      </c>
      <c r="E10" s="36">
        <f>'[1]Annual Expected Cost'!E10</f>
        <v>660934.39619801694</v>
      </c>
      <c r="F10" s="36">
        <f>'[1]Annual Expected Cost'!F10</f>
        <v>550058.69138919935</v>
      </c>
      <c r="G10" s="36">
        <f>'[1]Annual Expected Cost'!G10</f>
        <v>329747.22598986031</v>
      </c>
      <c r="H10" s="37">
        <f>'[1]Annual Expected Cost'!H10</f>
        <v>2828086.1939796223</v>
      </c>
      <c r="I10" s="37">
        <f>'[1]Annual Expected Cost'!I10</f>
        <v>3007078.9910669401</v>
      </c>
      <c r="J10" s="37">
        <f>'[1]Annual Expected Cost'!J10</f>
        <v>1897323.6491255693</v>
      </c>
      <c r="K10" s="37">
        <f>'[1]Annual Expected Cost'!K10</f>
        <v>1396143.8172810792</v>
      </c>
      <c r="L10" s="37">
        <f>'[1]Annual Expected Cost'!L10</f>
        <v>1252949.5796112253</v>
      </c>
      <c r="M10" s="37">
        <f>'[1]Annual Expected Cost'!M10</f>
        <v>536978.39126195363</v>
      </c>
      <c r="N10" s="38">
        <f>'[1]Annual Expected Cost'!N10</f>
        <v>56239066.410709128</v>
      </c>
      <c r="O10" s="38">
        <f>'[1]Annual Expected Cost'!O10</f>
        <v>100252248.81909019</v>
      </c>
      <c r="P10" s="38">
        <f>'[1]Annual Expected Cost'!P10</f>
        <v>73355304.013968423</v>
      </c>
      <c r="Q10" s="38">
        <f>'[1]Annual Expected Cost'!Q10</f>
        <v>24451768.004656143</v>
      </c>
      <c r="R10" s="38">
        <f>'[1]Annual Expected Cost'!R10</f>
        <v>17116237.603259299</v>
      </c>
      <c r="S10" s="38">
        <f>'[1]Annual Expected Cost'!S10</f>
        <v>9780707.2018624581</v>
      </c>
    </row>
    <row r="11" spans="1:19" x14ac:dyDescent="0.35">
      <c r="A11">
        <v>2030</v>
      </c>
      <c r="B11" s="36">
        <f>'[1]Annual Expected Cost'!B11</f>
        <v>873115.90224868001</v>
      </c>
      <c r="C11" s="36">
        <f>'[1]Annual Expected Cost'!C11</f>
        <v>1120160.3242027638</v>
      </c>
      <c r="D11" s="36">
        <f>'[1]Annual Expected Cost'!D11</f>
        <v>1181075.3871503461</v>
      </c>
      <c r="E11" s="36">
        <f>'[1]Annual Expected Cost'!E11</f>
        <v>776667.05258167465</v>
      </c>
      <c r="F11" s="36">
        <f>'[1]Annual Expected Cost'!F11</f>
        <v>646376.50127712358</v>
      </c>
      <c r="G11" s="36">
        <f>'[1]Annual Expected Cost'!G11</f>
        <v>387487.48374989873</v>
      </c>
      <c r="H11" s="37">
        <f>'[1]Annual Expected Cost'!H11</f>
        <v>3298508.4964169231</v>
      </c>
      <c r="I11" s="37">
        <f>'[1]Annual Expected Cost'!I11</f>
        <v>3507274.85694964</v>
      </c>
      <c r="J11" s="37">
        <f>'[1]Annual Expected Cost'!J11</f>
        <v>2212923.4216467962</v>
      </c>
      <c r="K11" s="37">
        <f>'[1]Annual Expected Cost'!K11</f>
        <v>1628377.6121551897</v>
      </c>
      <c r="L11" s="37">
        <f>'[1]Annual Expected Cost'!L11</f>
        <v>1461364.5237290165</v>
      </c>
      <c r="M11" s="37">
        <f>'[1]Annual Expected Cost'!M11</f>
        <v>626299.08159814996</v>
      </c>
      <c r="N11" s="38">
        <f>'[1]Annual Expected Cost'!N11</f>
        <v>65563362.5971177</v>
      </c>
      <c r="O11" s="38">
        <f>'[1]Annual Expected Cost'!O11</f>
        <v>116873820.28181849</v>
      </c>
      <c r="P11" s="38">
        <f>'[1]Annual Expected Cost'!P11</f>
        <v>85517429.474501342</v>
      </c>
      <c r="Q11" s="38">
        <f>'[1]Annual Expected Cost'!Q11</f>
        <v>28505809.824833773</v>
      </c>
      <c r="R11" s="38">
        <f>'[1]Annual Expected Cost'!R11</f>
        <v>19954066.877383646</v>
      </c>
      <c r="S11" s="38">
        <f>'[1]Annual Expected Cost'!S11</f>
        <v>11402323.929933513</v>
      </c>
    </row>
    <row r="12" spans="1:19" x14ac:dyDescent="0.35">
      <c r="A12">
        <v>2031</v>
      </c>
      <c r="B12" s="36">
        <f>'[1]Annual Expected Cost'!B12</f>
        <v>887042.86787359312</v>
      </c>
      <c r="C12" s="36">
        <f>'[1]Annual Expected Cost'!C12</f>
        <v>1138027.8653727106</v>
      </c>
      <c r="D12" s="36">
        <f>'[1]Annual Expected Cost'!D12</f>
        <v>1199914.5770848216</v>
      </c>
      <c r="E12" s="36">
        <f>'[1]Annual Expected Cost'!E12</f>
        <v>789055.57432941708</v>
      </c>
      <c r="F12" s="36">
        <f>'[1]Annual Expected Cost'!F12</f>
        <v>656686.77427851269</v>
      </c>
      <c r="G12" s="36">
        <f>'[1]Annual Expected Cost'!G12</f>
        <v>393668.24950204039</v>
      </c>
      <c r="H12" s="37">
        <f>'[1]Annual Expected Cost'!H12</f>
        <v>3326126.4394596694</v>
      </c>
      <c r="I12" s="37">
        <f>'[1]Annual Expected Cost'!I12</f>
        <v>3536640.771071041</v>
      </c>
      <c r="J12" s="37">
        <f>'[1]Annual Expected Cost'!J12</f>
        <v>2231451.9150805376</v>
      </c>
      <c r="K12" s="37">
        <f>'[1]Annual Expected Cost'!K12</f>
        <v>1642011.7865686975</v>
      </c>
      <c r="L12" s="37">
        <f>'[1]Annual Expected Cost'!L12</f>
        <v>1473600.3212796005</v>
      </c>
      <c r="M12" s="37">
        <f>'[1]Annual Expected Cost'!M12</f>
        <v>631542.99483411445</v>
      </c>
      <c r="N12" s="38">
        <f>'[1]Annual Expected Cost'!N12</f>
        <v>66081595.20483084</v>
      </c>
      <c r="O12" s="38">
        <f>'[1]Annual Expected Cost'!O12</f>
        <v>117797626.23469846</v>
      </c>
      <c r="P12" s="38">
        <f>'[1]Annual Expected Cost'!P12</f>
        <v>86193385.049779356</v>
      </c>
      <c r="Q12" s="38">
        <f>'[1]Annual Expected Cost'!Q12</f>
        <v>28731128.349926446</v>
      </c>
      <c r="R12" s="38">
        <f>'[1]Annual Expected Cost'!R12</f>
        <v>20111789.844948515</v>
      </c>
      <c r="S12" s="38">
        <f>'[1]Annual Expected Cost'!S12</f>
        <v>11492451.339970581</v>
      </c>
    </row>
    <row r="13" spans="1:19" x14ac:dyDescent="0.35">
      <c r="A13">
        <v>2032</v>
      </c>
      <c r="B13" s="36">
        <f>'[1]Annual Expected Cost'!B13</f>
        <v>901191.98083429295</v>
      </c>
      <c r="C13" s="36">
        <f>'[1]Annual Expected Cost'!C13</f>
        <v>1156180.4095199651</v>
      </c>
      <c r="D13" s="36">
        <f>'[1]Annual Expected Cost'!D13</f>
        <v>1219054.2686479387</v>
      </c>
      <c r="E13" s="36">
        <f>'[1]Annual Expected Cost'!E13</f>
        <v>801641.70388166758</v>
      </c>
      <c r="F13" s="36">
        <f>'[1]Annual Expected Cost'!F13</f>
        <v>667161.50519127888</v>
      </c>
      <c r="G13" s="36">
        <f>'[1]Annual Expected Cost'!G13</f>
        <v>399947.60389738972</v>
      </c>
      <c r="H13" s="37">
        <f>'[1]Annual Expected Cost'!H13</f>
        <v>3353975.6236160109</v>
      </c>
      <c r="I13" s="37">
        <f>'[1]Annual Expected Cost'!I13</f>
        <v>3566252.5618195557</v>
      </c>
      <c r="J13" s="37">
        <f>'[1]Annual Expected Cost'!J13</f>
        <v>2250135.5449575768</v>
      </c>
      <c r="K13" s="37">
        <f>'[1]Annual Expected Cost'!K13</f>
        <v>1655760.1179876507</v>
      </c>
      <c r="L13" s="37">
        <f>'[1]Annual Expected Cost'!L13</f>
        <v>1485938.5674248149</v>
      </c>
      <c r="M13" s="37">
        <f>'[1]Annual Expected Cost'!M13</f>
        <v>636830.81461063493</v>
      </c>
      <c r="N13" s="38">
        <f>'[1]Annual Expected Cost'!N13</f>
        <v>66603924.079499483</v>
      </c>
      <c r="O13" s="38">
        <f>'[1]Annual Expected Cost'!O13</f>
        <v>118728734.22867298</v>
      </c>
      <c r="P13" s="38">
        <f>'[1]Annual Expected Cost'!P13</f>
        <v>86874683.581955835</v>
      </c>
      <c r="Q13" s="38">
        <f>'[1]Annual Expected Cost'!Q13</f>
        <v>28958227.86065194</v>
      </c>
      <c r="R13" s="38">
        <f>'[1]Annual Expected Cost'!R13</f>
        <v>20270759.502456363</v>
      </c>
      <c r="S13" s="38">
        <f>'[1]Annual Expected Cost'!S13</f>
        <v>11583291.144260779</v>
      </c>
    </row>
    <row r="14" spans="1:19" x14ac:dyDescent="0.35">
      <c r="A14">
        <v>2033</v>
      </c>
      <c r="B14" s="36">
        <f>'[1]Annual Expected Cost'!B14</f>
        <v>915566.78457592928</v>
      </c>
      <c r="C14" s="36">
        <f>'[1]Annual Expected Cost'!C14</f>
        <v>1174622.5026923744</v>
      </c>
      <c r="D14" s="36">
        <f>'[1]Annual Expected Cost'!D14</f>
        <v>1238499.2551046484</v>
      </c>
      <c r="E14" s="36">
        <f>'[1]Annual Expected Cost'!E14</f>
        <v>814428.59325649519</v>
      </c>
      <c r="F14" s="36">
        <f>'[1]Annual Expected Cost'!F14</f>
        <v>677803.31726357562</v>
      </c>
      <c r="G14" s="36">
        <f>'[1]Annual Expected Cost'!G14</f>
        <v>406327.11951141054</v>
      </c>
      <c r="H14" s="37">
        <f>'[1]Annual Expected Cost'!H14</f>
        <v>3382057.9850349398</v>
      </c>
      <c r="I14" s="37">
        <f>'[1]Annual Expected Cost'!I14</f>
        <v>3596112.2878852524</v>
      </c>
      <c r="J14" s="37">
        <f>'[1]Annual Expected Cost'!J14</f>
        <v>2268975.6102133137</v>
      </c>
      <c r="K14" s="37">
        <f>'[1]Annual Expected Cost'!K14</f>
        <v>1669623.5622324385</v>
      </c>
      <c r="L14" s="37">
        <f>'[1]Annual Expected Cost'!L14</f>
        <v>1498380.1199521886</v>
      </c>
      <c r="M14" s="37">
        <f>'[1]Annual Expected Cost'!M14</f>
        <v>642162.90855093789</v>
      </c>
      <c r="N14" s="38">
        <f>'[1]Annual Expected Cost'!N14</f>
        <v>67130381.599254042</v>
      </c>
      <c r="O14" s="38">
        <f>'[1]Annual Expected Cost'!O14</f>
        <v>119667201.98127893</v>
      </c>
      <c r="P14" s="38">
        <f>'[1]Annual Expected Cost'!P14</f>
        <v>87561367.303374827</v>
      </c>
      <c r="Q14" s="38">
        <f>'[1]Annual Expected Cost'!Q14</f>
        <v>29187122.434458271</v>
      </c>
      <c r="R14" s="38">
        <f>'[1]Annual Expected Cost'!R14</f>
        <v>20430985.704120792</v>
      </c>
      <c r="S14" s="38">
        <f>'[1]Annual Expected Cost'!S14</f>
        <v>11674848.973783311</v>
      </c>
    </row>
    <row r="15" spans="1:19" x14ac:dyDescent="0.35">
      <c r="A15">
        <v>2034</v>
      </c>
      <c r="B15" s="36">
        <f>'[1]Annual Expected Cost'!B15</f>
        <v>930170.87906471512</v>
      </c>
      <c r="C15" s="36">
        <f>'[1]Annual Expected Cost'!C15</f>
        <v>1193358.7634512431</v>
      </c>
      <c r="D15" s="36">
        <f>'[1]Annual Expected Cost'!D15</f>
        <v>1258254.4061766881</v>
      </c>
      <c r="E15" s="36">
        <f>'[1]Annual Expected Cost'!E15</f>
        <v>827419.4447494268</v>
      </c>
      <c r="F15" s="36">
        <f>'[1]Annual Expected Cost'!F15</f>
        <v>688614.87558666896</v>
      </c>
      <c r="G15" s="36">
        <f>'[1]Annual Expected Cost'!G15</f>
        <v>412808.39400352672</v>
      </c>
      <c r="H15" s="37">
        <f>'[1]Annual Expected Cost'!H15</f>
        <v>3410375.4760765499</v>
      </c>
      <c r="I15" s="37">
        <f>'[1]Annual Expected Cost'!I15</f>
        <v>3626222.0251953192</v>
      </c>
      <c r="J15" s="37">
        <f>'[1]Annual Expected Cost'!J15</f>
        <v>2287973.4206589512</v>
      </c>
      <c r="K15" s="37">
        <f>'[1]Annual Expected Cost'!K15</f>
        <v>1683603.083126398</v>
      </c>
      <c r="L15" s="37">
        <f>'[1]Annual Expected Cost'!L15</f>
        <v>1510925.8438313829</v>
      </c>
      <c r="M15" s="37">
        <f>'[1]Annual Expected Cost'!M15</f>
        <v>647539.6473563069</v>
      </c>
      <c r="N15" s="38">
        <f>'[1]Annual Expected Cost'!N15</f>
        <v>67661000.398151472</v>
      </c>
      <c r="O15" s="38">
        <f>'[1]Annual Expected Cost'!O15</f>
        <v>120613087.66627</v>
      </c>
      <c r="P15" s="38">
        <f>'[1]Annual Expected Cost'!P15</f>
        <v>88253478.780197561</v>
      </c>
      <c r="Q15" s="38">
        <f>'[1]Annual Expected Cost'!Q15</f>
        <v>29417826.26006585</v>
      </c>
      <c r="R15" s="38">
        <f>'[1]Annual Expected Cost'!R15</f>
        <v>20592478.3820461</v>
      </c>
      <c r="S15" s="38">
        <f>'[1]Annual Expected Cost'!S15</f>
        <v>11767130.504026342</v>
      </c>
    </row>
    <row r="16" spans="1:19" x14ac:dyDescent="0.35">
      <c r="A16">
        <v>2035</v>
      </c>
      <c r="B16" s="36">
        <f>'[1]Annual Expected Cost'!B16</f>
        <v>945007.9216894866</v>
      </c>
      <c r="C16" s="36">
        <f>'[1]Annual Expected Cost'!C16</f>
        <v>1212393.8840279849</v>
      </c>
      <c r="D16" s="36">
        <f>'[1]Annual Expected Cost'!D16</f>
        <v>1278324.6692621349</v>
      </c>
      <c r="E16" s="36">
        <f>'[1]Annual Expected Cost'!E16</f>
        <v>840617.51173541544</v>
      </c>
      <c r="F16" s="36">
        <f>'[1]Annual Expected Cost'!F16</f>
        <v>699598.88776237192</v>
      </c>
      <c r="G16" s="36">
        <f>'[1]Annual Expected Cost'!G16</f>
        <v>419393.05051723344</v>
      </c>
      <c r="H16" s="37">
        <f>'[1]Annual Expected Cost'!H16</f>
        <v>3438930.0654477691</v>
      </c>
      <c r="I16" s="37">
        <f>'[1]Annual Expected Cost'!I16</f>
        <v>3656583.8670583875</v>
      </c>
      <c r="J16" s="37">
        <f>'[1]Annual Expected Cost'!J16</f>
        <v>2307130.2970725535</v>
      </c>
      <c r="K16" s="37">
        <f>'[1]Annual Expected Cost'!K16</f>
        <v>1697699.6525628224</v>
      </c>
      <c r="L16" s="37">
        <f>'[1]Annual Expected Cost'!L16</f>
        <v>1523576.6112743281</v>
      </c>
      <c r="M16" s="37">
        <f>'[1]Annual Expected Cost'!M16</f>
        <v>652961.40483185486</v>
      </c>
      <c r="N16" s="38">
        <f>'[1]Annual Expected Cost'!N16</f>
        <v>68195813.368198186</v>
      </c>
      <c r="O16" s="38">
        <f>'[1]Annual Expected Cost'!O16</f>
        <v>121566449.91722284</v>
      </c>
      <c r="P16" s="38">
        <f>'[1]Annual Expected Cost'!P16</f>
        <v>88951060.915041104</v>
      </c>
      <c r="Q16" s="38">
        <f>'[1]Annual Expected Cost'!Q16</f>
        <v>29650353.63834703</v>
      </c>
      <c r="R16" s="38">
        <f>'[1]Annual Expected Cost'!R16</f>
        <v>20755247.546842925</v>
      </c>
      <c r="S16" s="38">
        <f>'[1]Annual Expected Cost'!S16</f>
        <v>11860141.455338815</v>
      </c>
    </row>
    <row r="17" spans="1:19" x14ac:dyDescent="0.35">
      <c r="A17">
        <v>2036</v>
      </c>
      <c r="B17" s="36">
        <f>'[1]Annual Expected Cost'!B17</f>
        <v>960081.62817764503</v>
      </c>
      <c r="C17" s="36">
        <f>'[1]Annual Expected Cost'!C17</f>
        <v>1231732.6314992267</v>
      </c>
      <c r="D17" s="36">
        <f>'[1]Annual Expected Cost'!D17</f>
        <v>1298715.070674411</v>
      </c>
      <c r="E17" s="36">
        <f>'[1]Annual Expected Cost'!E17</f>
        <v>854026.0994836028</v>
      </c>
      <c r="F17" s="36">
        <f>'[1]Annual Expected Cost'!F17</f>
        <v>710758.10458112473</v>
      </c>
      <c r="G17" s="36">
        <f>'[1]Annual Expected Cost'!G17</f>
        <v>426082.73808659054</v>
      </c>
      <c r="H17" s="37">
        <f>'[1]Annual Expected Cost'!H17</f>
        <v>3467723.7383392272</v>
      </c>
      <c r="I17" s="37">
        <f>'[1]Annual Expected Cost'!I17</f>
        <v>3687199.9243100644</v>
      </c>
      <c r="J17" s="37">
        <f>'[1]Annual Expected Cost'!J17</f>
        <v>2326447.5712908739</v>
      </c>
      <c r="K17" s="37">
        <f>'[1]Annual Expected Cost'!K17</f>
        <v>1711914.2505725299</v>
      </c>
      <c r="L17" s="37">
        <f>'[1]Annual Expected Cost'!L17</f>
        <v>1536333.3017958603</v>
      </c>
      <c r="M17" s="37">
        <f>'[1]Annual Expected Cost'!M17</f>
        <v>658428.55791251152</v>
      </c>
      <c r="N17" s="38">
        <f>'[1]Annual Expected Cost'!N17</f>
        <v>68734853.661388904</v>
      </c>
      <c r="O17" s="38">
        <f>'[1]Annual Expected Cost'!O17</f>
        <v>122527347.83117153</v>
      </c>
      <c r="P17" s="38">
        <f>'[1]Annual Expected Cost'!P17</f>
        <v>89654156.949637696</v>
      </c>
      <c r="Q17" s="38">
        <f>'[1]Annual Expected Cost'!Q17</f>
        <v>29884718.983212564</v>
      </c>
      <c r="R17" s="38">
        <f>'[1]Annual Expected Cost'!R17</f>
        <v>20919303.288248796</v>
      </c>
      <c r="S17" s="38">
        <f>'[1]Annual Expected Cost'!S17</f>
        <v>11953887.593285028</v>
      </c>
    </row>
    <row r="18" spans="1:19" x14ac:dyDescent="0.35">
      <c r="A18">
        <v>2037</v>
      </c>
      <c r="B18" s="36">
        <f>'[1]Annual Expected Cost'!B18</f>
        <v>975395.77352570719</v>
      </c>
      <c r="C18" s="36">
        <f>'[1]Annual Expected Cost'!C18</f>
        <v>1251379.8489806554</v>
      </c>
      <c r="D18" s="36">
        <f>'[1]Annual Expected Cost'!D18</f>
        <v>1319430.7169010534</v>
      </c>
      <c r="E18" s="36">
        <f>'[1]Annual Expected Cost'!E18</f>
        <v>867648.56598507671</v>
      </c>
      <c r="F18" s="36">
        <f>'[1]Annual Expected Cost'!F18</f>
        <v>722095.32071089174</v>
      </c>
      <c r="G18" s="36">
        <f>'[1]Annual Expected Cost'!G18</f>
        <v>432879.13204919954</v>
      </c>
      <c r="H18" s="37">
        <f>'[1]Annual Expected Cost'!H18</f>
        <v>3496758.4965632749</v>
      </c>
      <c r="I18" s="37">
        <f>'[1]Annual Expected Cost'!I18</f>
        <v>3718072.3254596852</v>
      </c>
      <c r="J18" s="37">
        <f>'[1]Annual Expected Cost'!J18</f>
        <v>2345926.5863019438</v>
      </c>
      <c r="K18" s="37">
        <f>'[1]Annual Expected Cost'!K18</f>
        <v>1726247.8653919965</v>
      </c>
      <c r="L18" s="37">
        <f>'[1]Annual Expected Cost'!L18</f>
        <v>1549196.8022748688</v>
      </c>
      <c r="M18" s="37">
        <f>'[1]Annual Expected Cost'!M18</f>
        <v>663941.48668922938</v>
      </c>
      <c r="N18" s="38">
        <f>'[1]Annual Expected Cost'!N18</f>
        <v>69278154.691761762</v>
      </c>
      <c r="O18" s="38">
        <f>'[1]Annual Expected Cost'!O18</f>
        <v>123495840.97227095</v>
      </c>
      <c r="P18" s="38">
        <f>'[1]Annual Expected Cost'!P18</f>
        <v>90362810.46751532</v>
      </c>
      <c r="Q18" s="38">
        <f>'[1]Annual Expected Cost'!Q18</f>
        <v>30120936.822505105</v>
      </c>
      <c r="R18" s="38">
        <f>'[1]Annual Expected Cost'!R18</f>
        <v>21084655.775753576</v>
      </c>
      <c r="S18" s="38">
        <f>'[1]Annual Expected Cost'!S18</f>
        <v>12048374.729002044</v>
      </c>
    </row>
    <row r="19" spans="1:19" x14ac:dyDescent="0.35">
      <c r="A19">
        <v>2038</v>
      </c>
      <c r="B19" s="36">
        <f>'[1]Annual Expected Cost'!B19</f>
        <v>990954.19294470095</v>
      </c>
      <c r="C19" s="36">
        <f>'[1]Annual Expected Cost'!C19</f>
        <v>1271340.456839907</v>
      </c>
      <c r="D19" s="36">
        <f>'[1]Annual Expected Cost'!D19</f>
        <v>1340476.7958825605</v>
      </c>
      <c r="E19" s="36">
        <f>'[1]Annual Expected Cost'!E19</f>
        <v>881488.32279383275</v>
      </c>
      <c r="F19" s="36">
        <f>'[1]Annual Expected Cost'!F19</f>
        <v>733613.3753970461</v>
      </c>
      <c r="G19" s="36">
        <f>'[1]Annual Expected Cost'!G19</f>
        <v>439783.93446576851</v>
      </c>
      <c r="H19" s="37">
        <f>'[1]Annual Expected Cost'!H19</f>
        <v>3526036.3586931531</v>
      </c>
      <c r="I19" s="37">
        <f>'[1]Annual Expected Cost'!I19</f>
        <v>3749203.2168382895</v>
      </c>
      <c r="J19" s="37">
        <f>'[1]Annual Expected Cost'!J19</f>
        <v>2365568.696338444</v>
      </c>
      <c r="K19" s="37">
        <f>'[1]Annual Expected Cost'!K19</f>
        <v>1740701.4935320627</v>
      </c>
      <c r="L19" s="37">
        <f>'[1]Annual Expected Cost'!L19</f>
        <v>1562168.007015954</v>
      </c>
      <c r="M19" s="37">
        <f>'[1]Annual Expected Cost'!M19</f>
        <v>669500.57443540881</v>
      </c>
      <c r="N19" s="38">
        <f>'[1]Annual Expected Cost'!N19</f>
        <v>69825750.1374695</v>
      </c>
      <c r="O19" s="38">
        <f>'[1]Annual Expected Cost'!O19</f>
        <v>124471989.37548909</v>
      </c>
      <c r="P19" s="38">
        <f>'[1]Annual Expected Cost'!P19</f>
        <v>91077065.396699324</v>
      </c>
      <c r="Q19" s="38">
        <f>'[1]Annual Expected Cost'!Q19</f>
        <v>30359021.798899774</v>
      </c>
      <c r="R19" s="38">
        <f>'[1]Annual Expected Cost'!R19</f>
        <v>21251315.259229846</v>
      </c>
      <c r="S19" s="38">
        <f>'[1]Annual Expected Cost'!S19</f>
        <v>12143608.719559912</v>
      </c>
    </row>
    <row r="20" spans="1:19" x14ac:dyDescent="0.35">
      <c r="A20">
        <v>2039</v>
      </c>
      <c r="B20" s="36">
        <f>'[1]Annual Expected Cost'!B20</f>
        <v>1006760.7828206389</v>
      </c>
      <c r="C20" s="36">
        <f>'[1]Annual Expected Cost'!C20</f>
        <v>1291619.4539288043</v>
      </c>
      <c r="D20" s="36">
        <f>'[1]Annual Expected Cost'!D20</f>
        <v>1361858.5783116394</v>
      </c>
      <c r="E20" s="36">
        <f>'[1]Annual Expected Cost'!E20</f>
        <v>895548.83588114963</v>
      </c>
      <c r="F20" s="36">
        <f>'[1]Annual Expected Cost'!F20</f>
        <v>745315.15317341872</v>
      </c>
      <c r="G20" s="36">
        <f>'[1]Annual Expected Cost'!G20</f>
        <v>446798.87454636884</v>
      </c>
      <c r="H20" s="37">
        <f>'[1]Annual Expected Cost'!H20</f>
        <v>3555559.3602033281</v>
      </c>
      <c r="I20" s="37">
        <f>'[1]Annual Expected Cost'!I20</f>
        <v>3780594.7627478424</v>
      </c>
      <c r="J20" s="37">
        <f>'[1]Annual Expected Cost'!J20</f>
        <v>2385375.2669718526</v>
      </c>
      <c r="K20" s="37">
        <f>'[1]Annual Expected Cost'!K20</f>
        <v>1755276.1398472125</v>
      </c>
      <c r="L20" s="37">
        <f>'[1]Annual Expected Cost'!L20</f>
        <v>1575247.8178116011</v>
      </c>
      <c r="M20" s="37">
        <f>'[1]Annual Expected Cost'!M20</f>
        <v>675106.20763354329</v>
      </c>
      <c r="N20" s="38">
        <f>'[1]Annual Expected Cost'!N20</f>
        <v>70377673.942867145</v>
      </c>
      <c r="O20" s="38">
        <f>'[1]Annual Expected Cost'!O20</f>
        <v>125455853.55032839</v>
      </c>
      <c r="P20" s="38">
        <f>'[1]Annual Expected Cost'!P20</f>
        <v>91796966.012435406</v>
      </c>
      <c r="Q20" s="38">
        <f>'[1]Annual Expected Cost'!Q20</f>
        <v>30598988.670811798</v>
      </c>
      <c r="R20" s="38">
        <f>'[1]Annual Expected Cost'!R20</f>
        <v>21419292.069568262</v>
      </c>
      <c r="S20" s="38">
        <f>'[1]Annual Expected Cost'!S20</f>
        <v>12239595.468324721</v>
      </c>
    </row>
    <row r="21" spans="1:19" x14ac:dyDescent="0.35">
      <c r="A21">
        <v>2040</v>
      </c>
      <c r="B21" s="36">
        <f>'[1]Annual Expected Cost'!B21</f>
        <v>1174353.9914106405</v>
      </c>
      <c r="C21" s="36">
        <f>'[1]Annual Expected Cost'!C21</f>
        <v>1506632.446344659</v>
      </c>
      <c r="D21" s="36">
        <f>'[1]Annual Expected Cost'!D21</f>
        <v>1588564.1201640058</v>
      </c>
      <c r="E21" s="36">
        <f>'[1]Annual Expected Cost'!E21</f>
        <v>1044628.8411966743</v>
      </c>
      <c r="F21" s="36">
        <f>'[1]Annual Expected Cost'!F21</f>
        <v>869386.09441640438</v>
      </c>
      <c r="G21" s="36">
        <f>'[1]Annual Expected Cost'!G21</f>
        <v>521176.48068417964</v>
      </c>
      <c r="H21" s="37">
        <f>'[1]Annual Expected Cost'!H21</f>
        <v>4116509.3790716971</v>
      </c>
      <c r="I21" s="37">
        <f>'[1]Annual Expected Cost'!I21</f>
        <v>4377047.9473673748</v>
      </c>
      <c r="J21" s="37">
        <f>'[1]Annual Expected Cost'!J21</f>
        <v>2761708.8239341765</v>
      </c>
      <c r="K21" s="37">
        <f>'[1]Annual Expected Cost'!K21</f>
        <v>2032200.8327062808</v>
      </c>
      <c r="L21" s="37">
        <f>'[1]Annual Expected Cost'!L21</f>
        <v>1823769.9780697396</v>
      </c>
      <c r="M21" s="37">
        <f>'[1]Annual Expected Cost'!M21</f>
        <v>781615.70488703111</v>
      </c>
      <c r="N21" s="38">
        <f>'[1]Annual Expected Cost'!N21</f>
        <v>81443088.72818251</v>
      </c>
      <c r="O21" s="38">
        <f>'[1]Annual Expected Cost'!O21</f>
        <v>145181158.16762969</v>
      </c>
      <c r="P21" s="38">
        <f>'[1]Annual Expected Cost'!P21</f>
        <v>106230115.73241197</v>
      </c>
      <c r="Q21" s="38">
        <f>'[1]Annual Expected Cost'!Q21</f>
        <v>35410038.577470653</v>
      </c>
      <c r="R21" s="38">
        <f>'[1]Annual Expected Cost'!R21</f>
        <v>24787027.00422946</v>
      </c>
      <c r="S21" s="38">
        <f>'[1]Annual Expected Cost'!S21</f>
        <v>14164015.430988261</v>
      </c>
    </row>
    <row r="22" spans="1:19" x14ac:dyDescent="0.35">
      <c r="A22">
        <v>2041</v>
      </c>
      <c r="B22" s="36">
        <f>'[1]Annual Expected Cost'!B22</f>
        <v>1193085.9691786934</v>
      </c>
      <c r="C22" s="36">
        <f>'[1]Annual Expected Cost'!C22</f>
        <v>1530664.5573571608</v>
      </c>
      <c r="D22" s="36">
        <f>'[1]Annual Expected Cost'!D22</f>
        <v>1613903.1133463718</v>
      </c>
      <c r="E22" s="36">
        <f>'[1]Annual Expected Cost'!E22</f>
        <v>1061291.5888624422</v>
      </c>
      <c r="F22" s="36">
        <f>'[1]Annual Expected Cost'!F22</f>
        <v>883253.56632996281</v>
      </c>
      <c r="G22" s="36">
        <f>'[1]Annual Expected Cost'!G22</f>
        <v>529489.70337581541</v>
      </c>
      <c r="H22" s="37">
        <f>'[1]Annual Expected Cost'!H22</f>
        <v>4150976.3272968214</v>
      </c>
      <c r="I22" s="37">
        <f>'[1]Annual Expected Cost'!I22</f>
        <v>4413696.3480118103</v>
      </c>
      <c r="J22" s="37">
        <f>'[1]Annual Expected Cost'!J22</f>
        <v>2784832.2195788799</v>
      </c>
      <c r="K22" s="37">
        <f>'[1]Annual Expected Cost'!K22</f>
        <v>2049216.1615769116</v>
      </c>
      <c r="L22" s="37">
        <f>'[1]Annual Expected Cost'!L22</f>
        <v>1839040.1450049211</v>
      </c>
      <c r="M22" s="37">
        <f>'[1]Annual Expected Cost'!M22</f>
        <v>788160.0621449661</v>
      </c>
      <c r="N22" s="38">
        <f>'[1]Annual Expected Cost'!N22</f>
        <v>82086839.484396383</v>
      </c>
      <c r="O22" s="38">
        <f>'[1]Annual Expected Cost'!O22</f>
        <v>146328713.86348921</v>
      </c>
      <c r="P22" s="38">
        <f>'[1]Annual Expected Cost'!P22</f>
        <v>107069790.63182138</v>
      </c>
      <c r="Q22" s="38">
        <f>'[1]Annual Expected Cost'!Q22</f>
        <v>35689930.210607126</v>
      </c>
      <c r="R22" s="38">
        <f>'[1]Annual Expected Cost'!R22</f>
        <v>24982951.147424988</v>
      </c>
      <c r="S22" s="38">
        <f>'[1]Annual Expected Cost'!S22</f>
        <v>14275972.084242849</v>
      </c>
    </row>
    <row r="23" spans="1:19" x14ac:dyDescent="0.35">
      <c r="A23">
        <v>2042</v>
      </c>
      <c r="B23" s="36">
        <f>'[1]Annual Expected Cost'!B23</f>
        <v>1212116.7384471532</v>
      </c>
      <c r="C23" s="36">
        <f>'[1]Annual Expected Cost'!C23</f>
        <v>1555080.0016511928</v>
      </c>
      <c r="D23" s="36">
        <f>'[1]Annual Expected Cost'!D23</f>
        <v>1639646.2857289009</v>
      </c>
      <c r="E23" s="36">
        <f>'[1]Annual Expected Cost'!E23</f>
        <v>1078220.1219907815</v>
      </c>
      <c r="F23" s="36">
        <f>'[1]Annual Expected Cost'!F23</f>
        <v>897342.23660234979</v>
      </c>
      <c r="G23" s="36">
        <f>'[1]Annual Expected Cost'!G23</f>
        <v>537935.52927208936</v>
      </c>
      <c r="H23" s="37">
        <f>'[1]Annual Expected Cost'!H23</f>
        <v>4185731.8623829382</v>
      </c>
      <c r="I23" s="37">
        <f>'[1]Annual Expected Cost'!I23</f>
        <v>4450651.6005084412</v>
      </c>
      <c r="J23" s="37">
        <f>'[1]Annual Expected Cost'!J23</f>
        <v>2808149.2241303255</v>
      </c>
      <c r="K23" s="37">
        <f>'[1]Annual Expected Cost'!K23</f>
        <v>2066373.9573789185</v>
      </c>
      <c r="L23" s="37">
        <f>'[1]Annual Expected Cost'!L23</f>
        <v>1854438.1668785173</v>
      </c>
      <c r="M23" s="37">
        <f>'[1]Annual Expected Cost'!M23</f>
        <v>794759.21437650721</v>
      </c>
      <c r="N23" s="38">
        <f>'[1]Annual Expected Cost'!N23</f>
        <v>82735678.640898094</v>
      </c>
      <c r="O23" s="38">
        <f>'[1]Annual Expected Cost'!O23</f>
        <v>147485340.18594879</v>
      </c>
      <c r="P23" s="38">
        <f>'[1]Annual Expected Cost'!P23</f>
        <v>107916102.57508446</v>
      </c>
      <c r="Q23" s="38">
        <f>'[1]Annual Expected Cost'!Q23</f>
        <v>35972034.191694826</v>
      </c>
      <c r="R23" s="38">
        <f>'[1]Annual Expected Cost'!R23</f>
        <v>25180423.934186377</v>
      </c>
      <c r="S23" s="38">
        <f>'[1]Annual Expected Cost'!S23</f>
        <v>14388813.676677927</v>
      </c>
    </row>
    <row r="24" spans="1:19" x14ac:dyDescent="0.35">
      <c r="A24">
        <v>2043</v>
      </c>
      <c r="B24" s="36">
        <f>'[1]Annual Expected Cost'!B24</f>
        <v>1231451.0652029237</v>
      </c>
      <c r="C24" s="36">
        <f>'[1]Annual Expected Cost'!C24</f>
        <v>1579884.8937293324</v>
      </c>
      <c r="D24" s="36">
        <f>'[1]Annual Expected Cost'!D24</f>
        <v>1665800.0843248849</v>
      </c>
      <c r="E24" s="36">
        <f>'[1]Annual Expected Cost'!E24</f>
        <v>1095418.6800932984</v>
      </c>
      <c r="F24" s="36">
        <f>'[1]Annual Expected Cost'!F24</f>
        <v>911655.63354169927</v>
      </c>
      <c r="G24" s="36">
        <f>'[1]Annual Expected Cost'!G24</f>
        <v>546516.0735105999</v>
      </c>
      <c r="H24" s="37">
        <f>'[1]Annual Expected Cost'!H24</f>
        <v>4220778.4006268373</v>
      </c>
      <c r="I24" s="37">
        <f>'[1]Annual Expected Cost'!I24</f>
        <v>4487916.2740842327</v>
      </c>
      <c r="J24" s="37">
        <f>'[1]Annual Expected Cost'!J24</f>
        <v>2831661.4586483845</v>
      </c>
      <c r="K24" s="37">
        <f>'[1]Annual Expected Cost'!K24</f>
        <v>2083675.4129676791</v>
      </c>
      <c r="L24" s="37">
        <f>'[1]Annual Expected Cost'!L24</f>
        <v>1869965.1142017639</v>
      </c>
      <c r="M24" s="37">
        <f>'[1]Annual Expected Cost'!M24</f>
        <v>801413.62037218432</v>
      </c>
      <c r="N24" s="38">
        <f>'[1]Annual Expected Cost'!N24</f>
        <v>83389646.41793938</v>
      </c>
      <c r="O24" s="38">
        <f>'[1]Annual Expected Cost'!O24</f>
        <v>148651108.83197892</v>
      </c>
      <c r="P24" s="38">
        <f>'[1]Annual Expected Cost'!P24</f>
        <v>108769104.0233992</v>
      </c>
      <c r="Q24" s="38">
        <f>'[1]Annual Expected Cost'!Q24</f>
        <v>36256368.007799737</v>
      </c>
      <c r="R24" s="38">
        <f>'[1]Annual Expected Cost'!R24</f>
        <v>25379457.605459817</v>
      </c>
      <c r="S24" s="38">
        <f>'[1]Annual Expected Cost'!S24</f>
        <v>14502547.203119893</v>
      </c>
    </row>
    <row r="25" spans="1:19" x14ac:dyDescent="0.35">
      <c r="A25">
        <v>2044</v>
      </c>
      <c r="B25" s="36">
        <f>'[1]Annual Expected Cost'!B25</f>
        <v>1251093.791454586</v>
      </c>
      <c r="C25" s="36">
        <f>'[1]Annual Expected Cost'!C25</f>
        <v>1605085.4456258446</v>
      </c>
      <c r="D25" s="36">
        <f>'[1]Annual Expected Cost'!D25</f>
        <v>1692371.0589831411</v>
      </c>
      <c r="E25" s="36">
        <f>'[1]Annual Expected Cost'!E25</f>
        <v>1112891.5703055328</v>
      </c>
      <c r="F25" s="36">
        <f>'[1]Annual Expected Cost'!F25</f>
        <v>926197.34173575928</v>
      </c>
      <c r="G25" s="36">
        <f>'[1]Annual Expected Cost'!G25</f>
        <v>555233.4849672484</v>
      </c>
      <c r="H25" s="37">
        <f>'[1]Annual Expected Cost'!H25</f>
        <v>4256118.3785566175</v>
      </c>
      <c r="I25" s="37">
        <f>'[1]Annual Expected Cost'!I25</f>
        <v>4525492.9594779229</v>
      </c>
      <c r="J25" s="37">
        <f>'[1]Annual Expected Cost'!J25</f>
        <v>2855370.5577658322</v>
      </c>
      <c r="K25" s="37">
        <f>'[1]Annual Expected Cost'!K25</f>
        <v>2101121.731186178</v>
      </c>
      <c r="L25" s="37">
        <f>'[1]Annual Expected Cost'!L25</f>
        <v>1885622.0664491348</v>
      </c>
      <c r="M25" s="37">
        <f>'[1]Annual Expected Cost'!M25</f>
        <v>808123.74276391475</v>
      </c>
      <c r="N25" s="38">
        <f>'[1]Annual Expected Cost'!N25</f>
        <v>84048783.353685051</v>
      </c>
      <c r="O25" s="38">
        <f>'[1]Annual Expected Cost'!O25</f>
        <v>149826092.06526467</v>
      </c>
      <c r="P25" s="38">
        <f>'[1]Annual Expected Cost'!P25</f>
        <v>109628847.85263267</v>
      </c>
      <c r="Q25" s="38">
        <f>'[1]Annual Expected Cost'!Q25</f>
        <v>36542949.284210891</v>
      </c>
      <c r="R25" s="38">
        <f>'[1]Annual Expected Cost'!R25</f>
        <v>25580064.498947628</v>
      </c>
      <c r="S25" s="38">
        <f>'[1]Annual Expected Cost'!S25</f>
        <v>14617179.713684356</v>
      </c>
    </row>
    <row r="26" spans="1:19" x14ac:dyDescent="0.35">
      <c r="A26">
        <v>2045</v>
      </c>
      <c r="B26" s="36">
        <f>'[1]Annual Expected Cost'!B26</f>
        <v>1271049.836445011</v>
      </c>
      <c r="C26" s="36">
        <f>'[1]Annual Expected Cost'!C26</f>
        <v>1630687.9684623978</v>
      </c>
      <c r="D26" s="36">
        <f>'[1]Annual Expected Cost'!D26</f>
        <v>1719365.8640283288</v>
      </c>
      <c r="E26" s="36">
        <f>'[1]Annual Expected Cost'!E26</f>
        <v>1130643.1684656201</v>
      </c>
      <c r="F26" s="36">
        <f>'[1]Annual Expected Cost'!F26</f>
        <v>940971.00294960116</v>
      </c>
      <c r="G26" s="36">
        <f>'[1]Annual Expected Cost'!G26</f>
        <v>564089.9467943944</v>
      </c>
      <c r="H26" s="37">
        <f>'[1]Annual Expected Cost'!H26</f>
        <v>4291754.2531010825</v>
      </c>
      <c r="I26" s="37">
        <f>'[1]Annual Expected Cost'!I26</f>
        <v>4563384.2691201381</v>
      </c>
      <c r="J26" s="37">
        <f>'[1]Annual Expected Cost'!J26</f>
        <v>2879278.1698019919</v>
      </c>
      <c r="K26" s="37">
        <f>'[1]Annual Expected Cost'!K26</f>
        <v>2118714.1249486352</v>
      </c>
      <c r="L26" s="37">
        <f>'[1]Annual Expected Cost'!L26</f>
        <v>1901410.1121333912</v>
      </c>
      <c r="M26" s="37">
        <f>'[1]Annual Expected Cost'!M26</f>
        <v>814890.04805716756</v>
      </c>
      <c r="N26" s="38">
        <f>'[1]Annual Expected Cost'!N26</f>
        <v>84713130.30672574</v>
      </c>
      <c r="O26" s="38">
        <f>'[1]Annual Expected Cost'!O26</f>
        <v>151010362.72068503</v>
      </c>
      <c r="P26" s="38">
        <f>'[1]Annual Expected Cost'!P26</f>
        <v>110495387.35659879</v>
      </c>
      <c r="Q26" s="38">
        <f>'[1]Annual Expected Cost'!Q26</f>
        <v>36831795.785532936</v>
      </c>
      <c r="R26" s="38">
        <f>'[1]Annual Expected Cost'!R26</f>
        <v>25782257.049873054</v>
      </c>
      <c r="S26" s="38">
        <f>'[1]Annual Expected Cost'!S26</f>
        <v>14732718.314213172</v>
      </c>
    </row>
    <row r="27" spans="1:19" x14ac:dyDescent="0.35">
      <c r="A27">
        <v>2046</v>
      </c>
      <c r="B27" s="36">
        <f>'[1]Annual Expected Cost'!B27</f>
        <v>1291324.1978833156</v>
      </c>
      <c r="C27" s="36">
        <f>'[1]Annual Expected Cost'!C27</f>
        <v>1656698.8740285949</v>
      </c>
      <c r="D27" s="36">
        <f>'[1]Annual Expected Cost'!D27</f>
        <v>1746791.2599274307</v>
      </c>
      <c r="E27" s="36">
        <f>'[1]Annual Expected Cost'!E27</f>
        <v>1148677.9202101585</v>
      </c>
      <c r="F27" s="36">
        <f>'[1]Annual Expected Cost'!F27</f>
        <v>955980.31703764829</v>
      </c>
      <c r="G27" s="36">
        <f>'[1]Annual Expected Cost'!G27</f>
        <v>573087.67696759547</v>
      </c>
      <c r="H27" s="37">
        <f>'[1]Annual Expected Cost'!H27</f>
        <v>4327688.5017605498</v>
      </c>
      <c r="I27" s="37">
        <f>'[1]Annual Expected Cost'!I27</f>
        <v>4601592.8373150155</v>
      </c>
      <c r="J27" s="37">
        <f>'[1]Annual Expected Cost'!J27</f>
        <v>2903385.9568773308</v>
      </c>
      <c r="K27" s="37">
        <f>'[1]Annual Expected Cost'!K27</f>
        <v>2136453.8173248284</v>
      </c>
      <c r="L27" s="37">
        <f>'[1]Annual Expected Cost'!L27</f>
        <v>1917330.3488812565</v>
      </c>
      <c r="M27" s="37">
        <f>'[1]Annual Expected Cost'!M27</f>
        <v>821713.00666339556</v>
      </c>
      <c r="N27" s="38">
        <f>'[1]Annual Expected Cost'!N27</f>
        <v>85382728.458610773</v>
      </c>
      <c r="O27" s="38">
        <f>'[1]Annual Expected Cost'!O27</f>
        <v>152203994.20882791</v>
      </c>
      <c r="P27" s="38">
        <f>'[1]Annual Expected Cost'!P27</f>
        <v>111368776.25036187</v>
      </c>
      <c r="Q27" s="38">
        <f>'[1]Annual Expected Cost'!Q27</f>
        <v>37122925.416787297</v>
      </c>
      <c r="R27" s="38">
        <f>'[1]Annual Expected Cost'!R27</f>
        <v>25986047.791751109</v>
      </c>
      <c r="S27" s="38">
        <f>'[1]Annual Expected Cost'!S27</f>
        <v>14849170.166714916</v>
      </c>
    </row>
    <row r="28" spans="1:19" x14ac:dyDescent="0.35">
      <c r="A28">
        <v>2047</v>
      </c>
      <c r="B28" s="36">
        <f>'[1]Annual Expected Cost'!B28</f>
        <v>1311921.9531964667</v>
      </c>
      <c r="C28" s="36">
        <f>'[1]Annual Expected Cost'!C28</f>
        <v>1683124.6763877152</v>
      </c>
      <c r="D28" s="36">
        <f>'[1]Annual Expected Cost'!D28</f>
        <v>1774654.1149828173</v>
      </c>
      <c r="E28" s="36">
        <f>'[1]Annual Expected Cost'!E28</f>
        <v>1167000.3420875545</v>
      </c>
      <c r="F28" s="36">
        <f>'[1]Annual Expected Cost'!F28</f>
        <v>971229.04287025251</v>
      </c>
      <c r="G28" s="36">
        <f>'[1]Annual Expected Cost'!G28</f>
        <v>582228.92884106759</v>
      </c>
      <c r="H28" s="37">
        <f>'[1]Annual Expected Cost'!H28</f>
        <v>4363923.6227790965</v>
      </c>
      <c r="I28" s="37">
        <f>'[1]Annual Expected Cost'!I28</f>
        <v>4640121.3204233442</v>
      </c>
      <c r="J28" s="37">
        <f>'[1]Annual Expected Cost'!J28</f>
        <v>2927695.5950290142</v>
      </c>
      <c r="K28" s="37">
        <f>'[1]Annual Expected Cost'!K28</f>
        <v>2154342.0416251235</v>
      </c>
      <c r="L28" s="37">
        <f>'[1]Annual Expected Cost'!L28</f>
        <v>1933383.8835097267</v>
      </c>
      <c r="M28" s="37">
        <f>'[1]Annual Expected Cost'!M28</f>
        <v>828593.09293273999</v>
      </c>
      <c r="N28" s="38">
        <f>'[1]Annual Expected Cost'!N28</f>
        <v>86057619.316400826</v>
      </c>
      <c r="O28" s="38">
        <f>'[1]Annual Expected Cost'!O28</f>
        <v>153407060.52054062</v>
      </c>
      <c r="P28" s="38">
        <f>'[1]Annual Expected Cost'!P28</f>
        <v>112249068.6735663</v>
      </c>
      <c r="Q28" s="38">
        <f>'[1]Annual Expected Cost'!Q28</f>
        <v>37416356.224522099</v>
      </c>
      <c r="R28" s="38">
        <f>'[1]Annual Expected Cost'!R28</f>
        <v>26191449.357165474</v>
      </c>
      <c r="S28" s="38">
        <f>'[1]Annual Expected Cost'!S28</f>
        <v>14966542.489808839</v>
      </c>
    </row>
    <row r="29" spans="1:19" x14ac:dyDescent="0.35">
      <c r="A29">
        <v>2048</v>
      </c>
      <c r="B29" s="36">
        <f>'[1]Annual Expected Cost'!B29</f>
        <v>1332848.260800852</v>
      </c>
      <c r="C29" s="36">
        <f>'[1]Annual Expected Cost'!C29</f>
        <v>1709971.9935080695</v>
      </c>
      <c r="D29" s="36">
        <f>'[1]Annual Expected Cost'!D29</f>
        <v>1802961.4070523148</v>
      </c>
      <c r="E29" s="36">
        <f>'[1]Annual Expected Cost'!E29</f>
        <v>1185615.0226891297</v>
      </c>
      <c r="F29" s="36">
        <f>'[1]Annual Expected Cost'!F29</f>
        <v>986720.99927504919</v>
      </c>
      <c r="G29" s="36">
        <f>'[1]Annual Expected Cost'!G29</f>
        <v>591515.99171200593</v>
      </c>
      <c r="H29" s="37">
        <f>'[1]Annual Expected Cost'!H29</f>
        <v>4400462.1353182429</v>
      </c>
      <c r="I29" s="37">
        <f>'[1]Annual Expected Cost'!I29</f>
        <v>4678972.3970472459</v>
      </c>
      <c r="J29" s="37">
        <f>'[1]Annual Expected Cost'!J29</f>
        <v>2952208.7743274285</v>
      </c>
      <c r="K29" s="37">
        <f>'[1]Annual Expected Cost'!K29</f>
        <v>2172380.0414862209</v>
      </c>
      <c r="L29" s="37">
        <f>'[1]Annual Expected Cost'!L29</f>
        <v>1949571.8321030193</v>
      </c>
      <c r="M29" s="37">
        <f>'[1]Annual Expected Cost'!M29</f>
        <v>835530.78518700821</v>
      </c>
      <c r="N29" s="38">
        <f>'[1]Annual Expected Cost'!N29</f>
        <v>86737844.71524094</v>
      </c>
      <c r="O29" s="38">
        <f>'[1]Annual Expected Cost'!O29</f>
        <v>154619636.23151648</v>
      </c>
      <c r="P29" s="38">
        <f>'[1]Annual Expected Cost'!P29</f>
        <v>113136319.19379254</v>
      </c>
      <c r="Q29" s="38">
        <f>'[1]Annual Expected Cost'!Q29</f>
        <v>37712106.397930846</v>
      </c>
      <c r="R29" s="38">
        <f>'[1]Annual Expected Cost'!R29</f>
        <v>26398474.478551596</v>
      </c>
      <c r="S29" s="38">
        <f>'[1]Annual Expected Cost'!S29</f>
        <v>15084842.559172338</v>
      </c>
    </row>
    <row r="30" spans="1:19" x14ac:dyDescent="0.35">
      <c r="A30">
        <v>2049</v>
      </c>
      <c r="B30" s="36">
        <f>'[1]Annual Expected Cost'!B30</f>
        <v>1354108.3613941311</v>
      </c>
      <c r="C30" s="36">
        <f>'[1]Annual Expected Cost'!C30</f>
        <v>1737247.5489203776</v>
      </c>
      <c r="D30" s="36">
        <f>'[1]Annual Expected Cost'!D30</f>
        <v>1831720.225296712</v>
      </c>
      <c r="E30" s="36">
        <f>'[1]Annual Expected Cost'!E30</f>
        <v>1204526.6237982677</v>
      </c>
      <c r="F30" s="36">
        <f>'[1]Annual Expected Cost'!F30</f>
        <v>1002460.0659933296</v>
      </c>
      <c r="G30" s="36">
        <f>'[1]Annual Expected Cost'!G30</f>
        <v>600951.19139390707</v>
      </c>
      <c r="H30" s="37">
        <f>'[1]Annual Expected Cost'!H30</f>
        <v>4437306.5796320895</v>
      </c>
      <c r="I30" s="37">
        <f>'[1]Annual Expected Cost'!I30</f>
        <v>4718148.7682163985</v>
      </c>
      <c r="J30" s="37">
        <f>'[1]Annual Expected Cost'!J30</f>
        <v>2976927.1989936801</v>
      </c>
      <c r="K30" s="37">
        <f>'[1]Annual Expected Cost'!K30</f>
        <v>2190569.0709576136</v>
      </c>
      <c r="L30" s="37">
        <f>'[1]Annual Expected Cost'!L30</f>
        <v>1965895.3200901665</v>
      </c>
      <c r="M30" s="37">
        <f>'[1]Annual Expected Cost'!M30</f>
        <v>842526.56575292838</v>
      </c>
      <c r="N30" s="38">
        <f>'[1]Annual Expected Cost'!N30</f>
        <v>87423446.820953771</v>
      </c>
      <c r="O30" s="38">
        <f>'[1]Annual Expected Cost'!O30</f>
        <v>155841796.5069176</v>
      </c>
      <c r="P30" s="38">
        <f>'[1]Annual Expected Cost'!P30</f>
        <v>114030582.8099397</v>
      </c>
      <c r="Q30" s="38">
        <f>'[1]Annual Expected Cost'!Q30</f>
        <v>38010194.269979902</v>
      </c>
      <c r="R30" s="38">
        <f>'[1]Annual Expected Cost'!R30</f>
        <v>26607135.988985933</v>
      </c>
      <c r="S30" s="38">
        <f>'[1]Annual Expected Cost'!S30</f>
        <v>15204077.707991958</v>
      </c>
    </row>
    <row r="31" spans="1:19" x14ac:dyDescent="0.35">
      <c r="A31">
        <v>2050</v>
      </c>
      <c r="B31" s="36">
        <f>'[1]Annual Expected Cost'!B31</f>
        <v>1557674.7469575063</v>
      </c>
      <c r="C31" s="36">
        <f>'[1]Annual Expected Cost'!C31</f>
        <v>1998412.1753602116</v>
      </c>
      <c r="D31" s="36">
        <f>'[1]Annual Expected Cost'!D31</f>
        <v>2107087.1577060842</v>
      </c>
      <c r="E31" s="36">
        <f>'[1]Annual Expected Cost'!E31</f>
        <v>1385606.0249098749</v>
      </c>
      <c r="F31" s="36">
        <f>'[1]Annual Expected Cost'!F31</f>
        <v>1153162.3126700919</v>
      </c>
      <c r="G31" s="36">
        <f>'[1]Annual Expected Cost'!G31</f>
        <v>691293.63770013361</v>
      </c>
      <c r="H31" s="37">
        <f>'[1]Annual Expected Cost'!H31</f>
        <v>5066303.8434407748</v>
      </c>
      <c r="I31" s="37">
        <f>'[1]Annual Expected Cost'!I31</f>
        <v>5386955.9854306988</v>
      </c>
      <c r="J31" s="37">
        <f>'[1]Annual Expected Cost'!J31</f>
        <v>3398912.7050931784</v>
      </c>
      <c r="K31" s="37">
        <f>'[1]Annual Expected Cost'!K31</f>
        <v>2501086.7075213958</v>
      </c>
      <c r="L31" s="37">
        <f>'[1]Annual Expected Cost'!L31</f>
        <v>2244564.9939294579</v>
      </c>
      <c r="M31" s="37">
        <f>'[1]Annual Expected Cost'!M31</f>
        <v>961956.42596976762</v>
      </c>
      <c r="N31" s="38">
        <f>'[1]Annual Expected Cost'!N31</f>
        <v>99769517.825065449</v>
      </c>
      <c r="O31" s="38">
        <f>'[1]Annual Expected Cost'!O31</f>
        <v>177850010.03598621</v>
      </c>
      <c r="P31" s="38">
        <f>'[1]Annual Expected Cost'!P31</f>
        <v>130134153.68486796</v>
      </c>
      <c r="Q31" s="38">
        <f>'[1]Annual Expected Cost'!Q31</f>
        <v>43378051.228289321</v>
      </c>
      <c r="R31" s="38">
        <f>'[1]Annual Expected Cost'!R31</f>
        <v>30364635.859802525</v>
      </c>
      <c r="S31" s="38">
        <f>'[1]Annual Expected Cost'!S31</f>
        <v>17351220.49131573</v>
      </c>
    </row>
    <row r="32" spans="1:19" x14ac:dyDescent="0.35">
      <c r="A32">
        <v>2051</v>
      </c>
      <c r="B32" s="36">
        <f>'[1]Annual Expected Cost'!B32</f>
        <v>1582521.0275026222</v>
      </c>
      <c r="C32" s="36">
        <f>'[1]Annual Expected Cost'!C32</f>
        <v>2030288.6050518136</v>
      </c>
      <c r="D32" s="36">
        <f>'[1]Annual Expected Cost'!D32</f>
        <v>2140697.0488310661</v>
      </c>
      <c r="E32" s="36">
        <f>'[1]Annual Expected Cost'!E32</f>
        <v>1407707.658185472</v>
      </c>
      <c r="F32" s="36">
        <f>'[1]Annual Expected Cost'!F32</f>
        <v>1171556.2645465147</v>
      </c>
      <c r="G32" s="36">
        <f>'[1]Annual Expected Cost'!G32</f>
        <v>702320.37848469079</v>
      </c>
      <c r="H32" s="37">
        <f>'[1]Annual Expected Cost'!H32</f>
        <v>5108723.2857849095</v>
      </c>
      <c r="I32" s="37">
        <f>'[1]Annual Expected Cost'!I32</f>
        <v>5432060.2026067404</v>
      </c>
      <c r="J32" s="37">
        <f>'[1]Annual Expected Cost'!J32</f>
        <v>3427371.3183113956</v>
      </c>
      <c r="K32" s="37">
        <f>'[1]Annual Expected Cost'!K32</f>
        <v>2522027.951210272</v>
      </c>
      <c r="L32" s="37">
        <f>'[1]Annual Expected Cost'!L32</f>
        <v>2263358.4177528089</v>
      </c>
      <c r="M32" s="37">
        <f>'[1]Annual Expected Cost'!M32</f>
        <v>970010.75046548934</v>
      </c>
      <c r="N32" s="38">
        <f>'[1]Annual Expected Cost'!N32</f>
        <v>100558126.20853844</v>
      </c>
      <c r="O32" s="38">
        <f>'[1]Annual Expected Cost'!O32</f>
        <v>179255790.1978294</v>
      </c>
      <c r="P32" s="38">
        <f>'[1]Annual Expected Cost'!P32</f>
        <v>131162773.31548491</v>
      </c>
      <c r="Q32" s="38">
        <f>'[1]Annual Expected Cost'!Q32</f>
        <v>43720924.438494965</v>
      </c>
      <c r="R32" s="38">
        <f>'[1]Annual Expected Cost'!R32</f>
        <v>30604647.10694648</v>
      </c>
      <c r="S32" s="38">
        <f>'[1]Annual Expected Cost'!S32</f>
        <v>17488369.77539799</v>
      </c>
    </row>
    <row r="33" spans="1:19" x14ac:dyDescent="0.35">
      <c r="A33">
        <v>2052</v>
      </c>
      <c r="B33" s="36">
        <f>'[1]Annual Expected Cost'!B33</f>
        <v>1607763.6280485163</v>
      </c>
      <c r="C33" s="36">
        <f>'[1]Annual Expected Cost'!C33</f>
        <v>2062673.4917986779</v>
      </c>
      <c r="D33" s="36">
        <f>'[1]Annual Expected Cost'!D33</f>
        <v>2174843.0472439229</v>
      </c>
      <c r="E33" s="36">
        <f>'[1]Annual Expected Cost'!E33</f>
        <v>1430161.8319268778</v>
      </c>
      <c r="F33" s="36">
        <f>'[1]Annual Expected Cost'!F33</f>
        <v>1190243.6161134364</v>
      </c>
      <c r="G33" s="36">
        <f>'[1]Annual Expected Cost'!G33</f>
        <v>713523.00547114387</v>
      </c>
      <c r="H33" s="37">
        <f>'[1]Annual Expected Cost'!H33</f>
        <v>5151497.9000935359</v>
      </c>
      <c r="I33" s="37">
        <f>'[1]Annual Expected Cost'!I33</f>
        <v>5477542.0709855333</v>
      </c>
      <c r="J33" s="37">
        <f>'[1]Annual Expected Cost'!J33</f>
        <v>3456068.2114551575</v>
      </c>
      <c r="K33" s="37">
        <f>'[1]Annual Expected Cost'!K33</f>
        <v>2543144.5329575688</v>
      </c>
      <c r="L33" s="37">
        <f>'[1]Annual Expected Cost'!L33</f>
        <v>2282309.1962439725</v>
      </c>
      <c r="M33" s="37">
        <f>'[1]Annual Expected Cost'!M33</f>
        <v>978132.51267598802</v>
      </c>
      <c r="N33" s="38">
        <f>'[1]Annual Expected Cost'!N33</f>
        <v>101352967.99070916</v>
      </c>
      <c r="O33" s="38">
        <f>'[1]Annual Expected Cost'!O33</f>
        <v>180672682.07039458</v>
      </c>
      <c r="P33" s="38">
        <f>'[1]Annual Expected Cost'!P33</f>
        <v>132199523.46614237</v>
      </c>
      <c r="Q33" s="38">
        <f>'[1]Annual Expected Cost'!Q33</f>
        <v>44066507.822047457</v>
      </c>
      <c r="R33" s="38">
        <f>'[1]Annual Expected Cost'!R33</f>
        <v>30846555.475433219</v>
      </c>
      <c r="S33" s="38">
        <f>'[1]Annual Expected Cost'!S33</f>
        <v>17626603.128818985</v>
      </c>
    </row>
    <row r="34" spans="1:19" x14ac:dyDescent="0.35">
      <c r="A34">
        <v>2053</v>
      </c>
      <c r="B34" s="36">
        <f>'[1]Annual Expected Cost'!B34</f>
        <v>1633408.8702473461</v>
      </c>
      <c r="C34" s="36">
        <f>'[1]Annual Expected Cost'!C34</f>
        <v>2095574.9459374868</v>
      </c>
      <c r="D34" s="36">
        <f>'[1]Annual Expected Cost'!D34</f>
        <v>2209533.7043268364</v>
      </c>
      <c r="E34" s="36">
        <f>'[1]Annual Expected Cost'!E34</f>
        <v>1452974.1694642091</v>
      </c>
      <c r="F34" s="36">
        <f>'[1]Annual Expected Cost'!F34</f>
        <v>1209229.0473536553</v>
      </c>
      <c r="G34" s="36">
        <f>'[1]Annual Expected Cost'!G34</f>
        <v>724904.32419891912</v>
      </c>
      <c r="H34" s="37">
        <f>'[1]Annual Expected Cost'!H34</f>
        <v>5194630.6601710562</v>
      </c>
      <c r="I34" s="37">
        <f>'[1]Annual Expected Cost'!I34</f>
        <v>5523404.7525869468</v>
      </c>
      <c r="J34" s="37">
        <f>'[1]Annual Expected Cost'!J34</f>
        <v>3485005.3796084304</v>
      </c>
      <c r="K34" s="37">
        <f>'[1]Annual Expected Cost'!K34</f>
        <v>2564437.9208439393</v>
      </c>
      <c r="L34" s="37">
        <f>'[1]Annual Expected Cost'!L34</f>
        <v>2301418.6469112281</v>
      </c>
      <c r="M34" s="37">
        <f>'[1]Annual Expected Cost'!M34</f>
        <v>986322.27724766906</v>
      </c>
      <c r="N34" s="38">
        <f>'[1]Annual Expected Cost'!N34</f>
        <v>102154092.44224243</v>
      </c>
      <c r="O34" s="38">
        <f>'[1]Annual Expected Cost'!O34</f>
        <v>182100773.48399734</v>
      </c>
      <c r="P34" s="38">
        <f>'[1]Annual Expected Cost'!P34</f>
        <v>133244468.4029249</v>
      </c>
      <c r="Q34" s="38">
        <f>'[1]Annual Expected Cost'!Q34</f>
        <v>44414822.800974958</v>
      </c>
      <c r="R34" s="38">
        <f>'[1]Annual Expected Cost'!R34</f>
        <v>31090375.960682474</v>
      </c>
      <c r="S34" s="38">
        <f>'[1]Annual Expected Cost'!S34</f>
        <v>17765929.120389987</v>
      </c>
    </row>
    <row r="35" spans="1:19" x14ac:dyDescent="0.35">
      <c r="A35">
        <v>2054</v>
      </c>
      <c r="B35" s="36">
        <f>'[1]Annual Expected Cost'!B35</f>
        <v>1659463.1765871749</v>
      </c>
      <c r="C35" s="36">
        <f>'[1]Annual Expected Cost'!C35</f>
        <v>2129001.2071719184</v>
      </c>
      <c r="D35" s="36">
        <f>'[1]Annual Expected Cost'!D35</f>
        <v>2244777.7078640466</v>
      </c>
      <c r="E35" s="36">
        <f>'[1]Annual Expected Cost'!E35</f>
        <v>1476150.3838246381</v>
      </c>
      <c r="F35" s="36">
        <f>'[1]Annual Expected Cost'!F35</f>
        <v>1228517.3128998077</v>
      </c>
      <c r="G35" s="36">
        <f>'[1]Annual Expected Cost'!G35</f>
        <v>736467.18495826167</v>
      </c>
      <c r="H35" s="37">
        <f>'[1]Annual Expected Cost'!H35</f>
        <v>5238124.564721114</v>
      </c>
      <c r="I35" s="37">
        <f>'[1]Annual Expected Cost'!I35</f>
        <v>5569651.4359059958</v>
      </c>
      <c r="J35" s="37">
        <f>'[1]Annual Expected Cost'!J35</f>
        <v>3514184.8345597349</v>
      </c>
      <c r="K35" s="37">
        <f>'[1]Annual Expected Cost'!K35</f>
        <v>2585909.5952420691</v>
      </c>
      <c r="L35" s="37">
        <f>'[1]Annual Expected Cost'!L35</f>
        <v>2320688.098294165</v>
      </c>
      <c r="M35" s="37">
        <f>'[1]Annual Expected Cost'!M35</f>
        <v>994580.61355464207</v>
      </c>
      <c r="N35" s="38">
        <f>'[1]Annual Expected Cost'!N35</f>
        <v>102961549.22325324</v>
      </c>
      <c r="O35" s="38">
        <f>'[1]Annual Expected Cost'!O35</f>
        <v>183540152.96319053</v>
      </c>
      <c r="P35" s="38">
        <f>'[1]Annual Expected Cost'!P35</f>
        <v>134297672.89989552</v>
      </c>
      <c r="Q35" s="38">
        <f>'[1]Annual Expected Cost'!Q35</f>
        <v>44765890.966631837</v>
      </c>
      <c r="R35" s="38">
        <f>'[1]Annual Expected Cost'!R35</f>
        <v>31336123.676642288</v>
      </c>
      <c r="S35" s="38">
        <f>'[1]Annual Expected Cost'!S35</f>
        <v>17906356.386652734</v>
      </c>
    </row>
    <row r="36" spans="1:19" x14ac:dyDescent="0.35">
      <c r="A36">
        <v>2055</v>
      </c>
      <c r="B36" s="36">
        <f>'[1]Annual Expected Cost'!B36</f>
        <v>1685933.0720003915</v>
      </c>
      <c r="C36" s="36">
        <f>'[1]Annual Expected Cost'!C36</f>
        <v>2162960.646636161</v>
      </c>
      <c r="D36" s="36">
        <f>'[1]Annual Expected Cost'!D36</f>
        <v>2280583.8842175836</v>
      </c>
      <c r="E36" s="36">
        <f>'[1]Annual Expected Cost'!E36</f>
        <v>1499696.2791631389</v>
      </c>
      <c r="F36" s="36">
        <f>'[1]Annual Expected Cost'!F36</f>
        <v>1248113.2432250958</v>
      </c>
      <c r="G36" s="36">
        <f>'[1]Annual Expected Cost'!G36</f>
        <v>748214.48350404971</v>
      </c>
      <c r="H36" s="37">
        <f>'[1]Annual Expected Cost'!H36</f>
        <v>5281982.6375550702</v>
      </c>
      <c r="I36" s="37">
        <f>'[1]Annual Expected Cost'!I36</f>
        <v>5616285.3361345064</v>
      </c>
      <c r="J36" s="37">
        <f>'[1]Annual Expected Cost'!J36</f>
        <v>3543608.6049420098</v>
      </c>
      <c r="K36" s="37">
        <f>'[1]Annual Expected Cost'!K36</f>
        <v>2607561.0489195921</v>
      </c>
      <c r="L36" s="37">
        <f>'[1]Annual Expected Cost'!L36</f>
        <v>2340118.8900560443</v>
      </c>
      <c r="M36" s="37">
        <f>'[1]Annual Expected Cost'!M36</f>
        <v>1002908.0957383048</v>
      </c>
      <c r="N36" s="38">
        <f>'[1]Annual Expected Cost'!N36</f>
        <v>103775388.38638513</v>
      </c>
      <c r="O36" s="38">
        <f>'[1]Annual Expected Cost'!O36</f>
        <v>184990909.73225173</v>
      </c>
      <c r="P36" s="38">
        <f>'[1]Annual Expected Cost'!P36</f>
        <v>135359202.24311104</v>
      </c>
      <c r="Q36" s="38">
        <f>'[1]Annual Expected Cost'!Q36</f>
        <v>45119734.081037007</v>
      </c>
      <c r="R36" s="38">
        <f>'[1]Annual Expected Cost'!R36</f>
        <v>31583813.856725909</v>
      </c>
      <c r="S36" s="38">
        <f>'[1]Annual Expected Cost'!S36</f>
        <v>18047893.632414803</v>
      </c>
    </row>
    <row r="37" spans="1:19" x14ac:dyDescent="0.35">
      <c r="A37">
        <v>2056</v>
      </c>
      <c r="B37" s="36">
        <f>'[1]Annual Expected Cost'!B37</f>
        <v>1712825.1854977885</v>
      </c>
      <c r="C37" s="36">
        <f>'[1]Annual Expected Cost'!C37</f>
        <v>2197461.7689913488</v>
      </c>
      <c r="D37" s="36">
        <f>'[1]Annual Expected Cost'!D37</f>
        <v>2316961.2005377058</v>
      </c>
      <c r="E37" s="36">
        <f>'[1]Annual Expected Cost'!E37</f>
        <v>1523617.752216056</v>
      </c>
      <c r="F37" s="36">
        <f>'[1]Annual Expected Cost'!F37</f>
        <v>1268021.7458530138</v>
      </c>
      <c r="G37" s="36">
        <f>'[1]Annual Expected Cost'!G37</f>
        <v>760149.1617809952</v>
      </c>
      <c r="H37" s="37">
        <f>'[1]Annual Expected Cost'!H37</f>
        <v>5326207.927802234</v>
      </c>
      <c r="I37" s="37">
        <f>'[1]Annual Expected Cost'!I37</f>
        <v>5663309.6953846551</v>
      </c>
      <c r="J37" s="37">
        <f>'[1]Annual Expected Cost'!J37</f>
        <v>3573278.7363736508</v>
      </c>
      <c r="K37" s="37">
        <f>'[1]Annual Expected Cost'!K37</f>
        <v>2629393.7871428751</v>
      </c>
      <c r="L37" s="37">
        <f>'[1]Annual Expected Cost'!L37</f>
        <v>2359712.3730769395</v>
      </c>
      <c r="M37" s="37">
        <f>'[1]Annual Expected Cost'!M37</f>
        <v>1011305.3027472598</v>
      </c>
      <c r="N37" s="38">
        <f>'[1]Annual Expected Cost'!N37</f>
        <v>104595660.3799129</v>
      </c>
      <c r="O37" s="38">
        <f>'[1]Annual Expected Cost'!O37</f>
        <v>186453133.72071427</v>
      </c>
      <c r="P37" s="38">
        <f>'[1]Annual Expected Cost'!P37</f>
        <v>136429122.23466897</v>
      </c>
      <c r="Q37" s="38">
        <f>'[1]Annual Expected Cost'!Q37</f>
        <v>45476374.07822299</v>
      </c>
      <c r="R37" s="38">
        <f>'[1]Annual Expected Cost'!R37</f>
        <v>31833461.854756095</v>
      </c>
      <c r="S37" s="38">
        <f>'[1]Annual Expected Cost'!S37</f>
        <v>18190549.631289199</v>
      </c>
    </row>
    <row r="38" spans="1:19" x14ac:dyDescent="0.35">
      <c r="A38">
        <v>2057</v>
      </c>
      <c r="B38" s="36">
        <f>'[1]Annual Expected Cost'!B38</f>
        <v>1740146.2518287038</v>
      </c>
      <c r="C38" s="36">
        <f>'[1]Annual Expected Cost'!C38</f>
        <v>2232513.2145554298</v>
      </c>
      <c r="D38" s="36">
        <f>'[1]Annual Expected Cost'!D38</f>
        <v>2353918.7670085952</v>
      </c>
      <c r="E38" s="36">
        <f>'[1]Annual Expected Cost'!E38</f>
        <v>1547920.7937778586</v>
      </c>
      <c r="F38" s="36">
        <f>'[1]Annual Expected Cost'!F38</f>
        <v>1288247.8065863657</v>
      </c>
      <c r="G38" s="36">
        <f>'[1]Annual Expected Cost'!G38</f>
        <v>772274.20866041305</v>
      </c>
      <c r="H38" s="37">
        <f>'[1]Annual Expected Cost'!H38</f>
        <v>5370803.5101218363</v>
      </c>
      <c r="I38" s="37">
        <f>'[1]Annual Expected Cost'!I38</f>
        <v>5710727.7829143591</v>
      </c>
      <c r="J38" s="37">
        <f>'[1]Annual Expected Cost'!J38</f>
        <v>3603197.2916007261</v>
      </c>
      <c r="K38" s="37">
        <f>'[1]Annual Expected Cost'!K38</f>
        <v>2651409.3277816661</v>
      </c>
      <c r="L38" s="37">
        <f>'[1]Annual Expected Cost'!L38</f>
        <v>2379469.9095476498</v>
      </c>
      <c r="M38" s="37">
        <f>'[1]Annual Expected Cost'!M38</f>
        <v>1019772.8183775641</v>
      </c>
      <c r="N38" s="38">
        <f>'[1]Annual Expected Cost'!N38</f>
        <v>105422416.05086964</v>
      </c>
      <c r="O38" s="38">
        <f>'[1]Annual Expected Cost'!O38</f>
        <v>187926915.56894153</v>
      </c>
      <c r="P38" s="38">
        <f>'[1]Annual Expected Cost'!P38</f>
        <v>137507499.19678649</v>
      </c>
      <c r="Q38" s="38">
        <f>'[1]Annual Expected Cost'!Q38</f>
        <v>45835833.065595493</v>
      </c>
      <c r="R38" s="38">
        <f>'[1]Annual Expected Cost'!R38</f>
        <v>32085083.145916846</v>
      </c>
      <c r="S38" s="38">
        <f>'[1]Annual Expected Cost'!S38</f>
        <v>18334333.226238199</v>
      </c>
    </row>
    <row r="39" spans="1:19" x14ac:dyDescent="0.35">
      <c r="A39">
        <v>2058</v>
      </c>
      <c r="B39" s="36">
        <f>'[1]Annual Expected Cost'!B39</f>
        <v>1767903.1131676433</v>
      </c>
      <c r="C39" s="36">
        <f>'[1]Annual Expected Cost'!C39</f>
        <v>2268123.7614670154</v>
      </c>
      <c r="D39" s="36">
        <f>'[1]Annual Expected Cost'!D39</f>
        <v>2391465.839129874</v>
      </c>
      <c r="E39" s="36">
        <f>'[1]Annual Expected Cost'!E39</f>
        <v>1572611.4902014502</v>
      </c>
      <c r="F39" s="36">
        <f>'[1]Annual Expected Cost'!F39</f>
        <v>1308796.4907558907</v>
      </c>
      <c r="G39" s="36">
        <f>'[1]Annual Expected Cost'!G39</f>
        <v>784592.6606887409</v>
      </c>
      <c r="H39" s="37">
        <f>'[1]Annual Expected Cost'!H39</f>
        <v>5415772.484916795</v>
      </c>
      <c r="I39" s="37">
        <f>'[1]Annual Expected Cost'!I39</f>
        <v>5758542.895354568</v>
      </c>
      <c r="J39" s="37">
        <f>'[1]Annual Expected Cost'!J39</f>
        <v>3633366.3506403817</v>
      </c>
      <c r="K39" s="37">
        <f>'[1]Annual Expected Cost'!K39</f>
        <v>2673609.2014146205</v>
      </c>
      <c r="L39" s="37">
        <f>'[1]Annual Expected Cost'!L39</f>
        <v>2399392.8730644034</v>
      </c>
      <c r="M39" s="37">
        <f>'[1]Annual Expected Cost'!M39</f>
        <v>1028311.2313133157</v>
      </c>
      <c r="N39" s="38">
        <f>'[1]Annual Expected Cost'!N39</f>
        <v>106255706.64819883</v>
      </c>
      <c r="O39" s="38">
        <f>'[1]Annual Expected Cost'!O39</f>
        <v>189412346.63374573</v>
      </c>
      <c r="P39" s="38">
        <f>'[1]Annual Expected Cost'!P39</f>
        <v>138594399.9759115</v>
      </c>
      <c r="Q39" s="38">
        <f>'[1]Annual Expected Cost'!Q39</f>
        <v>46198133.32530383</v>
      </c>
      <c r="R39" s="38">
        <f>'[1]Annual Expected Cost'!R39</f>
        <v>32338693.327712685</v>
      </c>
      <c r="S39" s="38">
        <f>'[1]Annual Expected Cost'!S39</f>
        <v>18479253.330121532</v>
      </c>
    </row>
    <row r="40" spans="1:19" x14ac:dyDescent="0.35">
      <c r="A40">
        <v>2059</v>
      </c>
      <c r="B40" s="36">
        <f>'[1]Annual Expected Cost'!B40</f>
        <v>1796102.7208278072</v>
      </c>
      <c r="C40" s="36">
        <f>'[1]Annual Expected Cost'!C40</f>
        <v>2304302.3278837372</v>
      </c>
      <c r="D40" s="36">
        <f>'[1]Annual Expected Cost'!D40</f>
        <v>2429611.8200345142</v>
      </c>
      <c r="E40" s="36">
        <f>'[1]Annual Expected Cost'!E40</f>
        <v>1597696.0249224098</v>
      </c>
      <c r="F40" s="36">
        <f>'[1]Annual Expected Cost'!F40</f>
        <v>1329672.9444888029</v>
      </c>
      <c r="G40" s="36">
        <f>'[1]Annual Expected Cost'!G40</f>
        <v>797107.60284799966</v>
      </c>
      <c r="H40" s="37">
        <f>'[1]Annual Expected Cost'!H40</f>
        <v>5461117.9785492606</v>
      </c>
      <c r="I40" s="37">
        <f>'[1]Annual Expected Cost'!I40</f>
        <v>5806758.3569384553</v>
      </c>
      <c r="J40" s="37">
        <f>'[1]Annual Expected Cost'!J40</f>
        <v>3663788.0109254536</v>
      </c>
      <c r="K40" s="37">
        <f>'[1]Annual Expected Cost'!K40</f>
        <v>2695994.9514357112</v>
      </c>
      <c r="L40" s="37">
        <f>'[1]Annual Expected Cost'!L40</f>
        <v>2419482.6487243567</v>
      </c>
      <c r="M40" s="37">
        <f>'[1]Annual Expected Cost'!M40</f>
        <v>1036921.1351675813</v>
      </c>
      <c r="N40" s="38">
        <f>'[1]Annual Expected Cost'!N40</f>
        <v>107095583.82593101</v>
      </c>
      <c r="O40" s="38">
        <f>'[1]Annual Expected Cost'!O40</f>
        <v>190909518.99405092</v>
      </c>
      <c r="P40" s="38">
        <f>'[1]Annual Expected Cost'!P40</f>
        <v>139689891.94686651</v>
      </c>
      <c r="Q40" s="38">
        <f>'[1]Annual Expected Cost'!Q40</f>
        <v>46563297.315622173</v>
      </c>
      <c r="R40" s="38">
        <f>'[1]Annual Expected Cost'!R40</f>
        <v>32594308.120935522</v>
      </c>
      <c r="S40" s="38">
        <f>'[1]Annual Expected Cost'!S40</f>
        <v>18625318.926248871</v>
      </c>
    </row>
    <row r="41" spans="1:19" x14ac:dyDescent="0.35">
      <c r="A41">
        <v>2060</v>
      </c>
      <c r="B41" s="36">
        <f>'[1]Annual Expected Cost'!B41</f>
        <v>2056606.2741181445</v>
      </c>
      <c r="C41" s="36">
        <f>'[1]Annual Expected Cost'!C41</f>
        <v>2638514.250903511</v>
      </c>
      <c r="D41" s="36">
        <f>'[1]Annual Expected Cost'!D41</f>
        <v>2781998.4095629165</v>
      </c>
      <c r="E41" s="36">
        <f>'[1]Annual Expected Cost'!E41</f>
        <v>1829423.0229074194</v>
      </c>
      <c r="F41" s="36">
        <f>'[1]Annual Expected Cost'!F41</f>
        <v>1522526.3502192465</v>
      </c>
      <c r="G41" s="36">
        <f>'[1]Annual Expected Cost'!G41</f>
        <v>912718.6759167735</v>
      </c>
      <c r="H41" s="37">
        <f>'[1]Annual Expected Cost'!H41</f>
        <v>6206546.045334883</v>
      </c>
      <c r="I41" s="37">
        <f>'[1]Annual Expected Cost'!I41</f>
        <v>6599365.4152927874</v>
      </c>
      <c r="J41" s="37">
        <f>'[1]Annual Expected Cost'!J41</f>
        <v>4163885.3215537826</v>
      </c>
      <c r="K41" s="37">
        <f>'[1]Annual Expected Cost'!K41</f>
        <v>3063991.0856716512</v>
      </c>
      <c r="L41" s="37">
        <f>'[1]Annual Expected Cost'!L41</f>
        <v>2749735.5897053285</v>
      </c>
      <c r="M41" s="37">
        <f>'[1]Annual Expected Cost'!M41</f>
        <v>1178458.1098737121</v>
      </c>
      <c r="N41" s="38">
        <f>'[1]Annual Expected Cost'!N41</f>
        <v>121657289.70674235</v>
      </c>
      <c r="O41" s="38">
        <f>'[1]Annual Expected Cost'!O41</f>
        <v>216867342.52071458</v>
      </c>
      <c r="P41" s="38">
        <f>'[1]Annual Expected Cost'!P41</f>
        <v>158683421.35662043</v>
      </c>
      <c r="Q41" s="38">
        <f>'[1]Annual Expected Cost'!Q41</f>
        <v>52894473.785540141</v>
      </c>
      <c r="R41" s="38">
        <f>'[1]Annual Expected Cost'!R41</f>
        <v>37026131.649878107</v>
      </c>
      <c r="S41" s="38">
        <f>'[1]Annual Expected Cost'!S41</f>
        <v>21157789.514216058</v>
      </c>
    </row>
    <row r="42" spans="1:19" x14ac:dyDescent="0.35">
      <c r="A42">
        <v>2061</v>
      </c>
      <c r="B42" s="36">
        <f>'[1]Annual Expected Cost'!B42</f>
        <v>2089410.9508052338</v>
      </c>
      <c r="C42" s="36">
        <f>'[1]Annual Expected Cost'!C42</f>
        <v>2680600.8709943118</v>
      </c>
      <c r="D42" s="36">
        <f>'[1]Annual Expected Cost'!D42</f>
        <v>2826373.7280272348</v>
      </c>
      <c r="E42" s="36">
        <f>'[1]Annual Expected Cost'!E42</f>
        <v>1858603.9271697719</v>
      </c>
      <c r="F42" s="36">
        <f>'[1]Annual Expected Cost'!F42</f>
        <v>1546811.9829604637</v>
      </c>
      <c r="G42" s="36">
        <f>'[1]Annual Expected Cost'!G42</f>
        <v>927277.34057053982</v>
      </c>
      <c r="H42" s="37">
        <f>'[1]Annual Expected Cost'!H42</f>
        <v>6258512.5736486483</v>
      </c>
      <c r="I42" s="37">
        <f>'[1]Annual Expected Cost'!I42</f>
        <v>6654620.9643859044</v>
      </c>
      <c r="J42" s="37">
        <f>'[1]Annual Expected Cost'!J42</f>
        <v>4198748.9418149162</v>
      </c>
      <c r="K42" s="37">
        <f>'[1]Annual Expected Cost'!K42</f>
        <v>3089645.4477505982</v>
      </c>
      <c r="L42" s="37">
        <f>'[1]Annual Expected Cost'!L42</f>
        <v>2772758.7351607941</v>
      </c>
      <c r="M42" s="37">
        <f>'[1]Annual Expected Cost'!M42</f>
        <v>1188325.1722117688</v>
      </c>
      <c r="N42" s="38">
        <f>'[1]Annual Expected Cost'!N42</f>
        <v>122618905.64580663</v>
      </c>
      <c r="O42" s="38">
        <f>'[1]Annual Expected Cost'!O42</f>
        <v>218581527.45556828</v>
      </c>
      <c r="P42" s="38">
        <f>'[1]Annual Expected Cost'!P42</f>
        <v>159937703.01626948</v>
      </c>
      <c r="Q42" s="38">
        <f>'[1]Annual Expected Cost'!Q42</f>
        <v>53312567.672089823</v>
      </c>
      <c r="R42" s="38">
        <f>'[1]Annual Expected Cost'!R42</f>
        <v>37318797.370462887</v>
      </c>
      <c r="S42" s="38">
        <f>'[1]Annual Expected Cost'!S42</f>
        <v>21325027.068835929</v>
      </c>
    </row>
    <row r="43" spans="1:19" x14ac:dyDescent="0.35">
      <c r="A43">
        <v>2062</v>
      </c>
      <c r="B43" s="36">
        <f>'[1]Annual Expected Cost'!B43</f>
        <v>2122738.890902577</v>
      </c>
      <c r="C43" s="36">
        <f>'[1]Annual Expected Cost'!C43</f>
        <v>2723358.8096463294</v>
      </c>
      <c r="D43" s="36">
        <f>'[1]Annual Expected Cost'!D43</f>
        <v>2871456.871802323</v>
      </c>
      <c r="E43" s="36">
        <f>'[1]Annual Expected Cost'!E43</f>
        <v>1888250.2924889203</v>
      </c>
      <c r="F43" s="36">
        <f>'[1]Annual Expected Cost'!F43</f>
        <v>1571484.9928774892</v>
      </c>
      <c r="G43" s="36">
        <f>'[1]Annual Expected Cost'!G43</f>
        <v>942068.22871451569</v>
      </c>
      <c r="H43" s="37">
        <f>'[1]Annual Expected Cost'!H43</f>
        <v>6310914.2103214357</v>
      </c>
      <c r="I43" s="37">
        <f>'[1]Annual Expected Cost'!I43</f>
        <v>6710339.1603417806</v>
      </c>
      <c r="J43" s="37">
        <f>'[1]Annual Expected Cost'!J43</f>
        <v>4233904.4702156466</v>
      </c>
      <c r="K43" s="37">
        <f>'[1]Annual Expected Cost'!K43</f>
        <v>3115514.6101586833</v>
      </c>
      <c r="L43" s="37">
        <f>'[1]Annual Expected Cost'!L43</f>
        <v>2795974.6501424089</v>
      </c>
      <c r="M43" s="37">
        <f>'[1]Annual Expected Cost'!M43</f>
        <v>1198274.8500610322</v>
      </c>
      <c r="N43" s="38">
        <f>'[1]Annual Expected Cost'!N43</f>
        <v>123588122.48750888</v>
      </c>
      <c r="O43" s="38">
        <f>'[1]Annual Expected Cost'!O43</f>
        <v>220309261.82555929</v>
      </c>
      <c r="P43" s="38">
        <f>'[1]Annual Expected Cost'!P43</f>
        <v>161201898.89675069</v>
      </c>
      <c r="Q43" s="38">
        <f>'[1]Annual Expected Cost'!Q43</f>
        <v>53733966.298916891</v>
      </c>
      <c r="R43" s="38">
        <f>'[1]Annual Expected Cost'!R43</f>
        <v>37613776.409241833</v>
      </c>
      <c r="S43" s="38">
        <f>'[1]Annual Expected Cost'!S43</f>
        <v>21493586.519566759</v>
      </c>
    </row>
    <row r="44" spans="1:19" x14ac:dyDescent="0.35">
      <c r="A44">
        <v>2063</v>
      </c>
      <c r="B44" s="36">
        <f>'[1]Annual Expected Cost'!B44</f>
        <v>2156598.4409212251</v>
      </c>
      <c r="C44" s="36">
        <f>'[1]Annual Expected Cost'!C44</f>
        <v>2766798.7749803313</v>
      </c>
      <c r="D44" s="36">
        <f>'[1]Annual Expected Cost'!D44</f>
        <v>2917259.1313236724</v>
      </c>
      <c r="E44" s="36">
        <f>'[1]Annual Expected Cost'!E44</f>
        <v>1918369.5433776013</v>
      </c>
      <c r="F44" s="36">
        <f>'[1]Annual Expected Cost'!F44</f>
        <v>1596551.5589765657</v>
      </c>
      <c r="G44" s="36">
        <f>'[1]Annual Expected Cost'!G44</f>
        <v>957095.0445173654</v>
      </c>
      <c r="H44" s="37">
        <f>'[1]Annual Expected Cost'!H44</f>
        <v>6363754.5984537238</v>
      </c>
      <c r="I44" s="37">
        <f>'[1]Annual Expected Cost'!I44</f>
        <v>6766523.8768368708</v>
      </c>
      <c r="J44" s="37">
        <f>'[1]Annual Expected Cost'!J44</f>
        <v>4269354.3508613594</v>
      </c>
      <c r="K44" s="37">
        <f>'[1]Annual Expected Cost'!K44</f>
        <v>3141600.3713885467</v>
      </c>
      <c r="L44" s="37">
        <f>'[1]Annual Expected Cost'!L44</f>
        <v>2819384.9486820297</v>
      </c>
      <c r="M44" s="37">
        <f>'[1]Annual Expected Cost'!M44</f>
        <v>1208307.8351494414</v>
      </c>
      <c r="N44" s="38">
        <f>'[1]Annual Expected Cost'!N44</f>
        <v>124565000.31167784</v>
      </c>
      <c r="O44" s="38">
        <f>'[1]Annual Expected Cost'!O44</f>
        <v>222050652.72951266</v>
      </c>
      <c r="P44" s="38">
        <f>'[1]Annual Expected Cost'!P44</f>
        <v>162476087.36305803</v>
      </c>
      <c r="Q44" s="38">
        <f>'[1]Annual Expected Cost'!Q44</f>
        <v>54158695.787686013</v>
      </c>
      <c r="R44" s="38">
        <f>'[1]Annual Expected Cost'!R44</f>
        <v>37911087.051380217</v>
      </c>
      <c r="S44" s="38">
        <f>'[1]Annual Expected Cost'!S44</f>
        <v>21663478.315074403</v>
      </c>
    </row>
    <row r="45" spans="1:19" x14ac:dyDescent="0.35">
      <c r="A45">
        <v>2064</v>
      </c>
      <c r="B45" s="36">
        <f>'[1]Annual Expected Cost'!B45</f>
        <v>2190998.0805064137</v>
      </c>
      <c r="C45" s="36">
        <f>'[1]Annual Expected Cost'!C45</f>
        <v>2810931.6459210189</v>
      </c>
      <c r="D45" s="36">
        <f>'[1]Annual Expected Cost'!D45</f>
        <v>2963791.9771191408</v>
      </c>
      <c r="E45" s="36">
        <f>'[1]Annual Expected Cost'!E45</f>
        <v>1948969.2227760539</v>
      </c>
      <c r="F45" s="36">
        <f>'[1]Annual Expected Cost'!F45</f>
        <v>1622017.9588245156</v>
      </c>
      <c r="G45" s="36">
        <f>'[1]Annual Expected Cost'!G45</f>
        <v>972361.55123249756</v>
      </c>
      <c r="H45" s="37">
        <f>'[1]Annual Expected Cost'!H45</f>
        <v>6417037.4116491517</v>
      </c>
      <c r="I45" s="37">
        <f>'[1]Annual Expected Cost'!I45</f>
        <v>6823179.0199813768</v>
      </c>
      <c r="J45" s="37">
        <f>'[1]Annual Expected Cost'!J45</f>
        <v>4305101.0483215824</v>
      </c>
      <c r="K45" s="37">
        <f>'[1]Annual Expected Cost'!K45</f>
        <v>3167904.5449913531</v>
      </c>
      <c r="L45" s="37">
        <f>'[1]Annual Expected Cost'!L45</f>
        <v>2842991.258325574</v>
      </c>
      <c r="M45" s="37">
        <f>'[1]Annual Expected Cost'!M45</f>
        <v>1218424.8249966744</v>
      </c>
      <c r="N45" s="38">
        <f>'[1]Annual Expected Cost'!N45</f>
        <v>125549599.67303133</v>
      </c>
      <c r="O45" s="38">
        <f>'[1]Annual Expected Cost'!O45</f>
        <v>223805808.11279497</v>
      </c>
      <c r="P45" s="38">
        <f>'[1]Annual Expected Cost'!P45</f>
        <v>163760347.39960608</v>
      </c>
      <c r="Q45" s="38">
        <f>'[1]Annual Expected Cost'!Q45</f>
        <v>54586782.466535352</v>
      </c>
      <c r="R45" s="38">
        <f>'[1]Annual Expected Cost'!R45</f>
        <v>38210747.726574756</v>
      </c>
      <c r="S45" s="38">
        <f>'[1]Annual Expected Cost'!S45</f>
        <v>21834712.986614142</v>
      </c>
    </row>
    <row r="46" spans="1:19" x14ac:dyDescent="0.35">
      <c r="A46">
        <v>2065</v>
      </c>
      <c r="B46" s="36">
        <f>'[1]Annual Expected Cost'!B46</f>
        <v>2225946.4245611671</v>
      </c>
      <c r="C46" s="36">
        <f>'[1]Annual Expected Cost'!C46</f>
        <v>2855768.474921498</v>
      </c>
      <c r="D46" s="36">
        <f>'[1]Annual Expected Cost'!D46</f>
        <v>3011067.062681579</v>
      </c>
      <c r="E46" s="36">
        <f>'[1]Annual Expected Cost'!E46</f>
        <v>1980056.9939410384</v>
      </c>
      <c r="F46" s="36">
        <f>'[1]Annual Expected Cost'!F46</f>
        <v>1647890.5701208643</v>
      </c>
      <c r="G46" s="36">
        <f>'[1]Annual Expected Cost'!G46</f>
        <v>987871.57214051811</v>
      </c>
      <c r="H46" s="37">
        <f>'[1]Annual Expected Cost'!H46</f>
        <v>6470766.354269919</v>
      </c>
      <c r="I46" s="37">
        <f>'[1]Annual Expected Cost'!I46</f>
        <v>6880308.5285908002</v>
      </c>
      <c r="J46" s="37">
        <f>'[1]Annual Expected Cost'!J46</f>
        <v>4341147.0478013381</v>
      </c>
      <c r="K46" s="37">
        <f>'[1]Annual Expected Cost'!K46</f>
        <v>3194428.9597028713</v>
      </c>
      <c r="L46" s="37">
        <f>'[1]Annual Expected Cost'!L46</f>
        <v>2866795.2202461674</v>
      </c>
      <c r="M46" s="37">
        <f>'[1]Annual Expected Cost'!M46</f>
        <v>1228626.5229626428</v>
      </c>
      <c r="N46" s="38">
        <f>'[1]Annual Expected Cost'!N46</f>
        <v>126541981.60492994</v>
      </c>
      <c r="O46" s="38">
        <f>'[1]Annual Expected Cost'!O46</f>
        <v>225574836.7740055</v>
      </c>
      <c r="P46" s="38">
        <f>'[1]Annual Expected Cost'!P46</f>
        <v>165054758.61512598</v>
      </c>
      <c r="Q46" s="38">
        <f>'[1]Annual Expected Cost'!Q46</f>
        <v>55018252.871708661</v>
      </c>
      <c r="R46" s="38">
        <f>'[1]Annual Expected Cost'!R46</f>
        <v>38512777.010196067</v>
      </c>
      <c r="S46" s="38">
        <f>'[1]Annual Expected Cost'!S46</f>
        <v>22007301.148683462</v>
      </c>
    </row>
    <row r="47" spans="1:19" x14ac:dyDescent="0.35">
      <c r="A47">
        <v>2066</v>
      </c>
      <c r="B47" s="36">
        <f>'[1]Annual Expected Cost'!B47</f>
        <v>2261452.2254037824</v>
      </c>
      <c r="C47" s="36">
        <f>'[1]Annual Expected Cost'!C47</f>
        <v>2901320.4907312095</v>
      </c>
      <c r="D47" s="36">
        <f>'[1]Annual Expected Cost'!D47</f>
        <v>3059096.2273872867</v>
      </c>
      <c r="E47" s="36">
        <f>'[1]Annual Expected Cost'!E47</f>
        <v>2011640.6423649925</v>
      </c>
      <c r="F47" s="36">
        <f>'[1]Annual Expected Cost'!F47</f>
        <v>1674175.8722950481</v>
      </c>
      <c r="G47" s="36">
        <f>'[1]Annual Expected Cost'!G47</f>
        <v>1003628.9915067174</v>
      </c>
      <c r="H47" s="37">
        <f>'[1]Annual Expected Cost'!H47</f>
        <v>6524945.1616943274</v>
      </c>
      <c r="I47" s="37">
        <f>'[1]Annual Expected Cost'!I47</f>
        <v>6937916.374459791</v>
      </c>
      <c r="J47" s="37">
        <f>'[1]Annual Expected Cost'!J47</f>
        <v>4377494.8553139158</v>
      </c>
      <c r="K47" s="37">
        <f>'[1]Annual Expected Cost'!K47</f>
        <v>3221175.4595706169</v>
      </c>
      <c r="L47" s="37">
        <f>'[1]Annual Expected Cost'!L47</f>
        <v>2890798.4893582468</v>
      </c>
      <c r="M47" s="37">
        <f>'[1]Annual Expected Cost'!M47</f>
        <v>1238913.6382963913</v>
      </c>
      <c r="N47" s="38">
        <f>'[1]Annual Expected Cost'!N47</f>
        <v>127542207.62316035</v>
      </c>
      <c r="O47" s="38">
        <f>'[1]Annual Expected Cost'!O47</f>
        <v>227357848.37172058</v>
      </c>
      <c r="P47" s="38">
        <f>'[1]Annual Expected Cost'!P47</f>
        <v>166359401.24760044</v>
      </c>
      <c r="Q47" s="38">
        <f>'[1]Annual Expected Cost'!Q47</f>
        <v>55453133.749200143</v>
      </c>
      <c r="R47" s="38">
        <f>'[1]Annual Expected Cost'!R47</f>
        <v>38817193.624440111</v>
      </c>
      <c r="S47" s="38">
        <f>'[1]Annual Expected Cost'!S47</f>
        <v>22181253.499680057</v>
      </c>
    </row>
    <row r="48" spans="1:19" x14ac:dyDescent="0.35">
      <c r="A48">
        <v>2067</v>
      </c>
      <c r="B48" s="36">
        <f>'[1]Annual Expected Cost'!B48</f>
        <v>2297524.3749597198</v>
      </c>
      <c r="C48" s="36">
        <f>'[1]Annual Expected Cost'!C48</f>
        <v>2947599.101208013</v>
      </c>
      <c r="D48" s="36">
        <f>'[1]Annual Expected Cost'!D48</f>
        <v>3107891.4994610162</v>
      </c>
      <c r="E48" s="36">
        <f>'[1]Annual Expected Cost'!E48</f>
        <v>2043728.0777257974</v>
      </c>
      <c r="F48" s="36">
        <f>'[1]Annual Expected Cost'!F48</f>
        <v>1700880.4481290949</v>
      </c>
      <c r="G48" s="36">
        <f>'[1]Annual Expected Cost'!G48</f>
        <v>1019637.7555538293</v>
      </c>
      <c r="H48" s="37">
        <f>'[1]Annual Expected Cost'!H48</f>
        <v>6579577.6005764687</v>
      </c>
      <c r="I48" s="37">
        <f>'[1]Annual Expected Cost'!I48</f>
        <v>6996006.5626382707</v>
      </c>
      <c r="J48" s="37">
        <f>'[1]Annual Expected Cost'!J48</f>
        <v>4414146.9978550989</v>
      </c>
      <c r="K48" s="37">
        <f>'[1]Annual Expected Cost'!K48</f>
        <v>3248145.9040820538</v>
      </c>
      <c r="L48" s="37">
        <f>'[1]Annual Expected Cost'!L48</f>
        <v>2915002.734432613</v>
      </c>
      <c r="M48" s="37">
        <f>'[1]Annual Expected Cost'!M48</f>
        <v>1249286.8861854055</v>
      </c>
      <c r="N48" s="38">
        <f>'[1]Annual Expected Cost'!N48</f>
        <v>128550339.72974861</v>
      </c>
      <c r="O48" s="38">
        <f>'[1]Annual Expected Cost'!O48</f>
        <v>229154953.43129095</v>
      </c>
      <c r="P48" s="38">
        <f>'[1]Annual Expected Cost'!P48</f>
        <v>167674356.16923729</v>
      </c>
      <c r="Q48" s="38">
        <f>'[1]Annual Expected Cost'!Q48</f>
        <v>55891452.056412429</v>
      </c>
      <c r="R48" s="38">
        <f>'[1]Annual Expected Cost'!R48</f>
        <v>39124016.439488709</v>
      </c>
      <c r="S48" s="38">
        <f>'[1]Annual Expected Cost'!S48</f>
        <v>22356580.822564971</v>
      </c>
    </row>
    <row r="49" spans="1:19" x14ac:dyDescent="0.35">
      <c r="A49">
        <v>2068</v>
      </c>
      <c r="B49" s="36">
        <f>'[1]Annual Expected Cost'!B49</f>
        <v>2334171.9069884638</v>
      </c>
      <c r="C49" s="36">
        <f>'[1]Annual Expected Cost'!C49</f>
        <v>2994615.8961751224</v>
      </c>
      <c r="D49" s="36">
        <f>'[1]Annual Expected Cost'!D49</f>
        <v>3157465.0989882709</v>
      </c>
      <c r="E49" s="36">
        <f>'[1]Annual Expected Cost'!E49</f>
        <v>2076327.3358676452</v>
      </c>
      <c r="F49" s="36">
        <f>'[1]Annual Expected Cost'!F49</f>
        <v>1728010.9854061883</v>
      </c>
      <c r="G49" s="36">
        <f>'[1]Annual Expected Cost'!G49</f>
        <v>1035901.8734503067</v>
      </c>
      <c r="H49" s="37">
        <f>'[1]Annual Expected Cost'!H49</f>
        <v>6634667.4691080926</v>
      </c>
      <c r="I49" s="37">
        <f>'[1]Annual Expected Cost'!I49</f>
        <v>7054583.1317098718</v>
      </c>
      <c r="J49" s="37">
        <f>'[1]Annual Expected Cost'!J49</f>
        <v>4451106.0235788468</v>
      </c>
      <c r="K49" s="37">
        <f>'[1]Annual Expected Cost'!K49</f>
        <v>3275342.1682938682</v>
      </c>
      <c r="L49" s="37">
        <f>'[1]Annual Expected Cost'!L49</f>
        <v>2939409.6382124466</v>
      </c>
      <c r="M49" s="37">
        <f>'[1]Annual Expected Cost'!M49</f>
        <v>1259746.9878053342</v>
      </c>
      <c r="N49" s="38">
        <f>'[1]Annual Expected Cost'!N49</f>
        <v>129566440.41680346</v>
      </c>
      <c r="O49" s="38">
        <f>'[1]Annual Expected Cost'!O49</f>
        <v>230966263.35169309</v>
      </c>
      <c r="P49" s="38">
        <f>'[1]Annual Expected Cost'!P49</f>
        <v>168999704.89148274</v>
      </c>
      <c r="Q49" s="38">
        <f>'[1]Annual Expected Cost'!Q49</f>
        <v>56333234.96382758</v>
      </c>
      <c r="R49" s="38">
        <f>'[1]Annual Expected Cost'!R49</f>
        <v>39433264.474679314</v>
      </c>
      <c r="S49" s="38">
        <f>'[1]Annual Expected Cost'!S49</f>
        <v>22533293.985531032</v>
      </c>
    </row>
    <row r="50" spans="1:19" x14ac:dyDescent="0.35">
      <c r="A50">
        <v>2069</v>
      </c>
      <c r="B50" s="36">
        <f>'[1]Annual Expected Cost'!B50</f>
        <v>2371403.9993458968</v>
      </c>
      <c r="C50" s="36">
        <f>'[1]Annual Expected Cost'!C50</f>
        <v>3042382.6503236117</v>
      </c>
      <c r="D50" s="36">
        <f>'[1]Annual Expected Cost'!D50</f>
        <v>3207829.4409756511</v>
      </c>
      <c r="E50" s="36">
        <f>'[1]Annual Expected Cost'!E50</f>
        <v>2109446.5808135015</v>
      </c>
      <c r="F50" s="36">
        <f>'[1]Annual Expected Cost'!F50</f>
        <v>1755574.2785855283</v>
      </c>
      <c r="G50" s="36">
        <f>'[1]Annual Expected Cost'!G50</f>
        <v>1052425.4183143612</v>
      </c>
      <c r="H50" s="37">
        <f>'[1]Annual Expected Cost'!H50</f>
        <v>6690218.5972826714</v>
      </c>
      <c r="I50" s="37">
        <f>'[1]Annual Expected Cost'!I50</f>
        <v>7113650.154072714</v>
      </c>
      <c r="J50" s="37">
        <f>'[1]Annual Expected Cost'!J50</f>
        <v>4488374.5019744504</v>
      </c>
      <c r="K50" s="37">
        <f>'[1]Annual Expected Cost'!K50</f>
        <v>3302766.142962331</v>
      </c>
      <c r="L50" s="37">
        <f>'[1]Annual Expected Cost'!L50</f>
        <v>2964020.8975302977</v>
      </c>
      <c r="M50" s="37">
        <f>'[1]Annual Expected Cost'!M50</f>
        <v>1270294.6703701275</v>
      </c>
      <c r="N50" s="38">
        <f>'[1]Annual Expected Cost'!N50</f>
        <v>130590572.67039019</v>
      </c>
      <c r="O50" s="38">
        <f>'[1]Annual Expected Cost'!O50</f>
        <v>232791890.41243467</v>
      </c>
      <c r="P50" s="38">
        <f>'[1]Annual Expected Cost'!P50</f>
        <v>170335529.57007414</v>
      </c>
      <c r="Q50" s="38">
        <f>'[1]Annual Expected Cost'!Q50</f>
        <v>56778509.856691375</v>
      </c>
      <c r="R50" s="38">
        <f>'[1]Annual Expected Cost'!R50</f>
        <v>39744956.899683975</v>
      </c>
      <c r="S50" s="38">
        <f>'[1]Annual Expected Cost'!S50</f>
        <v>22711403.942676552</v>
      </c>
    </row>
    <row r="51" spans="1:19" x14ac:dyDescent="0.35">
      <c r="A51">
        <v>2070</v>
      </c>
      <c r="B51" s="36">
        <f>'[1]Annual Expected Cost'!B51</f>
        <v>2687976.2534635374</v>
      </c>
      <c r="C51" s="36">
        <f>'[1]Annual Expected Cost'!C51</f>
        <v>3448527.6740171737</v>
      </c>
      <c r="D51" s="36">
        <f>'[1]Annual Expected Cost'!D51</f>
        <v>3636060.9010030017</v>
      </c>
      <c r="E51" s="36">
        <f>'[1]Annual Expected Cost'!E51</f>
        <v>2391048.6440693093</v>
      </c>
      <c r="F51" s="36">
        <f>'[1]Annual Expected Cost'!F51</f>
        <v>1989935.9085718433</v>
      </c>
      <c r="G51" s="36">
        <f>'[1]Annual Expected Cost'!G51</f>
        <v>1192919.6938820737</v>
      </c>
      <c r="H51" s="37">
        <f>'[1]Annual Expected Cost'!H51</f>
        <v>7526769.6517032133</v>
      </c>
      <c r="I51" s="37">
        <f>'[1]Annual Expected Cost'!I51</f>
        <v>8003147.4777603801</v>
      </c>
      <c r="J51" s="37">
        <f>'[1]Annual Expected Cost'!J51</f>
        <v>5049604.9562059529</v>
      </c>
      <c r="K51" s="37">
        <f>'[1]Annual Expected Cost'!K51</f>
        <v>3715747.0432458902</v>
      </c>
      <c r="L51" s="37">
        <f>'[1]Annual Expected Cost'!L51</f>
        <v>3334644.7824001587</v>
      </c>
      <c r="M51" s="37">
        <f>'[1]Annual Expected Cost'!M51</f>
        <v>1429133.4781714964</v>
      </c>
      <c r="N51" s="38">
        <f>'[1]Annual Expected Cost'!N51</f>
        <v>146851468.82139638</v>
      </c>
      <c r="O51" s="38">
        <f>'[1]Annual Expected Cost'!O51</f>
        <v>261778705.29031524</v>
      </c>
      <c r="P51" s="38">
        <f>'[1]Annual Expected Cost'!P51</f>
        <v>191545394.11486486</v>
      </c>
      <c r="Q51" s="38">
        <f>'[1]Annual Expected Cost'!Q51</f>
        <v>63848464.704954945</v>
      </c>
      <c r="R51" s="38">
        <f>'[1]Annual Expected Cost'!R51</f>
        <v>44693925.29346846</v>
      </c>
      <c r="S51" s="38">
        <f>'[1]Annual Expected Cost'!S51</f>
        <v>25539385.881981976</v>
      </c>
    </row>
    <row r="52" spans="1:19" x14ac:dyDescent="0.35">
      <c r="A52">
        <v>2071</v>
      </c>
      <c r="B52" s="36">
        <f>'[1]Annual Expected Cost'!B52</f>
        <v>2730851.8359448044</v>
      </c>
      <c r="C52" s="36">
        <f>'[1]Annual Expected Cost'!C52</f>
        <v>3503534.7197586447</v>
      </c>
      <c r="D52" s="36">
        <f>'[1]Annual Expected Cost'!D52</f>
        <v>3694059.266452468</v>
      </c>
      <c r="E52" s="36">
        <f>'[1]Annual Expected Cost'!E52</f>
        <v>2429187.9703462506</v>
      </c>
      <c r="F52" s="36">
        <f>'[1]Annual Expected Cost'!F52</f>
        <v>2021677.1343622389</v>
      </c>
      <c r="G52" s="36">
        <f>'[1]Annual Expected Cost'!G52</f>
        <v>1211947.8109134887</v>
      </c>
      <c r="H52" s="37">
        <f>'[1]Annual Expected Cost'!H52</f>
        <v>7589790.2247174773</v>
      </c>
      <c r="I52" s="37">
        <f>'[1]Annual Expected Cost'!I52</f>
        <v>8070156.6946363067</v>
      </c>
      <c r="J52" s="37">
        <f>'[1]Annual Expected Cost'!J52</f>
        <v>5091884.5811395729</v>
      </c>
      <c r="K52" s="37">
        <f>'[1]Annual Expected Cost'!K52</f>
        <v>3746858.4653668557</v>
      </c>
      <c r="L52" s="37">
        <f>'[1]Annual Expected Cost'!L52</f>
        <v>3362565.2894317945</v>
      </c>
      <c r="M52" s="37">
        <f>'[1]Annual Expected Cost'!M52</f>
        <v>1441099.4097564833</v>
      </c>
      <c r="N52" s="38">
        <f>'[1]Annual Expected Cost'!N52</f>
        <v>148012227.1568324</v>
      </c>
      <c r="O52" s="38">
        <f>'[1]Annual Expected Cost'!O52</f>
        <v>263847883.19261423</v>
      </c>
      <c r="P52" s="38">
        <f>'[1]Annual Expected Cost'!P52</f>
        <v>193059426.72630313</v>
      </c>
      <c r="Q52" s="38">
        <f>'[1]Annual Expected Cost'!Q52</f>
        <v>64353142.242101036</v>
      </c>
      <c r="R52" s="38">
        <f>'[1]Annual Expected Cost'!R52</f>
        <v>45047199.569470726</v>
      </c>
      <c r="S52" s="38">
        <f>'[1]Annual Expected Cost'!S52</f>
        <v>25741256.896840412</v>
      </c>
    </row>
    <row r="53" spans="1:19" x14ac:dyDescent="0.35">
      <c r="A53">
        <v>2072</v>
      </c>
      <c r="B53" s="36">
        <f>'[1]Annual Expected Cost'!B53</f>
        <v>2774411.321630477</v>
      </c>
      <c r="C53" s="36">
        <f>'[1]Annual Expected Cost'!C53</f>
        <v>3559419.1762003405</v>
      </c>
      <c r="D53" s="36">
        <f>'[1]Annual Expected Cost'!D53</f>
        <v>3752982.7567792106</v>
      </c>
      <c r="E53" s="36">
        <f>'[1]Annual Expected Cost'!E53</f>
        <v>2467935.6523805987</v>
      </c>
      <c r="F53" s="36">
        <f>'[1]Annual Expected Cost'!F53</f>
        <v>2053924.6605869031</v>
      </c>
      <c r="G53" s="36">
        <f>'[1]Annual Expected Cost'!G53</f>
        <v>1231279.4431267038</v>
      </c>
      <c r="H53" s="37">
        <f>'[1]Annual Expected Cost'!H53</f>
        <v>7653338.4600366652</v>
      </c>
      <c r="I53" s="37">
        <f>'[1]Annual Expected Cost'!I53</f>
        <v>8137726.9701655693</v>
      </c>
      <c r="J53" s="37">
        <f>'[1]Annual Expected Cost'!J53</f>
        <v>5134518.2073663706</v>
      </c>
      <c r="K53" s="37">
        <f>'[1]Annual Expected Cost'!K53</f>
        <v>3778230.3790054419</v>
      </c>
      <c r="L53" s="37">
        <f>'[1]Annual Expected Cost'!L53</f>
        <v>3390719.5709023206</v>
      </c>
      <c r="M53" s="37">
        <f>'[1]Annual Expected Cost'!M53</f>
        <v>1453165.5303867089</v>
      </c>
      <c r="N53" s="38">
        <f>'[1]Annual Expected Cost'!N53</f>
        <v>149182160.47651675</v>
      </c>
      <c r="O53" s="38">
        <f>'[1]Annual Expected Cost'!O53</f>
        <v>265933416.50161678</v>
      </c>
      <c r="P53" s="38">
        <f>'[1]Annual Expected Cost'!P53</f>
        <v>194585426.70850012</v>
      </c>
      <c r="Q53" s="38">
        <f>'[1]Annual Expected Cost'!Q53</f>
        <v>64861808.902833365</v>
      </c>
      <c r="R53" s="38">
        <f>'[1]Annual Expected Cost'!R53</f>
        <v>45403266.231983356</v>
      </c>
      <c r="S53" s="38">
        <f>'[1]Annual Expected Cost'!S53</f>
        <v>25944723.561133344</v>
      </c>
    </row>
    <row r="54" spans="1:19" x14ac:dyDescent="0.35">
      <c r="A54">
        <v>2073</v>
      </c>
      <c r="B54" s="36">
        <f>'[1]Annual Expected Cost'!B54</f>
        <v>2818665.6193774352</v>
      </c>
      <c r="C54" s="36">
        <f>'[1]Annual Expected Cost'!C54</f>
        <v>3616195.0388136865</v>
      </c>
      <c r="D54" s="36">
        <f>'[1]Annual Expected Cost'!D54</f>
        <v>3812846.1285376931</v>
      </c>
      <c r="E54" s="36">
        <f>'[1]Annual Expected Cost'!E54</f>
        <v>2507301.3939810907</v>
      </c>
      <c r="F54" s="36">
        <f>'[1]Annual Expected Cost'!F54</f>
        <v>2086686.5631825197</v>
      </c>
      <c r="G54" s="36">
        <f>'[1]Annual Expected Cost'!G54</f>
        <v>1250919.4318554897</v>
      </c>
      <c r="H54" s="37">
        <f>'[1]Annual Expected Cost'!H54</f>
        <v>7717418.775702293</v>
      </c>
      <c r="I54" s="37">
        <f>'[1]Annual Expected Cost'!I54</f>
        <v>8205863.0020125667</v>
      </c>
      <c r="J54" s="37">
        <f>'[1]Annual Expected Cost'!J54</f>
        <v>5177508.7988888798</v>
      </c>
      <c r="K54" s="37">
        <f>'[1]Annual Expected Cost'!K54</f>
        <v>3809864.9652201193</v>
      </c>
      <c r="L54" s="37">
        <f>'[1]Annual Expected Cost'!L54</f>
        <v>3419109.5841719029</v>
      </c>
      <c r="M54" s="37">
        <f>'[1]Annual Expected Cost'!M54</f>
        <v>1465332.6789308153</v>
      </c>
      <c r="N54" s="38">
        <f>'[1]Annual Expected Cost'!N54</f>
        <v>150361341.30229434</v>
      </c>
      <c r="O54" s="38">
        <f>'[1]Annual Expected Cost'!O54</f>
        <v>268035434.49539423</v>
      </c>
      <c r="P54" s="38">
        <f>'[1]Annual Expected Cost'!P54</f>
        <v>196123488.65516654</v>
      </c>
      <c r="Q54" s="38">
        <f>'[1]Annual Expected Cost'!Q54</f>
        <v>65374496.218388841</v>
      </c>
      <c r="R54" s="38">
        <f>'[1]Annual Expected Cost'!R54</f>
        <v>45762147.352872193</v>
      </c>
      <c r="S54" s="38">
        <f>'[1]Annual Expected Cost'!S54</f>
        <v>26149798.487355538</v>
      </c>
    </row>
    <row r="55" spans="1:19" x14ac:dyDescent="0.35">
      <c r="A55">
        <v>2074</v>
      </c>
      <c r="B55" s="36">
        <f>'[1]Annual Expected Cost'!B55</f>
        <v>2863625.8120484115</v>
      </c>
      <c r="C55" s="36">
        <f>'[1]Annual Expected Cost'!C55</f>
        <v>3673876.5263101715</v>
      </c>
      <c r="D55" s="36">
        <f>'[1]Annual Expected Cost'!D55</f>
        <v>3873664.3736623856</v>
      </c>
      <c r="E55" s="36">
        <f>'[1]Annual Expected Cost'!E55</f>
        <v>2547295.0537407384</v>
      </c>
      <c r="F55" s="36">
        <f>'[1]Annual Expected Cost'!F55</f>
        <v>2119971.0469040563</v>
      </c>
      <c r="G55" s="36">
        <f>'[1]Annual Expected Cost'!G55</f>
        <v>1270872.6956571438</v>
      </c>
      <c r="H55" s="37">
        <f>'[1]Annual Expected Cost'!H55</f>
        <v>7782035.6267475151</v>
      </c>
      <c r="I55" s="37">
        <f>'[1]Annual Expected Cost'!I55</f>
        <v>8274569.5271745743</v>
      </c>
      <c r="J55" s="37">
        <f>'[1]Annual Expected Cost'!J55</f>
        <v>5220859.3445268134</v>
      </c>
      <c r="K55" s="37">
        <f>'[1]Annual Expected Cost'!K55</f>
        <v>3841764.4233310516</v>
      </c>
      <c r="L55" s="37">
        <f>'[1]Annual Expected Cost'!L55</f>
        <v>3447737.302989406</v>
      </c>
      <c r="M55" s="37">
        <f>'[1]Annual Expected Cost'!M55</f>
        <v>1477601.7012811741</v>
      </c>
      <c r="N55" s="38">
        <f>'[1]Annual Expected Cost'!N55</f>
        <v>151549842.72924465</v>
      </c>
      <c r="O55" s="38">
        <f>'[1]Annual Expected Cost'!O55</f>
        <v>270154067.47387087</v>
      </c>
      <c r="P55" s="38">
        <f>'[1]Annual Expected Cost'!P55</f>
        <v>197673707.9077104</v>
      </c>
      <c r="Q55" s="38">
        <f>'[1]Annual Expected Cost'!Q55</f>
        <v>65891235.969236799</v>
      </c>
      <c r="R55" s="38">
        <f>'[1]Annual Expected Cost'!R55</f>
        <v>46123865.178465761</v>
      </c>
      <c r="S55" s="38">
        <f>'[1]Annual Expected Cost'!S55</f>
        <v>26356494.38769472</v>
      </c>
    </row>
    <row r="56" spans="1:19" x14ac:dyDescent="0.35">
      <c r="A56">
        <v>2075</v>
      </c>
      <c r="B56" s="36">
        <f>'[1]Annual Expected Cost'!B56</f>
        <v>2909303.1592875337</v>
      </c>
      <c r="C56" s="36">
        <f>'[1]Annual Expected Cost'!C56</f>
        <v>3732478.0842022235</v>
      </c>
      <c r="D56" s="36">
        <f>'[1]Annual Expected Cost'!D56</f>
        <v>3935452.7232222836</v>
      </c>
      <c r="E56" s="36">
        <f>'[1]Annual Expected Cost'!E56</f>
        <v>2587926.6475057714</v>
      </c>
      <c r="F56" s="36">
        <f>'[1]Annual Expected Cost'!F56</f>
        <v>2153786.4473795304</v>
      </c>
      <c r="G56" s="36">
        <f>'[1]Annual Expected Cost'!G56</f>
        <v>1291144.2315442737</v>
      </c>
      <c r="H56" s="37">
        <f>'[1]Annual Expected Cost'!H56</f>
        <v>7847193.5055068405</v>
      </c>
      <c r="I56" s="37">
        <f>'[1]Annual Expected Cost'!I56</f>
        <v>8343851.3223110726</v>
      </c>
      <c r="J56" s="37">
        <f>'[1]Annual Expected Cost'!J56</f>
        <v>5264572.8581248429</v>
      </c>
      <c r="K56" s="37">
        <f>'[1]Annual Expected Cost'!K56</f>
        <v>3873930.9710729974</v>
      </c>
      <c r="L56" s="37">
        <f>'[1]Annual Expected Cost'!L56</f>
        <v>3476604.7176296138</v>
      </c>
      <c r="M56" s="37">
        <f>'[1]Annual Expected Cost'!M56</f>
        <v>1489973.4504126916</v>
      </c>
      <c r="N56" s="38">
        <f>'[1]Annual Expected Cost'!N56</f>
        <v>152747738.43021265</v>
      </c>
      <c r="O56" s="38">
        <f>'[1]Annual Expected Cost'!O56</f>
        <v>272289446.76690078</v>
      </c>
      <c r="P56" s="38">
        <f>'[1]Annual Expected Cost'!P56</f>
        <v>199236180.56114694</v>
      </c>
      <c r="Q56" s="38">
        <f>'[1]Annual Expected Cost'!Q56</f>
        <v>66412060.187048972</v>
      </c>
      <c r="R56" s="38">
        <f>'[1]Annual Expected Cost'!R56</f>
        <v>46488442.130934283</v>
      </c>
      <c r="S56" s="38">
        <f>'[1]Annual Expected Cost'!S56</f>
        <v>26564824.074819587</v>
      </c>
    </row>
    <row r="57" spans="1:19" x14ac:dyDescent="0.35">
      <c r="A57">
        <v>2076</v>
      </c>
      <c r="B57" s="36">
        <f>'[1]Annual Expected Cost'!B57</f>
        <v>2955709.1003401438</v>
      </c>
      <c r="C57" s="36">
        <f>'[1]Annual Expected Cost'!C57</f>
        <v>3792014.3884208822</v>
      </c>
      <c r="D57" s="36">
        <f>'[1]Annual Expected Cost'!D57</f>
        <v>3998226.6512353104</v>
      </c>
      <c r="E57" s="36">
        <f>'[1]Annual Expected Cost'!E57</f>
        <v>2629206.3508839654</v>
      </c>
      <c r="F57" s="36">
        <f>'[1]Annual Expected Cost'!F57</f>
        <v>2188141.233197548</v>
      </c>
      <c r="G57" s="36">
        <f>'[1]Annual Expected Cost'!G57</f>
        <v>1311739.1162362266</v>
      </c>
      <c r="H57" s="37">
        <f>'[1]Annual Expected Cost'!H57</f>
        <v>7912896.9419284593</v>
      </c>
      <c r="I57" s="37">
        <f>'[1]Annual Expected Cost'!I57</f>
        <v>8413713.2040758319</v>
      </c>
      <c r="J57" s="37">
        <f>'[1]Annual Expected Cost'!J57</f>
        <v>5308652.3787621306</v>
      </c>
      <c r="K57" s="37">
        <f>'[1]Annual Expected Cost'!K57</f>
        <v>3906366.8447494921</v>
      </c>
      <c r="L57" s="37">
        <f>'[1]Annual Expected Cost'!L57</f>
        <v>3505713.8350315965</v>
      </c>
      <c r="M57" s="37">
        <f>'[1]Annual Expected Cost'!M57</f>
        <v>1502448.7864421126</v>
      </c>
      <c r="N57" s="38">
        <f>'[1]Annual Expected Cost'!N57</f>
        <v>153955102.66037577</v>
      </c>
      <c r="O57" s="38">
        <f>'[1]Annual Expected Cost'!O57</f>
        <v>274441704.74240893</v>
      </c>
      <c r="P57" s="38">
        <f>'[1]Annual Expected Cost'!P57</f>
        <v>200811003.47005534</v>
      </c>
      <c r="Q57" s="38">
        <f>'[1]Annual Expected Cost'!Q57</f>
        <v>66937001.156685114</v>
      </c>
      <c r="R57" s="38">
        <f>'[1]Annual Expected Cost'!R57</f>
        <v>46855900.809679583</v>
      </c>
      <c r="S57" s="38">
        <f>'[1]Annual Expected Cost'!S57</f>
        <v>26774800.462674044</v>
      </c>
    </row>
    <row r="58" spans="1:19" x14ac:dyDescent="0.35">
      <c r="A58">
        <v>2077</v>
      </c>
      <c r="B58" s="36">
        <f>'[1]Annual Expected Cost'!B58</f>
        <v>3002855.2569175963</v>
      </c>
      <c r="C58" s="36">
        <f>'[1]Annual Expected Cost'!C58</f>
        <v>3852500.3489911803</v>
      </c>
      <c r="D58" s="36">
        <f>'[1]Annual Expected Cost'!D58</f>
        <v>4062001.8785435702</v>
      </c>
      <c r="E58" s="36">
        <f>'[1]Annual Expected Cost'!E58</f>
        <v>2671144.5017929785</v>
      </c>
      <c r="F58" s="36">
        <f>'[1]Annual Expected Cost'!F58</f>
        <v>2223044.0080281431</v>
      </c>
      <c r="G58" s="36">
        <f>'[1]Annual Expected Cost'!G58</f>
        <v>1332662.5074304836</v>
      </c>
      <c r="H58" s="37">
        <f>'[1]Annual Expected Cost'!H58</f>
        <v>7979150.5038891742</v>
      </c>
      <c r="I58" s="37">
        <f>'[1]Annual Expected Cost'!I58</f>
        <v>8484160.0294517819</v>
      </c>
      <c r="J58" s="37">
        <f>'[1]Annual Expected Cost'!J58</f>
        <v>5353100.9709636234</v>
      </c>
      <c r="K58" s="37">
        <f>'[1]Annual Expected Cost'!K58</f>
        <v>3939074.2993883262</v>
      </c>
      <c r="L58" s="37">
        <f>'[1]Annual Expected Cost'!L58</f>
        <v>3535066.6789382426</v>
      </c>
      <c r="M58" s="37">
        <f>'[1]Annual Expected Cost'!M58</f>
        <v>1515028.5766878182</v>
      </c>
      <c r="N58" s="38">
        <f>'[1]Annual Expected Cost'!N58</f>
        <v>155172010.26184675</v>
      </c>
      <c r="O58" s="38">
        <f>'[1]Annual Expected Cost'!O58</f>
        <v>276610974.81459635</v>
      </c>
      <c r="P58" s="38">
        <f>'[1]Annual Expected Cost'!P58</f>
        <v>202398274.25458273</v>
      </c>
      <c r="Q58" s="38">
        <f>'[1]Annual Expected Cost'!Q58</f>
        <v>67466091.418194249</v>
      </c>
      <c r="R58" s="38">
        <f>'[1]Annual Expected Cost'!R58</f>
        <v>47226263.992735974</v>
      </c>
      <c r="S58" s="38">
        <f>'[1]Annual Expected Cost'!S58</f>
        <v>26986436.567277696</v>
      </c>
    </row>
    <row r="59" spans="1:19" x14ac:dyDescent="0.35">
      <c r="A59">
        <v>2078</v>
      </c>
      <c r="B59" s="36">
        <f>'[1]Annual Expected Cost'!B59</f>
        <v>3050753.4361077514</v>
      </c>
      <c r="C59" s="36">
        <f>'[1]Annual Expected Cost'!C59</f>
        <v>3913951.1137661464</v>
      </c>
      <c r="D59" s="36">
        <f>'[1]Annual Expected Cost'!D59</f>
        <v>4126794.3767504077</v>
      </c>
      <c r="E59" s="36">
        <f>'[1]Annual Expected Cost'!E59</f>
        <v>2713751.6030493369</v>
      </c>
      <c r="F59" s="36">
        <f>'[1]Annual Expected Cost'!F59</f>
        <v>2258503.5127774435</v>
      </c>
      <c r="G59" s="36">
        <f>'[1]Annual Expected Cost'!G59</f>
        <v>1353919.6450943316</v>
      </c>
      <c r="H59" s="37">
        <f>'[1]Annual Expected Cost'!H59</f>
        <v>8045958.7975119725</v>
      </c>
      <c r="I59" s="37">
        <f>'[1]Annual Expected Cost'!I59</f>
        <v>8555196.696088681</v>
      </c>
      <c r="J59" s="37">
        <f>'[1]Annual Expected Cost'!J59</f>
        <v>5397921.7249130951</v>
      </c>
      <c r="K59" s="37">
        <f>'[1]Annual Expected Cost'!K59</f>
        <v>3972055.6088983151</v>
      </c>
      <c r="L59" s="37">
        <f>'[1]Annual Expected Cost'!L59</f>
        <v>3564665.2900369503</v>
      </c>
      <c r="M59" s="37">
        <f>'[1]Annual Expected Cost'!M59</f>
        <v>1527713.6957301216</v>
      </c>
      <c r="N59" s="38">
        <f>'[1]Annual Expected Cost'!N59</f>
        <v>156398536.66831303</v>
      </c>
      <c r="O59" s="38">
        <f>'[1]Annual Expected Cost'!O59</f>
        <v>278797391.45221013</v>
      </c>
      <c r="P59" s="38">
        <f>'[1]Annual Expected Cost'!P59</f>
        <v>203998091.30649528</v>
      </c>
      <c r="Q59" s="38">
        <f>'[1]Annual Expected Cost'!Q59</f>
        <v>67999363.768831745</v>
      </c>
      <c r="R59" s="38">
        <f>'[1]Annual Expected Cost'!R59</f>
        <v>47599554.63818223</v>
      </c>
      <c r="S59" s="38">
        <f>'[1]Annual Expected Cost'!S59</f>
        <v>27199745.507532701</v>
      </c>
    </row>
    <row r="60" spans="1:19" x14ac:dyDescent="0.35">
      <c r="A60">
        <v>2079</v>
      </c>
      <c r="B60" s="36">
        <f>'[1]Annual Expected Cost'!B60</f>
        <v>3099415.6333318916</v>
      </c>
      <c r="C60" s="36">
        <f>'[1]Annual Expected Cost'!C60</f>
        <v>3976382.072220373</v>
      </c>
      <c r="D60" s="36">
        <f>'[1]Annual Expected Cost'!D60</f>
        <v>4192620.3722202717</v>
      </c>
      <c r="E60" s="36">
        <f>'[1]Annual Expected Cost'!E60</f>
        <v>2757038.3249987178</v>
      </c>
      <c r="F60" s="36">
        <f>'[1]Annual Expected Cost'!F60</f>
        <v>2294528.6277767103</v>
      </c>
      <c r="G60" s="36">
        <f>'[1]Annual Expected Cost'!G60</f>
        <v>1375515.8527771379</v>
      </c>
      <c r="H60" s="37">
        <f>'[1]Annual Expected Cost'!H60</f>
        <v>8113326.4674862521</v>
      </c>
      <c r="I60" s="37">
        <f>'[1]Annual Expected Cost'!I60</f>
        <v>8626828.1426436119</v>
      </c>
      <c r="J60" s="37">
        <f>'[1]Annual Expected Cost'!J60</f>
        <v>5443117.7566679921</v>
      </c>
      <c r="K60" s="37">
        <f>'[1]Annual Expected Cost'!K60</f>
        <v>4005313.06622739</v>
      </c>
      <c r="L60" s="37">
        <f>'[1]Annual Expected Cost'!L60</f>
        <v>3594511.7261015046</v>
      </c>
      <c r="M60" s="37">
        <f>'[1]Annual Expected Cost'!M60</f>
        <v>1540505.0254720734</v>
      </c>
      <c r="N60" s="38">
        <f>'[1]Annual Expected Cost'!N60</f>
        <v>157634757.90971261</v>
      </c>
      <c r="O60" s="38">
        <f>'[1]Annual Expected Cost'!O60</f>
        <v>281001090.18687892</v>
      </c>
      <c r="P60" s="38">
        <f>'[1]Annual Expected Cost'!P60</f>
        <v>205610553.79527733</v>
      </c>
      <c r="Q60" s="38">
        <f>'[1]Annual Expected Cost'!Q60</f>
        <v>68536851.265092432</v>
      </c>
      <c r="R60" s="38">
        <f>'[1]Annual Expected Cost'!R60</f>
        <v>47975795.885564707</v>
      </c>
      <c r="S60" s="38">
        <f>'[1]Annual Expected Cost'!S60</f>
        <v>27414740.506036971</v>
      </c>
    </row>
    <row r="61" spans="1:19" x14ac:dyDescent="0.35">
      <c r="A61">
        <v>2080</v>
      </c>
      <c r="B61" s="36">
        <f>'[1]Annual Expected Cost'!B61</f>
        <v>3445889.3077529874</v>
      </c>
      <c r="C61" s="36">
        <f>'[1]Annual Expected Cost'!C61</f>
        <v>4420888.9956055768</v>
      </c>
      <c r="D61" s="36">
        <f>'[1]Annual Expected Cost'!D61</f>
        <v>4661299.8775418308</v>
      </c>
      <c r="E61" s="36">
        <f>'[1]Annual Expected Cost'!E61</f>
        <v>3065238.7446872503</v>
      </c>
      <c r="F61" s="36">
        <f>'[1]Annual Expected Cost'!F61</f>
        <v>2551026.5805458161</v>
      </c>
      <c r="G61" s="36">
        <f>'[1]Annual Expected Cost'!G61</f>
        <v>1529280.3323167327</v>
      </c>
      <c r="H61" s="37">
        <f>'[1]Annual Expected Cost'!H61</f>
        <v>8953006.3413156457</v>
      </c>
      <c r="I61" s="37">
        <f>'[1]Annual Expected Cost'!I61</f>
        <v>9519652.3122849893</v>
      </c>
      <c r="J61" s="37">
        <f>'[1]Annual Expected Cost'!J61</f>
        <v>6006447.2922750525</v>
      </c>
      <c r="K61" s="37">
        <f>'[1]Annual Expected Cost'!K61</f>
        <v>4419838.5735608879</v>
      </c>
      <c r="L61" s="37">
        <f>'[1]Annual Expected Cost'!L61</f>
        <v>3966521.7967854128</v>
      </c>
      <c r="M61" s="37">
        <f>'[1]Annual Expected Cost'!M61</f>
        <v>1699937.9129080339</v>
      </c>
      <c r="N61" s="38">
        <f>'[1]Annual Expected Cost'!N61</f>
        <v>173868167.15308955</v>
      </c>
      <c r="O61" s="38">
        <f>'[1]Annual Expected Cost'!O61</f>
        <v>309938906.66420317</v>
      </c>
      <c r="P61" s="38">
        <f>'[1]Annual Expected Cost'!P61</f>
        <v>226784565.85185596</v>
      </c>
      <c r="Q61" s="38">
        <f>'[1]Annual Expected Cost'!Q61</f>
        <v>75594855.283951983</v>
      </c>
      <c r="R61" s="38">
        <f>'[1]Annual Expected Cost'!R61</f>
        <v>52916398.698766388</v>
      </c>
      <c r="S61" s="38">
        <f>'[1]Annual Expected Cost'!S61</f>
        <v>30237942.113580793</v>
      </c>
    </row>
    <row r="62" spans="1:19" x14ac:dyDescent="0.35">
      <c r="A62">
        <v>2081</v>
      </c>
      <c r="B62" s="36">
        <f>'[1]Annual Expected Cost'!B62</f>
        <v>3500854.2692348855</v>
      </c>
      <c r="C62" s="36">
        <f>'[1]Annual Expected Cost'!C62</f>
        <v>4491406.0585920438</v>
      </c>
      <c r="D62" s="36">
        <f>'[1]Annual Expected Cost'!D62</f>
        <v>4735651.7052828483</v>
      </c>
      <c r="E62" s="36">
        <f>'[1]Annual Expected Cost'!E62</f>
        <v>3114131.9953077761</v>
      </c>
      <c r="F62" s="36">
        <f>'[1]Annual Expected Cost'!F62</f>
        <v>2591717.6954413303</v>
      </c>
      <c r="G62" s="36">
        <f>'[1]Annual Expected Cost'!G62</f>
        <v>1553673.6970054049</v>
      </c>
      <c r="H62" s="37">
        <f>'[1]Annual Expected Cost'!H62</f>
        <v>9027968.5915158205</v>
      </c>
      <c r="I62" s="37">
        <f>'[1]Annual Expected Cost'!I62</f>
        <v>9599359.0087003652</v>
      </c>
      <c r="J62" s="37">
        <f>'[1]Annual Expected Cost'!J62</f>
        <v>6056738.4221561821</v>
      </c>
      <c r="K62" s="37">
        <f>'[1]Annual Expected Cost'!K62</f>
        <v>4456845.2540394552</v>
      </c>
      <c r="L62" s="37">
        <f>'[1]Annual Expected Cost'!L62</f>
        <v>3999732.9202918191</v>
      </c>
      <c r="M62" s="37">
        <f>'[1]Annual Expected Cost'!M62</f>
        <v>1714171.2515536365</v>
      </c>
      <c r="N62" s="38">
        <f>'[1]Annual Expected Cost'!N62</f>
        <v>175242473.62690076</v>
      </c>
      <c r="O62" s="38">
        <f>'[1]Annual Expected Cost'!O62</f>
        <v>312388757.33491009</v>
      </c>
      <c r="P62" s="38">
        <f>'[1]Annual Expected Cost'!P62</f>
        <v>228577139.51334885</v>
      </c>
      <c r="Q62" s="38">
        <f>'[1]Annual Expected Cost'!Q62</f>
        <v>76192379.837782934</v>
      </c>
      <c r="R62" s="38">
        <f>'[1]Annual Expected Cost'!R62</f>
        <v>53334665.886448056</v>
      </c>
      <c r="S62" s="38">
        <f>'[1]Annual Expected Cost'!S62</f>
        <v>30476951.935113177</v>
      </c>
    </row>
    <row r="63" spans="1:19" x14ac:dyDescent="0.35">
      <c r="A63">
        <v>2082</v>
      </c>
      <c r="B63" s="36">
        <f>'[1]Annual Expected Cost'!B63</f>
        <v>3556695.9701361</v>
      </c>
      <c r="C63" s="36">
        <f>'[1]Annual Expected Cost'!C63</f>
        <v>4563047.930678485</v>
      </c>
      <c r="D63" s="36">
        <f>'[1]Annual Expected Cost'!D63</f>
        <v>4811189.5099903056</v>
      </c>
      <c r="E63" s="36">
        <f>'[1]Annual Expected Cost'!E63</f>
        <v>3163805.1362257171</v>
      </c>
      <c r="F63" s="36">
        <f>'[1]Annual Expected Cost'!F63</f>
        <v>2633057.8693643222</v>
      </c>
      <c r="G63" s="36">
        <f>'[1]Annual Expected Cost'!G63</f>
        <v>1578456.1572890833</v>
      </c>
      <c r="H63" s="37">
        <f>'[1]Annual Expected Cost'!H63</f>
        <v>9103558.4899875186</v>
      </c>
      <c r="I63" s="37">
        <f>'[1]Annual Expected Cost'!I63</f>
        <v>9679733.0779614113</v>
      </c>
      <c r="J63" s="37">
        <f>'[1]Annual Expected Cost'!J63</f>
        <v>6107450.6325232713</v>
      </c>
      <c r="K63" s="37">
        <f>'[1]Annual Expected Cost'!K63</f>
        <v>4494161.7861963697</v>
      </c>
      <c r="L63" s="37">
        <f>'[1]Annual Expected Cost'!L63</f>
        <v>4033222.1158172549</v>
      </c>
      <c r="M63" s="37">
        <f>'[1]Annual Expected Cost'!M63</f>
        <v>1728523.7639216806</v>
      </c>
      <c r="N63" s="38">
        <f>'[1]Annual Expected Cost'!N63</f>
        <v>176627643.03390375</v>
      </c>
      <c r="O63" s="38">
        <f>'[1]Annual Expected Cost'!O63</f>
        <v>314857972.36478496</v>
      </c>
      <c r="P63" s="38">
        <f>'[1]Annual Expected Cost'!P63</f>
        <v>230383882.21813533</v>
      </c>
      <c r="Q63" s="38">
        <f>'[1]Annual Expected Cost'!Q63</f>
        <v>76794627.406045109</v>
      </c>
      <c r="R63" s="38">
        <f>'[1]Annual Expected Cost'!R63</f>
        <v>53756239.184231572</v>
      </c>
      <c r="S63" s="38">
        <f>'[1]Annual Expected Cost'!S63</f>
        <v>30717850.962418042</v>
      </c>
    </row>
    <row r="64" spans="1:19" x14ac:dyDescent="0.35">
      <c r="A64">
        <v>2083</v>
      </c>
      <c r="B64" s="36">
        <f>'[1]Annual Expected Cost'!B64</f>
        <v>3613428.3952205358</v>
      </c>
      <c r="C64" s="36">
        <f>'[1]Annual Expected Cost'!C64</f>
        <v>4635832.5535581298</v>
      </c>
      <c r="D64" s="36">
        <f>'[1]Annual Expected Cost'!D64</f>
        <v>4887932.2090386311</v>
      </c>
      <c r="E64" s="36">
        <f>'[1]Annual Expected Cost'!E64</f>
        <v>3214270.6073764069</v>
      </c>
      <c r="F64" s="36">
        <f>'[1]Annual Expected Cost'!F64</f>
        <v>2675057.4553764435</v>
      </c>
      <c r="G64" s="36">
        <f>'[1]Annual Expected Cost'!G64</f>
        <v>1603633.9195843076</v>
      </c>
      <c r="H64" s="37">
        <f>'[1]Annual Expected Cost'!H64</f>
        <v>9179781.2919405513</v>
      </c>
      <c r="I64" s="37">
        <f>'[1]Annual Expected Cost'!I64</f>
        <v>9760780.1078861561</v>
      </c>
      <c r="J64" s="37">
        <f>'[1]Annual Expected Cost'!J64</f>
        <v>6158587.4490234079</v>
      </c>
      <c r="K64" s="37">
        <f>'[1]Annual Expected Cost'!K64</f>
        <v>4531790.7643757155</v>
      </c>
      <c r="L64" s="37">
        <f>'[1]Annual Expected Cost'!L64</f>
        <v>4066991.7116192318</v>
      </c>
      <c r="M64" s="37">
        <f>'[1]Annual Expected Cost'!M64</f>
        <v>1742996.4478368135</v>
      </c>
      <c r="N64" s="38">
        <f>'[1]Annual Expected Cost'!N64</f>
        <v>178023761.23800132</v>
      </c>
      <c r="O64" s="38">
        <f>'[1]Annual Expected Cost'!O64</f>
        <v>317346704.81556755</v>
      </c>
      <c r="P64" s="38">
        <f>'[1]Annual Expected Cost'!P64</f>
        <v>232204905.96261042</v>
      </c>
      <c r="Q64" s="38">
        <f>'[1]Annual Expected Cost'!Q64</f>
        <v>77401635.320870131</v>
      </c>
      <c r="R64" s="38">
        <f>'[1]Annual Expected Cost'!R64</f>
        <v>54181144.724609092</v>
      </c>
      <c r="S64" s="38">
        <f>'[1]Annual Expected Cost'!S64</f>
        <v>30960654.128348053</v>
      </c>
    </row>
    <row r="65" spans="1:19" x14ac:dyDescent="0.35">
      <c r="A65">
        <v>2084</v>
      </c>
      <c r="B65" s="36">
        <f>'[1]Annual Expected Cost'!B65</f>
        <v>3671065.7523213667</v>
      </c>
      <c r="C65" s="36">
        <f>'[1]Annual Expected Cost'!C65</f>
        <v>4709778.1551099708</v>
      </c>
      <c r="D65" s="36">
        <f>'[1]Annual Expected Cost'!D65</f>
        <v>4965899.0215509953</v>
      </c>
      <c r="E65" s="36">
        <f>'[1]Annual Expected Cost'!E65</f>
        <v>3265541.0471230764</v>
      </c>
      <c r="F65" s="36">
        <f>'[1]Annual Expected Cost'!F65</f>
        <v>2717726.9716797718</v>
      </c>
      <c r="G65" s="36">
        <f>'[1]Annual Expected Cost'!G65</f>
        <v>1629213.2893054129</v>
      </c>
      <c r="H65" s="37">
        <f>'[1]Annual Expected Cost'!H65</f>
        <v>9256642.2965858579</v>
      </c>
      <c r="I65" s="37">
        <f>'[1]Annual Expected Cost'!I65</f>
        <v>9842505.7330786344</v>
      </c>
      <c r="J65" s="37">
        <f>'[1]Annual Expected Cost'!J65</f>
        <v>6210152.4268234232</v>
      </c>
      <c r="K65" s="37">
        <f>'[1]Annual Expected Cost'!K65</f>
        <v>4569734.8046436515</v>
      </c>
      <c r="L65" s="37">
        <f>'[1]Annual Expected Cost'!L65</f>
        <v>4101044.0554494308</v>
      </c>
      <c r="M65" s="37">
        <f>'[1]Annual Expected Cost'!M65</f>
        <v>1757590.3094783274</v>
      </c>
      <c r="N65" s="38">
        <f>'[1]Annual Expected Cost'!N65</f>
        <v>179430914.78179052</v>
      </c>
      <c r="O65" s="38">
        <f>'[1]Annual Expected Cost'!O65</f>
        <v>319855108.95884401</v>
      </c>
      <c r="P65" s="38">
        <f>'[1]Annual Expected Cost'!P65</f>
        <v>234040323.62842244</v>
      </c>
      <c r="Q65" s="38">
        <f>'[1]Annual Expected Cost'!Q65</f>
        <v>78013441.209474131</v>
      </c>
      <c r="R65" s="38">
        <f>'[1]Annual Expected Cost'!R65</f>
        <v>54609408.846631892</v>
      </c>
      <c r="S65" s="38">
        <f>'[1]Annual Expected Cost'!S65</f>
        <v>31205376.483789656</v>
      </c>
    </row>
    <row r="66" spans="1:19" x14ac:dyDescent="0.35">
      <c r="A66">
        <v>2085</v>
      </c>
      <c r="B66" s="36">
        <f>'[1]Annual Expected Cost'!B66</f>
        <v>3729622.4758991874</v>
      </c>
      <c r="C66" s="36">
        <f>'[1]Annual Expected Cost'!C66</f>
        <v>4784903.2539636865</v>
      </c>
      <c r="D66" s="36">
        <f>'[1]Annual Expected Cost'!D66</f>
        <v>5045109.4732124656</v>
      </c>
      <c r="E66" s="36">
        <f>'[1]Annual Expected Cost'!E66</f>
        <v>3317629.2954219515</v>
      </c>
      <c r="F66" s="36">
        <f>'[1]Annual Expected Cost'!F66</f>
        <v>2761077.1042509489</v>
      </c>
      <c r="G66" s="36">
        <f>'[1]Annual Expected Cost'!G66</f>
        <v>1655200.6724436318</v>
      </c>
      <c r="H66" s="37">
        <f>'[1]Annual Expected Cost'!H66</f>
        <v>9334146.8475039136</v>
      </c>
      <c r="I66" s="37">
        <f>'[1]Annual Expected Cost'!I66</f>
        <v>9924915.6353206169</v>
      </c>
      <c r="J66" s="37">
        <f>'[1]Annual Expected Cost'!J66</f>
        <v>6262149.1508570556</v>
      </c>
      <c r="K66" s="37">
        <f>'[1]Annual Expected Cost'!K66</f>
        <v>4607996.544970287</v>
      </c>
      <c r="L66" s="37">
        <f>'[1]Annual Expected Cost'!L66</f>
        <v>4135381.5147169242</v>
      </c>
      <c r="M66" s="37">
        <f>'[1]Annual Expected Cost'!M66</f>
        <v>1772306.3634501102</v>
      </c>
      <c r="N66" s="38">
        <f>'[1]Annual Expected Cost'!N66</f>
        <v>180849190.89192724</v>
      </c>
      <c r="O66" s="38">
        <f>'[1]Annual Expected Cost'!O66</f>
        <v>322383340.28560942</v>
      </c>
      <c r="P66" s="38">
        <f>'[1]Annual Expected Cost'!P66</f>
        <v>235890248.98947033</v>
      </c>
      <c r="Q66" s="38">
        <f>'[1]Annual Expected Cost'!Q66</f>
        <v>78630082.996490106</v>
      </c>
      <c r="R66" s="38">
        <f>'[1]Annual Expected Cost'!R66</f>
        <v>55041058.097543068</v>
      </c>
      <c r="S66" s="38">
        <f>'[1]Annual Expected Cost'!S66</f>
        <v>31452033.198596042</v>
      </c>
    </row>
    <row r="67" spans="1:19" x14ac:dyDescent="0.35">
      <c r="A67">
        <v>2086</v>
      </c>
      <c r="B67" s="36">
        <f>'[1]Annual Expected Cost'!B67</f>
        <v>3789113.2306569181</v>
      </c>
      <c r="C67" s="36">
        <f>'[1]Annual Expected Cost'!C67</f>
        <v>4861226.6641373644</v>
      </c>
      <c r="D67" s="36">
        <f>'[1]Annual Expected Cost'!D67</f>
        <v>5125583.4011599394</v>
      </c>
      <c r="E67" s="36">
        <f>'[1]Annual Expected Cost'!E67</f>
        <v>3370548.3970378404</v>
      </c>
      <c r="F67" s="36">
        <f>'[1]Annual Expected Cost'!F67</f>
        <v>2805118.7095173313</v>
      </c>
      <c r="G67" s="36">
        <f>'[1]Annual Expected Cost'!G67</f>
        <v>1681602.5771713844</v>
      </c>
      <c r="H67" s="37">
        <f>'[1]Annual Expected Cost'!H67</f>
        <v>9412300.3330162372</v>
      </c>
      <c r="I67" s="37">
        <f>'[1]Annual Expected Cost'!I67</f>
        <v>10008015.543966632</v>
      </c>
      <c r="J67" s="37">
        <f>'[1]Annual Expected Cost'!J67</f>
        <v>6314581.2360741841</v>
      </c>
      <c r="K67" s="37">
        <f>'[1]Annual Expected Cost'!K67</f>
        <v>4646578.6454130793</v>
      </c>
      <c r="L67" s="37">
        <f>'[1]Annual Expected Cost'!L67</f>
        <v>4170006.4766527638</v>
      </c>
      <c r="M67" s="37">
        <f>'[1]Annual Expected Cost'!M67</f>
        <v>1787145.6328511843</v>
      </c>
      <c r="N67" s="38">
        <f>'[1]Annual Expected Cost'!N67</f>
        <v>182278677.4845331</v>
      </c>
      <c r="O67" s="38">
        <f>'[1]Annual Expected Cost'!O67</f>
        <v>324931555.51590681</v>
      </c>
      <c r="P67" s="38">
        <f>'[1]Annual Expected Cost'!P67</f>
        <v>237754796.71895623</v>
      </c>
      <c r="Q67" s="38">
        <f>'[1]Annual Expected Cost'!Q67</f>
        <v>79251598.906318739</v>
      </c>
      <c r="R67" s="38">
        <f>'[1]Annual Expected Cost'!R67</f>
        <v>55476119.234423116</v>
      </c>
      <c r="S67" s="38">
        <f>'[1]Annual Expected Cost'!S67</f>
        <v>31700639.562527496</v>
      </c>
    </row>
    <row r="68" spans="1:19" x14ac:dyDescent="0.35">
      <c r="A68">
        <v>2087</v>
      </c>
      <c r="B68" s="36">
        <f>'[1]Annual Expected Cost'!B68</f>
        <v>3849552.9152123742</v>
      </c>
      <c r="C68" s="36">
        <f>'[1]Annual Expected Cost'!C68</f>
        <v>4938767.4997492097</v>
      </c>
      <c r="D68" s="36">
        <f>'[1]Annual Expected Cost'!D68</f>
        <v>5207340.9589500716</v>
      </c>
      <c r="E68" s="36">
        <f>'[1]Annual Expected Cost'!E68</f>
        <v>3424311.6048110076</v>
      </c>
      <c r="F68" s="36">
        <f>'[1]Annual Expected Cost'!F68</f>
        <v>2849862.8170758276</v>
      </c>
      <c r="G68" s="36">
        <f>'[1]Annual Expected Cost'!G68</f>
        <v>1708425.6154721584</v>
      </c>
      <c r="H68" s="37">
        <f>'[1]Annual Expected Cost'!H68</f>
        <v>9491108.1865599975</v>
      </c>
      <c r="I68" s="37">
        <f>'[1]Annual Expected Cost'!I68</f>
        <v>10091811.236342276</v>
      </c>
      <c r="J68" s="37">
        <f>'[1]Annual Expected Cost'!J68</f>
        <v>6367452.3276921492</v>
      </c>
      <c r="K68" s="37">
        <f>'[1]Annual Expected Cost'!K68</f>
        <v>4685483.7883017706</v>
      </c>
      <c r="L68" s="37">
        <f>'[1]Annual Expected Cost'!L68</f>
        <v>4204921.348475948</v>
      </c>
      <c r="M68" s="37">
        <f>'[1]Annual Expected Cost'!M68</f>
        <v>1802109.1493468347</v>
      </c>
      <c r="N68" s="38">
        <f>'[1]Annual Expected Cost'!N68</f>
        <v>183719463.17064533</v>
      </c>
      <c r="O68" s="38">
        <f>'[1]Annual Expected Cost'!O68</f>
        <v>327499912.60854167</v>
      </c>
      <c r="P68" s="38">
        <f>'[1]Annual Expected Cost'!P68</f>
        <v>239634082.39649394</v>
      </c>
      <c r="Q68" s="38">
        <f>'[1]Annual Expected Cost'!Q68</f>
        <v>79878027.465497971</v>
      </c>
      <c r="R68" s="38">
        <f>'[1]Annual Expected Cost'!R68</f>
        <v>55914619.225848578</v>
      </c>
      <c r="S68" s="38">
        <f>'[1]Annual Expected Cost'!S68</f>
        <v>31951210.986199189</v>
      </c>
    </row>
    <row r="69" spans="1:19" x14ac:dyDescent="0.35">
      <c r="A69">
        <v>2088</v>
      </c>
      <c r="B69" s="36">
        <f>'[1]Annual Expected Cost'!B69</f>
        <v>3910956.6658294108</v>
      </c>
      <c r="C69" s="36">
        <f>'[1]Annual Expected Cost'!C69</f>
        <v>5017545.1798043996</v>
      </c>
      <c r="D69" s="36">
        <f>'[1]Annual Expected Cost'!D69</f>
        <v>5290402.6216064505</v>
      </c>
      <c r="E69" s="36">
        <f>'[1]Annual Expected Cost'!E69</f>
        <v>3478932.3829761622</v>
      </c>
      <c r="F69" s="36">
        <f>'[1]Annual Expected Cost'!F69</f>
        <v>2895320.6324551068</v>
      </c>
      <c r="G69" s="36">
        <f>'[1]Annual Expected Cost'!G69</f>
        <v>1735676.504796386</v>
      </c>
      <c r="H69" s="37">
        <f>'[1]Annual Expected Cost'!H69</f>
        <v>9570575.8870657571</v>
      </c>
      <c r="I69" s="37">
        <f>'[1]Annual Expected Cost'!I69</f>
        <v>10176308.538145866</v>
      </c>
      <c r="J69" s="37">
        <f>'[1]Annual Expected Cost'!J69</f>
        <v>6420766.1014491776</v>
      </c>
      <c r="K69" s="37">
        <f>'[1]Annual Expected Cost'!K69</f>
        <v>4724714.6784248669</v>
      </c>
      <c r="L69" s="37">
        <f>'[1]Annual Expected Cost'!L69</f>
        <v>4240128.5575607782</v>
      </c>
      <c r="M69" s="37">
        <f>'[1]Annual Expected Cost'!M69</f>
        <v>1817197.9532403334</v>
      </c>
      <c r="N69" s="38">
        <f>'[1]Annual Expected Cost'!N69</f>
        <v>185171637.26170954</v>
      </c>
      <c r="O69" s="38">
        <f>'[1]Annual Expected Cost'!O69</f>
        <v>330088570.77087355</v>
      </c>
      <c r="P69" s="38">
        <f>'[1]Annual Expected Cost'!P69</f>
        <v>241528222.51527333</v>
      </c>
      <c r="Q69" s="38">
        <f>'[1]Annual Expected Cost'!Q69</f>
        <v>80509407.505091101</v>
      </c>
      <c r="R69" s="38">
        <f>'[1]Annual Expected Cost'!R69</f>
        <v>56356585.253563769</v>
      </c>
      <c r="S69" s="38">
        <f>'[1]Annual Expected Cost'!S69</f>
        <v>32203763.002036445</v>
      </c>
    </row>
    <row r="70" spans="1:19" x14ac:dyDescent="0.35">
      <c r="A70">
        <v>2089</v>
      </c>
      <c r="B70" s="36">
        <f>'[1]Annual Expected Cost'!B70</f>
        <v>3973339.8602085891</v>
      </c>
      <c r="C70" s="36">
        <f>'[1]Annual Expected Cost'!C70</f>
        <v>5097579.4330583066</v>
      </c>
      <c r="D70" s="36">
        <f>'[1]Annual Expected Cost'!D70</f>
        <v>5374789.1907472769</v>
      </c>
      <c r="E70" s="36">
        <f>'[1]Annual Expected Cost'!E70</f>
        <v>3534424.4105343847</v>
      </c>
      <c r="F70" s="36">
        <f>'[1]Annual Expected Cost'!F70</f>
        <v>2941503.539921863</v>
      </c>
      <c r="G70" s="36">
        <f>'[1]Annual Expected Cost'!G70</f>
        <v>1763362.0697437346</v>
      </c>
      <c r="H70" s="37">
        <f>'[1]Annual Expected Cost'!H70</f>
        <v>9650708.9593383875</v>
      </c>
      <c r="I70" s="37">
        <f>'[1]Annual Expected Cost'!I70</f>
        <v>10261513.323853476</v>
      </c>
      <c r="J70" s="37">
        <f>'[1]Annual Expected Cost'!J70</f>
        <v>6474526.2638599304</v>
      </c>
      <c r="K70" s="37">
        <f>'[1]Annual Expected Cost'!K70</f>
        <v>4764274.0432176851</v>
      </c>
      <c r="L70" s="37">
        <f>'[1]Annual Expected Cost'!L70</f>
        <v>4275630.5516056148</v>
      </c>
      <c r="M70" s="37">
        <f>'[1]Annual Expected Cost'!M70</f>
        <v>1832413.0935452634</v>
      </c>
      <c r="N70" s="38">
        <f>'[1]Annual Expected Cost'!N70</f>
        <v>186635289.77511597</v>
      </c>
      <c r="O70" s="38">
        <f>'[1]Annual Expected Cost'!O70</f>
        <v>332697690.46868497</v>
      </c>
      <c r="P70" s="38">
        <f>'[1]Annual Expected Cost'!P70</f>
        <v>243437334.48928171</v>
      </c>
      <c r="Q70" s="38">
        <f>'[1]Annual Expected Cost'!Q70</f>
        <v>81145778.163093895</v>
      </c>
      <c r="R70" s="38">
        <f>'[1]Annual Expected Cost'!R70</f>
        <v>56802044.714165725</v>
      </c>
      <c r="S70" s="38">
        <f>'[1]Annual Expected Cost'!S70</f>
        <v>32458311.265237559</v>
      </c>
    </row>
    <row r="71" spans="1:19" x14ac:dyDescent="0.35">
      <c r="A71">
        <v>2090</v>
      </c>
      <c r="B71" s="36">
        <f>'[1]Annual Expected Cost'!B71</f>
        <v>4354818.985634339</v>
      </c>
      <c r="C71" s="36">
        <f>'[1]Annual Expected Cost'!C71</f>
        <v>5586996.4505618848</v>
      </c>
      <c r="D71" s="36">
        <f>'[1]Annual Expected Cost'!D71</f>
        <v>5890821.0309549784</v>
      </c>
      <c r="E71" s="36">
        <f>'[1]Annual Expected Cost'!E71</f>
        <v>3873763.4000119413</v>
      </c>
      <c r="F71" s="36">
        <f>'[1]Annual Expected Cost'!F71</f>
        <v>3223916.3808378247</v>
      </c>
      <c r="G71" s="36">
        <f>'[1]Annual Expected Cost'!G71</f>
        <v>1932661.9141671776</v>
      </c>
      <c r="H71" s="37">
        <f>'[1]Annual Expected Cost'!H71</f>
        <v>10498374.220391022</v>
      </c>
      <c r="I71" s="37">
        <f>'[1]Annual Expected Cost'!I71</f>
        <v>11162828.284972731</v>
      </c>
      <c r="J71" s="37">
        <f>'[1]Annual Expected Cost'!J71</f>
        <v>7043213.0845661284</v>
      </c>
      <c r="K71" s="37">
        <f>'[1]Annual Expected Cost'!K71</f>
        <v>5182741.703737339</v>
      </c>
      <c r="L71" s="37">
        <f>'[1]Annual Expected Cost'!L71</f>
        <v>4651178.4520719722</v>
      </c>
      <c r="M71" s="37">
        <f>'[1]Annual Expected Cost'!M71</f>
        <v>1993362.1937451307</v>
      </c>
      <c r="N71" s="38">
        <f>'[1]Annual Expected Cost'!N71</f>
        <v>202933968.13740119</v>
      </c>
      <c r="O71" s="38">
        <f>'[1]Annual Expected Cost'!O71</f>
        <v>361751856.24493253</v>
      </c>
      <c r="P71" s="38">
        <f>'[1]Annual Expected Cost'!P71</f>
        <v>264696480.17921898</v>
      </c>
      <c r="Q71" s="38">
        <f>'[1]Annual Expected Cost'!Q71</f>
        <v>88232160.059739649</v>
      </c>
      <c r="R71" s="38">
        <f>'[1]Annual Expected Cost'!R71</f>
        <v>61762512.041817755</v>
      </c>
      <c r="S71" s="38">
        <f>'[1]Annual Expected Cost'!S71</f>
        <v>35292864.02389586</v>
      </c>
    </row>
    <row r="72" spans="1:19" x14ac:dyDescent="0.35">
      <c r="A72">
        <v>2091</v>
      </c>
      <c r="B72" s="36">
        <f>'[1]Annual Expected Cost'!B72</f>
        <v>4424282.1739229131</v>
      </c>
      <c r="C72" s="36">
        <f>'[1]Annual Expected Cost'!C72</f>
        <v>5676113.9518158315</v>
      </c>
      <c r="D72" s="36">
        <f>'[1]Annual Expected Cost'!D72</f>
        <v>5984784.8011592897</v>
      </c>
      <c r="E72" s="36">
        <f>'[1]Annual Expected Cost'!E72</f>
        <v>3935553.3291291036</v>
      </c>
      <c r="F72" s="36">
        <f>'[1]Annual Expected Cost'!F72</f>
        <v>3275340.6791444826</v>
      </c>
      <c r="G72" s="36">
        <f>'[1]Annual Expected Cost'!G72</f>
        <v>1963489.5694347816</v>
      </c>
      <c r="H72" s="37">
        <f>'[1]Annual Expected Cost'!H72</f>
        <v>10586275.616302282</v>
      </c>
      <c r="I72" s="37">
        <f>'[1]Annual Expected Cost'!I72</f>
        <v>11256293.060372047</v>
      </c>
      <c r="J72" s="37">
        <f>'[1]Annual Expected Cost'!J72</f>
        <v>7102184.9071395053</v>
      </c>
      <c r="K72" s="37">
        <f>'[1]Annual Expected Cost'!K72</f>
        <v>5226136.0637441641</v>
      </c>
      <c r="L72" s="37">
        <f>'[1]Annual Expected Cost'!L72</f>
        <v>4690122.108488353</v>
      </c>
      <c r="M72" s="37">
        <f>'[1]Annual Expected Cost'!M72</f>
        <v>2010052.332209294</v>
      </c>
      <c r="N72" s="38">
        <f>'[1]Annual Expected Cost'!N72</f>
        <v>204538019.47545817</v>
      </c>
      <c r="O72" s="38">
        <f>'[1]Annual Expected Cost'!O72</f>
        <v>364611252.10842544</v>
      </c>
      <c r="P72" s="38">
        <f>'[1]Annual Expected Cost'!P72</f>
        <v>266788721.05494547</v>
      </c>
      <c r="Q72" s="38">
        <f>'[1]Annual Expected Cost'!Q72</f>
        <v>88929573.684981808</v>
      </c>
      <c r="R72" s="38">
        <f>'[1]Annual Expected Cost'!R72</f>
        <v>62250701.579487272</v>
      </c>
      <c r="S72" s="38">
        <f>'[1]Annual Expected Cost'!S72</f>
        <v>35571829.473992728</v>
      </c>
    </row>
    <row r="73" spans="1:19" x14ac:dyDescent="0.35">
      <c r="A73">
        <v>2092</v>
      </c>
      <c r="B73" s="36">
        <f>'[1]Annual Expected Cost'!B73</f>
        <v>4494853.361084261</v>
      </c>
      <c r="C73" s="36">
        <f>'[1]Annual Expected Cost'!C73</f>
        <v>5766652.9554995755</v>
      </c>
      <c r="D73" s="36">
        <f>'[1]Annual Expected Cost'!D73</f>
        <v>6080247.3760403376</v>
      </c>
      <c r="E73" s="36">
        <f>'[1]Annual Expected Cost'!E73</f>
        <v>3998328.8618947207</v>
      </c>
      <c r="F73" s="36">
        <f>'[1]Annual Expected Cost'!F73</f>
        <v>3327585.2401825343</v>
      </c>
      <c r="G73" s="36">
        <f>'[1]Annual Expected Cost'!G73</f>
        <v>1994808.9528842941</v>
      </c>
      <c r="H73" s="37">
        <f>'[1]Annual Expected Cost'!H73</f>
        <v>10674912.998113925</v>
      </c>
      <c r="I73" s="37">
        <f>'[1]Annual Expected Cost'!I73</f>
        <v>11350540.403057843</v>
      </c>
      <c r="J73" s="37">
        <f>'[1]Annual Expected Cost'!J73</f>
        <v>7161650.492405544</v>
      </c>
      <c r="K73" s="37">
        <f>'[1]Annual Expected Cost'!K73</f>
        <v>5269893.7585625695</v>
      </c>
      <c r="L73" s="37">
        <f>'[1]Annual Expected Cost'!L73</f>
        <v>4729391.8346074354</v>
      </c>
      <c r="M73" s="37">
        <f>'[1]Annual Expected Cost'!M73</f>
        <v>2026882.2148317578</v>
      </c>
      <c r="N73" s="38">
        <f>'[1]Annual Expected Cost'!N73</f>
        <v>206154749.71946046</v>
      </c>
      <c r="O73" s="38">
        <f>'[1]Annual Expected Cost'!O73</f>
        <v>367493249.49990773</v>
      </c>
      <c r="P73" s="38">
        <f>'[1]Annual Expected Cost'!P73</f>
        <v>268897499.63407886</v>
      </c>
      <c r="Q73" s="38">
        <f>'[1]Annual Expected Cost'!Q73</f>
        <v>89632499.878026277</v>
      </c>
      <c r="R73" s="38">
        <f>'[1]Annual Expected Cost'!R73</f>
        <v>62742749.914618403</v>
      </c>
      <c r="S73" s="38">
        <f>'[1]Annual Expected Cost'!S73</f>
        <v>35852999.951210514</v>
      </c>
    </row>
    <row r="74" spans="1:19" x14ac:dyDescent="0.35">
      <c r="A74">
        <v>2093</v>
      </c>
      <c r="B74" s="36">
        <f>'[1]Annual Expected Cost'!B74</f>
        <v>4566550.2206737185</v>
      </c>
      <c r="C74" s="36">
        <f>'[1]Annual Expected Cost'!C74</f>
        <v>5858636.1358255846</v>
      </c>
      <c r="D74" s="36">
        <f>'[1]Annual Expected Cost'!D74</f>
        <v>6177232.6628493322</v>
      </c>
      <c r="E74" s="36">
        <f>'[1]Annual Expected Cost'!E74</f>
        <v>4062105.7195527842</v>
      </c>
      <c r="F74" s="36">
        <f>'[1]Annual Expected Cost'!F74</f>
        <v>3380663.1478631017</v>
      </c>
      <c r="G74" s="36">
        <f>'[1]Annual Expected Cost'!G74</f>
        <v>2026627.9080121734</v>
      </c>
      <c r="H74" s="37">
        <f>'[1]Annual Expected Cost'!H74</f>
        <v>10764292.528131336</v>
      </c>
      <c r="I74" s="37">
        <f>'[1]Annual Expected Cost'!I74</f>
        <v>11445576.865354838</v>
      </c>
      <c r="J74" s="37">
        <f>'[1]Annual Expected Cost'!J74</f>
        <v>7221613.9745691242</v>
      </c>
      <c r="K74" s="37">
        <f>'[1]Annual Expected Cost'!K74</f>
        <v>5314017.8303433172</v>
      </c>
      <c r="L74" s="37">
        <f>'[1]Annual Expected Cost'!L74</f>
        <v>4768990.3605645169</v>
      </c>
      <c r="M74" s="37">
        <f>'[1]Annual Expected Cost'!M74</f>
        <v>2043853.0116705068</v>
      </c>
      <c r="N74" s="38">
        <f>'[1]Annual Expected Cost'!N74</f>
        <v>207784259.08730769</v>
      </c>
      <c r="O74" s="38">
        <f>'[1]Annual Expected Cost'!O74</f>
        <v>370398027.06867892</v>
      </c>
      <c r="P74" s="38">
        <f>'[1]Annual Expected Cost'!P74</f>
        <v>271022946.63561875</v>
      </c>
      <c r="Q74" s="38">
        <f>'[1]Annual Expected Cost'!Q74</f>
        <v>90340982.211872905</v>
      </c>
      <c r="R74" s="38">
        <f>'[1]Annual Expected Cost'!R74</f>
        <v>63238687.54831104</v>
      </c>
      <c r="S74" s="38">
        <f>'[1]Annual Expected Cost'!S74</f>
        <v>36136392.884749159</v>
      </c>
    </row>
    <row r="75" spans="1:19" x14ac:dyDescent="0.35">
      <c r="A75">
        <v>2094</v>
      </c>
      <c r="B75" s="36">
        <f>'[1]Annual Expected Cost'!B75</f>
        <v>4639390.7081553545</v>
      </c>
      <c r="C75" s="36">
        <f>'[1]Annual Expected Cost'!C75</f>
        <v>5952086.5286799315</v>
      </c>
      <c r="D75" s="36">
        <f>'[1]Annual Expected Cost'!D75</f>
        <v>6275764.9501791419</v>
      </c>
      <c r="E75" s="36">
        <f>'[1]Annual Expected Cost'!E75</f>
        <v>4126899.8741149371</v>
      </c>
      <c r="F75" s="36">
        <f>'[1]Annual Expected Cost'!F75</f>
        <v>3434587.6947971811</v>
      </c>
      <c r="G75" s="36">
        <f>'[1]Annual Expected Cost'!G75</f>
        <v>2058954.4034255352</v>
      </c>
      <c r="H75" s="37">
        <f>'[1]Annual Expected Cost'!H75</f>
        <v>10854420.420256013</v>
      </c>
      <c r="I75" s="37">
        <f>'[1]Annual Expected Cost'!I75</f>
        <v>11541409.054449432</v>
      </c>
      <c r="J75" s="37">
        <f>'[1]Annual Expected Cost'!J75</f>
        <v>7282079.5224502366</v>
      </c>
      <c r="K75" s="37">
        <f>'[1]Annual Expected Cost'!K75</f>
        <v>5358511.3467086637</v>
      </c>
      <c r="L75" s="37">
        <f>'[1]Annual Expected Cost'!L75</f>
        <v>4808920.4393539308</v>
      </c>
      <c r="M75" s="37">
        <f>'[1]Annual Expected Cost'!M75</f>
        <v>2060965.9025802556</v>
      </c>
      <c r="N75" s="38">
        <f>'[1]Annual Expected Cost'!N75</f>
        <v>209426648.58905196</v>
      </c>
      <c r="O75" s="38">
        <f>'[1]Annual Expected Cost'!O75</f>
        <v>373325764.87613606</v>
      </c>
      <c r="P75" s="38">
        <f>'[1]Annual Expected Cost'!P75</f>
        <v>273165193.81180692</v>
      </c>
      <c r="Q75" s="38">
        <f>'[1]Annual Expected Cost'!Q75</f>
        <v>91055064.603935629</v>
      </c>
      <c r="R75" s="38">
        <f>'[1]Annual Expected Cost'!R75</f>
        <v>63738545.222754948</v>
      </c>
      <c r="S75" s="38">
        <f>'[1]Annual Expected Cost'!S75</f>
        <v>36422025.841574252</v>
      </c>
    </row>
    <row r="76" spans="1:19" x14ac:dyDescent="0.35">
      <c r="A76">
        <v>2095</v>
      </c>
      <c r="B76" s="36">
        <f>'[1]Annual Expected Cost'!B76</f>
        <v>4713393.0653986633</v>
      </c>
      <c r="C76" s="36">
        <f>'[1]Annual Expected Cost'!C76</f>
        <v>6047027.5373913087</v>
      </c>
      <c r="D76" s="36">
        <f>'[1]Annual Expected Cost'!D76</f>
        <v>6375868.9140470289</v>
      </c>
      <c r="E76" s="36">
        <f>'[1]Annual Expected Cost'!E76</f>
        <v>4192727.5523604387</v>
      </c>
      <c r="F76" s="36">
        <f>'[1]Annual Expected Cost'!F76</f>
        <v>3489372.3856245917</v>
      </c>
      <c r="G76" s="36">
        <f>'[1]Annual Expected Cost'!G76</f>
        <v>2091796.5348377789</v>
      </c>
      <c r="H76" s="37">
        <f>'[1]Annual Expected Cost'!H76</f>
        <v>10945302.940417564</v>
      </c>
      <c r="I76" s="37">
        <f>'[1]Annual Expected Cost'!I76</f>
        <v>11638043.632849054</v>
      </c>
      <c r="J76" s="37">
        <f>'[1]Annual Expected Cost'!J76</f>
        <v>7343051.3397738086</v>
      </c>
      <c r="K76" s="37">
        <f>'[1]Annual Expected Cost'!K76</f>
        <v>5403377.4009656319</v>
      </c>
      <c r="L76" s="37">
        <f>'[1]Annual Expected Cost'!L76</f>
        <v>4849184.8470204398</v>
      </c>
      <c r="M76" s="37">
        <f>'[1]Annual Expected Cost'!M76</f>
        <v>2078222.077294474</v>
      </c>
      <c r="N76" s="38">
        <f>'[1]Annual Expected Cost'!N76</f>
        <v>211082020.0331594</v>
      </c>
      <c r="O76" s="38">
        <f>'[1]Annual Expected Cost'!O76</f>
        <v>376276644.40693629</v>
      </c>
      <c r="P76" s="38">
        <f>'[1]Annual Expected Cost'!P76</f>
        <v>275324373.95629489</v>
      </c>
      <c r="Q76" s="38">
        <f>'[1]Annual Expected Cost'!Q76</f>
        <v>91774791.31876494</v>
      </c>
      <c r="R76" s="38">
        <f>'[1]Annual Expected Cost'!R76</f>
        <v>64242353.923135467</v>
      </c>
      <c r="S76" s="38">
        <f>'[1]Annual Expected Cost'!S76</f>
        <v>36709916.527505979</v>
      </c>
    </row>
    <row r="77" spans="1:19" x14ac:dyDescent="0.35">
      <c r="A77">
        <v>2096</v>
      </c>
      <c r="B77" s="36">
        <f>'[1]Annual Expected Cost'!B77</f>
        <v>4788575.8252469832</v>
      </c>
      <c r="C77" s="36">
        <f>'[1]Annual Expected Cost'!C77</f>
        <v>6143482.9385920595</v>
      </c>
      <c r="D77" s="36">
        <f>'[1]Annual Expected Cost'!D77</f>
        <v>6477569.6240744069</v>
      </c>
      <c r="E77" s="36">
        <f>'[1]Annual Expected Cost'!E77</f>
        <v>4259605.2398999324</v>
      </c>
      <c r="F77" s="36">
        <f>'[1]Annual Expected Cost'!F77</f>
        <v>3545030.9403960225</v>
      </c>
      <c r="G77" s="36">
        <f>'[1]Annual Expected Cost'!G77</f>
        <v>2125162.5270960447</v>
      </c>
      <c r="H77" s="37">
        <f>'[1]Annual Expected Cost'!H77</f>
        <v>11036946.407009335</v>
      </c>
      <c r="I77" s="37">
        <f>'[1]Annual Expected Cost'!I77</f>
        <v>11735487.318845369</v>
      </c>
      <c r="J77" s="37">
        <f>'[1]Annual Expected Cost'!J77</f>
        <v>7404533.6654619593</v>
      </c>
      <c r="K77" s="37">
        <f>'[1]Annual Expected Cost'!K77</f>
        <v>5448619.1123210639</v>
      </c>
      <c r="L77" s="37">
        <f>'[1]Annual Expected Cost'!L77</f>
        <v>4889786.3828522377</v>
      </c>
      <c r="M77" s="37">
        <f>'[1]Annual Expected Cost'!M77</f>
        <v>2095622.7355081015</v>
      </c>
      <c r="N77" s="38">
        <f>'[1]Annual Expected Cost'!N77</f>
        <v>212750476.03282088</v>
      </c>
      <c r="O77" s="38">
        <f>'[1]Annual Expected Cost'!O77</f>
        <v>379250848.58024591</v>
      </c>
      <c r="P77" s="38">
        <f>'[1]Annual Expected Cost'!P77</f>
        <v>277500620.91237509</v>
      </c>
      <c r="Q77" s="38">
        <f>'[1]Annual Expected Cost'!Q77</f>
        <v>92500206.970791683</v>
      </c>
      <c r="R77" s="38">
        <f>'[1]Annual Expected Cost'!R77</f>
        <v>64750144.879554182</v>
      </c>
      <c r="S77" s="38">
        <f>'[1]Annual Expected Cost'!S77</f>
        <v>37000082.788316675</v>
      </c>
    </row>
    <row r="78" spans="1:19" x14ac:dyDescent="0.35">
      <c r="A78">
        <v>2097</v>
      </c>
      <c r="B78" s="36">
        <f>'[1]Annual Expected Cost'!B78</f>
        <v>4864957.8161587799</v>
      </c>
      <c r="C78" s="36">
        <f>'[1]Annual Expected Cost'!C78</f>
        <v>6241476.8881726991</v>
      </c>
      <c r="D78" s="36">
        <f>'[1]Annual Expected Cost'!D78</f>
        <v>6580892.5497651715</v>
      </c>
      <c r="E78" s="36">
        <f>'[1]Annual Expected Cost'!E78</f>
        <v>4327549.6853040317</v>
      </c>
      <c r="F78" s="36">
        <f>'[1]Annual Expected Cost'!F78</f>
        <v>3601577.2980090198</v>
      </c>
      <c r="G78" s="36">
        <f>'[1]Annual Expected Cost'!G78</f>
        <v>2159060.7362410091</v>
      </c>
      <c r="H78" s="37">
        <f>'[1]Annual Expected Cost'!H78</f>
        <v>11129357.191327685</v>
      </c>
      <c r="I78" s="37">
        <f>'[1]Annual Expected Cost'!I78</f>
        <v>11833746.886981336</v>
      </c>
      <c r="J78" s="37">
        <f>'[1]Annual Expected Cost'!J78</f>
        <v>7466530.7739287</v>
      </c>
      <c r="K78" s="37">
        <f>'[1]Annual Expected Cost'!K78</f>
        <v>5494239.6260984773</v>
      </c>
      <c r="L78" s="37">
        <f>'[1]Annual Expected Cost'!L78</f>
        <v>4930727.8695755573</v>
      </c>
      <c r="M78" s="37">
        <f>'[1]Annual Expected Cost'!M78</f>
        <v>2113169.0869609527</v>
      </c>
      <c r="N78" s="38">
        <f>'[1]Annual Expected Cost'!N78</f>
        <v>214432120.01231301</v>
      </c>
      <c r="O78" s="38">
        <f>'[1]Annual Expected Cost'!O78</f>
        <v>382248561.76107973</v>
      </c>
      <c r="P78" s="38">
        <f>'[1]Annual Expected Cost'!P78</f>
        <v>279694069.58127785</v>
      </c>
      <c r="Q78" s="38">
        <f>'[1]Annual Expected Cost'!Q78</f>
        <v>93231356.527092606</v>
      </c>
      <c r="R78" s="38">
        <f>'[1]Annual Expected Cost'!R78</f>
        <v>65261949.568964832</v>
      </c>
      <c r="S78" s="38">
        <f>'[1]Annual Expected Cost'!S78</f>
        <v>37292542.610837042</v>
      </c>
    </row>
    <row r="79" spans="1:19" x14ac:dyDescent="0.35">
      <c r="A79">
        <v>2098</v>
      </c>
      <c r="B79" s="36">
        <f>'[1]Annual Expected Cost'!B79</f>
        <v>4942558.1669229772</v>
      </c>
      <c r="C79" s="36">
        <f>'[1]Annual Expected Cost'!C79</f>
        <v>6341033.9273314178</v>
      </c>
      <c r="D79" s="36">
        <f>'[1]Annual Expected Cost'!D79</f>
        <v>6685863.5668841824</v>
      </c>
      <c r="E79" s="36">
        <f>'[1]Annual Expected Cost'!E79</f>
        <v>4396577.9042977653</v>
      </c>
      <c r="F79" s="36">
        <f>'[1]Annual Expected Cost'!F79</f>
        <v>3659025.6196987936</v>
      </c>
      <c r="G79" s="36">
        <f>'[1]Annual Expected Cost'!G79</f>
        <v>2193499.6515995385</v>
      </c>
      <c r="H79" s="37">
        <f>'[1]Annual Expected Cost'!H79</f>
        <v>11222541.718014931</v>
      </c>
      <c r="I79" s="37">
        <f>'[1]Annual Expected Cost'!I79</f>
        <v>11932829.168522205</v>
      </c>
      <c r="J79" s="37">
        <f>'[1]Annual Expected Cost'!J79</f>
        <v>7529046.9753771061</v>
      </c>
      <c r="K79" s="37">
        <f>'[1]Annual Expected Cost'!K79</f>
        <v>5540242.1139567373</v>
      </c>
      <c r="L79" s="37">
        <f>'[1]Annual Expected Cost'!L79</f>
        <v>4972012.1535509201</v>
      </c>
      <c r="M79" s="37">
        <f>'[1]Annual Expected Cost'!M79</f>
        <v>2130862.3515218226</v>
      </c>
      <c r="N79" s="38">
        <f>'[1]Annual Expected Cost'!N79</f>
        <v>216127056.21340904</v>
      </c>
      <c r="O79" s="38">
        <f>'[1]Annual Expected Cost'!O79</f>
        <v>385269969.77172911</v>
      </c>
      <c r="P79" s="38">
        <f>'[1]Annual Expected Cost'!P79</f>
        <v>281904855.93053353</v>
      </c>
      <c r="Q79" s="38">
        <f>'[1]Annual Expected Cost'!Q79</f>
        <v>93968285.310177833</v>
      </c>
      <c r="R79" s="38">
        <f>'[1]Annual Expected Cost'!R79</f>
        <v>65777799.717124492</v>
      </c>
      <c r="S79" s="38">
        <f>'[1]Annual Expected Cost'!S79</f>
        <v>37587314.124071136</v>
      </c>
    </row>
    <row r="80" spans="1:19" x14ac:dyDescent="0.35">
      <c r="A80">
        <v>2099</v>
      </c>
      <c r="B80" s="36">
        <f>'[1]Annual Expected Cost'!B80</f>
        <v>5021396.3114494812</v>
      </c>
      <c r="C80" s="36">
        <f>'[1]Annual Expected Cost'!C80</f>
        <v>6442178.9887200715</v>
      </c>
      <c r="D80" s="36">
        <f>'[1]Annual Expected Cost'!D80</f>
        <v>6792508.9639374772</v>
      </c>
      <c r="E80" s="36">
        <f>'[1]Annual Expected Cost'!E80</f>
        <v>4466707.1840219228</v>
      </c>
      <c r="F80" s="36">
        <f>'[1]Annual Expected Cost'!F80</f>
        <v>3717390.292584694</v>
      </c>
      <c r="G80" s="36">
        <f>'[1]Annual Expected Cost'!G80</f>
        <v>2228487.8979107197</v>
      </c>
      <c r="H80" s="37">
        <f>'[1]Annual Expected Cost'!H80</f>
        <v>11316506.465506008</v>
      </c>
      <c r="I80" s="37">
        <f>'[1]Annual Expected Cost'!I80</f>
        <v>12032741.051930439</v>
      </c>
      <c r="J80" s="37">
        <f>'[1]Annual Expected Cost'!J80</f>
        <v>7592086.6160989674</v>
      </c>
      <c r="K80" s="37">
        <f>'[1]Annual Expected Cost'!K80</f>
        <v>5586629.7741105603</v>
      </c>
      <c r="L80" s="37">
        <f>'[1]Annual Expected Cost'!L80</f>
        <v>5013642.1049710168</v>
      </c>
      <c r="M80" s="37">
        <f>'[1]Annual Expected Cost'!M80</f>
        <v>2148703.7592732925</v>
      </c>
      <c r="N80" s="38">
        <f>'[1]Annual Expected Cost'!N80</f>
        <v>217835389.70184064</v>
      </c>
      <c r="O80" s="38">
        <f>'[1]Annual Expected Cost'!O80</f>
        <v>388315259.90328109</v>
      </c>
      <c r="P80" s="38">
        <f>'[1]Annual Expected Cost'!P80</f>
        <v>284133117.00240082</v>
      </c>
      <c r="Q80" s="38">
        <f>'[1]Annual Expected Cost'!Q80</f>
        <v>94711039.000800267</v>
      </c>
      <c r="R80" s="38">
        <f>'[1]Annual Expected Cost'!R80</f>
        <v>66297727.300560191</v>
      </c>
      <c r="S80" s="38">
        <f>'[1]Annual Expected Cost'!S80</f>
        <v>37884415.600320108</v>
      </c>
    </row>
    <row r="81" spans="1:19" x14ac:dyDescent="0.35">
      <c r="A81">
        <v>2100</v>
      </c>
      <c r="B81" s="36">
        <f>'[1]Annual Expected Cost'!B81</f>
        <v>5466887.1991508966</v>
      </c>
      <c r="C81" s="36">
        <f>'[1]Annual Expected Cost'!C81</f>
        <v>7013719.6237168489</v>
      </c>
      <c r="D81" s="36">
        <f>'[1]Annual Expected Cost'!D81</f>
        <v>7395130.3585413285</v>
      </c>
      <c r="E81" s="36">
        <f>'[1]Annual Expected Cost'!E81</f>
        <v>4862986.8690121351</v>
      </c>
      <c r="F81" s="36">
        <f>'[1]Annual Expected Cost'!F81</f>
        <v>4047191.6861931058</v>
      </c>
      <c r="G81" s="36">
        <f>'[1]Annual Expected Cost'!G81</f>
        <v>2426196.0631890609</v>
      </c>
      <c r="H81" s="37">
        <f>'[1]Annual Expected Cost'!H81</f>
        <v>12228591.200568991</v>
      </c>
      <c r="I81" s="37">
        <f>'[1]Annual Expected Cost'!I81</f>
        <v>13002552.668959435</v>
      </c>
      <c r="J81" s="37">
        <f>'[1]Annual Expected Cost'!J81</f>
        <v>8203991.5649386896</v>
      </c>
      <c r="K81" s="37">
        <f>'[1]Annual Expected Cost'!K81</f>
        <v>6036899.4534454513</v>
      </c>
      <c r="L81" s="37">
        <f>'[1]Annual Expected Cost'!L81</f>
        <v>5417730.2787330979</v>
      </c>
      <c r="M81" s="37">
        <f>'[1]Annual Expected Cost'!M81</f>
        <v>2321884.4051713273</v>
      </c>
      <c r="N81" s="38">
        <f>'[1]Annual Expected Cost'!N81</f>
        <v>235283048.92791593</v>
      </c>
      <c r="O81" s="38">
        <f>'[1]Annual Expected Cost'!O81</f>
        <v>419417608.95845884</v>
      </c>
      <c r="P81" s="38">
        <f>'[1]Annual Expected Cost'!P81</f>
        <v>306890933.38423818</v>
      </c>
      <c r="Q81" s="38">
        <f>'[1]Annual Expected Cost'!Q81</f>
        <v>102296977.79474606</v>
      </c>
      <c r="R81" s="38">
        <f>'[1]Annual Expected Cost'!R81</f>
        <v>71607884.456322238</v>
      </c>
      <c r="S81" s="38">
        <f>'[1]Annual Expected Cost'!S81</f>
        <v>40918791.117898419</v>
      </c>
    </row>
    <row r="82" spans="1:19" x14ac:dyDescent="0.35">
      <c r="A82">
        <v>2101</v>
      </c>
      <c r="B82" s="36">
        <f>'[1]Annual Expected Cost'!B82</f>
        <v>5554088.8523355005</v>
      </c>
      <c r="C82" s="36">
        <f>'[1]Annual Expected Cost'!C82</f>
        <v>7125594.6128800428</v>
      </c>
      <c r="D82" s="36">
        <f>'[1]Annual Expected Cost'!D82</f>
        <v>7513089.1839732155</v>
      </c>
      <c r="E82" s="36">
        <f>'[1]Annual Expected Cost'!E82</f>
        <v>4940555.7814379744</v>
      </c>
      <c r="F82" s="36">
        <f>'[1]Annual Expected Cost'!F82</f>
        <v>4111747.9488220178</v>
      </c>
      <c r="G82" s="36">
        <f>'[1]Annual Expected Cost'!G82</f>
        <v>2464896.0216760263</v>
      </c>
      <c r="H82" s="37">
        <f>'[1]Annual Expected Cost'!H82</f>
        <v>12330979.457454555</v>
      </c>
      <c r="I82" s="37">
        <f>'[1]Annual Expected Cost'!I82</f>
        <v>13111421.195268136</v>
      </c>
      <c r="J82" s="37">
        <f>'[1]Annual Expected Cost'!J82</f>
        <v>8272682.420823941</v>
      </c>
      <c r="K82" s="37">
        <f>'[1]Annual Expected Cost'!K82</f>
        <v>6087445.5549459197</v>
      </c>
      <c r="L82" s="37">
        <f>'[1]Annual Expected Cost'!L82</f>
        <v>5463092.1646950562</v>
      </c>
      <c r="M82" s="37">
        <f>'[1]Annual Expected Cost'!M82</f>
        <v>2341325.2134407382</v>
      </c>
      <c r="N82" s="38">
        <f>'[1]Annual Expected Cost'!N82</f>
        <v>237142797.16483709</v>
      </c>
      <c r="O82" s="38">
        <f>'[1]Annual Expected Cost'!O82</f>
        <v>422732812.3373183</v>
      </c>
      <c r="P82" s="38">
        <f>'[1]Annual Expected Cost'!P82</f>
        <v>309316691.95413536</v>
      </c>
      <c r="Q82" s="38">
        <f>'[1]Annual Expected Cost'!Q82</f>
        <v>103105563.98471178</v>
      </c>
      <c r="R82" s="38">
        <f>'[1]Annual Expected Cost'!R82</f>
        <v>72173894.789298251</v>
      </c>
      <c r="S82" s="38">
        <f>'[1]Annual Expected Cost'!S82</f>
        <v>41242225.593884706</v>
      </c>
    </row>
    <row r="83" spans="1:19" x14ac:dyDescent="0.35">
      <c r="A83">
        <v>2102</v>
      </c>
      <c r="B83" s="36">
        <f>'[1]Annual Expected Cost'!B83</f>
        <v>5642681.4484902313</v>
      </c>
      <c r="C83" s="36">
        <f>'[1]Annual Expected Cost'!C83</f>
        <v>7239254.1063963827</v>
      </c>
      <c r="D83" s="36">
        <f>'[1]Annual Expected Cost'!D83</f>
        <v>7632929.5562910484</v>
      </c>
      <c r="E83" s="36">
        <f>'[1]Annual Expected Cost'!E83</f>
        <v>5019361.9861570084</v>
      </c>
      <c r="F83" s="36">
        <f>'[1]Annual Expected Cost'!F83</f>
        <v>4177333.9405489694</v>
      </c>
      <c r="G83" s="36">
        <f>'[1]Annual Expected Cost'!G83</f>
        <v>2504213.2784966337</v>
      </c>
      <c r="H83" s="37">
        <f>'[1]Annual Expected Cost'!H83</f>
        <v>12434224.996669382</v>
      </c>
      <c r="I83" s="37">
        <f>'[1]Annual Expected Cost'!I83</f>
        <v>13221201.262281369</v>
      </c>
      <c r="J83" s="37">
        <f>'[1]Annual Expected Cost'!J83</f>
        <v>8341948.4154870529</v>
      </c>
      <c r="K83" s="37">
        <f>'[1]Annual Expected Cost'!K83</f>
        <v>6138414.8717734925</v>
      </c>
      <c r="L83" s="37">
        <f>'[1]Annual Expected Cost'!L83</f>
        <v>5508833.8592839036</v>
      </c>
      <c r="M83" s="37">
        <f>'[1]Annual Expected Cost'!M83</f>
        <v>2360928.7968359585</v>
      </c>
      <c r="N83" s="38">
        <f>'[1]Annual Expected Cost'!N83</f>
        <v>239017245.41317213</v>
      </c>
      <c r="O83" s="38">
        <f>'[1]Annual Expected Cost'!O83</f>
        <v>426074220.08435035</v>
      </c>
      <c r="P83" s="38">
        <f>'[1]Annual Expected Cost'!P83</f>
        <v>311761624.45196366</v>
      </c>
      <c r="Q83" s="38">
        <f>'[1]Annual Expected Cost'!Q83</f>
        <v>103920541.48398788</v>
      </c>
      <c r="R83" s="38">
        <f>'[1]Annual Expected Cost'!R83</f>
        <v>72744379.038791522</v>
      </c>
      <c r="S83" s="38">
        <f>'[1]Annual Expected Cost'!S83</f>
        <v>41568216.593595147</v>
      </c>
    </row>
    <row r="84" spans="1:19" x14ac:dyDescent="0.35">
      <c r="A84">
        <v>2103</v>
      </c>
      <c r="B84" s="36">
        <f>'[1]Annual Expected Cost'!B84</f>
        <v>5732687.1743773259</v>
      </c>
      <c r="C84" s="36">
        <f>'[1]Annual Expected Cost'!C84</f>
        <v>7354726.5686778883</v>
      </c>
      <c r="D84" s="36">
        <f>'[1]Annual Expected Cost'!D84</f>
        <v>7754681.4878204903</v>
      </c>
      <c r="E84" s="36">
        <f>'[1]Annual Expected Cost'!E84</f>
        <v>5099425.2190682031</v>
      </c>
      <c r="F84" s="36">
        <f>'[1]Annual Expected Cost'!F84</f>
        <v>4243966.0864576325</v>
      </c>
      <c r="G84" s="36">
        <f>'[1]Annual Expected Cost'!G84</f>
        <v>2544157.6801015651</v>
      </c>
      <c r="H84" s="37">
        <f>'[1]Annual Expected Cost'!H84</f>
        <v>12538334.996116631</v>
      </c>
      <c r="I84" s="37">
        <f>'[1]Annual Expected Cost'!I84</f>
        <v>13331900.502199963</v>
      </c>
      <c r="J84" s="37">
        <f>'[1]Annual Expected Cost'!J84</f>
        <v>8411794.364483308</v>
      </c>
      <c r="K84" s="37">
        <f>'[1]Annual Expected Cost'!K84</f>
        <v>6189810.9474499822</v>
      </c>
      <c r="L84" s="37">
        <f>'[1]Annual Expected Cost'!L84</f>
        <v>5554958.5425833175</v>
      </c>
      <c r="M84" s="37">
        <f>'[1]Annual Expected Cost'!M84</f>
        <v>2380696.5182499932</v>
      </c>
      <c r="N84" s="38">
        <f>'[1]Annual Expected Cost'!N84</f>
        <v>240906509.86624834</v>
      </c>
      <c r="O84" s="38">
        <f>'[1]Annual Expected Cost'!O84</f>
        <v>429442039.32679051</v>
      </c>
      <c r="P84" s="38">
        <f>'[1]Annual Expected Cost'!P84</f>
        <v>314225882.43423694</v>
      </c>
      <c r="Q84" s="38">
        <f>'[1]Annual Expected Cost'!Q84</f>
        <v>104741960.81141232</v>
      </c>
      <c r="R84" s="38">
        <f>'[1]Annual Expected Cost'!R84</f>
        <v>73319372.567988619</v>
      </c>
      <c r="S84" s="38">
        <f>'[1]Annual Expected Cost'!S84</f>
        <v>41896784.324564926</v>
      </c>
    </row>
    <row r="85" spans="1:19" x14ac:dyDescent="0.35">
      <c r="A85">
        <v>2104</v>
      </c>
      <c r="B85" s="36">
        <f>'[1]Annual Expected Cost'!B85</f>
        <v>5824128.5706573743</v>
      </c>
      <c r="C85" s="36">
        <f>'[1]Annual Expected Cost'!C85</f>
        <v>7472040.9181689573</v>
      </c>
      <c r="D85" s="36">
        <f>'[1]Annual Expected Cost'!D85</f>
        <v>7878375.4696101677</v>
      </c>
      <c r="E85" s="36">
        <f>'[1]Annual Expected Cost'!E85</f>
        <v>5180765.5308754556</v>
      </c>
      <c r="F85" s="36">
        <f>'[1]Annual Expected Cost'!F85</f>
        <v>4311661.0736261951</v>
      </c>
      <c r="G85" s="36">
        <f>'[1]Annual Expected Cost'!G85</f>
        <v>2584739.230001044</v>
      </c>
      <c r="H85" s="37">
        <f>'[1]Annual Expected Cost'!H85</f>
        <v>12643316.693799017</v>
      </c>
      <c r="I85" s="37">
        <f>'[1]Annual Expected Cost'!I85</f>
        <v>13443526.611128069</v>
      </c>
      <c r="J85" s="37">
        <f>'[1]Annual Expected Cost'!J85</f>
        <v>8482225.1236879472</v>
      </c>
      <c r="K85" s="37">
        <f>'[1]Annual Expected Cost'!K85</f>
        <v>6241637.3551666029</v>
      </c>
      <c r="L85" s="37">
        <f>'[1]Annual Expected Cost'!L85</f>
        <v>5601469.4213033617</v>
      </c>
      <c r="M85" s="37">
        <f>'[1]Annual Expected Cost'!M85</f>
        <v>2400629.7519871551</v>
      </c>
      <c r="N85" s="38">
        <f>'[1]Annual Expected Cost'!N85</f>
        <v>242810707.63582009</v>
      </c>
      <c r="O85" s="38">
        <f>'[1]Annual Expected Cost'!O85</f>
        <v>432836478.82907063</v>
      </c>
      <c r="P85" s="38">
        <f>'[1]Annual Expected Cost'!P85</f>
        <v>316709618.65541756</v>
      </c>
      <c r="Q85" s="38">
        <f>'[1]Annual Expected Cost'!Q85</f>
        <v>105569872.88513918</v>
      </c>
      <c r="R85" s="38">
        <f>'[1]Annual Expected Cost'!R85</f>
        <v>73898911.019597426</v>
      </c>
      <c r="S85" s="38">
        <f>'[1]Annual Expected Cost'!S85</f>
        <v>42227949.15405567</v>
      </c>
    </row>
    <row r="86" spans="1:19" x14ac:dyDescent="0.35">
      <c r="A86">
        <v>2105</v>
      </c>
      <c r="B86" s="36">
        <f>'[1]Annual Expected Cost'!B86</f>
        <v>5917028.5375343002</v>
      </c>
      <c r="C86" s="36">
        <f>'[1]Annual Expected Cost'!C86</f>
        <v>7591226.53458858</v>
      </c>
      <c r="D86" s="36">
        <f>'[1]Annual Expected Cost'!D86</f>
        <v>8004042.4790677158</v>
      </c>
      <c r="E86" s="36">
        <f>'[1]Annual Expected Cost'!E86</f>
        <v>5263403.2921090005</v>
      </c>
      <c r="F86" s="36">
        <f>'[1]Annual Expected Cost'!F86</f>
        <v>4380435.8553064009</v>
      </c>
      <c r="G86" s="36">
        <f>'[1]Annual Expected Cost'!G86</f>
        <v>2625968.0912700673</v>
      </c>
      <c r="H86" s="37">
        <f>'[1]Annual Expected Cost'!H86</f>
        <v>12749177.388322027</v>
      </c>
      <c r="I86" s="37">
        <f>'[1]Annual Expected Cost'!I86</f>
        <v>13556087.349608233</v>
      </c>
      <c r="J86" s="37">
        <f>'[1]Annual Expected Cost'!J86</f>
        <v>8553245.5896337647</v>
      </c>
      <c r="K86" s="37">
        <f>'[1]Annual Expected Cost'!K86</f>
        <v>6293897.6980323931</v>
      </c>
      <c r="L86" s="37">
        <f>'[1]Annual Expected Cost'!L86</f>
        <v>5648369.7290034303</v>
      </c>
      <c r="M86" s="37">
        <f>'[1]Annual Expected Cost'!M86</f>
        <v>2420729.8838586127</v>
      </c>
      <c r="N86" s="38">
        <f>'[1]Annual Expected Cost'!N86</f>
        <v>244729956.75932857</v>
      </c>
      <c r="O86" s="38">
        <f>'[1]Annual Expected Cost'!O86</f>
        <v>436257749.00575966</v>
      </c>
      <c r="P86" s="38">
        <f>'[1]Annual Expected Cost'!P86</f>
        <v>319212987.07738513</v>
      </c>
      <c r="Q86" s="38">
        <f>'[1]Annual Expected Cost'!Q86</f>
        <v>106404329.02579503</v>
      </c>
      <c r="R86" s="38">
        <f>'[1]Annual Expected Cost'!R86</f>
        <v>74483030.318056524</v>
      </c>
      <c r="S86" s="38">
        <f>'[1]Annual Expected Cost'!S86</f>
        <v>42561731.610318013</v>
      </c>
    </row>
    <row r="87" spans="1:19" x14ac:dyDescent="0.35">
      <c r="A87">
        <v>2106</v>
      </c>
      <c r="B87" s="36">
        <f>'[1]Annual Expected Cost'!B87</f>
        <v>6011410.3404903989</v>
      </c>
      <c r="C87" s="36">
        <f>'[1]Annual Expected Cost'!C87</f>
        <v>7712313.2662880709</v>
      </c>
      <c r="D87" s="36">
        <f>'[1]Annual Expected Cost'!D87</f>
        <v>8131713.9877176313</v>
      </c>
      <c r="E87" s="36">
        <f>'[1]Annual Expected Cost'!E87</f>
        <v>5347359.198226925</v>
      </c>
      <c r="F87" s="36">
        <f>'[1]Annual Expected Cost'!F87</f>
        <v>4450307.6551692486</v>
      </c>
      <c r="G87" s="36">
        <f>'[1]Annual Expected Cost'!G87</f>
        <v>2667854.5890936074</v>
      </c>
      <c r="H87" s="37">
        <f>'[1]Annual Expected Cost'!H87</f>
        <v>12855924.439401338</v>
      </c>
      <c r="I87" s="37">
        <f>'[1]Annual Expected Cost'!I87</f>
        <v>13669590.543160917</v>
      </c>
      <c r="J87" s="37">
        <f>'[1]Annual Expected Cost'!J87</f>
        <v>8624860.6998515297</v>
      </c>
      <c r="K87" s="37">
        <f>'[1]Annual Expected Cost'!K87</f>
        <v>6346595.6093247104</v>
      </c>
      <c r="L87" s="37">
        <f>'[1]Annual Expected Cost'!L87</f>
        <v>5695662.726317049</v>
      </c>
      <c r="M87" s="37">
        <f>'[1]Annual Expected Cost'!M87</f>
        <v>2440998.3112787348</v>
      </c>
      <c r="N87" s="38">
        <f>'[1]Annual Expected Cost'!N87</f>
        <v>246664376.20721832</v>
      </c>
      <c r="O87" s="38">
        <f>'[1]Annual Expected Cost'!O87</f>
        <v>439706061.93460655</v>
      </c>
      <c r="P87" s="38">
        <f>'[1]Annual Expected Cost'!P87</f>
        <v>321736142.8789804</v>
      </c>
      <c r="Q87" s="38">
        <f>'[1]Annual Expected Cost'!Q87</f>
        <v>107245380.95966013</v>
      </c>
      <c r="R87" s="38">
        <f>'[1]Annual Expected Cost'!R87</f>
        <v>75071766.671762094</v>
      </c>
      <c r="S87" s="38">
        <f>'[1]Annual Expected Cost'!S87</f>
        <v>42898152.383864053</v>
      </c>
    </row>
    <row r="88" spans="1:19" x14ac:dyDescent="0.35">
      <c r="A88">
        <v>2107</v>
      </c>
      <c r="B88" s="36">
        <f>'[1]Annual Expected Cost'!B88</f>
        <v>6107297.6161128413</v>
      </c>
      <c r="C88" s="36">
        <f>'[1]Annual Expected Cost'!C88</f>
        <v>7835331.4377261661</v>
      </c>
      <c r="D88" s="36">
        <f>'[1]Annual Expected Cost'!D88</f>
        <v>8261421.9690828742</v>
      </c>
      <c r="E88" s="36">
        <f>'[1]Annual Expected Cost'!E88</f>
        <v>5432654.2747980515</v>
      </c>
      <c r="F88" s="36">
        <f>'[1]Annual Expected Cost'!F88</f>
        <v>4521293.9716184214</v>
      </c>
      <c r="G88" s="36">
        <f>'[1]Annual Expected Cost'!G88</f>
        <v>2710409.2133524045</v>
      </c>
      <c r="H88" s="37">
        <f>'[1]Annual Expected Cost'!H88</f>
        <v>12963565.268374471</v>
      </c>
      <c r="I88" s="37">
        <f>'[1]Annual Expected Cost'!I88</f>
        <v>13784044.082828553</v>
      </c>
      <c r="J88" s="37">
        <f>'[1]Annual Expected Cost'!J88</f>
        <v>8697075.4332132526</v>
      </c>
      <c r="K88" s="37">
        <f>'[1]Annual Expected Cost'!K88</f>
        <v>6399734.7527418276</v>
      </c>
      <c r="L88" s="37">
        <f>'[1]Annual Expected Cost'!L88</f>
        <v>5743351.7011785638</v>
      </c>
      <c r="M88" s="37">
        <f>'[1]Annual Expected Cost'!M88</f>
        <v>2461436.4433622411</v>
      </c>
      <c r="N88" s="38">
        <f>'[1]Annual Expected Cost'!N88</f>
        <v>248614085.89031228</v>
      </c>
      <c r="O88" s="38">
        <f>'[1]Annual Expected Cost'!O88</f>
        <v>443181631.36968714</v>
      </c>
      <c r="P88" s="38">
        <f>'[1]Annual Expected Cost'!P88</f>
        <v>324279242.46562475</v>
      </c>
      <c r="Q88" s="38">
        <f>'[1]Annual Expected Cost'!Q88</f>
        <v>108093080.82187492</v>
      </c>
      <c r="R88" s="38">
        <f>'[1]Annual Expected Cost'!R88</f>
        <v>75665156.575312436</v>
      </c>
      <c r="S88" s="38">
        <f>'[1]Annual Expected Cost'!S88</f>
        <v>43237232.328749962</v>
      </c>
    </row>
    <row r="89" spans="1:19" x14ac:dyDescent="0.35">
      <c r="A89">
        <v>2108</v>
      </c>
      <c r="B89" s="36">
        <f>'[1]Annual Expected Cost'!B89</f>
        <v>6204714.3780131331</v>
      </c>
      <c r="C89" s="36">
        <f>'[1]Annual Expected Cost'!C89</f>
        <v>7960311.8570633624</v>
      </c>
      <c r="D89" s="36">
        <f>'[1]Annual Expected Cost'!D89</f>
        <v>8393198.9066921826</v>
      </c>
      <c r="E89" s="36">
        <f>'[1]Annual Expected Cost'!E89</f>
        <v>5519309.8827674966</v>
      </c>
      <c r="F89" s="36">
        <f>'[1]Annual Expected Cost'!F89</f>
        <v>4593412.582172513</v>
      </c>
      <c r="G89" s="36">
        <f>'[1]Annual Expected Cost'!G89</f>
        <v>2753642.6212500148</v>
      </c>
      <c r="H89" s="37">
        <f>'[1]Annual Expected Cost'!H89</f>
        <v>13072107.35871676</v>
      </c>
      <c r="I89" s="37">
        <f>'[1]Annual Expected Cost'!I89</f>
        <v>13899455.925724152</v>
      </c>
      <c r="J89" s="37">
        <f>'[1]Annual Expected Cost'!J89</f>
        <v>8769894.8102783319</v>
      </c>
      <c r="K89" s="37">
        <f>'[1]Annual Expected Cost'!K89</f>
        <v>6453318.822657641</v>
      </c>
      <c r="L89" s="37">
        <f>'[1]Annual Expected Cost'!L89</f>
        <v>5791439.9690517299</v>
      </c>
      <c r="M89" s="37">
        <f>'[1]Annual Expected Cost'!M89</f>
        <v>2482045.7010221696</v>
      </c>
      <c r="N89" s="38">
        <f>'[1]Annual Expected Cost'!N89</f>
        <v>250579206.66724482</v>
      </c>
      <c r="O89" s="38">
        <f>'[1]Annual Expected Cost'!O89</f>
        <v>446684672.75465381</v>
      </c>
      <c r="P89" s="38">
        <f>'[1]Annual Expected Cost'!P89</f>
        <v>326842443.47901499</v>
      </c>
      <c r="Q89" s="38">
        <f>'[1]Annual Expected Cost'!Q89</f>
        <v>108947481.15967166</v>
      </c>
      <c r="R89" s="38">
        <f>'[1]Annual Expected Cost'!R89</f>
        <v>76263236.811770156</v>
      </c>
      <c r="S89" s="38">
        <f>'[1]Annual Expected Cost'!S89</f>
        <v>43578992.463868663</v>
      </c>
    </row>
    <row r="90" spans="1:19" x14ac:dyDescent="0.35">
      <c r="A90">
        <v>2109</v>
      </c>
      <c r="B90" s="36">
        <f>'[1]Annual Expected Cost'!B90</f>
        <v>6303685.0228409739</v>
      </c>
      <c r="C90" s="36">
        <f>'[1]Annual Expected Cost'!C90</f>
        <v>8087285.8238773746</v>
      </c>
      <c r="D90" s="36">
        <f>'[1]Annual Expected Cost'!D90</f>
        <v>8527077.8022151142</v>
      </c>
      <c r="E90" s="36">
        <f>'[1]Annual Expected Cost'!E90</f>
        <v>5607347.7238062155</v>
      </c>
      <c r="F90" s="36">
        <f>'[1]Annual Expected Cost'!F90</f>
        <v>4666681.5479171546</v>
      </c>
      <c r="G90" s="36">
        <f>'[1]Annual Expected Cost'!G90</f>
        <v>2797565.6399817499</v>
      </c>
      <c r="H90" s="37">
        <f>'[1]Annual Expected Cost'!H90</f>
        <v>13181558.256561613</v>
      </c>
      <c r="I90" s="37">
        <f>'[1]Annual Expected Cost'!I90</f>
        <v>14015834.095584502</v>
      </c>
      <c r="J90" s="37">
        <f>'[1]Annual Expected Cost'!J90</f>
        <v>8843323.8936426006</v>
      </c>
      <c r="K90" s="37">
        <f>'[1]Annual Expected Cost'!K90</f>
        <v>6507351.5443785181</v>
      </c>
      <c r="L90" s="37">
        <f>'[1]Annual Expected Cost'!L90</f>
        <v>5839930.8731602086</v>
      </c>
      <c r="M90" s="37">
        <f>'[1]Annual Expected Cost'!M90</f>
        <v>2502827.5170686608</v>
      </c>
      <c r="N90" s="38">
        <f>'[1]Annual Expected Cost'!N90</f>
        <v>252559860.35195327</v>
      </c>
      <c r="O90" s="38">
        <f>'[1]Annual Expected Cost'!O90</f>
        <v>450215403.2360906</v>
      </c>
      <c r="P90" s="38">
        <f>'[1]Annual Expected Cost'!P90</f>
        <v>329425904.80689561</v>
      </c>
      <c r="Q90" s="38">
        <f>'[1]Annual Expected Cost'!Q90</f>
        <v>109808634.93563186</v>
      </c>
      <c r="R90" s="38">
        <f>'[1]Annual Expected Cost'!R90</f>
        <v>76866044.454942301</v>
      </c>
      <c r="S90" s="38">
        <f>'[1]Annual Expected Cost'!S90</f>
        <v>43923453.974252738</v>
      </c>
    </row>
    <row r="91" spans="1:19" x14ac:dyDescent="0.35">
      <c r="A91">
        <v>2110</v>
      </c>
      <c r="B91" s="36">
        <f>'[1]Annual Expected Cost'!B91</f>
        <v>6847083.682259202</v>
      </c>
      <c r="C91" s="36">
        <f>'[1]Annual Expected Cost'!C91</f>
        <v>8784436.8171619996</v>
      </c>
      <c r="D91" s="36">
        <f>'[1]Annual Expected Cost'!D91</f>
        <v>9262140.3298777565</v>
      </c>
      <c r="E91" s="36">
        <f>'[1]Annual Expected Cost'!E91</f>
        <v>6090719.787125919</v>
      </c>
      <c r="F91" s="36">
        <f>'[1]Annual Expected Cost'!F91</f>
        <v>5068965.0515949912</v>
      </c>
      <c r="G91" s="36">
        <f>'[1]Annual Expected Cost'!G91</f>
        <v>3038725.1225530179</v>
      </c>
      <c r="H91" s="37">
        <f>'[1]Annual Expected Cost'!H91</f>
        <v>14211055.046399774</v>
      </c>
      <c r="I91" s="37">
        <f>'[1]Annual Expected Cost'!I91</f>
        <v>15110488.910095964</v>
      </c>
      <c r="J91" s="37">
        <f>'[1]Annual Expected Cost'!J91</f>
        <v>9533998.9551795945</v>
      </c>
      <c r="K91" s="37">
        <f>'[1]Annual Expected Cost'!K91</f>
        <v>7015584.1368302675</v>
      </c>
      <c r="L91" s="37">
        <f>'[1]Annual Expected Cost'!L91</f>
        <v>6296037.0458733188</v>
      </c>
      <c r="M91" s="37">
        <f>'[1]Annual Expected Cost'!M91</f>
        <v>2698301.5910885646</v>
      </c>
      <c r="N91" s="38">
        <f>'[1]Annual Expected Cost'!N91</f>
        <v>272158591.38877487</v>
      </c>
      <c r="O91" s="38">
        <f>'[1]Annual Expected Cost'!O91</f>
        <v>485152271.60607696</v>
      </c>
      <c r="P91" s="38">
        <f>'[1]Annual Expected Cost'!P91</f>
        <v>354989467.02883685</v>
      </c>
      <c r="Q91" s="38">
        <f>'[1]Annual Expected Cost'!Q91</f>
        <v>118329822.34294561</v>
      </c>
      <c r="R91" s="38">
        <f>'[1]Annual Expected Cost'!R91</f>
        <v>82830875.64006193</v>
      </c>
      <c r="S91" s="38">
        <f>'[1]Annual Expected Cost'!S91</f>
        <v>47331928.937178239</v>
      </c>
    </row>
    <row r="92" spans="1:19" x14ac:dyDescent="0.35">
      <c r="A92">
        <v>2111</v>
      </c>
      <c r="B92" s="36">
        <f>'[1]Annual Expected Cost'!B92</f>
        <v>6956300.6817756845</v>
      </c>
      <c r="C92" s="36">
        <f>'[1]Annual Expected Cost'!C92</f>
        <v>8924556.3010377977</v>
      </c>
      <c r="D92" s="36">
        <f>'[1]Annual Expected Cost'!D92</f>
        <v>9409879.6044174954</v>
      </c>
      <c r="E92" s="36">
        <f>'[1]Annual Expected Cost'!E92</f>
        <v>6187872.1180911623</v>
      </c>
      <c r="F92" s="36">
        <f>'[1]Annual Expected Cost'!F92</f>
        <v>5149819.4969734717</v>
      </c>
      <c r="G92" s="36">
        <f>'[1]Annual Expected Cost'!G92</f>
        <v>3087195.4576097517</v>
      </c>
      <c r="H92" s="37">
        <f>'[1]Annual Expected Cost'!H92</f>
        <v>14330042.191430671</v>
      </c>
      <c r="I92" s="37">
        <f>'[1]Annual Expected Cost'!I92</f>
        <v>15237006.887090841</v>
      </c>
      <c r="J92" s="37">
        <f>'[1]Annual Expected Cost'!J92</f>
        <v>9613825.7739977911</v>
      </c>
      <c r="K92" s="37">
        <f>'[1]Annual Expected Cost'!K92</f>
        <v>7074324.6261493172</v>
      </c>
      <c r="L92" s="37">
        <f>'[1]Annual Expected Cost'!L92</f>
        <v>6348752.8696211837</v>
      </c>
      <c r="M92" s="37">
        <f>'[1]Annual Expected Cost'!M92</f>
        <v>2720894.0869805068</v>
      </c>
      <c r="N92" s="38">
        <f>'[1]Annual Expected Cost'!N92</f>
        <v>274309815.04387677</v>
      </c>
      <c r="O92" s="38">
        <f>'[1]Annual Expected Cost'!O92</f>
        <v>488987061.59995419</v>
      </c>
      <c r="P92" s="38">
        <f>'[1]Annual Expected Cost'!P92</f>
        <v>357795410.92679578</v>
      </c>
      <c r="Q92" s="38">
        <f>'[1]Annual Expected Cost'!Q92</f>
        <v>119265136.97559859</v>
      </c>
      <c r="R92" s="38">
        <f>'[1]Annual Expected Cost'!R92</f>
        <v>83485595.882919014</v>
      </c>
      <c r="S92" s="38">
        <f>'[1]Annual Expected Cost'!S92</f>
        <v>47706054.790239431</v>
      </c>
    </row>
    <row r="93" spans="1:19" x14ac:dyDescent="0.35">
      <c r="A93">
        <v>2112</v>
      </c>
      <c r="B93" s="36">
        <f>'[1]Annual Expected Cost'!B93</f>
        <v>7067259.7883755518</v>
      </c>
      <c r="C93" s="36">
        <f>'[1]Annual Expected Cost'!C93</f>
        <v>9066910.8137686346</v>
      </c>
      <c r="D93" s="36">
        <f>'[1]Annual Expected Cost'!D93</f>
        <v>9559975.4501669277</v>
      </c>
      <c r="E93" s="36">
        <f>'[1]Annual Expected Cost'!E93</f>
        <v>6286574.1140782526</v>
      </c>
      <c r="F93" s="36">
        <f>'[1]Annual Expected Cost'!F93</f>
        <v>5231963.641781901</v>
      </c>
      <c r="G93" s="36">
        <f>'[1]Annual Expected Cost'!G93</f>
        <v>3136438.9370891498</v>
      </c>
      <c r="H93" s="37">
        <f>'[1]Annual Expected Cost'!H93</f>
        <v>14450025.598923178</v>
      </c>
      <c r="I93" s="37">
        <f>'[1]Annual Expected Cost'!I93</f>
        <v>15364584.181133507</v>
      </c>
      <c r="J93" s="37">
        <f>'[1]Annual Expected Cost'!J93</f>
        <v>9694320.9714294728</v>
      </c>
      <c r="K93" s="37">
        <f>'[1]Annual Expected Cost'!K93</f>
        <v>7133556.9412405547</v>
      </c>
      <c r="L93" s="37">
        <f>'[1]Annual Expected Cost'!L93</f>
        <v>6401910.0754722944</v>
      </c>
      <c r="M93" s="37">
        <f>'[1]Annual Expected Cost'!M93</f>
        <v>2743675.746630983</v>
      </c>
      <c r="N93" s="38">
        <f>'[1]Annual Expected Cost'!N93</f>
        <v>276478042.62007713</v>
      </c>
      <c r="O93" s="38">
        <f>'[1]Annual Expected Cost'!O93</f>
        <v>492852162.93144184</v>
      </c>
      <c r="P93" s="38">
        <f>'[1]Annual Expected Cost'!P93</f>
        <v>360623533.8522746</v>
      </c>
      <c r="Q93" s="38">
        <f>'[1]Annual Expected Cost'!Q93</f>
        <v>120207844.61742485</v>
      </c>
      <c r="R93" s="38">
        <f>'[1]Annual Expected Cost'!R93</f>
        <v>84145491.232197404</v>
      </c>
      <c r="S93" s="38">
        <f>'[1]Annual Expected Cost'!S93</f>
        <v>48083137.84696994</v>
      </c>
    </row>
    <row r="94" spans="1:19" x14ac:dyDescent="0.35">
      <c r="A94">
        <v>2113</v>
      </c>
      <c r="B94" s="36">
        <f>'[1]Annual Expected Cost'!B94</f>
        <v>7179988.7901971256</v>
      </c>
      <c r="C94" s="36">
        <f>'[1]Annual Expected Cost'!C94</f>
        <v>9211536.0060280953</v>
      </c>
      <c r="D94" s="36">
        <f>'[1]Annual Expected Cost'!D94</f>
        <v>9712465.4565069638</v>
      </c>
      <c r="E94" s="36">
        <f>'[1]Annual Expected Cost'!E94</f>
        <v>6386850.4936055839</v>
      </c>
      <c r="F94" s="36">
        <f>'[1]Annual Expected Cost'!F94</f>
        <v>5315418.0578591125</v>
      </c>
      <c r="G94" s="36">
        <f>'[1]Annual Expected Cost'!G94</f>
        <v>3186467.8933239183</v>
      </c>
      <c r="H94" s="37">
        <f>'[1]Annual Expected Cost'!H94</f>
        <v>14571013.610441353</v>
      </c>
      <c r="I94" s="37">
        <f>'[1]Annual Expected Cost'!I94</f>
        <v>15493229.66173511</v>
      </c>
      <c r="J94" s="37">
        <f>'[1]Annual Expected Cost'!J94</f>
        <v>9775490.143713817</v>
      </c>
      <c r="K94" s="37">
        <f>'[1]Annual Expected Cost'!K94</f>
        <v>7193285.2000912996</v>
      </c>
      <c r="L94" s="37">
        <f>'[1]Annual Expected Cost'!L94</f>
        <v>6455512.3590562958</v>
      </c>
      <c r="M94" s="37">
        <f>'[1]Annual Expected Cost'!M94</f>
        <v>2766648.153881269</v>
      </c>
      <c r="N94" s="38">
        <f>'[1]Annual Expected Cost'!N94</f>
        <v>278663408.521501</v>
      </c>
      <c r="O94" s="38">
        <f>'[1]Annual Expected Cost'!O94</f>
        <v>496747815.19050175</v>
      </c>
      <c r="P94" s="38">
        <f>'[1]Annual Expected Cost'!P94</f>
        <v>363474011.11500132</v>
      </c>
      <c r="Q94" s="38">
        <f>'[1]Annual Expected Cost'!Q94</f>
        <v>121158003.70500043</v>
      </c>
      <c r="R94" s="38">
        <f>'[1]Annual Expected Cost'!R94</f>
        <v>84810602.593500316</v>
      </c>
      <c r="S94" s="38">
        <f>'[1]Annual Expected Cost'!S94</f>
        <v>48463201.482000172</v>
      </c>
    </row>
    <row r="95" spans="1:19" x14ac:dyDescent="0.35">
      <c r="A95">
        <v>2114</v>
      </c>
      <c r="B95" s="36">
        <f>'[1]Annual Expected Cost'!B95</f>
        <v>7294515.9186239503</v>
      </c>
      <c r="C95" s="36">
        <f>'[1]Annual Expected Cost'!C95</f>
        <v>9358468.0971493311</v>
      </c>
      <c r="D95" s="36">
        <f>'[1]Annual Expected Cost'!D95</f>
        <v>9867387.8124021646</v>
      </c>
      <c r="E95" s="36">
        <f>'[1]Annual Expected Cost'!E95</f>
        <v>6488726.3694736306</v>
      </c>
      <c r="F95" s="36">
        <f>'[1]Annual Expected Cost'!F95</f>
        <v>5400203.645182847</v>
      </c>
      <c r="G95" s="36">
        <f>'[1]Annual Expected Cost'!G95</f>
        <v>3237294.8553583035</v>
      </c>
      <c r="H95" s="37">
        <f>'[1]Annual Expected Cost'!H95</f>
        <v>14693014.637391986</v>
      </c>
      <c r="I95" s="37">
        <f>'[1]Annual Expected Cost'!I95</f>
        <v>15622952.27266996</v>
      </c>
      <c r="J95" s="37">
        <f>'[1]Annual Expected Cost'!J95</f>
        <v>9857338.933946522</v>
      </c>
      <c r="K95" s="37">
        <f>'[1]Annual Expected Cost'!K95</f>
        <v>7253513.5551681947</v>
      </c>
      <c r="L95" s="37">
        <f>'[1]Annual Expected Cost'!L95</f>
        <v>6509563.4469458172</v>
      </c>
      <c r="M95" s="37">
        <f>'[1]Annual Expected Cost'!M95</f>
        <v>2789812.9058339209</v>
      </c>
      <c r="N95" s="38">
        <f>'[1]Annual Expected Cost'!N95</f>
        <v>280866048.2146439</v>
      </c>
      <c r="O95" s="38">
        <f>'[1]Annual Expected Cost'!O95</f>
        <v>500674259.86088687</v>
      </c>
      <c r="P95" s="38">
        <f>'[1]Annual Expected Cost'!P95</f>
        <v>366347019.41040504</v>
      </c>
      <c r="Q95" s="38">
        <f>'[1]Annual Expected Cost'!Q95</f>
        <v>122115673.13680167</v>
      </c>
      <c r="R95" s="38">
        <f>'[1]Annual Expected Cost'!R95</f>
        <v>85480971.195761189</v>
      </c>
      <c r="S95" s="38">
        <f>'[1]Annual Expected Cost'!S95</f>
        <v>48846269.254720666</v>
      </c>
    </row>
    <row r="96" spans="1:19" x14ac:dyDescent="0.35">
      <c r="A96">
        <v>2115</v>
      </c>
      <c r="B96" s="36">
        <f>'[1]Annual Expected Cost'!B96</f>
        <v>7410869.8553549321</v>
      </c>
      <c r="C96" s="36">
        <f>'[1]Annual Expected Cost'!C96</f>
        <v>9507743.8841956686</v>
      </c>
      <c r="D96" s="36">
        <f>'[1]Annual Expected Cost'!D96</f>
        <v>10024781.315964617</v>
      </c>
      <c r="E96" s="36">
        <f>'[1]Annual Expected Cost'!E96</f>
        <v>6592227.2550540967</v>
      </c>
      <c r="F96" s="36">
        <f>'[1]Annual Expected Cost'!F96</f>
        <v>5486341.6371038454</v>
      </c>
      <c r="G96" s="36">
        <f>'[1]Annual Expected Cost'!G96</f>
        <v>3288932.5520858131</v>
      </c>
      <c r="H96" s="37">
        <f>'[1]Annual Expected Cost'!H96</f>
        <v>14816037.161609381</v>
      </c>
      <c r="I96" s="37">
        <f>'[1]Annual Expected Cost'!I96</f>
        <v>15753761.032597318</v>
      </c>
      <c r="J96" s="37">
        <f>'[1]Annual Expected Cost'!J96</f>
        <v>9939873.0324721169</v>
      </c>
      <c r="K96" s="37">
        <f>'[1]Annual Expected Cost'!K96</f>
        <v>7314246.1937058959</v>
      </c>
      <c r="L96" s="37">
        <f>'[1]Annual Expected Cost'!L96</f>
        <v>6564067.0969155496</v>
      </c>
      <c r="M96" s="37">
        <f>'[1]Annual Expected Cost'!M96</f>
        <v>2813171.6129638064</v>
      </c>
      <c r="N96" s="38">
        <f>'[1]Annual Expected Cost'!N96</f>
        <v>283086098.2367695</v>
      </c>
      <c r="O96" s="38">
        <f>'[1]Annual Expected Cost'!O96</f>
        <v>504631740.33511084</v>
      </c>
      <c r="P96" s="38">
        <f>'[1]Annual Expected Cost'!P96</f>
        <v>369242736.83056891</v>
      </c>
      <c r="Q96" s="38">
        <f>'[1]Annual Expected Cost'!Q96</f>
        <v>123080912.2768563</v>
      </c>
      <c r="R96" s="38">
        <f>'[1]Annual Expected Cost'!R96</f>
        <v>86156638.593799427</v>
      </c>
      <c r="S96" s="38">
        <f>'[1]Annual Expected Cost'!S96</f>
        <v>49232364.910742514</v>
      </c>
    </row>
    <row r="97" spans="1:19" x14ac:dyDescent="0.35">
      <c r="A97">
        <v>2116</v>
      </c>
      <c r="B97" s="36">
        <f>'[1]Annual Expected Cost'!B97</f>
        <v>7529079.7395872734</v>
      </c>
      <c r="C97" s="36">
        <f>'[1]Annual Expected Cost'!C97</f>
        <v>9659400.7511759214</v>
      </c>
      <c r="D97" s="36">
        <f>'[1]Annual Expected Cost'!D97</f>
        <v>10184685.384170381</v>
      </c>
      <c r="E97" s="36">
        <f>'[1]Annual Expected Cost'!E97</f>
        <v>6697379.0706793778</v>
      </c>
      <c r="F97" s="36">
        <f>'[1]Annual Expected Cost'!F97</f>
        <v>5573853.6056634467</v>
      </c>
      <c r="G97" s="36">
        <f>'[1]Annual Expected Cost'!G97</f>
        <v>3341393.9154369878</v>
      </c>
      <c r="H97" s="37">
        <f>'[1]Annual Expected Cost'!H97</f>
        <v>14940089.735945037</v>
      </c>
      <c r="I97" s="37">
        <f>'[1]Annual Expected Cost'!I97</f>
        <v>15885665.035688395</v>
      </c>
      <c r="J97" s="37">
        <f>'[1]Annual Expected Cost'!J97</f>
        <v>10023098.17727958</v>
      </c>
      <c r="K97" s="37">
        <f>'[1]Annual Expected Cost'!K97</f>
        <v>7375487.3379981816</v>
      </c>
      <c r="L97" s="37">
        <f>'[1]Annual Expected Cost'!L97</f>
        <v>6619027.0982034979</v>
      </c>
      <c r="M97" s="37">
        <f>'[1]Annual Expected Cost'!M97</f>
        <v>2836725.8992300699</v>
      </c>
      <c r="N97" s="38">
        <f>'[1]Annual Expected Cost'!N97</f>
        <v>285323696.2043733</v>
      </c>
      <c r="O97" s="38">
        <f>'[1]Annual Expected Cost'!O97</f>
        <v>508620501.92953491</v>
      </c>
      <c r="P97" s="38">
        <f>'[1]Annual Expected Cost'!P97</f>
        <v>372161342.87526953</v>
      </c>
      <c r="Q97" s="38">
        <f>'[1]Annual Expected Cost'!Q97</f>
        <v>124053780.95842317</v>
      </c>
      <c r="R97" s="38">
        <f>'[1]Annual Expected Cost'!R97</f>
        <v>86837646.670896217</v>
      </c>
      <c r="S97" s="38">
        <f>'[1]Annual Expected Cost'!S97</f>
        <v>49621512.38336926</v>
      </c>
    </row>
    <row r="98" spans="1:19" x14ac:dyDescent="0.35">
      <c r="A98">
        <v>2117</v>
      </c>
      <c r="B98" s="36">
        <f>'[1]Annual Expected Cost'!B98</f>
        <v>7649175.1753139691</v>
      </c>
      <c r="C98" s="36">
        <f>'[1]Annual Expected Cost'!C98</f>
        <v>9813476.6784066819</v>
      </c>
      <c r="D98" s="36">
        <f>'[1]Annual Expected Cost'!D98</f>
        <v>10347140.06273091</v>
      </c>
      <c r="E98" s="36">
        <f>'[1]Annual Expected Cost'!E98</f>
        <v>6804208.1501339385</v>
      </c>
      <c r="F98" s="36">
        <f>'[1]Annual Expected Cost'!F98</f>
        <v>5662761.4669960001</v>
      </c>
      <c r="G98" s="36">
        <f>'[1]Annual Expected Cost'!G98</f>
        <v>3394692.0836180211</v>
      </c>
      <c r="H98" s="37">
        <f>'[1]Annual Expected Cost'!H98</f>
        <v>15065180.984862257</v>
      </c>
      <c r="I98" s="37">
        <f>'[1]Annual Expected Cost'!I98</f>
        <v>16018673.452258602</v>
      </c>
      <c r="J98" s="37">
        <f>'[1]Annual Expected Cost'!J98</f>
        <v>10107020.154401259</v>
      </c>
      <c r="K98" s="37">
        <f>'[1]Annual Expected Cost'!K98</f>
        <v>7437241.2456914922</v>
      </c>
      <c r="L98" s="37">
        <f>'[1]Annual Expected Cost'!L98</f>
        <v>6674447.2717744177</v>
      </c>
      <c r="M98" s="37">
        <f>'[1]Annual Expected Cost'!M98</f>
        <v>2860477.4021890359</v>
      </c>
      <c r="N98" s="38">
        <f>'[1]Annual Expected Cost'!N98</f>
        <v>287578980.82171297</v>
      </c>
      <c r="O98" s="38">
        <f>'[1]Annual Expected Cost'!O98</f>
        <v>512640791.89957529</v>
      </c>
      <c r="P98" s="38">
        <f>'[1]Annual Expected Cost'!P98</f>
        <v>375103018.46310395</v>
      </c>
      <c r="Q98" s="38">
        <f>'[1]Annual Expected Cost'!Q98</f>
        <v>125034339.4877013</v>
      </c>
      <c r="R98" s="38">
        <f>'[1]Annual Expected Cost'!R98</f>
        <v>87524037.64139092</v>
      </c>
      <c r="S98" s="38">
        <f>'[1]Annual Expected Cost'!S98</f>
        <v>50013735.795080513</v>
      </c>
    </row>
    <row r="99" spans="1:19" x14ac:dyDescent="0.35">
      <c r="A99">
        <v>2118</v>
      </c>
      <c r="B99" s="36">
        <f>'[1]Annual Expected Cost'!B99</f>
        <v>7771186.2387377061</v>
      </c>
      <c r="C99" s="36">
        <f>'[1]Annual Expected Cost'!C99</f>
        <v>9970010.2520239558</v>
      </c>
      <c r="D99" s="36">
        <f>'[1]Annual Expected Cost'!D99</f>
        <v>10512186.036121935</v>
      </c>
      <c r="E99" s="36">
        <f>'[1]Annual Expected Cost'!E99</f>
        <v>6912741.2472492391</v>
      </c>
      <c r="F99" s="36">
        <f>'[1]Annual Expected Cost'!F99</f>
        <v>5753087.4868174493</v>
      </c>
      <c r="G99" s="36">
        <f>'[1]Annual Expected Cost'!G99</f>
        <v>3448840.4044010364</v>
      </c>
      <c r="H99" s="37">
        <f>'[1]Annual Expected Cost'!H99</f>
        <v>15191319.605035756</v>
      </c>
      <c r="I99" s="37">
        <f>'[1]Annual Expected Cost'!I99</f>
        <v>16152795.52940511</v>
      </c>
      <c r="J99" s="37">
        <f>'[1]Annual Expected Cost'!J99</f>
        <v>10191644.798315126</v>
      </c>
      <c r="K99" s="37">
        <f>'[1]Annual Expected Cost'!K99</f>
        <v>7499512.2100809421</v>
      </c>
      <c r="L99" s="37">
        <f>'[1]Annual Expected Cost'!L99</f>
        <v>6730331.4705854617</v>
      </c>
      <c r="M99" s="37">
        <f>'[1]Annual Expected Cost'!M99</f>
        <v>2884427.7731080549</v>
      </c>
      <c r="N99" s="38">
        <f>'[1]Annual Expected Cost'!N99</f>
        <v>289852091.88940674</v>
      </c>
      <c r="O99" s="38">
        <f>'[1]Annual Expected Cost'!O99</f>
        <v>516692859.45502937</v>
      </c>
      <c r="P99" s="38">
        <f>'[1]Annual Expected Cost'!P99</f>
        <v>378067945.94270444</v>
      </c>
      <c r="Q99" s="38">
        <f>'[1]Annual Expected Cost'!Q99</f>
        <v>126022648.64756814</v>
      </c>
      <c r="R99" s="38">
        <f>'[1]Annual Expected Cost'!R99</f>
        <v>88215854.053297713</v>
      </c>
      <c r="S99" s="38">
        <f>'[1]Annual Expected Cost'!S99</f>
        <v>50409059.459027253</v>
      </c>
    </row>
    <row r="100" spans="1:19" x14ac:dyDescent="0.35">
      <c r="A100">
        <v>2119</v>
      </c>
      <c r="B100" s="36">
        <f>'[1]Annual Expected Cost'!B100</f>
        <v>7895143.4858030258</v>
      </c>
      <c r="C100" s="36">
        <f>'[1]Annual Expected Cost'!C100</f>
        <v>10129040.673646517</v>
      </c>
      <c r="D100" s="36">
        <f>'[1]Annual Expected Cost'!D100</f>
        <v>10679864.637772309</v>
      </c>
      <c r="E100" s="36">
        <f>'[1]Annual Expected Cost'!E100</f>
        <v>7023005.5426038541</v>
      </c>
      <c r="F100" s="36">
        <f>'[1]Annual Expected Cost'!F100</f>
        <v>5844854.2860014644</v>
      </c>
      <c r="G100" s="36">
        <f>'[1]Annual Expected Cost'!G100</f>
        <v>3503852.4384668465</v>
      </c>
      <c r="H100" s="37">
        <f>'[1]Annual Expected Cost'!H100</f>
        <v>15318514.365956271</v>
      </c>
      <c r="I100" s="37">
        <f>'[1]Annual Expected Cost'!I100</f>
        <v>16288040.591649707</v>
      </c>
      <c r="J100" s="37">
        <f>'[1]Annual Expected Cost'!J100</f>
        <v>10276977.992350409</v>
      </c>
      <c r="K100" s="37">
        <f>'[1]Annual Expected Cost'!K100</f>
        <v>7562304.5604087906</v>
      </c>
      <c r="L100" s="37">
        <f>'[1]Annual Expected Cost'!L100</f>
        <v>6786683.5798540451</v>
      </c>
      <c r="M100" s="37">
        <f>'[1]Annual Expected Cost'!M100</f>
        <v>2908578.6770803044</v>
      </c>
      <c r="N100" s="38">
        <f>'[1]Annual Expected Cost'!N100</f>
        <v>292143170.31309879</v>
      </c>
      <c r="O100" s="38">
        <f>'[1]Annual Expected Cost'!O100</f>
        <v>520776955.77552396</v>
      </c>
      <c r="P100" s="38">
        <f>'[1]Annual Expected Cost'!P100</f>
        <v>381056309.10404193</v>
      </c>
      <c r="Q100" s="38">
        <f>'[1]Annual Expected Cost'!Q100</f>
        <v>127018769.70134731</v>
      </c>
      <c r="R100" s="38">
        <f>'[1]Annual Expected Cost'!R100</f>
        <v>88913138.790943131</v>
      </c>
      <c r="S100" s="38">
        <f>'[1]Annual Expected Cost'!S100</f>
        <v>50807507.880538918</v>
      </c>
    </row>
    <row r="101" spans="1:19" x14ac:dyDescent="0.35">
      <c r="A101">
        <v>2120</v>
      </c>
      <c r="B101" s="36">
        <f>'[1]Annual Expected Cost'!B101</f>
        <v>8557199.9084467422</v>
      </c>
      <c r="C101" s="36">
        <f>'[1]Annual Expected Cost'!C101</f>
        <v>10978423.138356091</v>
      </c>
      <c r="D101" s="36">
        <f>'[1]Annual Expected Cost'!D101</f>
        <v>11575437.085457025</v>
      </c>
      <c r="E101" s="36">
        <f>'[1]Annual Expected Cost'!E101</f>
        <v>7611927.8255369281</v>
      </c>
      <c r="F101" s="36">
        <f>'[1]Annual Expected Cost'!F101</f>
        <v>6334981.3275710372</v>
      </c>
      <c r="G101" s="36">
        <f>'[1]Annual Expected Cost'!G101</f>
        <v>3797672.0523920623</v>
      </c>
      <c r="H101" s="37">
        <f>'[1]Annual Expected Cost'!H101</f>
        <v>16479223.19994593</v>
      </c>
      <c r="I101" s="37">
        <f>'[1]Annual Expected Cost'!I101</f>
        <v>17522212.010069087</v>
      </c>
      <c r="J101" s="37">
        <f>'[1]Annual Expected Cost'!J101</f>
        <v>11055681.387305496</v>
      </c>
      <c r="K101" s="37">
        <f>'[1]Annual Expected Cost'!K101</f>
        <v>8135312.7189606475</v>
      </c>
      <c r="L101" s="37">
        <f>'[1]Annual Expected Cost'!L101</f>
        <v>7300921.6708621215</v>
      </c>
      <c r="M101" s="37">
        <f>'[1]Annual Expected Cost'!M101</f>
        <v>3128966.4303694805</v>
      </c>
      <c r="N101" s="38">
        <f>'[1]Annual Expected Cost'!N101</f>
        <v>314133300.34846699</v>
      </c>
      <c r="O101" s="38">
        <f>'[1]Annual Expected Cost'!O101</f>
        <v>559976752.79509342</v>
      </c>
      <c r="P101" s="38">
        <f>'[1]Annual Expected Cost'!P101</f>
        <v>409739087.41104394</v>
      </c>
      <c r="Q101" s="38">
        <f>'[1]Annual Expected Cost'!Q101</f>
        <v>136579695.80368128</v>
      </c>
      <c r="R101" s="38">
        <f>'[1]Annual Expected Cost'!R101</f>
        <v>95605787.062576905</v>
      </c>
      <c r="S101" s="38">
        <f>'[1]Annual Expected Cost'!S101</f>
        <v>54631878.321472518</v>
      </c>
    </row>
    <row r="102" spans="1:19" x14ac:dyDescent="0.35">
      <c r="A102">
        <v>2121</v>
      </c>
      <c r="B102" s="36">
        <f>'[1]Annual Expected Cost'!B102</f>
        <v>8693694.7640134711</v>
      </c>
      <c r="C102" s="36">
        <f>'[1]Annual Expected Cost'!C102</f>
        <v>11153538.631350616</v>
      </c>
      <c r="D102" s="36">
        <f>'[1]Annual Expected Cost'!D102</f>
        <v>11760075.475351555</v>
      </c>
      <c r="E102" s="36">
        <f>'[1]Annual Expected Cost'!E102</f>
        <v>7733344.7610119833</v>
      </c>
      <c r="F102" s="36">
        <f>'[1]Annual Expected Cost'!F102</f>
        <v>6436029.844676639</v>
      </c>
      <c r="G102" s="36">
        <f>'[1]Annual Expected Cost'!G102</f>
        <v>3858248.2576726452</v>
      </c>
      <c r="H102" s="37">
        <f>'[1]Annual Expected Cost'!H102</f>
        <v>16617201.3947025</v>
      </c>
      <c r="I102" s="37">
        <f>'[1]Annual Expected Cost'!I102</f>
        <v>17668923.001962151</v>
      </c>
      <c r="J102" s="37">
        <f>'[1]Annual Expected Cost'!J102</f>
        <v>11148249.036952309</v>
      </c>
      <c r="K102" s="37">
        <f>'[1]Annual Expected Cost'!K102</f>
        <v>8203428.5366252838</v>
      </c>
      <c r="L102" s="37">
        <f>'[1]Annual Expected Cost'!L102</f>
        <v>7362051.2508175634</v>
      </c>
      <c r="M102" s="37">
        <f>'[1]Annual Expected Cost'!M102</f>
        <v>3155164.8217789554</v>
      </c>
      <c r="N102" s="38">
        <f>'[1]Annual Expected Cost'!N102</f>
        <v>316616304.77289653</v>
      </c>
      <c r="O102" s="38">
        <f>'[1]Annual Expected Cost'!O102</f>
        <v>564402978.07342434</v>
      </c>
      <c r="P102" s="38">
        <f>'[1]Annual Expected Cost'!P102</f>
        <v>412977788.8342129</v>
      </c>
      <c r="Q102" s="38">
        <f>'[1]Annual Expected Cost'!Q102</f>
        <v>137659262.94473761</v>
      </c>
      <c r="R102" s="38">
        <f>'[1]Annual Expected Cost'!R102</f>
        <v>96361484.061316341</v>
      </c>
      <c r="S102" s="38">
        <f>'[1]Annual Expected Cost'!S102</f>
        <v>55063705.177895047</v>
      </c>
    </row>
    <row r="103" spans="1:19" x14ac:dyDescent="0.35">
      <c r="A103">
        <v>2122</v>
      </c>
      <c r="B103" s="36">
        <f>'[1]Annual Expected Cost'!B103</f>
        <v>8832366.8324296735</v>
      </c>
      <c r="C103" s="36">
        <f>'[1]Annual Expected Cost'!C103</f>
        <v>11331447.370287681</v>
      </c>
      <c r="D103" s="36">
        <f>'[1]Annual Expected Cost'!D103</f>
        <v>11947659.009759517</v>
      </c>
      <c r="E103" s="36">
        <f>'[1]Annual Expected Cost'!E103</f>
        <v>7856698.4032659307</v>
      </c>
      <c r="F103" s="36">
        <f>'[1]Annual Expected Cost'!F103</f>
        <v>6538690.1743956096</v>
      </c>
      <c r="G103" s="36">
        <f>'[1]Annual Expected Cost'!G103</f>
        <v>3919790.7066403008</v>
      </c>
      <c r="H103" s="37">
        <f>'[1]Annual Expected Cost'!H103</f>
        <v>16756334.861282099</v>
      </c>
      <c r="I103" s="37">
        <f>'[1]Annual Expected Cost'!I103</f>
        <v>17816862.38414805</v>
      </c>
      <c r="J103" s="37">
        <f>'[1]Annual Expected Cost'!J103</f>
        <v>11241591.742379129</v>
      </c>
      <c r="K103" s="37">
        <f>'[1]Annual Expected Cost'!K103</f>
        <v>8272114.6783544524</v>
      </c>
      <c r="L103" s="37">
        <f>'[1]Annual Expected Cost'!L103</f>
        <v>7423692.6600616891</v>
      </c>
      <c r="M103" s="37">
        <f>'[1]Annual Expected Cost'!M103</f>
        <v>3181582.5685978667</v>
      </c>
      <c r="N103" s="38">
        <f>'[1]Annual Expected Cost'!N103</f>
        <v>319118935.6137706</v>
      </c>
      <c r="O103" s="38">
        <f>'[1]Annual Expected Cost'!O103</f>
        <v>568864189.57237375</v>
      </c>
      <c r="P103" s="38">
        <f>'[1]Annual Expected Cost'!P103</f>
        <v>416242089.93100518</v>
      </c>
      <c r="Q103" s="38">
        <f>'[1]Annual Expected Cost'!Q103</f>
        <v>138747363.31033504</v>
      </c>
      <c r="R103" s="38">
        <f>'[1]Annual Expected Cost'!R103</f>
        <v>97123154.317234531</v>
      </c>
      <c r="S103" s="38">
        <f>'[1]Annual Expected Cost'!S103</f>
        <v>55498945.324134022</v>
      </c>
    </row>
    <row r="104" spans="1:19" x14ac:dyDescent="0.35">
      <c r="A104">
        <v>2123</v>
      </c>
      <c r="B104" s="36">
        <f>'[1]Annual Expected Cost'!B104</f>
        <v>8973250.84215286</v>
      </c>
      <c r="C104" s="36">
        <f>'[1]Annual Expected Cost'!C104</f>
        <v>11512193.909893785</v>
      </c>
      <c r="D104" s="36">
        <f>'[1]Annual Expected Cost'!D104</f>
        <v>12138234.666323053</v>
      </c>
      <c r="E104" s="36">
        <f>'[1]Annual Expected Cost'!E104</f>
        <v>7982019.6444731839</v>
      </c>
      <c r="F104" s="36">
        <f>'[1]Annual Expected Cost'!F104</f>
        <v>6642988.0265550232</v>
      </c>
      <c r="G104" s="36">
        <f>'[1]Annual Expected Cost'!G104</f>
        <v>3982314.8117306298</v>
      </c>
      <c r="H104" s="37">
        <f>'[1]Annual Expected Cost'!H104</f>
        <v>16896633.272611577</v>
      </c>
      <c r="I104" s="37">
        <f>'[1]Annual Expected Cost'!I104</f>
        <v>17966040.441764206</v>
      </c>
      <c r="J104" s="37">
        <f>'[1]Annual Expected Cost'!J104</f>
        <v>11335715.993017891</v>
      </c>
      <c r="K104" s="37">
        <f>'[1]Annual Expected Cost'!K104</f>
        <v>8341375.9193905238</v>
      </c>
      <c r="L104" s="37">
        <f>'[1]Annual Expected Cost'!L104</f>
        <v>7485850.18406842</v>
      </c>
      <c r="M104" s="37">
        <f>'[1]Annual Expected Cost'!M104</f>
        <v>3208221.5074578943</v>
      </c>
      <c r="N104" s="38">
        <f>'[1]Annual Expected Cost'!N104</f>
        <v>321641348.00420892</v>
      </c>
      <c r="O104" s="38">
        <f>'[1]Annual Expected Cost'!O104</f>
        <v>573360663.83358979</v>
      </c>
      <c r="P104" s="38">
        <f>'[1]Annual Expected Cost'!P104</f>
        <v>419532193.0489682</v>
      </c>
      <c r="Q104" s="38">
        <f>'[1]Annual Expected Cost'!Q104</f>
        <v>139844064.34965605</v>
      </c>
      <c r="R104" s="38">
        <f>'[1]Annual Expected Cost'!R104</f>
        <v>97890845.044759229</v>
      </c>
      <c r="S104" s="38">
        <f>'[1]Annual Expected Cost'!S104</f>
        <v>55937625.73986242</v>
      </c>
    </row>
    <row r="105" spans="1:19" x14ac:dyDescent="0.35">
      <c r="A105">
        <v>2124</v>
      </c>
      <c r="B105" s="36">
        <f>'[1]Annual Expected Cost'!B105</f>
        <v>9116382.0755899437</v>
      </c>
      <c r="C105" s="36">
        <f>'[1]Annual Expected Cost'!C105</f>
        <v>11695823.515582446</v>
      </c>
      <c r="D105" s="36">
        <f>'[1]Annual Expected Cost'!D105</f>
        <v>12331850.172018953</v>
      </c>
      <c r="E105" s="36">
        <f>'[1]Annual Expected Cost'!E105</f>
        <v>8109339.8695654729</v>
      </c>
      <c r="F105" s="36">
        <f>'[1]Annual Expected Cost'!F105</f>
        <v>6748949.521076275</v>
      </c>
      <c r="G105" s="36">
        <f>'[1]Annual Expected Cost'!G105</f>
        <v>4045836.2312211185</v>
      </c>
      <c r="H105" s="37">
        <f>'[1]Annual Expected Cost'!H105</f>
        <v>17038106.382607829</v>
      </c>
      <c r="I105" s="37">
        <f>'[1]Annual Expected Cost'!I105</f>
        <v>18116467.546064019</v>
      </c>
      <c r="J105" s="37">
        <f>'[1]Annual Expected Cost'!J105</f>
        <v>11430628.332635632</v>
      </c>
      <c r="K105" s="37">
        <f>'[1]Annual Expected Cost'!K105</f>
        <v>8411217.0749582946</v>
      </c>
      <c r="L105" s="37">
        <f>'[1]Annual Expected Cost'!L105</f>
        <v>7548528.144193342</v>
      </c>
      <c r="M105" s="37">
        <f>'[1]Annual Expected Cost'!M105</f>
        <v>3235083.4903685749</v>
      </c>
      <c r="N105" s="38">
        <f>'[1]Annual Expected Cost'!N105</f>
        <v>324183698.30355</v>
      </c>
      <c r="O105" s="38">
        <f>'[1]Annual Expected Cost'!O105</f>
        <v>577892679.58458912</v>
      </c>
      <c r="P105" s="38">
        <f>'[1]Annual Expected Cost'!P105</f>
        <v>422848302.13506526</v>
      </c>
      <c r="Q105" s="38">
        <f>'[1]Annual Expected Cost'!Q105</f>
        <v>140949434.04502174</v>
      </c>
      <c r="R105" s="38">
        <f>'[1]Annual Expected Cost'!R105</f>
        <v>98664603.831515223</v>
      </c>
      <c r="S105" s="38">
        <f>'[1]Annual Expected Cost'!S105</f>
        <v>56379773.618008696</v>
      </c>
    </row>
    <row r="106" spans="1:19" x14ac:dyDescent="0.35">
      <c r="A106">
        <v>2125</v>
      </c>
      <c r="B106" s="36">
        <f>'[1]Annual Expected Cost'!B106</f>
        <v>9261796.3779332228</v>
      </c>
      <c r="C106" s="36">
        <f>'[1]Annual Expected Cost'!C106</f>
        <v>11882382.174790297</v>
      </c>
      <c r="D106" s="36">
        <f>'[1]Annual Expected Cost'!D106</f>
        <v>12528554.015111217</v>
      </c>
      <c r="E106" s="36">
        <f>'[1]Annual Expected Cost'!E106</f>
        <v>8238690.9640917629</v>
      </c>
      <c r="F106" s="36">
        <f>'[1]Annual Expected Cost'!F106</f>
        <v>6856601.1945164548</v>
      </c>
      <c r="G106" s="36">
        <f>'[1]Annual Expected Cost'!G106</f>
        <v>4110370.8731525349</v>
      </c>
      <c r="H106" s="37">
        <f>'[1]Annual Expected Cost'!H106</f>
        <v>17180764.026855912</v>
      </c>
      <c r="I106" s="37">
        <f>'[1]Annual Expected Cost'!I106</f>
        <v>18268154.15513793</v>
      </c>
      <c r="J106" s="37">
        <f>'[1]Annual Expected Cost'!J106</f>
        <v>11526335.359789409</v>
      </c>
      <c r="K106" s="37">
        <f>'[1]Annual Expected Cost'!K106</f>
        <v>8481643.0005997531</v>
      </c>
      <c r="L106" s="37">
        <f>'[1]Annual Expected Cost'!L106</f>
        <v>7611730.8979741381</v>
      </c>
      <c r="M106" s="37">
        <f>'[1]Annual Expected Cost'!M106</f>
        <v>3262170.3848460591</v>
      </c>
      <c r="N106" s="38">
        <f>'[1]Annual Expected Cost'!N106</f>
        <v>326746144.10704404</v>
      </c>
      <c r="O106" s="38">
        <f>'[1]Annual Expected Cost'!O106</f>
        <v>582460517.75603509</v>
      </c>
      <c r="P106" s="38">
        <f>'[1]Annual Expected Cost'!P106</f>
        <v>426190622.74831837</v>
      </c>
      <c r="Q106" s="38">
        <f>'[1]Annual Expected Cost'!Q106</f>
        <v>142063540.9161061</v>
      </c>
      <c r="R106" s="38">
        <f>'[1]Annual Expected Cost'!R106</f>
        <v>99444478.641274273</v>
      </c>
      <c r="S106" s="38">
        <f>'[1]Annual Expected Cost'!S106</f>
        <v>56825416.366442442</v>
      </c>
    </row>
    <row r="107" spans="1:19" x14ac:dyDescent="0.35">
      <c r="A107">
        <v>2126</v>
      </c>
      <c r="B107" s="36">
        <f>'[1]Annual Expected Cost'!B107</f>
        <v>9409530.1661373042</v>
      </c>
      <c r="C107" s="36">
        <f>'[1]Annual Expected Cost'!C107</f>
        <v>12071916.608493982</v>
      </c>
      <c r="D107" s="36">
        <f>'[1]Annual Expected Cost'!D107</f>
        <v>12728395.457294257</v>
      </c>
      <c r="E107" s="36">
        <f>'[1]Annual Expected Cost'!E107</f>
        <v>8370105.3222035319</v>
      </c>
      <c r="F107" s="36">
        <f>'[1]Annual Expected Cost'!F107</f>
        <v>6965970.0067140497</v>
      </c>
      <c r="G107" s="36">
        <f>'[1]Annual Expected Cost'!G107</f>
        <v>4175934.8993128734</v>
      </c>
      <c r="H107" s="37">
        <f>'[1]Annual Expected Cost'!H107</f>
        <v>17324616.123292834</v>
      </c>
      <c r="I107" s="37">
        <f>'[1]Annual Expected Cost'!I107</f>
        <v>18421110.814640481</v>
      </c>
      <c r="J107" s="37">
        <f>'[1]Annual Expected Cost'!J107</f>
        <v>11622843.728285065</v>
      </c>
      <c r="K107" s="37">
        <f>'[1]Annual Expected Cost'!K107</f>
        <v>8552658.592511652</v>
      </c>
      <c r="L107" s="37">
        <f>'[1]Annual Expected Cost'!L107</f>
        <v>7675462.839433535</v>
      </c>
      <c r="M107" s="37">
        <f>'[1]Annual Expected Cost'!M107</f>
        <v>3289484.0740429433</v>
      </c>
      <c r="N107" s="38">
        <f>'[1]Annual Expected Cost'!N107</f>
        <v>329328844.25562137</v>
      </c>
      <c r="O107" s="38">
        <f>'[1]Annual Expected Cost'!O107</f>
        <v>587064461.49915123</v>
      </c>
      <c r="P107" s="38">
        <f>'[1]Annual Expected Cost'!P107</f>
        <v>429559362.0725497</v>
      </c>
      <c r="Q107" s="38">
        <f>'[1]Annual Expected Cost'!Q107</f>
        <v>143186454.02418321</v>
      </c>
      <c r="R107" s="38">
        <f>'[1]Annual Expected Cost'!R107</f>
        <v>100230517.81692825</v>
      </c>
      <c r="S107" s="38">
        <f>'[1]Annual Expected Cost'!S107</f>
        <v>57274581.609673284</v>
      </c>
    </row>
    <row r="108" spans="1:19" x14ac:dyDescent="0.35">
      <c r="A108">
        <v>2127</v>
      </c>
      <c r="B108" s="36">
        <f>'[1]Annual Expected Cost'!B108</f>
        <v>9559620.438039206</v>
      </c>
      <c r="C108" s="36">
        <f>'[1]Annual Expected Cost'!C108</f>
        <v>12264474.282910762</v>
      </c>
      <c r="D108" s="36">
        <f>'[1]Annual Expected Cost'!D108</f>
        <v>12931424.546029774</v>
      </c>
      <c r="E108" s="36">
        <f>'[1]Annual Expected Cost'!E108</f>
        <v>8503615.8547674324</v>
      </c>
      <c r="F108" s="36">
        <f>'[1]Annual Expected Cost'!F108</f>
        <v>7077083.3475406505</v>
      </c>
      <c r="G108" s="36">
        <f>'[1]Annual Expected Cost'!G108</f>
        <v>4242544.7292848406</v>
      </c>
      <c r="H108" s="37">
        <f>'[1]Annual Expected Cost'!H108</f>
        <v>17469672.672897089</v>
      </c>
      <c r="I108" s="37">
        <f>'[1]Annual Expected Cost'!I108</f>
        <v>18575348.158523485</v>
      </c>
      <c r="J108" s="37">
        <f>'[1]Annual Expected Cost'!J108</f>
        <v>11720160.147639818</v>
      </c>
      <c r="K108" s="37">
        <f>'[1]Annual Expected Cost'!K108</f>
        <v>8624268.7878859024</v>
      </c>
      <c r="L108" s="37">
        <f>'[1]Annual Expected Cost'!L108</f>
        <v>7739728.3993847864</v>
      </c>
      <c r="M108" s="37">
        <f>'[1]Annual Expected Cost'!M108</f>
        <v>3317026.4568791939</v>
      </c>
      <c r="N108" s="38">
        <f>'[1]Annual Expected Cost'!N108</f>
        <v>331931958.84573931</v>
      </c>
      <c r="O108" s="38">
        <f>'[1]Annual Expected Cost'!O108</f>
        <v>591704796.20327437</v>
      </c>
      <c r="P108" s="38">
        <f>'[1]Annual Expected Cost'!P108</f>
        <v>432954728.92922521</v>
      </c>
      <c r="Q108" s="38">
        <f>'[1]Annual Expected Cost'!Q108</f>
        <v>144318242.97640839</v>
      </c>
      <c r="R108" s="38">
        <f>'[1]Annual Expected Cost'!R108</f>
        <v>101022770.08348587</v>
      </c>
      <c r="S108" s="38">
        <f>'[1]Annual Expected Cost'!S108</f>
        <v>57727297.190563351</v>
      </c>
    </row>
    <row r="109" spans="1:19" x14ac:dyDescent="0.35">
      <c r="A109">
        <v>2128</v>
      </c>
      <c r="B109" s="36">
        <f>'[1]Annual Expected Cost'!B109</f>
        <v>9712104.7816239465</v>
      </c>
      <c r="C109" s="36">
        <f>'[1]Annual Expected Cost'!C109</f>
        <v>12460103.421385759</v>
      </c>
      <c r="D109" s="36">
        <f>'[1]Annual Expected Cost'!D109</f>
        <v>13137692.127080452</v>
      </c>
      <c r="E109" s="36">
        <f>'[1]Annual Expected Cost'!E109</f>
        <v>8639255.9976073485</v>
      </c>
      <c r="F109" s="36">
        <f>'[1]Annual Expected Cost'!F109</f>
        <v>7189969.0437603621</v>
      </c>
      <c r="G109" s="36">
        <f>'[1]Annual Expected Cost'!G109</f>
        <v>4310217.0445579141</v>
      </c>
      <c r="H109" s="37">
        <f>'[1]Annual Expected Cost'!H109</f>
        <v>17615943.76038393</v>
      </c>
      <c r="I109" s="37">
        <f>'[1]Annual Expected Cost'!I109</f>
        <v>18730876.909775317</v>
      </c>
      <c r="J109" s="37">
        <f>'[1]Annual Expected Cost'!J109</f>
        <v>11818291.383548712</v>
      </c>
      <c r="K109" s="37">
        <f>'[1]Annual Expected Cost'!K109</f>
        <v>8696478.5652528256</v>
      </c>
      <c r="L109" s="37">
        <f>'[1]Annual Expected Cost'!L109</f>
        <v>7804532.0457397169</v>
      </c>
      <c r="M109" s="37">
        <f>'[1]Annual Expected Cost'!M109</f>
        <v>3344799.4481741642</v>
      </c>
      <c r="N109" s="38">
        <f>'[1]Annual Expected Cost'!N109</f>
        <v>334555649.23930556</v>
      </c>
      <c r="O109" s="38">
        <f>'[1]Annual Expected Cost'!O109</f>
        <v>596381809.5135448</v>
      </c>
      <c r="P109" s="38">
        <f>'[1]Annual Expected Cost'!P109</f>
        <v>436376933.7903986</v>
      </c>
      <c r="Q109" s="38">
        <f>'[1]Annual Expected Cost'!Q109</f>
        <v>145458977.93013284</v>
      </c>
      <c r="R109" s="38">
        <f>'[1]Annual Expected Cost'!R109</f>
        <v>101821284.551093</v>
      </c>
      <c r="S109" s="38">
        <f>'[1]Annual Expected Cost'!S109</f>
        <v>58183591.172053143</v>
      </c>
    </row>
    <row r="110" spans="1:19" x14ac:dyDescent="0.35">
      <c r="A110">
        <v>2129</v>
      </c>
      <c r="B110" s="36">
        <f>'[1]Annual Expected Cost'!B110</f>
        <v>9867021.3844379298</v>
      </c>
      <c r="C110" s="36">
        <f>'[1]Annual Expected Cost'!C110</f>
        <v>12658853.016468816</v>
      </c>
      <c r="D110" s="36">
        <f>'[1]Annual Expected Cost'!D110</f>
        <v>13347249.857243555</v>
      </c>
      <c r="E110" s="36">
        <f>'[1]Annual Expected Cost'!E110</f>
        <v>8777059.7198779266</v>
      </c>
      <c r="F110" s="36">
        <f>'[1]Annual Expected Cost'!F110</f>
        <v>7304655.3659986211</v>
      </c>
      <c r="G110" s="36">
        <f>'[1]Annual Expected Cost'!G110</f>
        <v>4378968.7927059801</v>
      </c>
      <c r="H110" s="37">
        <f>'[1]Annual Expected Cost'!H110</f>
        <v>17763439.554906517</v>
      </c>
      <c r="I110" s="37">
        <f>'[1]Annual Expected Cost'!I110</f>
        <v>18887707.881166421</v>
      </c>
      <c r="J110" s="37">
        <f>'[1]Annual Expected Cost'!J110</f>
        <v>11917244.258355005</v>
      </c>
      <c r="K110" s="37">
        <f>'[1]Annual Expected Cost'!K110</f>
        <v>8769292.944827266</v>
      </c>
      <c r="L110" s="37">
        <f>'[1]Annual Expected Cost'!L110</f>
        <v>7869878.283819343</v>
      </c>
      <c r="M110" s="37">
        <f>'[1]Annual Expected Cost'!M110</f>
        <v>3372804.9787797183</v>
      </c>
      <c r="N110" s="38">
        <f>'[1]Annual Expected Cost'!N110</f>
        <v>337200078.07368129</v>
      </c>
      <c r="O110" s="38">
        <f>'[1]Annual Expected Cost'!O110</f>
        <v>601095791.34873629</v>
      </c>
      <c r="P110" s="38">
        <f>'[1]Annual Expected Cost'!P110</f>
        <v>439826188.79175824</v>
      </c>
      <c r="Q110" s="38">
        <f>'[1]Annual Expected Cost'!Q110</f>
        <v>146608729.59725273</v>
      </c>
      <c r="R110" s="38">
        <f>'[1]Annual Expected Cost'!R110</f>
        <v>102626110.71807691</v>
      </c>
      <c r="S110" s="38">
        <f>'[1]Annual Expected Cost'!S110</f>
        <v>58643491.838901095</v>
      </c>
    </row>
    <row r="111" spans="1:19" x14ac:dyDescent="0.35">
      <c r="A111">
        <v>2130</v>
      </c>
      <c r="B111" s="36">
        <f>'[1]Annual Expected Cost'!B111</f>
        <v>10672769.481033366</v>
      </c>
      <c r="C111" s="36">
        <f>'[1]Annual Expected Cost'!C111</f>
        <v>13692584.101635832</v>
      </c>
      <c r="D111" s="36">
        <f>'[1]Annual Expected Cost'!D111</f>
        <v>14437195.925893972</v>
      </c>
      <c r="E111" s="36">
        <f>'[1]Annual Expected Cost'!E111</f>
        <v>9493800.759291308</v>
      </c>
      <c r="F111" s="36">
        <f>'[1]Annual Expected Cost'!F111</f>
        <v>7901158.8018502826</v>
      </c>
      <c r="G111" s="36">
        <f>'[1]Annual Expected Cost'!G111</f>
        <v>4736558.5487531805</v>
      </c>
      <c r="H111" s="37">
        <f>'[1]Annual Expected Cost'!H111</f>
        <v>19070696.71726625</v>
      </c>
      <c r="I111" s="37">
        <f>'[1]Annual Expected Cost'!I111</f>
        <v>20277702.838612217</v>
      </c>
      <c r="J111" s="37">
        <f>'[1]Annual Expected Cost'!J111</f>
        <v>12794264.886267232</v>
      </c>
      <c r="K111" s="37">
        <f>'[1]Annual Expected Cost'!K111</f>
        <v>9414647.7464985289</v>
      </c>
      <c r="L111" s="37">
        <f>'[1]Annual Expected Cost'!L111</f>
        <v>8449042.8494217582</v>
      </c>
      <c r="M111" s="37">
        <f>'[1]Annual Expected Cost'!M111</f>
        <v>3621018.364037896</v>
      </c>
      <c r="N111" s="38">
        <f>'[1]Annual Expected Cost'!N111</f>
        <v>361847282.18092239</v>
      </c>
      <c r="O111" s="38">
        <f>'[1]Annual Expected Cost'!O111</f>
        <v>645032111.71381807</v>
      </c>
      <c r="P111" s="38">
        <f>'[1]Annual Expected Cost'!P111</f>
        <v>471974715.88815963</v>
      </c>
      <c r="Q111" s="38">
        <f>'[1]Annual Expected Cost'!Q111</f>
        <v>157324905.2960532</v>
      </c>
      <c r="R111" s="38">
        <f>'[1]Annual Expected Cost'!R111</f>
        <v>110127433.70723723</v>
      </c>
      <c r="S111" s="38">
        <f>'[1]Annual Expected Cost'!S111</f>
        <v>62929962.118421279</v>
      </c>
    </row>
    <row r="112" spans="1:19" x14ac:dyDescent="0.35">
      <c r="A112">
        <v>2131</v>
      </c>
      <c r="B112" s="36">
        <f>'[1]Annual Expected Cost'!B112</f>
        <v>10843009.529693754</v>
      </c>
      <c r="C112" s="36">
        <f>'[1]Annual Expected Cost'!C112</f>
        <v>13910992.846235011</v>
      </c>
      <c r="D112" s="36">
        <f>'[1]Annual Expected Cost'!D112</f>
        <v>14667481.883190388</v>
      </c>
      <c r="E112" s="36">
        <f>'[1]Annual Expected Cost'!E112</f>
        <v>9645235.2211810723</v>
      </c>
      <c r="F112" s="36">
        <f>'[1]Annual Expected Cost'!F112</f>
        <v>8027189.2254709564</v>
      </c>
      <c r="G112" s="36">
        <f>'[1]Annual Expected Cost'!G112</f>
        <v>4812110.8184106005</v>
      </c>
      <c r="H112" s="37">
        <f>'[1]Annual Expected Cost'!H112</f>
        <v>19230372.951629478</v>
      </c>
      <c r="I112" s="37">
        <f>'[1]Annual Expected Cost'!I112</f>
        <v>20447485.163757928</v>
      </c>
      <c r="J112" s="37">
        <f>'[1]Annual Expected Cost'!J112</f>
        <v>12901389.448561547</v>
      </c>
      <c r="K112" s="37">
        <f>'[1]Annual Expected Cost'!K112</f>
        <v>9493475.2546018939</v>
      </c>
      <c r="L112" s="37">
        <f>'[1]Annual Expected Cost'!L112</f>
        <v>8519785.4848991372</v>
      </c>
      <c r="M112" s="37">
        <f>'[1]Annual Expected Cost'!M112</f>
        <v>3651336.636385344</v>
      </c>
      <c r="N112" s="38">
        <f>'[1]Annual Expected Cost'!N112</f>
        <v>364707432.31981677</v>
      </c>
      <c r="O112" s="38">
        <f>'[1]Annual Expected Cost'!O112</f>
        <v>650130640.22228205</v>
      </c>
      <c r="P112" s="38">
        <f>'[1]Annual Expected Cost'!P112</f>
        <v>475705346.50410891</v>
      </c>
      <c r="Q112" s="38">
        <f>'[1]Annual Expected Cost'!Q112</f>
        <v>158568448.83470294</v>
      </c>
      <c r="R112" s="38">
        <f>'[1]Annual Expected Cost'!R112</f>
        <v>110997914.18429206</v>
      </c>
      <c r="S112" s="38">
        <f>'[1]Annual Expected Cost'!S112</f>
        <v>63427379.53388118</v>
      </c>
    </row>
    <row r="113" spans="1:19" x14ac:dyDescent="0.35">
      <c r="A113">
        <v>2132</v>
      </c>
      <c r="B113" s="36">
        <f>'[1]Annual Expected Cost'!B113</f>
        <v>11015965.056676745</v>
      </c>
      <c r="C113" s="36">
        <f>'[1]Annual Expected Cost'!C113</f>
        <v>14132885.402170556</v>
      </c>
      <c r="D113" s="36">
        <f>'[1]Annual Expected Cost'!D113</f>
        <v>14901441.103799164</v>
      </c>
      <c r="E113" s="36">
        <f>'[1]Annual Expected Cost'!E113</f>
        <v>9799085.19576478</v>
      </c>
      <c r="F113" s="36">
        <f>'[1]Annual Expected Cost'!F113</f>
        <v>8155229.9450591402</v>
      </c>
      <c r="G113" s="36">
        <f>'[1]Annual Expected Cost'!G113</f>
        <v>4888868.2131375484</v>
      </c>
      <c r="H113" s="37">
        <f>'[1]Annual Expected Cost'!H113</f>
        <v>19391386.132418856</v>
      </c>
      <c r="I113" s="37">
        <f>'[1]Annual Expected Cost'!I113</f>
        <v>20618689.052192204</v>
      </c>
      <c r="J113" s="37">
        <f>'[1]Annual Expected Cost'!J113</f>
        <v>13009410.949597459</v>
      </c>
      <c r="K113" s="37">
        <f>'[1]Annual Expected Cost'!K113</f>
        <v>9572962.7742320932</v>
      </c>
      <c r="L113" s="37">
        <f>'[1]Annual Expected Cost'!L113</f>
        <v>8591120.4384134188</v>
      </c>
      <c r="M113" s="37">
        <f>'[1]Annual Expected Cost'!M113</f>
        <v>3681908.759320036</v>
      </c>
      <c r="N113" s="38">
        <f>'[1]Annual Expected Cost'!N113</f>
        <v>367590189.94872117</v>
      </c>
      <c r="O113" s="38">
        <f>'[1]Annual Expected Cost'!O113</f>
        <v>655269469.03902459</v>
      </c>
      <c r="P113" s="38">
        <f>'[1]Annual Expected Cost'!P113</f>
        <v>479465465.1505059</v>
      </c>
      <c r="Q113" s="38">
        <f>'[1]Annual Expected Cost'!Q113</f>
        <v>159821821.71683526</v>
      </c>
      <c r="R113" s="38">
        <f>'[1]Annual Expected Cost'!R113</f>
        <v>111875275.20178469</v>
      </c>
      <c r="S113" s="38">
        <f>'[1]Annual Expected Cost'!S113</f>
        <v>63928728.68673411</v>
      </c>
    </row>
    <row r="114" spans="1:19" x14ac:dyDescent="0.35">
      <c r="A114">
        <v>2133</v>
      </c>
      <c r="B114" s="36">
        <f>'[1]Annual Expected Cost'!B114</f>
        <v>11191679.376246985</v>
      </c>
      <c r="C114" s="36">
        <f>'[1]Annual Expected Cost'!C114</f>
        <v>14358317.339293614</v>
      </c>
      <c r="D114" s="36">
        <f>'[1]Annual Expected Cost'!D114</f>
        <v>15139132.17949689</v>
      </c>
      <c r="E114" s="36">
        <f>'[1]Annual Expected Cost'!E114</f>
        <v>9955389.2125917953</v>
      </c>
      <c r="F114" s="36">
        <f>'[1]Annual Expected Cost'!F114</f>
        <v>8285313.0266014496</v>
      </c>
      <c r="G114" s="36">
        <f>'[1]Annual Expected Cost'!G114</f>
        <v>4966849.9557375191</v>
      </c>
      <c r="H114" s="37">
        <f>'[1]Annual Expected Cost'!H114</f>
        <v>19553747.453696884</v>
      </c>
      <c r="I114" s="37">
        <f>'[1]Annual Expected Cost'!I114</f>
        <v>20791326.406462509</v>
      </c>
      <c r="J114" s="37">
        <f>'[1]Annual Expected Cost'!J114</f>
        <v>13118336.899315631</v>
      </c>
      <c r="K114" s="37">
        <f>'[1]Annual Expected Cost'!K114</f>
        <v>9653115.8315718789</v>
      </c>
      <c r="L114" s="37">
        <f>'[1]Annual Expected Cost'!L114</f>
        <v>8663052.6693593804</v>
      </c>
      <c r="M114" s="37">
        <f>'[1]Annual Expected Cost'!M114</f>
        <v>3712736.8582968768</v>
      </c>
      <c r="N114" s="38">
        <f>'[1]Annual Expected Cost'!N114</f>
        <v>370495733.76406032</v>
      </c>
      <c r="O114" s="38">
        <f>'[1]Annual Expected Cost'!O114</f>
        <v>660448916.70984662</v>
      </c>
      <c r="P114" s="38">
        <f>'[1]Annual Expected Cost'!P114</f>
        <v>483255304.90964389</v>
      </c>
      <c r="Q114" s="38">
        <f>'[1]Annual Expected Cost'!Q114</f>
        <v>161085101.63654795</v>
      </c>
      <c r="R114" s="38">
        <f>'[1]Annual Expected Cost'!R114</f>
        <v>112759571.14558357</v>
      </c>
      <c r="S114" s="38">
        <f>'[1]Annual Expected Cost'!S114</f>
        <v>64434040.65461918</v>
      </c>
    </row>
    <row r="115" spans="1:19" x14ac:dyDescent="0.35">
      <c r="A115">
        <v>2134</v>
      </c>
      <c r="B115" s="36">
        <f>'[1]Annual Expected Cost'!B115</f>
        <v>11370196.493569683</v>
      </c>
      <c r="C115" s="36">
        <f>'[1]Annual Expected Cost'!C115</f>
        <v>14587345.113843277</v>
      </c>
      <c r="D115" s="36">
        <f>'[1]Annual Expected Cost'!D115</f>
        <v>15380614.636650462</v>
      </c>
      <c r="E115" s="36">
        <f>'[1]Annual Expected Cost'!E115</f>
        <v>10114186.415791636</v>
      </c>
      <c r="F115" s="36">
        <f>'[1]Annual Expected Cost'!F115</f>
        <v>8417471.0475651529</v>
      </c>
      <c r="G115" s="36">
        <f>'[1]Annual Expected Cost'!G115</f>
        <v>5046075.575634608</v>
      </c>
      <c r="H115" s="37">
        <f>'[1]Annual Expected Cost'!H115</f>
        <v>19717468.203252349</v>
      </c>
      <c r="I115" s="37">
        <f>'[1]Annual Expected Cost'!I115</f>
        <v>20965409.228774652</v>
      </c>
      <c r="J115" s="37">
        <f>'[1]Annual Expected Cost'!J115</f>
        <v>13228174.870536385</v>
      </c>
      <c r="K115" s="37">
        <f>'[1]Annual Expected Cost'!K115</f>
        <v>9733939.9990739431</v>
      </c>
      <c r="L115" s="37">
        <f>'[1]Annual Expected Cost'!L115</f>
        <v>8735587.178656105</v>
      </c>
      <c r="M115" s="37">
        <f>'[1]Annual Expected Cost'!M115</f>
        <v>3743823.076566902</v>
      </c>
      <c r="N115" s="38">
        <f>'[1]Annual Expected Cost'!N115</f>
        <v>373424243.87472975</v>
      </c>
      <c r="O115" s="38">
        <f>'[1]Annual Expected Cost'!O115</f>
        <v>665669304.29843128</v>
      </c>
      <c r="P115" s="38">
        <f>'[1]Annual Expected Cost'!P115</f>
        <v>487075100.70616925</v>
      </c>
      <c r="Q115" s="38">
        <f>'[1]Annual Expected Cost'!Q115</f>
        <v>162358366.9020564</v>
      </c>
      <c r="R115" s="38">
        <f>'[1]Annual Expected Cost'!R115</f>
        <v>113650856.83143948</v>
      </c>
      <c r="S115" s="38">
        <f>'[1]Annual Expected Cost'!S115</f>
        <v>64943346.760822557</v>
      </c>
    </row>
    <row r="116" spans="1:19" x14ac:dyDescent="0.35">
      <c r="A116">
        <v>2135</v>
      </c>
      <c r="B116" s="36">
        <f>'[1]Annual Expected Cost'!B116</f>
        <v>11551561.115731096</v>
      </c>
      <c r="C116" s="36">
        <f>'[1]Annual Expected Cost'!C116</f>
        <v>14820026.082585245</v>
      </c>
      <c r="D116" s="36">
        <f>'[1]Annual Expected Cost'!D116</f>
        <v>15625948.951124622</v>
      </c>
      <c r="E116" s="36">
        <f>'[1]Annual Expected Cost'!E116</f>
        <v>10275516.573877079</v>
      </c>
      <c r="F116" s="36">
        <f>'[1]Annual Expected Cost'!F116</f>
        <v>8551737.1050567403</v>
      </c>
      <c r="G116" s="36">
        <f>'[1]Annual Expected Cost'!G116</f>
        <v>5126564.9137643818</v>
      </c>
      <c r="H116" s="37">
        <f>'[1]Annual Expected Cost'!H116</f>
        <v>19882559.763385095</v>
      </c>
      <c r="I116" s="37">
        <f>'[1]Annual Expected Cost'!I116</f>
        <v>21140949.621827189</v>
      </c>
      <c r="J116" s="37">
        <f>'[1]Annual Expected Cost'!J116</f>
        <v>13338932.499486202</v>
      </c>
      <c r="K116" s="37">
        <f>'[1]Annual Expected Cost'!K116</f>
        <v>9815440.8958483376</v>
      </c>
      <c r="L116" s="37">
        <f>'[1]Annual Expected Cost'!L116</f>
        <v>8808729.009094663</v>
      </c>
      <c r="M116" s="37">
        <f>'[1]Annual Expected Cost'!M116</f>
        <v>3775169.5753262839</v>
      </c>
      <c r="N116" s="38">
        <f>'[1]Annual Expected Cost'!N116</f>
        <v>376375901.81325984</v>
      </c>
      <c r="O116" s="38">
        <f>'[1]Annual Expected Cost'!O116</f>
        <v>670930955.40624583</v>
      </c>
      <c r="P116" s="38">
        <f>'[1]Annual Expected Cost'!P116</f>
        <v>490925089.32164329</v>
      </c>
      <c r="Q116" s="38">
        <f>'[1]Annual Expected Cost'!Q116</f>
        <v>163641696.44054773</v>
      </c>
      <c r="R116" s="38">
        <f>'[1]Annual Expected Cost'!R116</f>
        <v>114549187.50838342</v>
      </c>
      <c r="S116" s="38">
        <f>'[1]Annual Expected Cost'!S116</f>
        <v>65456678.576219097</v>
      </c>
    </row>
    <row r="117" spans="1:19" x14ac:dyDescent="0.35">
      <c r="A117">
        <v>2136</v>
      </c>
      <c r="B117" s="36">
        <f>'[1]Annual Expected Cost'!B117</f>
        <v>11735818.662934776</v>
      </c>
      <c r="C117" s="36">
        <f>'[1]Annual Expected Cost'!C117</f>
        <v>15056418.517176013</v>
      </c>
      <c r="D117" s="36">
        <f>'[1]Annual Expected Cost'!D117</f>
        <v>15875196.563427275</v>
      </c>
      <c r="E117" s="36">
        <f>'[1]Annual Expected Cost'!E117</f>
        <v>10439420.08970361</v>
      </c>
      <c r="F117" s="36">
        <f>'[1]Annual Expected Cost'!F117</f>
        <v>8688144.824110629</v>
      </c>
      <c r="G117" s="36">
        <f>'[1]Annual Expected Cost'!G117</f>
        <v>5208338.1275427602</v>
      </c>
      <c r="H117" s="37">
        <f>'[1]Annual Expected Cost'!H117</f>
        <v>20049033.611697342</v>
      </c>
      <c r="I117" s="37">
        <f>'[1]Annual Expected Cost'!I117</f>
        <v>21317959.789652873</v>
      </c>
      <c r="J117" s="37">
        <f>'[1]Annual Expected Cost'!J117</f>
        <v>13450617.486328596</v>
      </c>
      <c r="K117" s="37">
        <f>'[1]Annual Expected Cost'!K117</f>
        <v>9897624.1880531181</v>
      </c>
      <c r="L117" s="37">
        <f>'[1]Annual Expected Cost'!L117</f>
        <v>8882483.2456886973</v>
      </c>
      <c r="M117" s="37">
        <f>'[1]Annual Expected Cost'!M117</f>
        <v>3806778.5338665843</v>
      </c>
      <c r="N117" s="38">
        <f>'[1]Annual Expected Cost'!N117</f>
        <v>379350890.54706901</v>
      </c>
      <c r="O117" s="38">
        <f>'[1]Annual Expected Cost'!O117</f>
        <v>676234196.19260132</v>
      </c>
      <c r="P117" s="38">
        <f>'[1]Annual Expected Cost'!P117</f>
        <v>494805509.40922046</v>
      </c>
      <c r="Q117" s="38">
        <f>'[1]Annual Expected Cost'!Q117</f>
        <v>164935169.80307347</v>
      </c>
      <c r="R117" s="38">
        <f>'[1]Annual Expected Cost'!R117</f>
        <v>115454618.86215143</v>
      </c>
      <c r="S117" s="38">
        <f>'[1]Annual Expected Cost'!S117</f>
        <v>65974067.921229392</v>
      </c>
    </row>
    <row r="118" spans="1:19" x14ac:dyDescent="0.35">
      <c r="A118">
        <v>2137</v>
      </c>
      <c r="B118" s="36">
        <f>'[1]Annual Expected Cost'!B118</f>
        <v>11923015.279876424</v>
      </c>
      <c r="C118" s="36">
        <f>'[1]Annual Expected Cost'!C118</f>
        <v>15296581.61875619</v>
      </c>
      <c r="D118" s="36">
        <f>'[1]Annual Expected Cost'!D118</f>
        <v>16128419.894096404</v>
      </c>
      <c r="E118" s="36">
        <f>'[1]Annual Expected Cost'!E118</f>
        <v>10605938.01058775</v>
      </c>
      <c r="F118" s="36">
        <f>'[1]Annual Expected Cost'!F118</f>
        <v>8826728.366110066</v>
      </c>
      <c r="G118" s="36">
        <f>'[1]Annual Expected Cost'!G118</f>
        <v>5291415.6959141502</v>
      </c>
      <c r="H118" s="37">
        <f>'[1]Annual Expected Cost'!H118</f>
        <v>20216901.321891651</v>
      </c>
      <c r="I118" s="37">
        <f>'[1]Annual Expected Cost'!I118</f>
        <v>21496452.038467072</v>
      </c>
      <c r="J118" s="37">
        <f>'[1]Annual Expected Cost'!J118</f>
        <v>13563237.595699461</v>
      </c>
      <c r="K118" s="37">
        <f>'[1]Annual Expected Cost'!K118</f>
        <v>9980495.5892882813</v>
      </c>
      <c r="L118" s="37">
        <f>'[1]Annual Expected Cost'!L118</f>
        <v>8956855.0160279479</v>
      </c>
      <c r="M118" s="37">
        <f>'[1]Annual Expected Cost'!M118</f>
        <v>3838652.1497262628</v>
      </c>
      <c r="N118" s="38">
        <f>'[1]Annual Expected Cost'!N118</f>
        <v>382349394.4898054</v>
      </c>
      <c r="O118" s="38">
        <f>'[1]Annual Expected Cost'!O118</f>
        <v>681579355.3948704</v>
      </c>
      <c r="P118" s="38">
        <f>'[1]Annual Expected Cost'!P118</f>
        <v>498716601.50844181</v>
      </c>
      <c r="Q118" s="38">
        <f>'[1]Annual Expected Cost'!Q118</f>
        <v>166238867.16948059</v>
      </c>
      <c r="R118" s="38">
        <f>'[1]Annual Expected Cost'!R118</f>
        <v>116367207.01863642</v>
      </c>
      <c r="S118" s="38">
        <f>'[1]Annual Expected Cost'!S118</f>
        <v>66495546.867792234</v>
      </c>
    </row>
    <row r="119" spans="1:19" x14ac:dyDescent="0.35">
      <c r="A119">
        <v>2138</v>
      </c>
      <c r="B119" s="36">
        <f>'[1]Annual Expected Cost'!B119</f>
        <v>12113197.84730017</v>
      </c>
      <c r="C119" s="36">
        <f>'[1]Annual Expected Cost'!C119</f>
        <v>15540575.532776576</v>
      </c>
      <c r="D119" s="36">
        <f>'[1]Annual Expected Cost'!D119</f>
        <v>16385682.359332399</v>
      </c>
      <c r="E119" s="36">
        <f>'[1]Annual Expected Cost'!E119</f>
        <v>10775112.038586779</v>
      </c>
      <c r="F119" s="36">
        <f>'[1]Annual Expected Cost'!F119</f>
        <v>8967522.4373423737</v>
      </c>
      <c r="G119" s="36">
        <f>'[1]Annual Expected Cost'!G119</f>
        <v>5375818.4244801141</v>
      </c>
      <c r="H119" s="37">
        <f>'[1]Annual Expected Cost'!H119</f>
        <v>20386174.564575534</v>
      </c>
      <c r="I119" s="37">
        <f>'[1]Annual Expected Cost'!I119</f>
        <v>21676438.777523354</v>
      </c>
      <c r="J119" s="37">
        <f>'[1]Annual Expected Cost'!J119</f>
        <v>13676800.657246877</v>
      </c>
      <c r="K119" s="37">
        <f>'[1]Annual Expected Cost'!K119</f>
        <v>10064060.860992985</v>
      </c>
      <c r="L119" s="37">
        <f>'[1]Annual Expected Cost'!L119</f>
        <v>9031849.4906347319</v>
      </c>
      <c r="M119" s="37">
        <f>'[1]Annual Expected Cost'!M119</f>
        <v>3870792.6388434558</v>
      </c>
      <c r="N119" s="38">
        <f>'[1]Annual Expected Cost'!N119</f>
        <v>385371599.51277816</v>
      </c>
      <c r="O119" s="38">
        <f>'[1]Annual Expected Cost'!O119</f>
        <v>686966764.34886539</v>
      </c>
      <c r="P119" s="38">
        <f>'[1]Annual Expected Cost'!P119</f>
        <v>502658608.06014544</v>
      </c>
      <c r="Q119" s="38">
        <f>'[1]Annual Expected Cost'!Q119</f>
        <v>167552869.35338181</v>
      </c>
      <c r="R119" s="38">
        <f>'[1]Annual Expected Cost'!R119</f>
        <v>117287008.54736726</v>
      </c>
      <c r="S119" s="38">
        <f>'[1]Annual Expected Cost'!S119</f>
        <v>67021147.741352722</v>
      </c>
    </row>
    <row r="120" spans="1:19" x14ac:dyDescent="0.35">
      <c r="A120">
        <v>2139</v>
      </c>
      <c r="B120" s="36">
        <f>'[1]Annual Expected Cost'!B120</f>
        <v>12306413.993739193</v>
      </c>
      <c r="C120" s="36">
        <f>'[1]Annual Expected Cost'!C120</f>
        <v>15788461.36406075</v>
      </c>
      <c r="D120" s="36">
        <f>'[1]Annual Expected Cost'!D120</f>
        <v>16647048.386879761</v>
      </c>
      <c r="E120" s="36">
        <f>'[1]Annual Expected Cost'!E120</f>
        <v>10946984.540942421</v>
      </c>
      <c r="F120" s="36">
        <f>'[1]Annual Expected Cost'!F120</f>
        <v>9110562.297690643</v>
      </c>
      <c r="G120" s="36">
        <f>'[1]Annual Expected Cost'!G120</f>
        <v>5461567.4507098356</v>
      </c>
      <c r="H120" s="37">
        <f>'[1]Annual Expected Cost'!H120</f>
        <v>20556865.108072855</v>
      </c>
      <c r="I120" s="37">
        <f>'[1]Annual Expected Cost'!I120</f>
        <v>21857932.519976202</v>
      </c>
      <c r="J120" s="37">
        <f>'[1]Annual Expected Cost'!J120</f>
        <v>13791314.566175461</v>
      </c>
      <c r="K120" s="37">
        <f>'[1]Annual Expected Cost'!K120</f>
        <v>10148325.812846093</v>
      </c>
      <c r="L120" s="37">
        <f>'[1]Annual Expected Cost'!L120</f>
        <v>9107471.883323418</v>
      </c>
      <c r="M120" s="37">
        <f>'[1]Annual Expected Cost'!M120</f>
        <v>3903202.235710036</v>
      </c>
      <c r="N120" s="38">
        <f>'[1]Annual Expected Cost'!N120</f>
        <v>388417692.95647955</v>
      </c>
      <c r="O120" s="38">
        <f>'[1]Annual Expected Cost'!O120</f>
        <v>692396757.00937653</v>
      </c>
      <c r="P120" s="38">
        <f>'[1]Annual Expected Cost'!P120</f>
        <v>506631773.42149502</v>
      </c>
      <c r="Q120" s="38">
        <f>'[1]Annual Expected Cost'!Q120</f>
        <v>168877257.807165</v>
      </c>
      <c r="R120" s="38">
        <f>'[1]Annual Expected Cost'!R120</f>
        <v>118214080.4650155</v>
      </c>
      <c r="S120" s="38">
        <f>'[1]Annual Expected Cost'!S120</f>
        <v>67550903.122866005</v>
      </c>
    </row>
    <row r="121" spans="1:19" x14ac:dyDescent="0.35">
      <c r="A121">
        <v>2140</v>
      </c>
      <c r="B121" s="36">
        <f>'[1]Annual Expected Cost'!B121</f>
        <v>13286038.619603029</v>
      </c>
      <c r="C121" s="36">
        <f>'[1]Annual Expected Cost'!C121</f>
        <v>17045266.601118613</v>
      </c>
      <c r="D121" s="36">
        <f>'[1]Annual Expected Cost'!D121</f>
        <v>17972199.52806766</v>
      </c>
      <c r="E121" s="36">
        <f>'[1]Annual Expected Cost'!E121</f>
        <v>11818394.818600368</v>
      </c>
      <c r="F121" s="36">
        <f>'[1]Annual Expected Cost'!F121</f>
        <v>9835788.2804037929</v>
      </c>
      <c r="G121" s="36">
        <f>'[1]Annual Expected Cost'!G121</f>
        <v>5896323.3408703357</v>
      </c>
      <c r="H121" s="37">
        <f>'[1]Annual Expected Cost'!H121</f>
        <v>22027708.107399188</v>
      </c>
      <c r="I121" s="37">
        <f>'[1]Annual Expected Cost'!I121</f>
        <v>23421866.848373819</v>
      </c>
      <c r="J121" s="37">
        <f>'[1]Annual Expected Cost'!J121</f>
        <v>14778082.654331097</v>
      </c>
      <c r="K121" s="37">
        <f>'[1]Annual Expected Cost'!K121</f>
        <v>10874438.179602129</v>
      </c>
      <c r="L121" s="37">
        <f>'[1]Annual Expected Cost'!L121</f>
        <v>9759111.1868224237</v>
      </c>
      <c r="M121" s="37">
        <f>'[1]Annual Expected Cost'!M121</f>
        <v>4182476.2229238958</v>
      </c>
      <c r="N121" s="38">
        <f>'[1]Annual Expected Cost'!N121</f>
        <v>416015567.7230587</v>
      </c>
      <c r="O121" s="38">
        <f>'[1]Annual Expected Cost'!O121</f>
        <v>741592968.54980028</v>
      </c>
      <c r="P121" s="38">
        <f>'[1]Annual Expected Cost'!P121</f>
        <v>542629001.37790263</v>
      </c>
      <c r="Q121" s="38">
        <f>'[1]Annual Expected Cost'!Q121</f>
        <v>180876333.79263419</v>
      </c>
      <c r="R121" s="38">
        <f>'[1]Annual Expected Cost'!R121</f>
        <v>126613433.65484396</v>
      </c>
      <c r="S121" s="38">
        <f>'[1]Annual Expected Cost'!S121</f>
        <v>72350533.517053694</v>
      </c>
    </row>
    <row r="122" spans="1:19" x14ac:dyDescent="0.35">
      <c r="A122">
        <v>2141</v>
      </c>
      <c r="B122" s="36">
        <f>'[1]Annual Expected Cost'!B122</f>
        <v>13497962.606636057</v>
      </c>
      <c r="C122" s="36">
        <f>'[1]Annual Expected Cost'!C122</f>
        <v>17317153.576730754</v>
      </c>
      <c r="D122" s="36">
        <f>'[1]Annual Expected Cost'!D122</f>
        <v>18258871.898123965</v>
      </c>
      <c r="E122" s="36">
        <f>'[1]Annual Expected Cost'!E122</f>
        <v>12006908.597763469</v>
      </c>
      <c r="F122" s="36">
        <f>'[1]Annual Expected Cost'!F122</f>
        <v>9992677.7436724305</v>
      </c>
      <c r="G122" s="36">
        <f>'[1]Annual Expected Cost'!G122</f>
        <v>5990374.8777512731</v>
      </c>
      <c r="H122" s="37">
        <f>'[1]Annual Expected Cost'!H122</f>
        <v>22212142.978048526</v>
      </c>
      <c r="I122" s="37">
        <f>'[1]Annual Expected Cost'!I122</f>
        <v>23617974.812102228</v>
      </c>
      <c r="J122" s="37">
        <f>'[1]Annual Expected Cost'!J122</f>
        <v>14901817.440969262</v>
      </c>
      <c r="K122" s="37">
        <f>'[1]Annual Expected Cost'!K122</f>
        <v>10965488.305618891</v>
      </c>
      <c r="L122" s="37">
        <f>'[1]Annual Expected Cost'!L122</f>
        <v>9840822.8383759297</v>
      </c>
      <c r="M122" s="37">
        <f>'[1]Annual Expected Cost'!M122</f>
        <v>4217495.5021611117</v>
      </c>
      <c r="N122" s="38">
        <f>'[1]Annual Expected Cost'!N122</f>
        <v>419303880.34111625</v>
      </c>
      <c r="O122" s="38">
        <f>'[1]Annual Expected Cost'!O122</f>
        <v>747454743.21677244</v>
      </c>
      <c r="P122" s="38">
        <f>'[1]Annual Expected Cost'!P122</f>
        <v>546918104.79276025</v>
      </c>
      <c r="Q122" s="38">
        <f>'[1]Annual Expected Cost'!Q122</f>
        <v>182306034.93092009</v>
      </c>
      <c r="R122" s="38">
        <f>'[1]Annual Expected Cost'!R122</f>
        <v>127614224.45164408</v>
      </c>
      <c r="S122" s="38">
        <f>'[1]Annual Expected Cost'!S122</f>
        <v>72922413.972368047</v>
      </c>
    </row>
    <row r="123" spans="1:19" x14ac:dyDescent="0.35">
      <c r="A123">
        <v>2142</v>
      </c>
      <c r="B123" s="36">
        <f>'[1]Annual Expected Cost'!B123</f>
        <v>13713266.967425767</v>
      </c>
      <c r="C123" s="36">
        <f>'[1]Annual Expected Cost'!C123</f>
        <v>17593377.388441585</v>
      </c>
      <c r="D123" s="36">
        <f>'[1]Annual Expected Cost'!D123</f>
        <v>18550116.944308497</v>
      </c>
      <c r="E123" s="36">
        <f>'[1]Annual Expected Cost'!E123</f>
        <v>12198429.337303154</v>
      </c>
      <c r="F123" s="36">
        <f>'[1]Annual Expected Cost'!F123</f>
        <v>10152069.731698921</v>
      </c>
      <c r="G123" s="36">
        <f>'[1]Annual Expected Cost'!G123</f>
        <v>6085926.6192645365</v>
      </c>
      <c r="H123" s="37">
        <f>'[1]Annual Expected Cost'!H123</f>
        <v>22398122.095668342</v>
      </c>
      <c r="I123" s="37">
        <f>'[1]Annual Expected Cost'!I123</f>
        <v>23815724.759951148</v>
      </c>
      <c r="J123" s="37">
        <f>'[1]Annual Expected Cost'!J123</f>
        <v>15026588.241397748</v>
      </c>
      <c r="K123" s="37">
        <f>'[1]Annual Expected Cost'!K123</f>
        <v>11057300.78140589</v>
      </c>
      <c r="L123" s="37">
        <f>'[1]Annual Expected Cost'!L123</f>
        <v>9923218.6499796454</v>
      </c>
      <c r="M123" s="37">
        <f>'[1]Annual Expected Cost'!M123</f>
        <v>4252807.9928484187</v>
      </c>
      <c r="N123" s="38">
        <f>'[1]Annual Expected Cost'!N123</f>
        <v>422618184.77465624</v>
      </c>
      <c r="O123" s="38">
        <f>'[1]Annual Expected Cost'!O123</f>
        <v>753362851.12003934</v>
      </c>
      <c r="P123" s="38">
        <f>'[1]Annual Expected Cost'!P123</f>
        <v>551241110.57563853</v>
      </c>
      <c r="Q123" s="38">
        <f>'[1]Annual Expected Cost'!Q123</f>
        <v>183747036.85854617</v>
      </c>
      <c r="R123" s="38">
        <f>'[1]Annual Expected Cost'!R123</f>
        <v>128622925.80098234</v>
      </c>
      <c r="S123" s="38">
        <f>'[1]Annual Expected Cost'!S123</f>
        <v>73498814.74341847</v>
      </c>
    </row>
    <row r="124" spans="1:19" x14ac:dyDescent="0.35">
      <c r="A124">
        <v>2143</v>
      </c>
      <c r="B124" s="36">
        <f>'[1]Annual Expected Cost'!B124</f>
        <v>13932005.621903051</v>
      </c>
      <c r="C124" s="36">
        <f>'[1]Annual Expected Cost'!C124</f>
        <v>17874007.212596551</v>
      </c>
      <c r="D124" s="36">
        <f>'[1]Annual Expected Cost'!D124</f>
        <v>18846007.604822341</v>
      </c>
      <c r="E124" s="36">
        <f>'[1]Annual Expected Cost'!E124</f>
        <v>12393005.000878876</v>
      </c>
      <c r="F124" s="36">
        <f>'[1]Annual Expected Cost'!F124</f>
        <v>10314004.161951482</v>
      </c>
      <c r="G124" s="36">
        <f>'[1]Annual Expected Cost'!G124</f>
        <v>6183002.4949918576</v>
      </c>
      <c r="H124" s="37">
        <f>'[1]Annual Expected Cost'!H124</f>
        <v>22585658.390019141</v>
      </c>
      <c r="I124" s="37">
        <f>'[1]Annual Expected Cost'!I124</f>
        <v>24015130.440020353</v>
      </c>
      <c r="J124" s="37">
        <f>'[1]Annual Expected Cost'!J124</f>
        <v>15152403.73001284</v>
      </c>
      <c r="K124" s="37">
        <f>'[1]Annual Expected Cost'!K124</f>
        <v>11149881.990009449</v>
      </c>
      <c r="L124" s="37">
        <f>'[1]Annual Expected Cost'!L124</f>
        <v>10006304.35000848</v>
      </c>
      <c r="M124" s="37">
        <f>'[1]Annual Expected Cost'!M124</f>
        <v>4288416.1500036344</v>
      </c>
      <c r="N124" s="38">
        <f>'[1]Annual Expected Cost'!N124</f>
        <v>425958686.4708336</v>
      </c>
      <c r="O124" s="38">
        <f>'[1]Annual Expected Cost'!O124</f>
        <v>759317658.49148595</v>
      </c>
      <c r="P124" s="38">
        <f>'[1]Annual Expected Cost'!P124</f>
        <v>555598286.70108724</v>
      </c>
      <c r="Q124" s="38">
        <f>'[1]Annual Expected Cost'!Q124</f>
        <v>185199428.90036243</v>
      </c>
      <c r="R124" s="38">
        <f>'[1]Annual Expected Cost'!R124</f>
        <v>129639600.23025371</v>
      </c>
      <c r="S124" s="38">
        <f>'[1]Annual Expected Cost'!S124</f>
        <v>74079771.560144976</v>
      </c>
    </row>
    <row r="125" spans="1:19" x14ac:dyDescent="0.35">
      <c r="A125">
        <v>2144</v>
      </c>
      <c r="B125" s="36">
        <f>'[1]Annual Expected Cost'!B125</f>
        <v>14154233.350069061</v>
      </c>
      <c r="C125" s="36">
        <f>'[1]Annual Expected Cost'!C125</f>
        <v>18159113.328964569</v>
      </c>
      <c r="D125" s="36">
        <f>'[1]Annual Expected Cost'!D125</f>
        <v>19146617.981294967</v>
      </c>
      <c r="E125" s="36">
        <f>'[1]Annual Expected Cost'!E125</f>
        <v>12590684.317212595</v>
      </c>
      <c r="F125" s="36">
        <f>'[1]Annual Expected Cost'!F125</f>
        <v>10478521.588617017</v>
      </c>
      <c r="G125" s="36">
        <f>'[1]Annual Expected Cost'!G125</f>
        <v>6281626.816212819</v>
      </c>
      <c r="H125" s="37">
        <f>'[1]Annual Expected Cost'!H125</f>
        <v>22774764.899120472</v>
      </c>
      <c r="I125" s="37">
        <f>'[1]Annual Expected Cost'!I125</f>
        <v>24216205.715520501</v>
      </c>
      <c r="J125" s="37">
        <f>'[1]Annual Expected Cost'!J125</f>
        <v>15279272.653840316</v>
      </c>
      <c r="K125" s="37">
        <f>'[1]Annual Expected Cost'!K125</f>
        <v>11243238.367920233</v>
      </c>
      <c r="L125" s="37">
        <f>'[1]Annual Expected Cost'!L125</f>
        <v>10090085.714800209</v>
      </c>
      <c r="M125" s="37">
        <f>'[1]Annual Expected Cost'!M125</f>
        <v>4324322.4492000891</v>
      </c>
      <c r="N125" s="38">
        <f>'[1]Annual Expected Cost'!N125</f>
        <v>429325592.50071973</v>
      </c>
      <c r="O125" s="38">
        <f>'[1]Annual Expected Cost'!O125</f>
        <v>765319534.4578048</v>
      </c>
      <c r="P125" s="38">
        <f>'[1]Annual Expected Cost'!P125</f>
        <v>559989903.2618084</v>
      </c>
      <c r="Q125" s="38">
        <f>'[1]Annual Expected Cost'!Q125</f>
        <v>186663301.08726946</v>
      </c>
      <c r="R125" s="38">
        <f>'[1]Annual Expected Cost'!R125</f>
        <v>130664310.76108862</v>
      </c>
      <c r="S125" s="38">
        <f>'[1]Annual Expected Cost'!S125</f>
        <v>74665320.434907794</v>
      </c>
    </row>
    <row r="126" spans="1:19" x14ac:dyDescent="0.35">
      <c r="A126">
        <v>2145</v>
      </c>
      <c r="B126" s="36">
        <f>'[1]Annual Expected Cost'!B126</f>
        <v>14380005.805714091</v>
      </c>
      <c r="C126" s="36">
        <f>'[1]Annual Expected Cost'!C126</f>
        <v>18448767.138338622</v>
      </c>
      <c r="D126" s="36">
        <f>'[1]Annual Expected Cost'!D126</f>
        <v>19452023.357341927</v>
      </c>
      <c r="E126" s="36">
        <f>'[1]Annual Expected Cost'!E126</f>
        <v>12791516.792292187</v>
      </c>
      <c r="F126" s="36">
        <f>'[1]Annual Expected Cost'!F126</f>
        <v>10645663.212757332</v>
      </c>
      <c r="G126" s="36">
        <f>'[1]Annual Expected Cost'!G126</f>
        <v>6381824.281993269</v>
      </c>
      <c r="H126" s="37">
        <f>'[1]Annual Expected Cost'!H126</f>
        <v>22965454.770157374</v>
      </c>
      <c r="I126" s="37">
        <f>'[1]Annual Expected Cost'!I126</f>
        <v>24418964.565736953</v>
      </c>
      <c r="J126" s="37">
        <f>'[1]Annual Expected Cost'!J126</f>
        <v>15407203.833143553</v>
      </c>
      <c r="K126" s="37">
        <f>'[1]Annual Expected Cost'!K126</f>
        <v>11337376.405520728</v>
      </c>
      <c r="L126" s="37">
        <f>'[1]Annual Expected Cost'!L126</f>
        <v>10174568.569057064</v>
      </c>
      <c r="M126" s="37">
        <f>'[1]Annual Expected Cost'!M126</f>
        <v>4360529.3867387408</v>
      </c>
      <c r="N126" s="38">
        <f>'[1]Annual Expected Cost'!N126</f>
        <v>432719111.57213813</v>
      </c>
      <c r="O126" s="38">
        <f>'[1]Annual Expected Cost'!O126</f>
        <v>771368851.06337667</v>
      </c>
      <c r="P126" s="38">
        <f>'[1]Annual Expected Cost'!P126</f>
        <v>564416232.48539758</v>
      </c>
      <c r="Q126" s="38">
        <f>'[1]Annual Expected Cost'!Q126</f>
        <v>188138744.16179919</v>
      </c>
      <c r="R126" s="38">
        <f>'[1]Annual Expected Cost'!R126</f>
        <v>131697120.91325945</v>
      </c>
      <c r="S126" s="38">
        <f>'[1]Annual Expected Cost'!S126</f>
        <v>75255497.664719686</v>
      </c>
    </row>
    <row r="127" spans="1:19" x14ac:dyDescent="0.35">
      <c r="A127">
        <v>2146</v>
      </c>
      <c r="B127" s="36">
        <f>'[1]Annual Expected Cost'!B127</f>
        <v>14609379.53035528</v>
      </c>
      <c r="C127" s="36">
        <f>'[1]Annual Expected Cost'!C127</f>
        <v>18743041.180417046</v>
      </c>
      <c r="D127" s="36">
        <f>'[1]Annual Expected Cost'!D127</f>
        <v>19762300.217418574</v>
      </c>
      <c r="E127" s="36">
        <f>'[1]Annual Expected Cost'!E127</f>
        <v>12995552.721769523</v>
      </c>
      <c r="F127" s="36">
        <f>'[1]Annual Expected Cost'!F127</f>
        <v>10815470.892627358</v>
      </c>
      <c r="G127" s="36">
        <f>'[1]Annual Expected Cost'!G127</f>
        <v>6483619.9853708511</v>
      </c>
      <c r="H127" s="37">
        <f>'[1]Annual Expected Cost'!H127</f>
        <v>23157741.260394387</v>
      </c>
      <c r="I127" s="37">
        <f>'[1]Annual Expected Cost'!I127</f>
        <v>24623421.087001625</v>
      </c>
      <c r="J127" s="37">
        <f>'[1]Annual Expected Cost'!J127</f>
        <v>15536206.162036739</v>
      </c>
      <c r="K127" s="37">
        <f>'[1]Annual Expected Cost'!K127</f>
        <v>11432302.647536468</v>
      </c>
      <c r="L127" s="37">
        <f>'[1]Annual Expected Cost'!L127</f>
        <v>10259758.786250677</v>
      </c>
      <c r="M127" s="37">
        <f>'[1]Annual Expected Cost'!M127</f>
        <v>4397039.4798217183</v>
      </c>
      <c r="N127" s="38">
        <f>'[1]Annual Expected Cost'!N127</f>
        <v>436139454.042602</v>
      </c>
      <c r="O127" s="38">
        <f>'[1]Annual Expected Cost'!O127</f>
        <v>777465983.29333401</v>
      </c>
      <c r="P127" s="38">
        <f>'[1]Annual Expected Cost'!P127</f>
        <v>568877548.75121999</v>
      </c>
      <c r="Q127" s="38">
        <f>'[1]Annual Expected Cost'!Q127</f>
        <v>189625849.58374</v>
      </c>
      <c r="R127" s="38">
        <f>'[1]Annual Expected Cost'!R127</f>
        <v>132738094.70861802</v>
      </c>
      <c r="S127" s="38">
        <f>'[1]Annual Expected Cost'!S127</f>
        <v>75850339.833496004</v>
      </c>
    </row>
    <row r="128" spans="1:19" x14ac:dyDescent="0.35">
      <c r="A128">
        <v>2147</v>
      </c>
      <c r="B128" s="36">
        <f>'[1]Annual Expected Cost'!B128</f>
        <v>14842411.967396632</v>
      </c>
      <c r="C128" s="36">
        <f>'[1]Annual Expected Cost'!C128</f>
        <v>19042009.1519701</v>
      </c>
      <c r="D128" s="36">
        <f>'[1]Annual Expected Cost'!D128</f>
        <v>20077526.26597451</v>
      </c>
      <c r="E128" s="36">
        <f>'[1]Annual Expected Cost'!E128</f>
        <v>13202843.203556307</v>
      </c>
      <c r="F128" s="36">
        <f>'[1]Annual Expected Cost'!F128</f>
        <v>10987987.154157972</v>
      </c>
      <c r="G128" s="36">
        <f>'[1]Annual Expected Cost'!G128</f>
        <v>6587039.4196392028</v>
      </c>
      <c r="H128" s="37">
        <f>'[1]Annual Expected Cost'!H128</f>
        <v>23351637.738097262</v>
      </c>
      <c r="I128" s="37">
        <f>'[1]Annual Expected Cost'!I128</f>
        <v>24829589.493673034</v>
      </c>
      <c r="J128" s="37">
        <f>'[1]Annual Expected Cost'!J128</f>
        <v>15666288.609103223</v>
      </c>
      <c r="K128" s="37">
        <f>'[1]Annual Expected Cost'!K128</f>
        <v>11528023.693491051</v>
      </c>
      <c r="L128" s="37">
        <f>'[1]Annual Expected Cost'!L128</f>
        <v>10345662.289030433</v>
      </c>
      <c r="M128" s="37">
        <f>'[1]Annual Expected Cost'!M128</f>
        <v>4433855.2667273274</v>
      </c>
      <c r="N128" s="38">
        <f>'[1]Annual Expected Cost'!N128</f>
        <v>439586831.93235379</v>
      </c>
      <c r="O128" s="38">
        <f>'[1]Annual Expected Cost'!O128</f>
        <v>783611309.09680462</v>
      </c>
      <c r="P128" s="38">
        <f>'[1]Annual Expected Cost'!P128</f>
        <v>573374128.60741806</v>
      </c>
      <c r="Q128" s="38">
        <f>'[1]Annual Expected Cost'!Q128</f>
        <v>191124709.535806</v>
      </c>
      <c r="R128" s="38">
        <f>'[1]Annual Expected Cost'!R128</f>
        <v>133787296.67506422</v>
      </c>
      <c r="S128" s="38">
        <f>'[1]Annual Expected Cost'!S128</f>
        <v>76449883.814322412</v>
      </c>
    </row>
    <row r="129" spans="1:19" x14ac:dyDescent="0.35">
      <c r="A129">
        <v>2148</v>
      </c>
      <c r="B129" s="36">
        <f>'[1]Annual Expected Cost'!B129</f>
        <v>15079161.476514904</v>
      </c>
      <c r="C129" s="36">
        <f>'[1]Annual Expected Cost'!C129</f>
        <v>19345745.925296254</v>
      </c>
      <c r="D129" s="36">
        <f>'[1]Annual Expected Cost'!D129</f>
        <v>20397780.446913566</v>
      </c>
      <c r="E129" s="36">
        <f>'[1]Annual Expected Cost'!E129</f>
        <v>13413440.150620816</v>
      </c>
      <c r="F129" s="36">
        <f>'[1]Annual Expected Cost'!F129</f>
        <v>11163255.201605994</v>
      </c>
      <c r="G129" s="36">
        <f>'[1]Annual Expected Cost'!G129</f>
        <v>6692108.4847323895</v>
      </c>
      <c r="H129" s="37">
        <f>'[1]Annual Expected Cost'!H129</f>
        <v>23547157.683462322</v>
      </c>
      <c r="I129" s="37">
        <f>'[1]Annual Expected Cost'!I129</f>
        <v>25037484.119124491</v>
      </c>
      <c r="J129" s="37">
        <f>'[1]Annual Expected Cost'!J129</f>
        <v>15797460.218019024</v>
      </c>
      <c r="K129" s="37">
        <f>'[1]Annual Expected Cost'!K129</f>
        <v>11624546.198164942</v>
      </c>
      <c r="L129" s="37">
        <f>'[1]Annual Expected Cost'!L129</f>
        <v>10432285.049635205</v>
      </c>
      <c r="M129" s="37">
        <f>'[1]Annual Expected Cost'!M129</f>
        <v>4470979.3069865163</v>
      </c>
      <c r="N129" s="38">
        <f>'[1]Annual Expected Cost'!N129</f>
        <v>443061458.93750805</v>
      </c>
      <c r="O129" s="38">
        <f>'[1]Annual Expected Cost'!O129</f>
        <v>789805209.41034043</v>
      </c>
      <c r="P129" s="38">
        <f>'[1]Annual Expected Cost'!P129</f>
        <v>577906250.78805399</v>
      </c>
      <c r="Q129" s="38">
        <f>'[1]Annual Expected Cost'!Q129</f>
        <v>192635416.92935133</v>
      </c>
      <c r="R129" s="38">
        <f>'[1]Annual Expected Cost'!R129</f>
        <v>134844791.85054594</v>
      </c>
      <c r="S129" s="38">
        <f>'[1]Annual Expected Cost'!S129</f>
        <v>77054166.771740541</v>
      </c>
    </row>
    <row r="130" spans="1:19" x14ac:dyDescent="0.35">
      <c r="A130">
        <v>2149</v>
      </c>
      <c r="B130" s="36">
        <f>'[1]Annual Expected Cost'!B130</f>
        <v>15319687.348274967</v>
      </c>
      <c r="C130" s="36">
        <f>'[1]Annual Expected Cost'!C130</f>
        <v>19654327.566972923</v>
      </c>
      <c r="D130" s="36">
        <f>'[1]Annual Expected Cost'!D130</f>
        <v>20723142.963364195</v>
      </c>
      <c r="E130" s="36">
        <f>'[1]Annual Expected Cost'!E130</f>
        <v>13627396.303988779</v>
      </c>
      <c r="F130" s="36">
        <f>'[1]Annual Expected Cost'!F130</f>
        <v>11341318.928374104</v>
      </c>
      <c r="G130" s="36">
        <f>'[1]Annual Expected Cost'!G130</f>
        <v>6798853.4937111773</v>
      </c>
      <c r="H130" s="37">
        <f>'[1]Annual Expected Cost'!H130</f>
        <v>23744314.689553671</v>
      </c>
      <c r="I130" s="37">
        <f>'[1]Annual Expected Cost'!I130</f>
        <v>25247119.416740611</v>
      </c>
      <c r="J130" s="37">
        <f>'[1]Annual Expected Cost'!J130</f>
        <v>15929730.108181575</v>
      </c>
      <c r="K130" s="37">
        <f>'[1]Annual Expected Cost'!K130</f>
        <v>11721876.87205814</v>
      </c>
      <c r="L130" s="37">
        <f>'[1]Annual Expected Cost'!L130</f>
        <v>10519633.090308588</v>
      </c>
      <c r="M130" s="37">
        <f>'[1]Annual Expected Cost'!M130</f>
        <v>4508414.1815608228</v>
      </c>
      <c r="N130" s="38">
        <f>'[1]Annual Expected Cost'!N130</f>
        <v>446563550.44329774</v>
      </c>
      <c r="O130" s="38">
        <f>'[1]Annual Expected Cost'!O130</f>
        <v>796048068.18153071</v>
      </c>
      <c r="P130" s="38">
        <f>'[1]Annual Expected Cost'!P130</f>
        <v>582474196.2303884</v>
      </c>
      <c r="Q130" s="38">
        <f>'[1]Annual Expected Cost'!Q130</f>
        <v>194158065.41012946</v>
      </c>
      <c r="R130" s="38">
        <f>'[1]Annual Expected Cost'!R130</f>
        <v>135910645.78709063</v>
      </c>
      <c r="S130" s="38">
        <f>'[1]Annual Expected Cost'!S130</f>
        <v>77663226.164051786</v>
      </c>
    </row>
    <row r="131" spans="1:19" x14ac:dyDescent="0.35">
      <c r="A131">
        <v>2150</v>
      </c>
      <c r="B131" s="36">
        <f>'[1]Annual Expected Cost'!B131</f>
        <v>16509564.080277512</v>
      </c>
      <c r="C131" s="36">
        <f>'[1]Annual Expected Cost'!C131</f>
        <v>21180874.84717774</v>
      </c>
      <c r="D131" s="36">
        <f>'[1]Annual Expected Cost'!D131</f>
        <v>22332704.899290118</v>
      </c>
      <c r="E131" s="36">
        <f>'[1]Annual Expected Cost'!E131</f>
        <v>14685833.164432904</v>
      </c>
      <c r="F131" s="36">
        <f>'[1]Annual Expected Cost'!F131</f>
        <v>12222196.664081415</v>
      </c>
      <c r="G131" s="36">
        <f>'[1]Annual Expected Cost'!G131</f>
        <v>7326918.942603779</v>
      </c>
      <c r="H131" s="37">
        <f>'[1]Annual Expected Cost'!H131</f>
        <v>25397664.437370542</v>
      </c>
      <c r="I131" s="37">
        <f>'[1]Annual Expected Cost'!I131</f>
        <v>27005111.553659819</v>
      </c>
      <c r="J131" s="37">
        <f>'[1]Annual Expected Cost'!J131</f>
        <v>17038939.432666313</v>
      </c>
      <c r="K131" s="37">
        <f>'[1]Annual Expected Cost'!K131</f>
        <v>12538087.507056344</v>
      </c>
      <c r="L131" s="37">
        <f>'[1]Annual Expected Cost'!L131</f>
        <v>11252129.814024927</v>
      </c>
      <c r="M131" s="37">
        <f>'[1]Annual Expected Cost'!M131</f>
        <v>4822341.3488678243</v>
      </c>
      <c r="N131" s="38">
        <f>'[1]Annual Expected Cost'!N131</f>
        <v>477436441.89478803</v>
      </c>
      <c r="O131" s="38">
        <f>'[1]Annual Expected Cost'!O131</f>
        <v>851082352.94288301</v>
      </c>
      <c r="P131" s="38">
        <f>'[1]Annual Expected Cost'!P131</f>
        <v>622743185.08015835</v>
      </c>
      <c r="Q131" s="38">
        <f>'[1]Annual Expected Cost'!Q131</f>
        <v>207581061.69338611</v>
      </c>
      <c r="R131" s="38">
        <f>'[1]Annual Expected Cost'!R131</f>
        <v>145306743.1853703</v>
      </c>
      <c r="S131" s="38">
        <f>'[1]Annual Expected Cost'!S131</f>
        <v>83032424.67735444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4674-4819-414B-A137-D51BA2425BC2}">
  <dimension ref="A1:AA131"/>
  <sheetViews>
    <sheetView topLeftCell="D1" workbookViewId="0">
      <selection activeCell="V4" sqref="V4"/>
    </sheetView>
  </sheetViews>
  <sheetFormatPr defaultColWidth="8.81640625" defaultRowHeight="14.5" x14ac:dyDescent="0.35"/>
  <cols>
    <col min="1" max="3" width="11" customWidth="1"/>
    <col min="4" max="11" width="11.1796875" bestFit="1" customWidth="1"/>
    <col min="12" max="15" width="10.1796875" bestFit="1" customWidth="1"/>
    <col min="16" max="18" width="13.81640625" bestFit="1" customWidth="1"/>
    <col min="19" max="21" width="12.1796875" bestFit="1" customWidth="1"/>
    <col min="22" max="22" width="23.81640625" bestFit="1" customWidth="1"/>
    <col min="23" max="24" width="13.81640625" bestFit="1" customWidth="1"/>
    <col min="25" max="27" width="12.1796875" bestFit="1" customWidth="1"/>
  </cols>
  <sheetData>
    <row r="1" spans="1:27" x14ac:dyDescent="0.35">
      <c r="A1" t="s">
        <v>7</v>
      </c>
      <c r="D1" s="30"/>
      <c r="E1" s="30"/>
      <c r="F1" s="30"/>
      <c r="G1" s="30"/>
      <c r="H1" s="30"/>
      <c r="I1" s="30"/>
      <c r="J1" s="32"/>
      <c r="K1" s="32"/>
      <c r="L1" s="32"/>
      <c r="M1" s="32"/>
      <c r="N1" s="32"/>
      <c r="O1" s="32"/>
      <c r="P1" s="34"/>
      <c r="Q1" s="34"/>
      <c r="R1" s="34"/>
      <c r="S1" s="34"/>
      <c r="T1" s="34"/>
      <c r="U1" s="34"/>
      <c r="V1" s="83"/>
      <c r="W1" s="83"/>
      <c r="X1" s="83"/>
      <c r="Y1" s="83"/>
      <c r="Z1" s="83"/>
      <c r="AA1" s="83"/>
    </row>
    <row r="2" spans="1:27" x14ac:dyDescent="0.35">
      <c r="D2" s="31" t="s">
        <v>126</v>
      </c>
      <c r="E2" s="30"/>
      <c r="F2" s="30"/>
      <c r="G2" s="30"/>
      <c r="H2" s="30"/>
      <c r="I2" s="30"/>
      <c r="J2" s="33" t="s">
        <v>127</v>
      </c>
      <c r="K2" s="32"/>
      <c r="L2" s="32"/>
      <c r="M2" s="32"/>
      <c r="N2" s="32"/>
      <c r="O2" s="32"/>
      <c r="P2" s="35" t="s">
        <v>128</v>
      </c>
      <c r="Q2" s="34"/>
      <c r="R2" s="34"/>
      <c r="S2" s="34"/>
      <c r="T2" s="34"/>
      <c r="U2" s="34"/>
      <c r="V2" s="82" t="s">
        <v>184</v>
      </c>
      <c r="W2" s="83"/>
      <c r="X2" s="83"/>
      <c r="Y2" s="83"/>
      <c r="Z2" s="83"/>
      <c r="AA2" s="83"/>
    </row>
    <row r="3" spans="1:27" x14ac:dyDescent="0.35">
      <c r="A3" s="1" t="s">
        <v>0</v>
      </c>
      <c r="B3" t="str">
        <f>'[2]Total Frequency Model'!B3</f>
        <v>Decade</v>
      </c>
      <c r="C3" t="str">
        <f>'[2]Total Frequency Model'!L3</f>
        <v>Very High Emissions</v>
      </c>
      <c r="D3" s="31" t="s">
        <v>1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3" t="s">
        <v>1</v>
      </c>
      <c r="K3" s="33" t="s">
        <v>2</v>
      </c>
      <c r="L3" s="33" t="s">
        <v>3</v>
      </c>
      <c r="M3" s="33" t="s">
        <v>4</v>
      </c>
      <c r="N3" s="33" t="s">
        <v>5</v>
      </c>
      <c r="O3" s="33" t="s">
        <v>6</v>
      </c>
      <c r="P3" s="35" t="s">
        <v>1</v>
      </c>
      <c r="Q3" s="35" t="s">
        <v>2</v>
      </c>
      <c r="R3" s="35" t="s">
        <v>3</v>
      </c>
      <c r="S3" s="35" t="s">
        <v>4</v>
      </c>
      <c r="T3" s="35" t="s">
        <v>5</v>
      </c>
      <c r="U3" s="35" t="s">
        <v>6</v>
      </c>
      <c r="V3" s="82" t="s">
        <v>1</v>
      </c>
      <c r="W3" s="82" t="s">
        <v>2</v>
      </c>
      <c r="X3" s="82" t="s">
        <v>3</v>
      </c>
      <c r="Y3" s="82" t="s">
        <v>4</v>
      </c>
      <c r="Z3" s="82" t="s">
        <v>5</v>
      </c>
      <c r="AA3" s="82" t="s">
        <v>6</v>
      </c>
    </row>
    <row r="4" spans="1:27" x14ac:dyDescent="0.35">
      <c r="A4">
        <v>2023</v>
      </c>
      <c r="B4">
        <v>2020</v>
      </c>
      <c r="C4">
        <f>'[2]Total Frequency Model'!L4</f>
        <v>1</v>
      </c>
      <c r="D4" s="36">
        <f>'Total Cost'!B4/(1+Assumptions!$D$49)^($A4-2022)</f>
        <v>640141.42405426339</v>
      </c>
      <c r="E4" s="36">
        <f>'Total Cost'!C4/(1+Assumptions!$D$49)^($A4-2022)</f>
        <v>821266.710705276</v>
      </c>
      <c r="F4" s="36">
        <f>'Total Cost'!D4/(1+Assumptions!$D$49)^($A4-2022)</f>
        <v>865927.74029045703</v>
      </c>
      <c r="G4" s="36">
        <f>'Total Cost'!E4/(1+Assumptions!$D$49)^($A4-2022)</f>
        <v>569428.12721106003</v>
      </c>
      <c r="H4" s="36">
        <f>'Total Cost'!F4/(1+Assumptions!$D$49)^($A4-2022)</f>
        <v>473903.14726497792</v>
      </c>
      <c r="I4" s="36">
        <f>'Total Cost'!G4/(1+Assumptions!$D$49)^($A4-2022)</f>
        <v>284093.77152795799</v>
      </c>
      <c r="J4" s="37">
        <f>'Total Cost'!H4/(1+Assumptions!$D$49)^($A4-2022)</f>
        <v>2665170.8819657741</v>
      </c>
      <c r="K4" s="37">
        <f>'Total Cost'!I4/(1+Assumptions!$D$49)^($A4-2022)</f>
        <v>2841168.1939310753</v>
      </c>
      <c r="L4" s="37">
        <f>'Total Cost'!J4/(1+Assumptions!$D$49)^($A4-2022)</f>
        <v>1799296.8721149031</v>
      </c>
      <c r="M4" s="37">
        <f>'Total Cost'!K4/(1+Assumptions!$D$49)^($A4-2022)</f>
        <v>1347295.9173066926</v>
      </c>
      <c r="N4" s="37">
        <f>'Total Cost'!L4/(1+Assumptions!$D$49)^($A4-2022)</f>
        <v>1201218.6859093516</v>
      </c>
      <c r="O4" s="37">
        <f>'Total Cost'!M4/(1+Assumptions!$D$49)^($A4-2022)</f>
        <v>512498.47606366267</v>
      </c>
      <c r="P4" s="38">
        <f>'Total Cost'!N4/(1+Assumptions!$D$49)^($A4-2022)</f>
        <v>60127828.85707321</v>
      </c>
      <c r="Q4" s="38">
        <f>'Total Cost'!O4/(1+Assumptions!$D$49)^($A4-2022)</f>
        <v>108162688.08243296</v>
      </c>
      <c r="R4" s="38">
        <f>'Total Cost'!P4/(1+Assumptions!$D$49)^($A4-2022)</f>
        <v>80175506.017653525</v>
      </c>
      <c r="S4" s="38">
        <f>'Total Cost'!Q4/(1+Assumptions!$D$49)^($A4-2022)</f>
        <v>28360959.042089131</v>
      </c>
      <c r="T4" s="38">
        <f>'Total Cost'!R4/(1+Assumptions!$D$49)^($A4-2022)</f>
        <v>19420167.647040647</v>
      </c>
      <c r="U4" s="38">
        <f>'Total Cost'!S4/(1+Assumptions!$D$49)^($A4-2022)</f>
        <v>10928502.344602007</v>
      </c>
      <c r="V4" s="84">
        <f>SUM(D4,J4,P4)</f>
        <v>63433141.163093247</v>
      </c>
      <c r="W4" s="84">
        <f t="shared" ref="W4:W67" si="0">SUM(E4,K4,Q4)</f>
        <v>111825122.98706931</v>
      </c>
      <c r="X4" s="84">
        <f t="shared" ref="X4:X67" si="1">SUM(F4,L4,R4)</f>
        <v>82840730.630058885</v>
      </c>
      <c r="Y4" s="84">
        <f t="shared" ref="Y4:Y67" si="2">SUM(G4,M4,S4)</f>
        <v>30277683.086606883</v>
      </c>
      <c r="Z4" s="84">
        <f t="shared" ref="Z4:Z67" si="3">SUM(H4,N4,T4)</f>
        <v>21095289.480214976</v>
      </c>
      <c r="AA4" s="84">
        <f t="shared" ref="AA4:AA67" si="4">SUM(I4,O4,U4)</f>
        <v>11725094.592193628</v>
      </c>
    </row>
    <row r="5" spans="1:27" x14ac:dyDescent="0.35">
      <c r="A5">
        <v>2024</v>
      </c>
      <c r="B5">
        <v>2020</v>
      </c>
      <c r="C5">
        <f>'[2]Total Frequency Model'!L5</f>
        <v>1</v>
      </c>
      <c r="D5" s="36">
        <f>'Total Cost'!B5/(1+Assumptions!$D$49)^($A5-2022)</f>
        <v>616120.22381980298</v>
      </c>
      <c r="E5" s="36">
        <f>'Total Cost'!C5/(1+Assumptions!$D$49)^($A5-2022)</f>
        <v>790448.81428044511</v>
      </c>
      <c r="F5" s="36">
        <f>'Total Cost'!D5/(1+Assumptions!$D$49)^($A5-2022)</f>
        <v>833433.94617484976</v>
      </c>
      <c r="G5" s="36">
        <f>'Total Cost'!E5/(1+Assumptions!$D$49)^($A5-2022)</f>
        <v>548060.431653662</v>
      </c>
      <c r="H5" s="36">
        <f>'Total Cost'!F5/(1+Assumptions!$D$49)^($A5-2022)</f>
        <v>456120.01065729605</v>
      </c>
      <c r="I5" s="36">
        <f>'Total Cost'!G5/(1+Assumptions!$D$49)^($A5-2022)</f>
        <v>273433.20010607538</v>
      </c>
      <c r="J5" s="37">
        <f>'Total Cost'!H5/(1+Assumptions!$D$49)^($A5-2022)</f>
        <v>2546689.3250184092</v>
      </c>
      <c r="K5" s="37">
        <f>'Total Cost'!I5/(1+Assumptions!$D$49)^($A5-2022)</f>
        <v>2714902.2836636445</v>
      </c>
      <c r="L5" s="37">
        <f>'Total Cost'!J5/(1+Assumptions!$D$49)^($A5-2022)</f>
        <v>1719369.3563497253</v>
      </c>
      <c r="M5" s="37">
        <f>'Total Cost'!K5/(1+Assumptions!$D$49)^($A5-2022)</f>
        <v>1287572.5406800637</v>
      </c>
      <c r="N5" s="37">
        <f>'Total Cost'!L5/(1+Assumptions!$D$49)^($A5-2022)</f>
        <v>1147928.8406698806</v>
      </c>
      <c r="O5" s="37">
        <f>'Total Cost'!M5/(1+Assumptions!$D$49)^($A5-2022)</f>
        <v>489750.109577931</v>
      </c>
      <c r="P5" s="38">
        <f>'Total Cost'!N5/(1+Assumptions!$D$49)^($A5-2022)</f>
        <v>57465980.152446404</v>
      </c>
      <c r="Q5" s="38">
        <f>'Total Cost'!O5/(1+Assumptions!$D$49)^($A5-2022)</f>
        <v>103379034.67077562</v>
      </c>
      <c r="R5" s="38">
        <f>'Total Cost'!P5/(1+Assumptions!$D$49)^($A5-2022)</f>
        <v>76634530.12934868</v>
      </c>
      <c r="S5" s="38">
        <f>'Total Cost'!Q5/(1+Assumptions!$D$49)^($A5-2022)</f>
        <v>27116060.135227364</v>
      </c>
      <c r="T5" s="38">
        <f>'Total Cost'!R5/(1+Assumptions!$D$49)^($A5-2022)</f>
        <v>18565811.702899296</v>
      </c>
      <c r="U5" s="38">
        <f>'Total Cost'!S5/(1+Assumptions!$D$49)^($A5-2022)</f>
        <v>10446959.894890705</v>
      </c>
      <c r="V5" s="84">
        <f t="shared" ref="V5:V68" si="5">SUM(D5,J5,P5)</f>
        <v>60628789.701284617</v>
      </c>
      <c r="W5" s="84">
        <f t="shared" si="0"/>
        <v>106884385.76871972</v>
      </c>
      <c r="X5" s="84">
        <f t="shared" si="1"/>
        <v>79187333.431873262</v>
      </c>
      <c r="Y5" s="84">
        <f t="shared" si="2"/>
        <v>28951693.107561089</v>
      </c>
      <c r="Z5" s="84">
        <f t="shared" si="3"/>
        <v>20169860.554226473</v>
      </c>
      <c r="AA5" s="84">
        <f t="shared" si="4"/>
        <v>11210143.204574712</v>
      </c>
    </row>
    <row r="6" spans="1:27" x14ac:dyDescent="0.35">
      <c r="A6">
        <v>2025</v>
      </c>
      <c r="B6">
        <v>2020</v>
      </c>
      <c r="C6">
        <f>'[2]Total Frequency Model'!L6</f>
        <v>1</v>
      </c>
      <c r="D6" s="36">
        <f>'Total Cost'!B6/(1+Assumptions!$D$49)^($A6-2022)</f>
        <v>593000.41512012179</v>
      </c>
      <c r="E6" s="36">
        <f>'Total Cost'!C6/(1+Assumptions!$D$49)^($A6-2022)</f>
        <v>760787.35428201687</v>
      </c>
      <c r="F6" s="36">
        <f>'Total Cost'!D6/(1+Assumptions!$D$49)^($A6-2022)</f>
        <v>802159.47626714152</v>
      </c>
      <c r="G6" s="36">
        <f>'Total Cost'!E6/(1+Assumptions!$D$49)^($A6-2022)</f>
        <v>527494.55531034095</v>
      </c>
      <c r="H6" s="36">
        <f>'Total Cost'!F6/(1+Assumptions!$D$49)^($A6-2022)</f>
        <v>439004.18328660179</v>
      </c>
      <c r="I6" s="36">
        <f>'Total Cost'!G6/(1+Assumptions!$D$49)^($A6-2022)</f>
        <v>263172.66484982154</v>
      </c>
      <c r="J6" s="37">
        <f>'Total Cost'!H6/(1+Assumptions!$D$49)^($A6-2022)</f>
        <v>2433478.5206326456</v>
      </c>
      <c r="K6" s="37">
        <f>'Total Cost'!I6/(1+Assumptions!$D$49)^($A6-2022)</f>
        <v>2594251.8614614853</v>
      </c>
      <c r="L6" s="37">
        <f>'Total Cost'!J6/(1+Assumptions!$D$49)^($A6-2022)</f>
        <v>1642995.0834919796</v>
      </c>
      <c r="M6" s="37">
        <f>'Total Cost'!K6/(1+Assumptions!$D$49)^($A6-2022)</f>
        <v>1230499.2835971355</v>
      </c>
      <c r="N6" s="37">
        <f>'Total Cost'!L6/(1+Assumptions!$D$49)^($A6-2022)</f>
        <v>1097005.2847054782</v>
      </c>
      <c r="O6" s="37">
        <f>'Total Cost'!M6/(1+Assumptions!$D$49)^($A6-2022)</f>
        <v>468012.34905162558</v>
      </c>
      <c r="P6" s="38">
        <f>'Total Cost'!N6/(1+Assumptions!$D$49)^($A6-2022)</f>
        <v>54922224.150918365</v>
      </c>
      <c r="Q6" s="38">
        <f>'Total Cost'!O6/(1+Assumptions!$D$49)^($A6-2022)</f>
        <v>98807418.832829669</v>
      </c>
      <c r="R6" s="38">
        <f>'Total Cost'!P6/(1+Assumptions!$D$49)^($A6-2022)</f>
        <v>73250311.982799128</v>
      </c>
      <c r="S6" s="38">
        <f>'Total Cost'!Q6/(1+Assumptions!$D$49)^($A6-2022)</f>
        <v>25925962.883260116</v>
      </c>
      <c r="T6" s="38">
        <f>'Total Cost'!R6/(1+Assumptions!$D$49)^($A6-2022)</f>
        <v>17749142.940832295</v>
      </c>
      <c r="U6" s="38">
        <f>'Total Cost'!S6/(1+Assumptions!$D$49)^($A6-2022)</f>
        <v>9986690.0337125398</v>
      </c>
      <c r="V6" s="84">
        <f t="shared" si="5"/>
        <v>57948703.086671129</v>
      </c>
      <c r="W6" s="84">
        <f t="shared" si="0"/>
        <v>102162458.04857317</v>
      </c>
      <c r="X6" s="84">
        <f t="shared" si="1"/>
        <v>75695466.542558253</v>
      </c>
      <c r="Y6" s="84">
        <f t="shared" si="2"/>
        <v>27683956.722167592</v>
      </c>
      <c r="Z6" s="84">
        <f t="shared" si="3"/>
        <v>19285152.408824373</v>
      </c>
      <c r="AA6" s="84">
        <f t="shared" si="4"/>
        <v>10717875.047613988</v>
      </c>
    </row>
    <row r="7" spans="1:27" x14ac:dyDescent="0.35">
      <c r="A7">
        <v>2026</v>
      </c>
      <c r="B7">
        <v>2020</v>
      </c>
      <c r="C7">
        <f>'[2]Total Frequency Model'!L7</f>
        <v>1</v>
      </c>
      <c r="D7" s="36">
        <f>'Total Cost'!B7/(1+Assumptions!$D$49)^($A7-2022)</f>
        <v>570748.17338812747</v>
      </c>
      <c r="E7" s="36">
        <f>'Total Cost'!C7/(1+Assumptions!$D$49)^($A7-2022)</f>
        <v>732238.93562585348</v>
      </c>
      <c r="F7" s="36">
        <f>'Total Cost'!D7/(1+Assumptions!$D$49)^($A7-2022)</f>
        <v>772058.57562967623</v>
      </c>
      <c r="G7" s="36">
        <f>'Total Cost'!E7/(1+Assumptions!$D$49)^($A7-2022)</f>
        <v>507700.41004874127</v>
      </c>
      <c r="H7" s="36">
        <f>'Total Cost'!F7/(1+Assumptions!$D$49)^($A7-2022)</f>
        <v>422530.62448500906</v>
      </c>
      <c r="I7" s="36">
        <f>'Total Cost'!G7/(1+Assumptions!$D$49)^($A7-2022)</f>
        <v>253297.15446876199</v>
      </c>
      <c r="J7" s="37">
        <f>'Total Cost'!H7/(1+Assumptions!$D$49)^($A7-2022)</f>
        <v>2325303.8538810611</v>
      </c>
      <c r="K7" s="37">
        <f>'Total Cost'!I7/(1+Assumptions!$D$49)^($A7-2022)</f>
        <v>2478967.0284293229</v>
      </c>
      <c r="L7" s="37">
        <f>'Total Cost'!J7/(1+Assumptions!$D$49)^($A7-2022)</f>
        <v>1570015.9835888601</v>
      </c>
      <c r="M7" s="37">
        <f>'Total Cost'!K7/(1+Assumptions!$D$49)^($A7-2022)</f>
        <v>1175958.4461104227</v>
      </c>
      <c r="N7" s="37">
        <f>'Total Cost'!L7/(1+Assumptions!$D$49)^($A7-2022)</f>
        <v>1048342.8591085203</v>
      </c>
      <c r="O7" s="37">
        <f>'Total Cost'!M7/(1+Assumptions!$D$49)^($A7-2022)</f>
        <v>447240.26368593535</v>
      </c>
      <c r="P7" s="38">
        <f>'Total Cost'!N7/(1+Assumptions!$D$49)^($A7-2022)</f>
        <v>52491311.489188015</v>
      </c>
      <c r="Q7" s="38">
        <f>'Total Cost'!O7/(1+Assumptions!$D$49)^($A7-2022)</f>
        <v>94438422.827784061</v>
      </c>
      <c r="R7" s="38">
        <f>'Total Cost'!P7/(1+Assumptions!$D$49)^($A7-2022)</f>
        <v>70015897.059823558</v>
      </c>
      <c r="S7" s="38">
        <f>'Total Cost'!Q7/(1+Assumptions!$D$49)^($A7-2022)</f>
        <v>24788248.487527214</v>
      </c>
      <c r="T7" s="38">
        <f>'Total Cost'!R7/(1+Assumptions!$D$49)^($A7-2022)</f>
        <v>16968494.807317823</v>
      </c>
      <c r="U7" s="38">
        <f>'Total Cost'!S7/(1+Assumptions!$D$49)^($A7-2022)</f>
        <v>9546750.8246132564</v>
      </c>
      <c r="V7" s="84">
        <f t="shared" si="5"/>
        <v>55387363.5164572</v>
      </c>
      <c r="W7" s="84">
        <f t="shared" si="0"/>
        <v>97649628.791839242</v>
      </c>
      <c r="X7" s="84">
        <f t="shared" si="1"/>
        <v>72357971.619042099</v>
      </c>
      <c r="Y7" s="84">
        <f t="shared" si="2"/>
        <v>26471907.343686379</v>
      </c>
      <c r="Z7" s="84">
        <f t="shared" si="3"/>
        <v>18439368.290911354</v>
      </c>
      <c r="AA7" s="84">
        <f t="shared" si="4"/>
        <v>10247288.242767954</v>
      </c>
    </row>
    <row r="8" spans="1:27" x14ac:dyDescent="0.35">
      <c r="A8">
        <v>2027</v>
      </c>
      <c r="B8">
        <v>2020</v>
      </c>
      <c r="C8">
        <f>'[2]Total Frequency Model'!L8</f>
        <v>1</v>
      </c>
      <c r="D8" s="36">
        <f>'Total Cost'!B8/(1+Assumptions!$D$49)^($A8-2022)</f>
        <v>549330.94331796945</v>
      </c>
      <c r="E8" s="36">
        <f>'Total Cost'!C8/(1+Assumptions!$D$49)^($A8-2022)</f>
        <v>704761.79162111599</v>
      </c>
      <c r="F8" s="36">
        <f>'Total Cost'!D8/(1+Assumptions!$D$49)^($A8-2022)</f>
        <v>743087.20627120673</v>
      </c>
      <c r="G8" s="36">
        <f>'Total Cost'!E8/(1+Assumptions!$D$49)^($A8-2022)</f>
        <v>488649.03678865888</v>
      </c>
      <c r="H8" s="36">
        <f>'Total Cost'!F8/(1+Assumptions!$D$49)^($A8-2022)</f>
        <v>406675.23323152005</v>
      </c>
      <c r="I8" s="36">
        <f>'Total Cost'!G8/(1+Assumptions!$D$49)^($A8-2022)</f>
        <v>243792.22096863374</v>
      </c>
      <c r="J8" s="37">
        <f>'Total Cost'!H8/(1+Assumptions!$D$49)^($A8-2022)</f>
        <v>2221941.1586890537</v>
      </c>
      <c r="K8" s="37">
        <f>'Total Cost'!I8/(1+Assumptions!$D$49)^($A8-2022)</f>
        <v>2368809.0128190373</v>
      </c>
      <c r="L8" s="37">
        <f>'Total Cost'!J8/(1+Assumptions!$D$49)^($A8-2022)</f>
        <v>1500281.0228293494</v>
      </c>
      <c r="M8" s="37">
        <f>'Total Cost'!K8/(1+Assumptions!$D$49)^($A8-2022)</f>
        <v>1123837.5598393653</v>
      </c>
      <c r="N8" s="37">
        <f>'Total Cost'!L8/(1+Assumptions!$D$49)^($A8-2022)</f>
        <v>1001841.0816529918</v>
      </c>
      <c r="O8" s="37">
        <f>'Total Cost'!M8/(1+Assumptions!$D$49)^($A8-2022)</f>
        <v>427390.9216153184</v>
      </c>
      <c r="P8" s="38">
        <f>'Total Cost'!N8/(1+Assumptions!$D$49)^($A8-2022)</f>
        <v>50168226.553850144</v>
      </c>
      <c r="Q8" s="38">
        <f>'Total Cost'!O8/(1+Assumptions!$D$49)^($A8-2022)</f>
        <v>90263047.975064799</v>
      </c>
      <c r="R8" s="38">
        <f>'Total Cost'!P8/(1+Assumptions!$D$49)^($A8-2022)</f>
        <v>66924639.977914371</v>
      </c>
      <c r="S8" s="38">
        <f>'Total Cost'!Q8/(1+Assumptions!$D$49)^($A8-2022)</f>
        <v>23700605.166850105</v>
      </c>
      <c r="T8" s="38">
        <f>'Total Cost'!R8/(1+Assumptions!$D$49)^($A8-2022)</f>
        <v>16222274.610804709</v>
      </c>
      <c r="U8" s="38">
        <f>'Total Cost'!S8/(1+Assumptions!$D$49)^($A8-2022)</f>
        <v>9126242.1282296311</v>
      </c>
      <c r="V8" s="84">
        <f t="shared" si="5"/>
        <v>52939498.655857168</v>
      </c>
      <c r="W8" s="84">
        <f t="shared" si="0"/>
        <v>93336618.779504955</v>
      </c>
      <c r="X8" s="84">
        <f t="shared" si="1"/>
        <v>69168008.207014933</v>
      </c>
      <c r="Y8" s="84">
        <f t="shared" si="2"/>
        <v>25313091.76347813</v>
      </c>
      <c r="Z8" s="84">
        <f t="shared" si="3"/>
        <v>17630790.92568922</v>
      </c>
      <c r="AA8" s="84">
        <f t="shared" si="4"/>
        <v>9797425.2708135825</v>
      </c>
    </row>
    <row r="9" spans="1:27" x14ac:dyDescent="0.35">
      <c r="A9">
        <v>2028</v>
      </c>
      <c r="B9">
        <v>2020</v>
      </c>
      <c r="C9">
        <f>'[2]Total Frequency Model'!L9</f>
        <v>1</v>
      </c>
      <c r="D9" s="36">
        <f>'Total Cost'!B9/(1+Assumptions!$D$49)^($A9-2022)</f>
        <v>528717.39123622281</v>
      </c>
      <c r="E9" s="36">
        <f>'Total Cost'!C9/(1+Assumptions!$D$49)^($A9-2022)</f>
        <v>678315.72286507662</v>
      </c>
      <c r="F9" s="36">
        <f>'Total Cost'!D9/(1+Assumptions!$D$49)^($A9-2022)</f>
        <v>715202.98271876655</v>
      </c>
      <c r="G9" s="36">
        <f>'Total Cost'!E9/(1+Assumptions!$D$49)^($A9-2022)</f>
        <v>470312.56313454709</v>
      </c>
      <c r="H9" s="36">
        <f>'Total Cost'!F9/(1+Assumptions!$D$49)^($A9-2022)</f>
        <v>391414.81289193244</v>
      </c>
      <c r="I9" s="36">
        <f>'Total Cost'!G9/(1+Assumptions!$D$49)^($A9-2022)</f>
        <v>234643.95851375005</v>
      </c>
      <c r="J9" s="37">
        <f>'Total Cost'!H9/(1+Assumptions!$D$49)^($A9-2022)</f>
        <v>2123176.2522660289</v>
      </c>
      <c r="K9" s="37">
        <f>'Total Cost'!I9/(1+Assumptions!$D$49)^($A9-2022)</f>
        <v>2263549.6743319817</v>
      </c>
      <c r="L9" s="37">
        <f>'Total Cost'!J9/(1+Assumptions!$D$49)^($A9-2022)</f>
        <v>1433645.8901799091</v>
      </c>
      <c r="M9" s="37">
        <f>'Total Cost'!K9/(1+Assumptions!$D$49)^($A9-2022)</f>
        <v>1074029.1552728165</v>
      </c>
      <c r="N9" s="37">
        <f>'Total Cost'!L9/(1+Assumptions!$D$49)^($A9-2022)</f>
        <v>957403.93867817672</v>
      </c>
      <c r="O9" s="37">
        <f>'Total Cost'!M9/(1+Assumptions!$D$49)^($A9-2022)</f>
        <v>408423.300923948</v>
      </c>
      <c r="P9" s="38">
        <f>'Total Cost'!N9/(1+Assumptions!$D$49)^($A9-2022)</f>
        <v>47948177.056289069</v>
      </c>
      <c r="Q9" s="38">
        <f>'Total Cost'!O9/(1+Assumptions!$D$49)^($A9-2022)</f>
        <v>86272695.976670191</v>
      </c>
      <c r="R9" s="38">
        <f>'Total Cost'!P9/(1+Assumptions!$D$49)^($A9-2022)</f>
        <v>63970190.724718943</v>
      </c>
      <c r="S9" s="38">
        <f>'Total Cost'!Q9/(1+Assumptions!$D$49)^($A9-2022)</f>
        <v>22660823.41221885</v>
      </c>
      <c r="T9" s="38">
        <f>'Total Cost'!R9/(1+Assumptions!$D$49)^($A9-2022)</f>
        <v>15508960.241453102</v>
      </c>
      <c r="U9" s="38">
        <f>'Total Cost'!S9/(1+Assumptions!$D$49)^($A9-2022)</f>
        <v>8724303.7440306507</v>
      </c>
      <c r="V9" s="84">
        <f t="shared" si="5"/>
        <v>50600070.69979132</v>
      </c>
      <c r="W9" s="84">
        <f t="shared" si="0"/>
        <v>89214561.373867244</v>
      </c>
      <c r="X9" s="84">
        <f t="shared" si="1"/>
        <v>66119039.597617619</v>
      </c>
      <c r="Y9" s="84">
        <f t="shared" si="2"/>
        <v>24205165.130626213</v>
      </c>
      <c r="Z9" s="84">
        <f t="shared" si="3"/>
        <v>16857778.993023209</v>
      </c>
      <c r="AA9" s="84">
        <f t="shared" si="4"/>
        <v>9367371.0034683496</v>
      </c>
    </row>
    <row r="10" spans="1:27" x14ac:dyDescent="0.35">
      <c r="A10">
        <v>2029</v>
      </c>
      <c r="B10">
        <v>2020</v>
      </c>
      <c r="C10">
        <f>'[2]Total Frequency Model'!L10</f>
        <v>1</v>
      </c>
      <c r="D10" s="36">
        <f>'Total Cost'!B10/(1+Assumptions!$D$49)^($A10-2022)</f>
        <v>508877.3592603351</v>
      </c>
      <c r="E10" s="36">
        <f>'Total Cost'!C10/(1+Assumptions!$D$49)^($A10-2022)</f>
        <v>652862.03843089519</v>
      </c>
      <c r="F10" s="36">
        <f>'Total Cost'!D10/(1+Assumptions!$D$49)^($A10-2022)</f>
        <v>688365.11000719748</v>
      </c>
      <c r="G10" s="36">
        <f>'Total Cost'!E10/(1+Assumptions!$D$49)^($A10-2022)</f>
        <v>452664.16259785625</v>
      </c>
      <c r="H10" s="36">
        <f>'Total Cost'!F10/(1+Assumptions!$D$49)^($A10-2022)</f>
        <v>376727.03728187602</v>
      </c>
      <c r="I10" s="36">
        <f>'Total Cost'!G10/(1+Assumptions!$D$49)^($A10-2022)</f>
        <v>225838.9830825906</v>
      </c>
      <c r="J10" s="37">
        <f>'Total Cost'!H10/(1+Assumptions!$D$49)^($A10-2022)</f>
        <v>2028804.4902894136</v>
      </c>
      <c r="K10" s="37">
        <f>'Total Cost'!I10/(1+Assumptions!$D$49)^($A10-2022)</f>
        <v>2162971.0305134384</v>
      </c>
      <c r="L10" s="37">
        <f>'Total Cost'!J10/(1+Assumptions!$D$49)^($A10-2022)</f>
        <v>1369972.6979827781</v>
      </c>
      <c r="M10" s="37">
        <f>'Total Cost'!K10/(1+Assumptions!$D$49)^($A10-2022)</f>
        <v>1026430.5394282022</v>
      </c>
      <c r="N10" s="37">
        <f>'Total Cost'!L10/(1+Assumptions!$D$49)^($A10-2022)</f>
        <v>914939.68623889668</v>
      </c>
      <c r="O10" s="37">
        <f>'Total Cost'!M10/(1+Assumptions!$D$49)^($A10-2022)</f>
        <v>390298.20462537423</v>
      </c>
      <c r="P10" s="38">
        <f>'Total Cost'!N10/(1+Assumptions!$D$49)^($A10-2022)</f>
        <v>45826584.073182791</v>
      </c>
      <c r="Q10" s="38">
        <f>'Total Cost'!O10/(1+Assumptions!$D$49)^($A10-2022)</f>
        <v>82459151.073209479</v>
      </c>
      <c r="R10" s="38">
        <f>'Total Cost'!P10/(1+Assumptions!$D$49)^($A10-2022)</f>
        <v>61146481.506453298</v>
      </c>
      <c r="S10" s="38">
        <f>'Total Cost'!Q10/(1+Assumptions!$D$49)^($A10-2022)</f>
        <v>21666791.4523133</v>
      </c>
      <c r="T10" s="38">
        <f>'Total Cost'!R10/(1+Assumptions!$D$49)^($A10-2022)</f>
        <v>14827097.03682242</v>
      </c>
      <c r="U10" s="38">
        <f>'Total Cost'!S10/(1+Assumptions!$D$49)^($A10-2022)</f>
        <v>8340113.6348185567</v>
      </c>
      <c r="V10" s="84">
        <f t="shared" si="5"/>
        <v>48364265.922732539</v>
      </c>
      <c r="W10" s="84">
        <f t="shared" si="0"/>
        <v>85274984.142153814</v>
      </c>
      <c r="X10" s="84">
        <f t="shared" si="1"/>
        <v>63204819.314443275</v>
      </c>
      <c r="Y10" s="84">
        <f t="shared" si="2"/>
        <v>23145886.154339358</v>
      </c>
      <c r="Z10" s="84">
        <f t="shared" si="3"/>
        <v>16118763.760343192</v>
      </c>
      <c r="AA10" s="84">
        <f t="shared" si="4"/>
        <v>8956250.822526522</v>
      </c>
    </row>
    <row r="11" spans="1:27" x14ac:dyDescent="0.35">
      <c r="A11">
        <v>2030</v>
      </c>
      <c r="B11">
        <v>2030</v>
      </c>
      <c r="C11">
        <f>'[2]Total Frequency Model'!L11</f>
        <v>1.0851288196524864</v>
      </c>
      <c r="D11" s="36">
        <f>'Total Cost'!B11/(1+Assumptions!$D$49)^($A11-2022)</f>
        <v>566508.56426896364</v>
      </c>
      <c r="E11" s="36">
        <f>'Total Cost'!C11/(1+Assumptions!$D$49)^($A11-2022)</f>
        <v>726799.74718227505</v>
      </c>
      <c r="F11" s="36">
        <f>'Total Cost'!D11/(1+Assumptions!$D$49)^($A11-2022)</f>
        <v>766323.60050336551</v>
      </c>
      <c r="G11" s="36">
        <f>'Total Cost'!E11/(1+Assumptions!$D$49)^($A11-2022)</f>
        <v>503929.12984390371</v>
      </c>
      <c r="H11" s="36">
        <f>'Total Cost'!F11/(1+Assumptions!$D$49)^($A11-2022)</f>
        <v>419391.99912934907</v>
      </c>
      <c r="I11" s="36">
        <f>'Total Cost'!G11/(1+Assumptions!$D$49)^($A11-2022)</f>
        <v>251415.62251471452</v>
      </c>
      <c r="J11" s="37">
        <f>'Total Cost'!H11/(1+Assumptions!$D$49)^($A11-2022)</f>
        <v>2242326.3668857813</v>
      </c>
      <c r="K11" s="37">
        <f>'Total Cost'!I11/(1+Assumptions!$D$49)^($A11-2022)</f>
        <v>2390649.3915631305</v>
      </c>
      <c r="L11" s="37">
        <f>'Total Cost'!J11/(1+Assumptions!$D$49)^($A11-2022)</f>
        <v>1514211.3332839056</v>
      </c>
      <c r="M11" s="37">
        <f>'Total Cost'!K11/(1+Assumptions!$D$49)^($A11-2022)</f>
        <v>1134613.2441758006</v>
      </c>
      <c r="N11" s="37">
        <f>'Total Cost'!L11/(1+Assumptions!$D$49)^($A11-2022)</f>
        <v>1011333.5791460848</v>
      </c>
      <c r="O11" s="37">
        <f>'Total Cost'!M11/(1+Assumptions!$D$49)^($A11-2022)</f>
        <v>431407.05472485954</v>
      </c>
      <c r="P11" s="38">
        <f>'Total Cost'!N11/(1+Assumptions!$D$49)^($A11-2022)</f>
        <v>50660413.72597082</v>
      </c>
      <c r="Q11" s="38">
        <f>'Total Cost'!O11/(1+Assumptions!$D$49)^($A11-2022)</f>
        <v>91161253.840015024</v>
      </c>
      <c r="R11" s="38">
        <f>'Total Cost'!P11/(1+Assumptions!$D$49)^($A11-2022)</f>
        <v>67603837.494272143</v>
      </c>
      <c r="S11" s="38">
        <f>'Total Cost'!Q11/(1+Assumptions!$D$49)^($A11-2022)</f>
        <v>23961831.616860032</v>
      </c>
      <c r="T11" s="38">
        <f>'Total Cost'!R11/(1+Assumptions!$D$49)^($A11-2022)</f>
        <v>16395924.778448243</v>
      </c>
      <c r="U11" s="38">
        <f>'Total Cost'!S11/(1+Assumptions!$D$49)^($A11-2022)</f>
        <v>9221878.2652026825</v>
      </c>
      <c r="V11" s="84">
        <f t="shared" si="5"/>
        <v>53469248.657125562</v>
      </c>
      <c r="W11" s="84">
        <f t="shared" si="0"/>
        <v>94278702.978760436</v>
      </c>
      <c r="X11" s="84">
        <f t="shared" si="1"/>
        <v>69884372.428059414</v>
      </c>
      <c r="Y11" s="84">
        <f t="shared" si="2"/>
        <v>25600373.990879737</v>
      </c>
      <c r="Z11" s="84">
        <f t="shared" si="3"/>
        <v>17826650.356723677</v>
      </c>
      <c r="AA11" s="84">
        <f t="shared" si="4"/>
        <v>9904700.942442257</v>
      </c>
    </row>
    <row r="12" spans="1:27" x14ac:dyDescent="0.35">
      <c r="A12">
        <v>2031</v>
      </c>
      <c r="B12">
        <v>2030</v>
      </c>
      <c r="C12">
        <f>'[2]Total Frequency Model'!L12</f>
        <v>1.0851288196524864</v>
      </c>
      <c r="D12" s="36">
        <f>'Total Cost'!B12/(1+Assumptions!$D$49)^($A12-2022)</f>
        <v>545250.42482431512</v>
      </c>
      <c r="E12" s="36">
        <f>'Total Cost'!C12/(1+Assumptions!$D$49)^($A12-2022)</f>
        <v>699526.70781724143</v>
      </c>
      <c r="F12" s="36">
        <f>'Total Cost'!D12/(1+Assumptions!$D$49)^($A12-2022)</f>
        <v>737567.43513056566</v>
      </c>
      <c r="G12" s="36">
        <f>'Total Cost'!E12/(1+Assumptions!$D$49)^($A12-2022)</f>
        <v>485019.27324488485</v>
      </c>
      <c r="H12" s="36">
        <f>'Total Cost'!F12/(1+Assumptions!$D$49)^($A12-2022)</f>
        <v>403654.38426916348</v>
      </c>
      <c r="I12" s="36">
        <f>'Total Cost'!G12/(1+Assumptions!$D$49)^($A12-2022)</f>
        <v>241981.29318753519</v>
      </c>
      <c r="J12" s="37">
        <f>'Total Cost'!H12/(1+Assumptions!$D$49)^($A12-2022)</f>
        <v>2142665.0927754953</v>
      </c>
      <c r="K12" s="37">
        <f>'Total Cost'!I12/(1+Assumptions!$D$49)^($A12-2022)</f>
        <v>2284430.514748462</v>
      </c>
      <c r="L12" s="37">
        <f>'Total Cost'!J12/(1+Assumptions!$D$49)^($A12-2022)</f>
        <v>1446964.9205095039</v>
      </c>
      <c r="M12" s="37">
        <f>'Total Cost'!K12/(1+Assumptions!$D$49)^($A12-2022)</f>
        <v>1084334.5364420938</v>
      </c>
      <c r="N12" s="37">
        <f>'Total Cost'!L12/(1+Assumptions!$D$49)^($A12-2022)</f>
        <v>966481.31592875591</v>
      </c>
      <c r="O12" s="37">
        <f>'Total Cost'!M12/(1+Assumptions!$D$49)^($A12-2022)</f>
        <v>412263.55798983265</v>
      </c>
      <c r="P12" s="38">
        <f>'Total Cost'!N12/(1+Assumptions!$D$49)^($A12-2022)</f>
        <v>48419267.066499144</v>
      </c>
      <c r="Q12" s="38">
        <f>'Total Cost'!O12/(1+Assumptions!$D$49)^($A12-2022)</f>
        <v>87132471.633140489</v>
      </c>
      <c r="R12" s="38">
        <f>'Total Cost'!P12/(1+Assumptions!$D$49)^($A12-2022)</f>
        <v>64620401.153467692</v>
      </c>
      <c r="S12" s="38">
        <f>'Total Cost'!Q12/(1+Assumptions!$D$49)^($A12-2022)</f>
        <v>22911012.676164784</v>
      </c>
      <c r="T12" s="38">
        <f>'Total Cost'!R12/(1+Assumptions!$D$49)^($A12-2022)</f>
        <v>15675247.882788204</v>
      </c>
      <c r="U12" s="38">
        <f>'Total Cost'!S12/(1+Assumptions!$D$49)^($A12-2022)</f>
        <v>8815874.5399709046</v>
      </c>
      <c r="V12" s="84">
        <f t="shared" si="5"/>
        <v>51107182.584098957</v>
      </c>
      <c r="W12" s="84">
        <f t="shared" si="0"/>
        <v>90116428.8557062</v>
      </c>
      <c r="X12" s="84">
        <f t="shared" si="1"/>
        <v>66804933.509107761</v>
      </c>
      <c r="Y12" s="84">
        <f t="shared" si="2"/>
        <v>24480366.485851761</v>
      </c>
      <c r="Z12" s="84">
        <f t="shared" si="3"/>
        <v>17045383.582986124</v>
      </c>
      <c r="AA12" s="84">
        <f t="shared" si="4"/>
        <v>9470119.3911482729</v>
      </c>
    </row>
    <row r="13" spans="1:27" x14ac:dyDescent="0.35">
      <c r="A13">
        <v>2032</v>
      </c>
      <c r="B13">
        <v>2030</v>
      </c>
      <c r="C13">
        <f>'[2]Total Frequency Model'!L13</f>
        <v>1.0851288196524864</v>
      </c>
      <c r="D13" s="36">
        <f>'Total Cost'!B13/(1+Assumptions!$D$49)^($A13-2022)</f>
        <v>524789.99351887393</v>
      </c>
      <c r="E13" s="36">
        <f>'Total Cost'!C13/(1+Assumptions!$D$49)^($A13-2022)</f>
        <v>673277.08470832289</v>
      </c>
      <c r="F13" s="36">
        <f>'Total Cost'!D13/(1+Assumptions!$D$49)^($A13-2022)</f>
        <v>709890.34007010458</v>
      </c>
      <c r="G13" s="36">
        <f>'Total Cost'!E13/(1+Assumptions!$D$49)^($A13-2022)</f>
        <v>466819.00586271932</v>
      </c>
      <c r="H13" s="36">
        <f>'Total Cost'!F13/(1+Assumptions!$D$49)^($A13-2022)</f>
        <v>388507.32078335242</v>
      </c>
      <c r="I13" s="36">
        <f>'Total Cost'!G13/(1+Assumptions!$D$49)^($A13-2022)</f>
        <v>232900.98549577937</v>
      </c>
      <c r="J13" s="37">
        <f>'Total Cost'!H13/(1+Assumptions!$D$49)^($A13-2022)</f>
        <v>2047436.4515242716</v>
      </c>
      <c r="K13" s="37">
        <f>'Total Cost'!I13/(1+Assumptions!$D$49)^($A13-2022)</f>
        <v>2182934.5715698008</v>
      </c>
      <c r="L13" s="37">
        <f>'Total Cost'!J13/(1+Assumptions!$D$49)^($A13-2022)</f>
        <v>1382707.3275622563</v>
      </c>
      <c r="M13" s="37">
        <f>'Total Cost'!K13/(1+Assumptions!$D$49)^($A13-2022)</f>
        <v>1036286.1964235216</v>
      </c>
      <c r="N13" s="37">
        <f>'Total Cost'!L13/(1+Assumptions!$D$49)^($A13-2022)</f>
        <v>923620.14045169111</v>
      </c>
      <c r="O13" s="37">
        <f>'Total Cost'!M13/(1+Assumptions!$D$49)^($A13-2022)</f>
        <v>393970.30511814711</v>
      </c>
      <c r="P13" s="38">
        <f>'Total Cost'!N13/(1+Assumptions!$D$49)^($A13-2022)</f>
        <v>46277485.041363642</v>
      </c>
      <c r="Q13" s="38">
        <f>'Total Cost'!O13/(1+Assumptions!$D$49)^($A13-2022)</f>
        <v>83282147.801292583</v>
      </c>
      <c r="R13" s="38">
        <f>'Total Cost'!P13/(1+Assumptions!$D$49)^($A13-2022)</f>
        <v>61768947.343253896</v>
      </c>
      <c r="S13" s="38">
        <f>'Total Cost'!Q13/(1+Assumptions!$D$49)^($A13-2022)</f>
        <v>21906411.967234828</v>
      </c>
      <c r="T13" s="38">
        <f>'Total Cost'!R13/(1+Assumptions!$D$49)^($A13-2022)</f>
        <v>14986335.708284261</v>
      </c>
      <c r="U13" s="38">
        <f>'Total Cost'!S13/(1+Assumptions!$D$49)^($A13-2022)</f>
        <v>8427792.6665432304</v>
      </c>
      <c r="V13" s="84">
        <f t="shared" si="5"/>
        <v>48849711.486406788</v>
      </c>
      <c r="W13" s="84">
        <f t="shared" si="0"/>
        <v>86138359.457570702</v>
      </c>
      <c r="X13" s="84">
        <f t="shared" si="1"/>
        <v>63861545.010886259</v>
      </c>
      <c r="Y13" s="84">
        <f t="shared" si="2"/>
        <v>23409517.169521067</v>
      </c>
      <c r="Z13" s="84">
        <f t="shared" si="3"/>
        <v>16298463.169519305</v>
      </c>
      <c r="AA13" s="84">
        <f t="shared" si="4"/>
        <v>9054663.9571571574</v>
      </c>
    </row>
    <row r="14" spans="1:27" x14ac:dyDescent="0.35">
      <c r="A14">
        <v>2033</v>
      </c>
      <c r="B14">
        <v>2030</v>
      </c>
      <c r="C14">
        <f>'[2]Total Frequency Model'!L14</f>
        <v>1.0851288196524864</v>
      </c>
      <c r="D14" s="36">
        <f>'Total Cost'!B14/(1+Assumptions!$D$49)^($A14-2022)</f>
        <v>505097.33648768417</v>
      </c>
      <c r="E14" s="36">
        <f>'Total Cost'!C14/(1+Assumptions!$D$49)^($A14-2022)</f>
        <v>648012.47433109861</v>
      </c>
      <c r="F14" s="36">
        <f>'Total Cost'!D14/(1+Assumptions!$D$49)^($A14-2022)</f>
        <v>683251.82338837883</v>
      </c>
      <c r="G14" s="36">
        <f>'Total Cost'!E14/(1+Assumptions!$D$49)^($A14-2022)</f>
        <v>449301.70048032369</v>
      </c>
      <c r="H14" s="36">
        <f>'Total Cost'!F14/(1+Assumptions!$D$49)^($A14-2022)</f>
        <v>373928.6483300298</v>
      </c>
      <c r="I14" s="36">
        <f>'Total Cost'!G14/(1+Assumptions!$D$49)^($A14-2022)</f>
        <v>224161.41483658855</v>
      </c>
      <c r="J14" s="37">
        <f>'Total Cost'!H14/(1+Assumptions!$D$49)^($A14-2022)</f>
        <v>1956443.1697454907</v>
      </c>
      <c r="K14" s="37">
        <f>'Total Cost'!I14/(1+Assumptions!$D$49)^($A14-2022)</f>
        <v>2085951.4222794084</v>
      </c>
      <c r="L14" s="37">
        <f>'Total Cost'!J14/(1+Assumptions!$D$49)^($A14-2022)</f>
        <v>1321305.6199405272</v>
      </c>
      <c r="M14" s="37">
        <f>'Total Cost'!K14/(1+Assumptions!$D$49)^($A14-2022)</f>
        <v>990369.19264249748</v>
      </c>
      <c r="N14" s="37">
        <f>'Total Cost'!L14/(1+Assumptions!$D$49)^($A14-2022)</f>
        <v>882661.58906477015</v>
      </c>
      <c r="O14" s="37">
        <f>'Total Cost'!M14/(1+Assumptions!$D$49)^($A14-2022)</f>
        <v>376489.50330474816</v>
      </c>
      <c r="P14" s="38">
        <f>'Total Cost'!N14/(1+Assumptions!$D$49)^($A14-2022)</f>
        <v>44230653.329758361</v>
      </c>
      <c r="Q14" s="38">
        <f>'Total Cost'!O14/(1+Assumptions!$D$49)^($A14-2022)</f>
        <v>79602360.83093518</v>
      </c>
      <c r="R14" s="38">
        <f>'Total Cost'!P14/(1+Assumptions!$D$49)^($A14-2022)</f>
        <v>59043624.440964937</v>
      </c>
      <c r="S14" s="38">
        <f>'Total Cost'!Q14/(1+Assumptions!$D$49)^($A14-2022)</f>
        <v>20945991.153545745</v>
      </c>
      <c r="T14" s="38">
        <f>'Total Cost'!R14/(1+Assumptions!$D$49)^($A14-2022)</f>
        <v>14327784.632573474</v>
      </c>
      <c r="U14" s="38">
        <f>'Total Cost'!S14/(1+Assumptions!$D$49)^($A14-2022)</f>
        <v>8056839.6313611744</v>
      </c>
      <c r="V14" s="84">
        <f t="shared" si="5"/>
        <v>46692193.835991539</v>
      </c>
      <c r="W14" s="84">
        <f t="shared" si="0"/>
        <v>82336324.727545694</v>
      </c>
      <c r="X14" s="84">
        <f t="shared" si="1"/>
        <v>61048181.884293847</v>
      </c>
      <c r="Y14" s="84">
        <f t="shared" si="2"/>
        <v>22385662.046668567</v>
      </c>
      <c r="Z14" s="84">
        <f t="shared" si="3"/>
        <v>15584374.869968275</v>
      </c>
      <c r="AA14" s="84">
        <f t="shared" si="4"/>
        <v>8657490.5495025106</v>
      </c>
    </row>
    <row r="15" spans="1:27" x14ac:dyDescent="0.35">
      <c r="A15">
        <v>2034</v>
      </c>
      <c r="B15">
        <v>2030</v>
      </c>
      <c r="C15">
        <f>'[2]Total Frequency Model'!L15</f>
        <v>1.0851288196524864</v>
      </c>
      <c r="D15" s="36">
        <f>'Total Cost'!B15/(1+Assumptions!$D$49)^($A15-2022)</f>
        <v>486143.64312908216</v>
      </c>
      <c r="E15" s="36">
        <f>'Total Cost'!C15/(1+Assumptions!$D$49)^($A15-2022)</f>
        <v>623695.91424700082</v>
      </c>
      <c r="F15" s="36">
        <f>'Total Cost'!D15/(1+Assumptions!$D$49)^($A15-2022)</f>
        <v>657612.91260484362</v>
      </c>
      <c r="G15" s="36">
        <f>'Total Cost'!E15/(1+Assumptions!$D$49)^($A15-2022)</f>
        <v>432441.7290624975</v>
      </c>
      <c r="H15" s="36">
        <f>'Total Cost'!F15/(1+Assumptions!$D$49)^($A15-2022)</f>
        <v>359897.03813044459</v>
      </c>
      <c r="I15" s="36">
        <f>'Total Cost'!G15/(1+Assumptions!$D$49)^($A15-2022)</f>
        <v>215749.79510961208</v>
      </c>
      <c r="J15" s="37">
        <f>'Total Cost'!H15/(1+Assumptions!$D$49)^($A15-2022)</f>
        <v>1869496.7584975921</v>
      </c>
      <c r="K15" s="37">
        <f>'Total Cost'!I15/(1+Assumptions!$D$49)^($A15-2022)</f>
        <v>1993280.2824106086</v>
      </c>
      <c r="L15" s="37">
        <f>'Total Cost'!J15/(1+Assumptions!$D$49)^($A15-2022)</f>
        <v>1262632.7793963403</v>
      </c>
      <c r="M15" s="37">
        <f>'Total Cost'!K15/(1+Assumptions!$D$49)^($A15-2022)</f>
        <v>946488.89438443654</v>
      </c>
      <c r="N15" s="37">
        <f>'Total Cost'!L15/(1+Assumptions!$D$49)^($A15-2022)</f>
        <v>843521.13148931379</v>
      </c>
      <c r="O15" s="37">
        <f>'Total Cost'!M15/(1+Assumptions!$D$49)^($A15-2022)</f>
        <v>359785.04078439291</v>
      </c>
      <c r="P15" s="38">
        <f>'Total Cost'!N15/(1+Assumptions!$D$49)^($A15-2022)</f>
        <v>42274554.074477807</v>
      </c>
      <c r="Q15" s="38">
        <f>'Total Cost'!O15/(1+Assumptions!$D$49)^($A15-2022)</f>
        <v>76085541.49898909</v>
      </c>
      <c r="R15" s="38">
        <f>'Total Cost'!P15/(1+Assumptions!$D$49)^($A15-2022)</f>
        <v>56438840.78411524</v>
      </c>
      <c r="S15" s="38">
        <f>'Total Cost'!Q15/(1+Assumptions!$D$49)^($A15-2022)</f>
        <v>20027802.017741453</v>
      </c>
      <c r="T15" s="38">
        <f>'Total Cost'!R15/(1+Assumptions!$D$49)^($A15-2022)</f>
        <v>13698253.200358339</v>
      </c>
      <c r="U15" s="38">
        <f>'Total Cost'!S15/(1+Assumptions!$D$49)^($A15-2022)</f>
        <v>7702257.5873993514</v>
      </c>
      <c r="V15" s="84">
        <f t="shared" si="5"/>
        <v>44630194.476104483</v>
      </c>
      <c r="W15" s="84">
        <f t="shared" si="0"/>
        <v>78702517.695646703</v>
      </c>
      <c r="X15" s="84">
        <f t="shared" si="1"/>
        <v>58359086.476116426</v>
      </c>
      <c r="Y15" s="84">
        <f t="shared" si="2"/>
        <v>21406732.641188387</v>
      </c>
      <c r="Z15" s="84">
        <f t="shared" si="3"/>
        <v>14901671.369978096</v>
      </c>
      <c r="AA15" s="84">
        <f t="shared" si="4"/>
        <v>8277792.4232933568</v>
      </c>
    </row>
    <row r="16" spans="1:27" x14ac:dyDescent="0.35">
      <c r="A16">
        <v>2035</v>
      </c>
      <c r="B16">
        <v>2030</v>
      </c>
      <c r="C16">
        <f>'[2]Total Frequency Model'!L16</f>
        <v>1.0851288196524864</v>
      </c>
      <c r="D16" s="36">
        <f>'Total Cost'!B16/(1+Assumptions!$D$49)^($A16-2022)</f>
        <v>467901.18395442975</v>
      </c>
      <c r="E16" s="36">
        <f>'Total Cost'!C16/(1+Assumptions!$D$49)^($A16-2022)</f>
        <v>600291.82902680722</v>
      </c>
      <c r="F16" s="36">
        <f>'Total Cost'!D16/(1+Assumptions!$D$49)^($A16-2022)</f>
        <v>632936.09767479065</v>
      </c>
      <c r="G16" s="36">
        <f>'Total Cost'!E16/(1+Assumptions!$D$49)^($A16-2022)</f>
        <v>416214.42526178929</v>
      </c>
      <c r="H16" s="36">
        <f>'Total Cost'!F16/(1+Assumptions!$D$49)^($A16-2022)</f>
        <v>346391.96176471352</v>
      </c>
      <c r="I16" s="36">
        <f>'Total Cost'!G16/(1+Assumptions!$D$49)^($A16-2022)</f>
        <v>207653.82001078376</v>
      </c>
      <c r="J16" s="37">
        <f>'Total Cost'!H16/(1+Assumptions!$D$49)^($A16-2022)</f>
        <v>1786417.1219293778</v>
      </c>
      <c r="K16" s="37">
        <f>'Total Cost'!I16/(1+Assumptions!$D$49)^($A16-2022)</f>
        <v>1904729.3060738938</v>
      </c>
      <c r="L16" s="37">
        <f>'Total Cost'!J16/(1+Assumptions!$D$49)^($A16-2022)</f>
        <v>1206567.4404875161</v>
      </c>
      <c r="M16" s="37">
        <f>'Total Cost'!K16/(1+Assumptions!$D$49)^($A16-2022)</f>
        <v>904554.87599408859</v>
      </c>
      <c r="N16" s="37">
        <f>'Total Cost'!L16/(1+Assumptions!$D$49)^($A16-2022)</f>
        <v>806117.9958122723</v>
      </c>
      <c r="O16" s="37">
        <f>'Total Cost'!M16/(1+Assumptions!$D$49)^($A16-2022)</f>
        <v>343822.41201223666</v>
      </c>
      <c r="P16" s="38">
        <f>'Total Cost'!N16/(1+Assumptions!$D$49)^($A16-2022)</f>
        <v>40405157.123860933</v>
      </c>
      <c r="Q16" s="38">
        <f>'Total Cost'!O16/(1+Assumptions!$D$49)^($A16-2022)</f>
        <v>72724457.178823084</v>
      </c>
      <c r="R16" s="38">
        <f>'Total Cost'!P16/(1+Assumptions!$D$49)^($A16-2022)</f>
        <v>53949253.100658119</v>
      </c>
      <c r="S16" s="38">
        <f>'Total Cost'!Q16/(1+Assumptions!$D$49)^($A16-2022)</f>
        <v>19149982.4682406</v>
      </c>
      <c r="T16" s="38">
        <f>'Total Cost'!R16/(1+Assumptions!$D$49)^($A16-2022)</f>
        <v>13096459.364204733</v>
      </c>
      <c r="U16" s="38">
        <f>'Total Cost'!S16/(1+Assumptions!$D$49)^($A16-2022)</f>
        <v>7363322.2915912466</v>
      </c>
      <c r="V16" s="84">
        <f t="shared" si="5"/>
        <v>42659475.429744743</v>
      </c>
      <c r="W16" s="84">
        <f t="shared" si="0"/>
        <v>75229478.313923791</v>
      </c>
      <c r="X16" s="84">
        <f t="shared" si="1"/>
        <v>55788756.638820425</v>
      </c>
      <c r="Y16" s="84">
        <f t="shared" si="2"/>
        <v>20470751.769496478</v>
      </c>
      <c r="Z16" s="84">
        <f t="shared" si="3"/>
        <v>14248969.321781719</v>
      </c>
      <c r="AA16" s="84">
        <f t="shared" si="4"/>
        <v>7914798.5236142669</v>
      </c>
    </row>
    <row r="17" spans="1:27" x14ac:dyDescent="0.35">
      <c r="A17">
        <v>2036</v>
      </c>
      <c r="B17">
        <v>2030</v>
      </c>
      <c r="C17">
        <f>'[2]Total Frequency Model'!L17</f>
        <v>1.0851288196524864</v>
      </c>
      <c r="D17" s="36">
        <f>'Total Cost'!B17/(1+Assumptions!$D$49)^($A17-2022)</f>
        <v>450343.2700195277</v>
      </c>
      <c r="E17" s="36">
        <f>'Total Cost'!C17/(1+Assumptions!$D$49)^($A17-2022)</f>
        <v>577765.97820334753</v>
      </c>
      <c r="F17" s="36">
        <f>'Total Cost'!D17/(1+Assumptions!$D$49)^($A17-2022)</f>
        <v>609185.27611168649</v>
      </c>
      <c r="G17" s="36">
        <f>'Total Cost'!E17/(1+Assumptions!$D$49)^($A17-2022)</f>
        <v>400596.04833132401</v>
      </c>
      <c r="H17" s="36">
        <f>'Total Cost'!F17/(1+Assumptions!$D$49)^($A17-2022)</f>
        <v>333393.66113848751</v>
      </c>
      <c r="I17" s="36">
        <f>'Total Cost'!G17/(1+Assumptions!$D$49)^($A17-2022)</f>
        <v>199861.64502804622</v>
      </c>
      <c r="J17" s="37">
        <f>'Total Cost'!H17/(1+Assumptions!$D$49)^($A17-2022)</f>
        <v>1707032.1833679362</v>
      </c>
      <c r="K17" s="37">
        <f>'Total Cost'!I17/(1+Assumptions!$D$49)^($A17-2022)</f>
        <v>1820115.1878222537</v>
      </c>
      <c r="L17" s="37">
        <f>'Total Cost'!J17/(1+Assumptions!$D$49)^($A17-2022)</f>
        <v>1152993.6388666984</v>
      </c>
      <c r="M17" s="37">
        <f>'Total Cost'!K17/(1+Assumptions!$D$49)^($A17-2022)</f>
        <v>864480.72988048405</v>
      </c>
      <c r="N17" s="37">
        <f>'Total Cost'!L17/(1+Assumptions!$D$49)^($A17-2022)</f>
        <v>770375.00127141213</v>
      </c>
      <c r="O17" s="37">
        <f>'Total Cost'!M17/(1+Assumptions!$D$49)^($A17-2022)</f>
        <v>328568.64617627376</v>
      </c>
      <c r="P17" s="38">
        <f>'Total Cost'!N17/(1+Assumptions!$D$49)^($A17-2022)</f>
        <v>38618611.664726913</v>
      </c>
      <c r="Q17" s="38">
        <f>'Total Cost'!O17/(1+Assumptions!$D$49)^($A17-2022)</f>
        <v>69512196.846460253</v>
      </c>
      <c r="R17" s="38">
        <f>'Total Cost'!P17/(1+Assumptions!$D$49)^($A17-2022)</f>
        <v>51569755.455004826</v>
      </c>
      <c r="S17" s="38">
        <f>'Total Cost'!Q17/(1+Assumptions!$D$49)^($A17-2022)</f>
        <v>18310752.723163895</v>
      </c>
      <c r="T17" s="38">
        <f>'Total Cost'!R17/(1+Assumptions!$D$49)^($A17-2022)</f>
        <v>12521177.848036516</v>
      </c>
      <c r="U17" s="38">
        <f>'Total Cost'!S17/(1+Assumptions!$D$49)^($A17-2022)</f>
        <v>7039341.6118102539</v>
      </c>
      <c r="V17" s="84">
        <f t="shared" si="5"/>
        <v>40775987.118114375</v>
      </c>
      <c r="W17" s="84">
        <f t="shared" si="0"/>
        <v>71910078.012485862</v>
      </c>
      <c r="X17" s="84">
        <f t="shared" si="1"/>
        <v>53331934.369983211</v>
      </c>
      <c r="Y17" s="84">
        <f t="shared" si="2"/>
        <v>19575829.501375705</v>
      </c>
      <c r="Z17" s="84">
        <f t="shared" si="3"/>
        <v>13624946.510446416</v>
      </c>
      <c r="AA17" s="84">
        <f t="shared" si="4"/>
        <v>7567771.9030145742</v>
      </c>
    </row>
    <row r="18" spans="1:27" x14ac:dyDescent="0.35">
      <c r="A18">
        <v>2037</v>
      </c>
      <c r="B18">
        <v>2030</v>
      </c>
      <c r="C18">
        <f>'[2]Total Frequency Model'!L18</f>
        <v>1.0851288196524864</v>
      </c>
      <c r="D18" s="36">
        <f>'Total Cost'!B18/(1+Assumptions!$D$49)^($A18-2022)</f>
        <v>433444.21387835883</v>
      </c>
      <c r="E18" s="36">
        <f>'Total Cost'!C18/(1+Assumptions!$D$49)^($A18-2022)</f>
        <v>556085.4061772743</v>
      </c>
      <c r="F18" s="36">
        <f>'Total Cost'!D18/(1+Assumptions!$D$49)^($A18-2022)</f>
        <v>586325.70016878773</v>
      </c>
      <c r="G18" s="36">
        <f>'Total Cost'!E18/(1+Assumptions!$D$49)^($A18-2022)</f>
        <v>385563.7483917959</v>
      </c>
      <c r="H18" s="36">
        <f>'Total Cost'!F18/(1+Assumptions!$D$49)^($A18-2022)</f>
        <v>320883.11957661447</v>
      </c>
      <c r="I18" s="36">
        <f>'Total Cost'!G18/(1+Assumptions!$D$49)^($A18-2022)</f>
        <v>192361.87011268252</v>
      </c>
      <c r="J18" s="37">
        <f>'Total Cost'!H18/(1+Assumptions!$D$49)^($A18-2022)</f>
        <v>1631177.5280714796</v>
      </c>
      <c r="K18" s="37">
        <f>'Total Cost'!I18/(1+Assumptions!$D$49)^($A18-2022)</f>
        <v>1739262.7822579038</v>
      </c>
      <c r="L18" s="37">
        <f>'Total Cost'!J18/(1+Assumptions!$D$49)^($A18-2022)</f>
        <v>1101800.5707841406</v>
      </c>
      <c r="M18" s="37">
        <f>'Total Cost'!K18/(1+Assumptions!$D$49)^($A18-2022)</f>
        <v>826183.88784274773</v>
      </c>
      <c r="N18" s="37">
        <f>'Total Cost'!L18/(1+Assumptions!$D$49)^($A18-2022)</f>
        <v>736218.39848448592</v>
      </c>
      <c r="O18" s="37">
        <f>'Total Cost'!M18/(1+Assumptions!$D$49)^($A18-2022)</f>
        <v>313992.23889318999</v>
      </c>
      <c r="P18" s="38">
        <f>'Total Cost'!N18/(1+Assumptions!$D$49)^($A18-2022)</f>
        <v>36911238.228824914</v>
      </c>
      <c r="Q18" s="38">
        <f>'Total Cost'!O18/(1+Assumptions!$D$49)^($A18-2022)</f>
        <v>66442156.755716056</v>
      </c>
      <c r="R18" s="38">
        <f>'Total Cost'!P18/(1+Assumptions!$D$49)^($A18-2022)</f>
        <v>49295468.686778694</v>
      </c>
      <c r="S18" s="38">
        <f>'Total Cost'!Q18/(1+Assumptions!$D$49)^($A18-2022)</f>
        <v>17508411.663694005</v>
      </c>
      <c r="T18" s="38">
        <f>'Total Cost'!R18/(1+Assumptions!$D$49)^($A18-2022)</f>
        <v>11971237.627861384</v>
      </c>
      <c r="U18" s="38">
        <f>'Total Cost'!S18/(1+Assumptions!$D$49)^($A18-2022)</f>
        <v>6729654.1003048755</v>
      </c>
      <c r="V18" s="84">
        <f t="shared" si="5"/>
        <v>38975859.970774755</v>
      </c>
      <c r="W18" s="84">
        <f t="shared" si="0"/>
        <v>68737504.944151238</v>
      </c>
      <c r="X18" s="84">
        <f t="shared" si="1"/>
        <v>50983594.957731619</v>
      </c>
      <c r="Y18" s="84">
        <f t="shared" si="2"/>
        <v>18720159.29992855</v>
      </c>
      <c r="Z18" s="84">
        <f t="shared" si="3"/>
        <v>13028339.145922486</v>
      </c>
      <c r="AA18" s="84">
        <f t="shared" si="4"/>
        <v>7236008.2093107477</v>
      </c>
    </row>
    <row r="19" spans="1:27" x14ac:dyDescent="0.35">
      <c r="A19">
        <v>2038</v>
      </c>
      <c r="B19">
        <v>2030</v>
      </c>
      <c r="C19">
        <f>'[2]Total Frequency Model'!L19</f>
        <v>1.0851288196524864</v>
      </c>
      <c r="D19" s="36">
        <f>'Total Cost'!B19/(1+Assumptions!$D$49)^($A19-2022)</f>
        <v>417179.29200203647</v>
      </c>
      <c r="E19" s="36">
        <f>'Total Cost'!C19/(1+Assumptions!$D$49)^($A19-2022)</f>
        <v>535218.39400261268</v>
      </c>
      <c r="F19" s="36">
        <f>'Total Cost'!D19/(1+Assumptions!$D$49)^($A19-2022)</f>
        <v>564323.92600275483</v>
      </c>
      <c r="G19" s="36">
        <f>'Total Cost'!E19/(1+Assumptions!$D$49)^($A19-2022)</f>
        <v>371095.53300181148</v>
      </c>
      <c r="H19" s="36">
        <f>'Total Cost'!F19/(1+Assumptions!$D$49)^($A19-2022)</f>
        <v>308842.03400150768</v>
      </c>
      <c r="I19" s="36">
        <f>'Total Cost'!G19/(1+Assumptions!$D$49)^($A19-2022)</f>
        <v>185143.52300090384</v>
      </c>
      <c r="J19" s="37">
        <f>'Total Cost'!H19/(1+Assumptions!$D$49)^($A19-2022)</f>
        <v>1558696.0619040788</v>
      </c>
      <c r="K19" s="37">
        <f>'Total Cost'!I19/(1+Assumptions!$D$49)^($A19-2022)</f>
        <v>1662004.7405895281</v>
      </c>
      <c r="L19" s="37">
        <f>'Total Cost'!J19/(1+Assumptions!$D$49)^($A19-2022)</f>
        <v>1052882.3633044793</v>
      </c>
      <c r="M19" s="37">
        <f>'Total Cost'!K19/(1+Assumptions!$D$49)^($A19-2022)</f>
        <v>789585.45034631132</v>
      </c>
      <c r="N19" s="37">
        <f>'Total Cost'!L19/(1+Assumptions!$D$49)^($A19-2022)</f>
        <v>703577.7167908221</v>
      </c>
      <c r="O19" s="37">
        <f>'Total Cost'!M19/(1+Assumptions!$D$49)^($A19-2022)</f>
        <v>300063.0869457965</v>
      </c>
      <c r="P19" s="38">
        <f>'Total Cost'!N19/(1+Assumptions!$D$49)^($A19-2022)</f>
        <v>35279521.056101657</v>
      </c>
      <c r="Q19" s="38">
        <f>'Total Cost'!O19/(1+Assumptions!$D$49)^($A19-2022)</f>
        <v>63508026.752382986</v>
      </c>
      <c r="R19" s="38">
        <f>'Total Cost'!P19/(1+Assumptions!$D$49)^($A19-2022)</f>
        <v>47121730.320308194</v>
      </c>
      <c r="S19" s="38">
        <f>'Total Cost'!Q19/(1+Assumptions!$D$49)^($A19-2022)</f>
        <v>16741333.349331262</v>
      </c>
      <c r="T19" s="38">
        <f>'Total Cost'!R19/(1+Assumptions!$D$49)^($A19-2022)</f>
        <v>11445519.524506256</v>
      </c>
      <c r="U19" s="38">
        <f>'Total Cost'!S19/(1+Assumptions!$D$49)^($A19-2022)</f>
        <v>6433627.6306254109</v>
      </c>
      <c r="V19" s="84">
        <f t="shared" si="5"/>
        <v>37255396.410007775</v>
      </c>
      <c r="W19" s="84">
        <f t="shared" si="0"/>
        <v>65705249.886975124</v>
      </c>
      <c r="X19" s="84">
        <f t="shared" si="1"/>
        <v>48738936.60961543</v>
      </c>
      <c r="Y19" s="84">
        <f t="shared" si="2"/>
        <v>17902014.332679383</v>
      </c>
      <c r="Z19" s="84">
        <f t="shared" si="3"/>
        <v>12457939.275298586</v>
      </c>
      <c r="AA19" s="84">
        <f t="shared" si="4"/>
        <v>6918834.2405721117</v>
      </c>
    </row>
    <row r="20" spans="1:27" x14ac:dyDescent="0.35">
      <c r="A20">
        <v>2039</v>
      </c>
      <c r="B20">
        <v>2030</v>
      </c>
      <c r="C20">
        <f>'[2]Total Frequency Model'!L20</f>
        <v>1.0851288196524864</v>
      </c>
      <c r="D20" s="36">
        <f>'Total Cost'!B20/(1+Assumptions!$D$49)^($A20-2022)</f>
        <v>401524.70860797411</v>
      </c>
      <c r="E20" s="36">
        <f>'Total Cost'!C20/(1+Assumptions!$D$49)^($A20-2022)</f>
        <v>515134.41298154823</v>
      </c>
      <c r="F20" s="36">
        <f>'Total Cost'!D20/(1+Assumptions!$D$49)^($A20-2022)</f>
        <v>543147.76474489516</v>
      </c>
      <c r="G20" s="36">
        <f>'Total Cost'!E20/(1+Assumptions!$D$49)^($A20-2022)</f>
        <v>357170.23498267465</v>
      </c>
      <c r="H20" s="36">
        <f>'Total Cost'!F20/(1+Assumptions!$D$49)^($A20-2022)</f>
        <v>297252.78815551574</v>
      </c>
      <c r="I20" s="36">
        <f>'Total Cost'!G20/(1+Assumptions!$D$49)^($A20-2022)</f>
        <v>178196.04316129084</v>
      </c>
      <c r="J20" s="37">
        <f>'Total Cost'!H20/(1+Assumptions!$D$49)^($A20-2022)</f>
        <v>1489437.685222408</v>
      </c>
      <c r="K20" s="37">
        <f>'Total Cost'!I20/(1+Assumptions!$D$49)^($A20-2022)</f>
        <v>1588181.1633844075</v>
      </c>
      <c r="L20" s="37">
        <f>'Total Cost'!J20/(1+Assumptions!$D$49)^($A20-2022)</f>
        <v>1006137.8547599732</v>
      </c>
      <c r="M20" s="37">
        <f>'Total Cost'!K20/(1+Assumptions!$D$49)^($A20-2022)</f>
        <v>754610.02339555533</v>
      </c>
      <c r="N20" s="37">
        <f>'Total Cost'!L20/(1+Assumptions!$D$49)^($A20-2022)</f>
        <v>672385.6183885521</v>
      </c>
      <c r="O20" s="37">
        <f>'Total Cost'!M20/(1+Assumptions!$D$49)^($A20-2022)</f>
        <v>286752.42592653935</v>
      </c>
      <c r="P20" s="38">
        <f>'Total Cost'!N20/(1+Assumptions!$D$49)^($A20-2022)</f>
        <v>33720100.798838161</v>
      </c>
      <c r="Q20" s="38">
        <f>'Total Cost'!O20/(1+Assumptions!$D$49)^($A20-2022)</f>
        <v>60703777.19891382</v>
      </c>
      <c r="R20" s="38">
        <f>'Total Cost'!P20/(1+Assumptions!$D$49)^($A20-2022)</f>
        <v>45044084.923846051</v>
      </c>
      <c r="S20" s="38">
        <f>'Total Cost'!Q20/(1+Assumptions!$D$49)^($A20-2022)</f>
        <v>16007963.687844055</v>
      </c>
      <c r="T20" s="38">
        <f>'Total Cost'!R20/(1+Assumptions!$D$49)^($A20-2022)</f>
        <v>10942953.90337359</v>
      </c>
      <c r="U20" s="38">
        <f>'Total Cost'!S20/(1+Assumptions!$D$49)^($A20-2022)</f>
        <v>6150658.0952117294</v>
      </c>
      <c r="V20" s="84">
        <f t="shared" si="5"/>
        <v>35611063.192668542</v>
      </c>
      <c r="W20" s="84">
        <f t="shared" si="0"/>
        <v>62807092.775279775</v>
      </c>
      <c r="X20" s="84">
        <f t="shared" si="1"/>
        <v>46593370.54335092</v>
      </c>
      <c r="Y20" s="84">
        <f t="shared" si="2"/>
        <v>17119743.946222283</v>
      </c>
      <c r="Z20" s="84">
        <f t="shared" si="3"/>
        <v>11912592.309917659</v>
      </c>
      <c r="AA20" s="84">
        <f t="shared" si="4"/>
        <v>6615606.5642995592</v>
      </c>
    </row>
    <row r="21" spans="1:27" x14ac:dyDescent="0.35">
      <c r="A21">
        <v>2040</v>
      </c>
      <c r="B21">
        <v>2040</v>
      </c>
      <c r="C21">
        <f>'[2]Total Frequency Model'!L21</f>
        <v>1.197555422408628</v>
      </c>
      <c r="D21" s="36">
        <f>'Total Cost'!B21/(1+Assumptions!$D$49)^($A21-2022)</f>
        <v>443712.67690998275</v>
      </c>
      <c r="E21" s="36">
        <f>'Total Cost'!C21/(1+Assumptions!$D$49)^($A21-2022)</f>
        <v>569259.28704342747</v>
      </c>
      <c r="F21" s="36">
        <f>'Total Cost'!D21/(1+Assumptions!$D$49)^($A21-2022)</f>
        <v>600215.98543249606</v>
      </c>
      <c r="G21" s="36">
        <f>'Total Cost'!E21/(1+Assumptions!$D$49)^($A21-2022)</f>
        <v>394697.90446062415</v>
      </c>
      <c r="H21" s="36">
        <f>'Total Cost'!F21/(1+Assumptions!$D$49)^($A21-2022)</f>
        <v>328484.96623956086</v>
      </c>
      <c r="I21" s="36">
        <f>'Total Cost'!G21/(1+Assumptions!$D$49)^($A21-2022)</f>
        <v>196918.99808601951</v>
      </c>
      <c r="J21" s="37">
        <f>'Total Cost'!H21/(1+Assumptions!$D$49)^($A21-2022)</f>
        <v>1634120.060024437</v>
      </c>
      <c r="K21" s="37">
        <f>'Total Cost'!I21/(1+Assumptions!$D$49)^($A21-2022)</f>
        <v>1742483.1359627314</v>
      </c>
      <c r="L21" s="37">
        <f>'Total Cost'!J21/(1+Assumptions!$D$49)^($A21-2022)</f>
        <v>1103915.77630572</v>
      </c>
      <c r="M21" s="37">
        <f>'Total Cost'!K21/(1+Assumptions!$D$49)^($A21-2022)</f>
        <v>828031.86941914947</v>
      </c>
      <c r="N21" s="37">
        <f>'Total Cost'!L21/(1+Assumptions!$D$49)^($A21-2022)</f>
        <v>737778.02905102156</v>
      </c>
      <c r="O21" s="37">
        <f>'Total Cost'!M21/(1+Assumptions!$D$49)^($A21-2022)</f>
        <v>314631.73851032619</v>
      </c>
      <c r="P21" s="38">
        <f>'Total Cost'!N21/(1+Assumptions!$D$49)^($A21-2022)</f>
        <v>37004726.741813488</v>
      </c>
      <c r="Q21" s="38">
        <f>'Total Cost'!O21/(1+Assumptions!$D$49)^($A21-2022)</f>
        <v>66620064.175661847</v>
      </c>
      <c r="R21" s="38">
        <f>'Total Cost'!P21/(1+Assumptions!$D$49)^($A21-2022)</f>
        <v>49437517.476617768</v>
      </c>
      <c r="S21" s="38">
        <f>'Total Cost'!Q21/(1+Assumptions!$D$49)^($A21-2022)</f>
        <v>17574578.806120802</v>
      </c>
      <c r="T21" s="38">
        <f>'Total Cost'!R21/(1+Assumptions!$D$49)^($A21-2022)</f>
        <v>12012579.260294165</v>
      </c>
      <c r="U21" s="38">
        <f>'Total Cost'!S21/(1+Assumptions!$D$49)^($A21-2022)</f>
        <v>6751336.8082555961</v>
      </c>
      <c r="V21" s="84">
        <f t="shared" si="5"/>
        <v>39082559.478747904</v>
      </c>
      <c r="W21" s="84">
        <f t="shared" si="0"/>
        <v>68931806.598668009</v>
      </c>
      <c r="X21" s="84">
        <f t="shared" si="1"/>
        <v>51141649.238355987</v>
      </c>
      <c r="Y21" s="84">
        <f t="shared" si="2"/>
        <v>18797308.580000576</v>
      </c>
      <c r="Z21" s="84">
        <f t="shared" si="3"/>
        <v>13078842.255584748</v>
      </c>
      <c r="AA21" s="84">
        <f t="shared" si="4"/>
        <v>7262887.544851942</v>
      </c>
    </row>
    <row r="22" spans="1:27" x14ac:dyDescent="0.35">
      <c r="A22">
        <v>2041</v>
      </c>
      <c r="B22">
        <v>2040</v>
      </c>
      <c r="C22">
        <f>'[2]Total Frequency Model'!L22</f>
        <v>1.197555422408628</v>
      </c>
      <c r="D22" s="36">
        <f>'Total Cost'!B22/(1+Assumptions!$D$49)^($A22-2022)</f>
        <v>427062.43267001683</v>
      </c>
      <c r="E22" s="36">
        <f>'Total Cost'!C22/(1+Assumptions!$D$49)^($A22-2022)</f>
        <v>547897.92718517664</v>
      </c>
      <c r="F22" s="36">
        <f>'Total Cost'!D22/(1+Assumptions!$D$49)^($A22-2022)</f>
        <v>577692.98062727076</v>
      </c>
      <c r="G22" s="36">
        <f>'Total Cost'!E22/(1+Assumptions!$D$49)^($A22-2022)</f>
        <v>379886.93138670095</v>
      </c>
      <c r="H22" s="36">
        <f>'Total Cost'!F22/(1+Assumptions!$D$49)^($A22-2022)</f>
        <v>316158.62263555505</v>
      </c>
      <c r="I22" s="36">
        <f>'Total Cost'!G22/(1+Assumptions!$D$49)^($A22-2022)</f>
        <v>189529.64550665475</v>
      </c>
      <c r="J22" s="37">
        <f>'Total Cost'!H22/(1+Assumptions!$D$49)^($A22-2022)</f>
        <v>1561515.340923884</v>
      </c>
      <c r="K22" s="37">
        <f>'Total Cost'!I22/(1+Assumptions!$D$49)^($A22-2022)</f>
        <v>1665090.4660546759</v>
      </c>
      <c r="L22" s="37">
        <f>'Total Cost'!J22/(1+Assumptions!$D$49)^($A22-2022)</f>
        <v>1054909.373093995</v>
      </c>
      <c r="M22" s="37">
        <f>'Total Cost'!K22/(1+Assumptions!$D$49)^($A22-2022)</f>
        <v>791357.15586321021</v>
      </c>
      <c r="N22" s="37">
        <f>'Total Cost'!L22/(1+Assumptions!$D$49)^($A22-2022)</f>
        <v>705072.75110723614</v>
      </c>
      <c r="O22" s="37">
        <f>'Total Cost'!M22/(1+Assumptions!$D$49)^($A22-2022)</f>
        <v>300676.03091862256</v>
      </c>
      <c r="P22" s="38">
        <f>'Total Cost'!N22/(1+Assumptions!$D$49)^($A22-2022)</f>
        <v>35369396.092720553</v>
      </c>
      <c r="Q22" s="38">
        <f>'Total Cost'!O22/(1+Assumptions!$D$49)^($A22-2022)</f>
        <v>63679048.501515143</v>
      </c>
      <c r="R22" s="38">
        <f>'Total Cost'!P22/(1+Assumptions!$D$49)^($A22-2022)</f>
        <v>47258272.136699773</v>
      </c>
      <c r="S22" s="38">
        <f>'Total Cost'!Q22/(1+Assumptions!$D$49)^($A22-2022)</f>
        <v>16804922.002280254</v>
      </c>
      <c r="T22" s="38">
        <f>'Total Cost'!R22/(1+Assumptions!$D$49)^($A22-2022)</f>
        <v>11485252.619317835</v>
      </c>
      <c r="U22" s="38">
        <f>'Total Cost'!S22/(1+Assumptions!$D$49)^($A22-2022)</f>
        <v>6454467.7993661389</v>
      </c>
      <c r="V22" s="84">
        <f t="shared" si="5"/>
        <v>37357973.866314456</v>
      </c>
      <c r="W22" s="84">
        <f t="shared" si="0"/>
        <v>65892036.894754998</v>
      </c>
      <c r="X22" s="84">
        <f t="shared" si="1"/>
        <v>48890874.490421042</v>
      </c>
      <c r="Y22" s="84">
        <f t="shared" si="2"/>
        <v>17976166.089530166</v>
      </c>
      <c r="Z22" s="84">
        <f t="shared" si="3"/>
        <v>12506483.993060626</v>
      </c>
      <c r="AA22" s="84">
        <f t="shared" si="4"/>
        <v>6944673.4757914161</v>
      </c>
    </row>
    <row r="23" spans="1:27" x14ac:dyDescent="0.35">
      <c r="A23">
        <v>2042</v>
      </c>
      <c r="B23">
        <v>2040</v>
      </c>
      <c r="C23">
        <f>'[2]Total Frequency Model'!L23</f>
        <v>1.197555422408628</v>
      </c>
      <c r="D23" s="36">
        <f>'Total Cost'!B23/(1+Assumptions!$D$49)^($A23-2022)</f>
        <v>411036.98606977827</v>
      </c>
      <c r="E23" s="36">
        <f>'Total Cost'!C23/(1+Assumptions!$D$49)^($A23-2022)</f>
        <v>527338.14879494812</v>
      </c>
      <c r="F23" s="36">
        <f>'Total Cost'!D23/(1+Assumptions!$D$49)^($A23-2022)</f>
        <v>556015.14782307216</v>
      </c>
      <c r="G23" s="36">
        <f>'Total Cost'!E23/(1+Assumptions!$D$49)^($A23-2022)</f>
        <v>365631.73760858178</v>
      </c>
      <c r="H23" s="36">
        <f>'Total Cost'!F23/(1+Assumptions!$D$49)^($A23-2022)</f>
        <v>304294.82302064978</v>
      </c>
      <c r="I23" s="36">
        <f>'Total Cost'!G23/(1+Assumptions!$D$49)^($A23-2022)</f>
        <v>182417.57715112253</v>
      </c>
      <c r="J23" s="37">
        <f>'Total Cost'!H23/(1+Assumptions!$D$49)^($A23-2022)</f>
        <v>1492138.89765739</v>
      </c>
      <c r="K23" s="37">
        <f>'Total Cost'!I23/(1+Assumptions!$D$49)^($A23-2022)</f>
        <v>1591137.9147166123</v>
      </c>
      <c r="L23" s="37">
        <f>'Total Cost'!J23/(1+Assumptions!$D$49)^($A23-2022)</f>
        <v>1008080.3632008958</v>
      </c>
      <c r="M23" s="37">
        <f>'Total Cost'!K23/(1+Assumptions!$D$49)^($A23-2022)</f>
        <v>756308.61540613719</v>
      </c>
      <c r="N23" s="37">
        <f>'Total Cost'!L23/(1+Assumptions!$D$49)^($A23-2022)</f>
        <v>673818.74412362289</v>
      </c>
      <c r="O23" s="37">
        <f>'Total Cost'!M23/(1+Assumptions!$D$49)^($A23-2022)</f>
        <v>287339.92207038117</v>
      </c>
      <c r="P23" s="38">
        <f>'Total Cost'!N23/(1+Assumptions!$D$49)^($A23-2022)</f>
        <v>33806501.525171265</v>
      </c>
      <c r="Q23" s="38">
        <f>'Total Cost'!O23/(1+Assumptions!$D$49)^($A23-2022)</f>
        <v>60868178.893139079</v>
      </c>
      <c r="R23" s="38">
        <f>'Total Cost'!P23/(1+Assumptions!$D$49)^($A23-2022)</f>
        <v>45175332.621171176</v>
      </c>
      <c r="S23" s="38">
        <f>'Total Cost'!Q23/(1+Assumptions!$D$49)^($A23-2022)</f>
        <v>16069074.126412349</v>
      </c>
      <c r="T23" s="38">
        <f>'Total Cost'!R23/(1+Assumptions!$D$49)^($A23-2022)</f>
        <v>10981140.899949677</v>
      </c>
      <c r="U23" s="38">
        <f>'Total Cost'!S23/(1+Assumptions!$D$49)^($A23-2022)</f>
        <v>6170688.3795770304</v>
      </c>
      <c r="V23" s="84">
        <f t="shared" si="5"/>
        <v>35709677.408898436</v>
      </c>
      <c r="W23" s="84">
        <f t="shared" si="0"/>
        <v>62986654.956650637</v>
      </c>
      <c r="X23" s="84">
        <f t="shared" si="1"/>
        <v>46739428.132195145</v>
      </c>
      <c r="Y23" s="84">
        <f t="shared" si="2"/>
        <v>17191014.479427069</v>
      </c>
      <c r="Z23" s="84">
        <f t="shared" si="3"/>
        <v>11959254.46709395</v>
      </c>
      <c r="AA23" s="84">
        <f t="shared" si="4"/>
        <v>6640445.8787985342</v>
      </c>
    </row>
    <row r="24" spans="1:27" x14ac:dyDescent="0.35">
      <c r="A24">
        <v>2043</v>
      </c>
      <c r="B24">
        <v>2040</v>
      </c>
      <c r="C24">
        <f>'[2]Total Frequency Model'!L24</f>
        <v>1.197555422408628</v>
      </c>
      <c r="D24" s="36">
        <f>'Total Cost'!B24/(1+Assumptions!$D$49)^($A24-2022)</f>
        <v>395612.89168198209</v>
      </c>
      <c r="E24" s="36">
        <f>'Total Cost'!C24/(1+Assumptions!$D$49)^($A24-2022)</f>
        <v>507549.8726617677</v>
      </c>
      <c r="F24" s="36">
        <f>'Total Cost'!D24/(1+Assumptions!$D$49)^($A24-2022)</f>
        <v>535150.77208144078</v>
      </c>
      <c r="G24" s="36">
        <f>'Total Cost'!E24/(1+Assumptions!$D$49)^($A24-2022)</f>
        <v>351911.46760083287</v>
      </c>
      <c r="H24" s="36">
        <f>'Total Cost'!F24/(1+Assumptions!$D$49)^($A24-2022)</f>
        <v>292876.21050875413</v>
      </c>
      <c r="I24" s="36">
        <f>'Total Cost'!G24/(1+Assumptions!$D$49)^($A24-2022)</f>
        <v>175572.38797514321</v>
      </c>
      <c r="J24" s="37">
        <f>'Total Cost'!H24/(1+Assumptions!$D$49)^($A24-2022)</f>
        <v>1425847.0942721195</v>
      </c>
      <c r="K24" s="37">
        <f>'Total Cost'!I24/(1+Assumptions!$D$49)^($A24-2022)</f>
        <v>1520472.4615571203</v>
      </c>
      <c r="L24" s="37">
        <f>'Total Cost'!J24/(1+Assumptions!$D$49)^($A24-2022)</f>
        <v>963331.9309977052</v>
      </c>
      <c r="M24" s="37">
        <f>'Total Cost'!K24/(1+Assumptions!$D$49)^($A24-2022)</f>
        <v>722814.07199489488</v>
      </c>
      <c r="N24" s="37">
        <f>'Total Cost'!L24/(1+Assumptions!$D$49)^($A24-2022)</f>
        <v>643951.55144520232</v>
      </c>
      <c r="O24" s="37">
        <f>'Total Cost'!M24/(1+Assumptions!$D$49)^($A24-2022)</f>
        <v>274595.88036012201</v>
      </c>
      <c r="P24" s="38">
        <f>'Total Cost'!N24/(1+Assumptions!$D$49)^($A24-2022)</f>
        <v>32312827.796911433</v>
      </c>
      <c r="Q24" s="38">
        <f>'Total Cost'!O24/(1+Assumptions!$D$49)^($A24-2022)</f>
        <v>58181683.532125324</v>
      </c>
      <c r="R24" s="38">
        <f>'Total Cost'!P24/(1+Assumptions!$D$49)^($A24-2022)</f>
        <v>43184433.133344069</v>
      </c>
      <c r="S24" s="38">
        <f>'Total Cost'!Q24/(1+Assumptions!$D$49)^($A24-2022)</f>
        <v>15365545.862175187</v>
      </c>
      <c r="T24" s="38">
        <f>'Total Cost'!R24/(1+Assumptions!$D$49)^($A24-2022)</f>
        <v>10499219.397138933</v>
      </c>
      <c r="U24" s="38">
        <f>'Total Cost'!S24/(1+Assumptions!$D$49)^($A24-2022)</f>
        <v>5899419.9540029727</v>
      </c>
      <c r="V24" s="84">
        <f t="shared" si="5"/>
        <v>34134287.782865532</v>
      </c>
      <c r="W24" s="84">
        <f t="shared" si="0"/>
        <v>60209705.866344213</v>
      </c>
      <c r="X24" s="84">
        <f t="shared" si="1"/>
        <v>44682915.836423218</v>
      </c>
      <c r="Y24" s="84">
        <f t="shared" si="2"/>
        <v>16440271.401770916</v>
      </c>
      <c r="Z24" s="84">
        <f t="shared" si="3"/>
        <v>11436047.159092888</v>
      </c>
      <c r="AA24" s="84">
        <f t="shared" si="4"/>
        <v>6349588.2223382378</v>
      </c>
    </row>
    <row r="25" spans="1:27" x14ac:dyDescent="0.35">
      <c r="A25">
        <v>2044</v>
      </c>
      <c r="B25">
        <v>2040</v>
      </c>
      <c r="C25">
        <f>'[2]Total Frequency Model'!L25</f>
        <v>1.197555422408628</v>
      </c>
      <c r="D25" s="36">
        <f>'Total Cost'!B25/(1+Assumptions!$D$49)^($A25-2022)</f>
        <v>380767.58386509377</v>
      </c>
      <c r="E25" s="36">
        <f>'Total Cost'!C25/(1+Assumptions!$D$49)^($A25-2022)</f>
        <v>488504.14829203882</v>
      </c>
      <c r="F25" s="36">
        <f>'Total Cost'!D25/(1+Assumptions!$D$49)^($A25-2022)</f>
        <v>515069.32856169646</v>
      </c>
      <c r="G25" s="36">
        <f>'Total Cost'!E25/(1+Assumptions!$D$49)^($A25-2022)</f>
        <v>338706.04843813571</v>
      </c>
      <c r="H25" s="36">
        <f>'Total Cost'!F25/(1+Assumptions!$D$49)^($A25-2022)</f>
        <v>281886.07952803449</v>
      </c>
      <c r="I25" s="36">
        <f>'Total Cost'!G25/(1+Assumptions!$D$49)^($A25-2022)</f>
        <v>168984.06338198925</v>
      </c>
      <c r="J25" s="37">
        <f>'Total Cost'!H25/(1+Assumptions!$D$49)^($A25-2022)</f>
        <v>1362502.6893420282</v>
      </c>
      <c r="K25" s="37">
        <f>'Total Cost'!I25/(1+Assumptions!$D$49)^($A25-2022)</f>
        <v>1452947.89688562</v>
      </c>
      <c r="L25" s="37">
        <f>'Total Cost'!J25/(1+Assumptions!$D$49)^($A25-2022)</f>
        <v>920571.56850623584</v>
      </c>
      <c r="M25" s="37">
        <f>'Total Cost'!K25/(1+Assumptions!$D$49)^($A25-2022)</f>
        <v>690804.55582427094</v>
      </c>
      <c r="N25" s="37">
        <f>'Total Cost'!L25/(1+Assumptions!$D$49)^($A25-2022)</f>
        <v>615409.58145740686</v>
      </c>
      <c r="O25" s="37">
        <f>'Total Cost'!M25/(1+Assumptions!$D$49)^($A25-2022)</f>
        <v>262417.59843981051</v>
      </c>
      <c r="P25" s="38">
        <f>'Total Cost'!N25/(1+Assumptions!$D$49)^($A25-2022)</f>
        <v>30885302.652221501</v>
      </c>
      <c r="Q25" s="38">
        <f>'Total Cost'!O25/(1+Assumptions!$D$49)^($A25-2022)</f>
        <v>55614047.07995192</v>
      </c>
      <c r="R25" s="38">
        <f>'Total Cost'!P25/(1+Assumptions!$D$49)^($A25-2022)</f>
        <v>41281497.223037161</v>
      </c>
      <c r="S25" s="38">
        <f>'Total Cost'!Q25/(1+Assumptions!$D$49)^($A25-2022)</f>
        <v>14692913.66874931</v>
      </c>
      <c r="T25" s="38">
        <f>'Total Cost'!R25/(1+Assumptions!$D$49)^($A25-2022)</f>
        <v>10038508.745390039</v>
      </c>
      <c r="U25" s="38">
        <f>'Total Cost'!S25/(1+Assumptions!$D$49)^($A25-2022)</f>
        <v>5640109.5616874704</v>
      </c>
      <c r="V25" s="84">
        <f t="shared" si="5"/>
        <v>32628572.925428621</v>
      </c>
      <c r="W25" s="84">
        <f t="shared" si="0"/>
        <v>57555499.12512958</v>
      </c>
      <c r="X25" s="84">
        <f t="shared" si="1"/>
        <v>42717138.120105095</v>
      </c>
      <c r="Y25" s="84">
        <f t="shared" si="2"/>
        <v>15722424.273011716</v>
      </c>
      <c r="Z25" s="84">
        <f t="shared" si="3"/>
        <v>10935804.406375481</v>
      </c>
      <c r="AA25" s="84">
        <f t="shared" si="4"/>
        <v>6071511.2235092698</v>
      </c>
    </row>
    <row r="26" spans="1:27" x14ac:dyDescent="0.35">
      <c r="A26">
        <v>2045</v>
      </c>
      <c r="B26">
        <v>2040</v>
      </c>
      <c r="C26">
        <f>'[2]Total Frequency Model'!L26</f>
        <v>1.197555422408628</v>
      </c>
      <c r="D26" s="36">
        <f>'Total Cost'!B26/(1+Assumptions!$D$49)^($A26-2022)</f>
        <v>366479.34374951606</v>
      </c>
      <c r="E26" s="36">
        <f>'Total Cost'!C26/(1+Assumptions!$D$49)^($A26-2022)</f>
        <v>470173.11155461165</v>
      </c>
      <c r="F26" s="36">
        <f>'Total Cost'!D26/(1+Assumptions!$D$49)^($A26-2022)</f>
        <v>495741.43786271743</v>
      </c>
      <c r="G26" s="36">
        <f>'Total Cost'!E26/(1+Assumptions!$D$49)^($A26-2022)</f>
        <v>325996.16042834858</v>
      </c>
      <c r="H26" s="36">
        <f>'Total Cost'!F26/(1+Assumptions!$D$49)^($A26-2022)</f>
        <v>271308.35138045566</v>
      </c>
      <c r="I26" s="36">
        <f>'Total Cost'!G26/(1+Assumptions!$D$49)^($A26-2022)</f>
        <v>162642.96457100616</v>
      </c>
      <c r="J26" s="37">
        <f>'Total Cost'!H26/(1+Assumptions!$D$49)^($A26-2022)</f>
        <v>1301974.5511441466</v>
      </c>
      <c r="K26" s="37">
        <f>'Total Cost'!I26/(1+Assumptions!$D$49)^($A26-2022)</f>
        <v>1388424.518414675</v>
      </c>
      <c r="L26" s="37">
        <f>'Total Cost'!J26/(1+Assumptions!$D$49)^($A26-2022)</f>
        <v>879710.88362564414</v>
      </c>
      <c r="M26" s="37">
        <f>'Total Cost'!K26/(1+Assumptions!$D$49)^($A26-2022)</f>
        <v>660214.16079748119</v>
      </c>
      <c r="N26" s="37">
        <f>'Total Cost'!L26/(1+Assumptions!$D$49)^($A26-2022)</f>
        <v>588133.98014856526</v>
      </c>
      <c r="O26" s="37">
        <f>'Total Cost'!M26/(1+Assumptions!$D$49)^($A26-2022)</f>
        <v>250779.93874394786</v>
      </c>
      <c r="P26" s="38">
        <f>'Total Cost'!N26/(1+Assumptions!$D$49)^($A26-2022)</f>
        <v>29520990.452230565</v>
      </c>
      <c r="Q26" s="38">
        <f>'Total Cost'!O26/(1+Assumptions!$D$49)^($A26-2022)</f>
        <v>53159999.260526232</v>
      </c>
      <c r="R26" s="38">
        <f>'Total Cost'!P26/(1+Assumptions!$D$49)^($A26-2022)</f>
        <v>39462629.366087414</v>
      </c>
      <c r="S26" s="38">
        <f>'Total Cost'!Q26/(1+Assumptions!$D$49)^($A26-2022)</f>
        <v>14049816.869002635</v>
      </c>
      <c r="T26" s="38">
        <f>'Total Cost'!R26/(1+Assumptions!$D$49)^($A26-2022)</f>
        <v>9598072.9082416221</v>
      </c>
      <c r="U26" s="38">
        <f>'Total Cost'!S26/(1+Assumptions!$D$49)^($A26-2022)</f>
        <v>5392228.7375652874</v>
      </c>
      <c r="V26" s="84">
        <f t="shared" si="5"/>
        <v>31189444.347124226</v>
      </c>
      <c r="W26" s="84">
        <f t="shared" si="0"/>
        <v>55018596.890495516</v>
      </c>
      <c r="X26" s="84">
        <f t="shared" si="1"/>
        <v>40838081.687575772</v>
      </c>
      <c r="Y26" s="84">
        <f t="shared" si="2"/>
        <v>15036027.190228464</v>
      </c>
      <c r="Z26" s="84">
        <f t="shared" si="3"/>
        <v>10457515.239770643</v>
      </c>
      <c r="AA26" s="84">
        <f t="shared" si="4"/>
        <v>5805651.6408802411</v>
      </c>
    </row>
    <row r="27" spans="1:27" x14ac:dyDescent="0.35">
      <c r="A27">
        <v>2046</v>
      </c>
      <c r="B27">
        <v>2040</v>
      </c>
      <c r="C27">
        <f>'[2]Total Frequency Model'!L27</f>
        <v>1.197555422408628</v>
      </c>
      <c r="D27" s="36">
        <f>'Total Cost'!B27/(1+Assumptions!$D$49)^($A27-2022)</f>
        <v>352727.26746261335</v>
      </c>
      <c r="E27" s="36">
        <f>'Total Cost'!C27/(1+Assumptions!$D$49)^($A27-2022)</f>
        <v>452529.94391521328</v>
      </c>
      <c r="F27" s="36">
        <f>'Total Cost'!D27/(1+Assumptions!$D$49)^($A27-2022)</f>
        <v>477138.82304051181</v>
      </c>
      <c r="G27" s="36">
        <f>'Total Cost'!E27/(1+Assumptions!$D$49)^($A27-2022)</f>
        <v>313763.20884755719</v>
      </c>
      <c r="H27" s="36">
        <f>'Total Cost'!F27/(1+Assumptions!$D$49)^($A27-2022)</f>
        <v>261127.55071844629</v>
      </c>
      <c r="I27" s="36">
        <f>'Total Cost'!G27/(1+Assumptions!$D$49)^($A27-2022)</f>
        <v>156539.81443592726</v>
      </c>
      <c r="J27" s="37">
        <f>'Total Cost'!H27/(1+Assumptions!$D$49)^($A27-2022)</f>
        <v>1244137.3855271367</v>
      </c>
      <c r="K27" s="37">
        <f>'Total Cost'!I27/(1+Assumptions!$D$49)^($A27-2022)</f>
        <v>1326768.8414753345</v>
      </c>
      <c r="L27" s="37">
        <f>'Total Cost'!J27/(1+Assumptions!$D$49)^($A27-2022)</f>
        <v>840665.41690120089</v>
      </c>
      <c r="M27" s="37">
        <f>'Total Cost'!K27/(1+Assumptions!$D$49)^($A27-2022)</f>
        <v>630979.90832791221</v>
      </c>
      <c r="N27" s="37">
        <f>'Total Cost'!L27/(1+Assumptions!$D$49)^($A27-2022)</f>
        <v>562068.50934432389</v>
      </c>
      <c r="O27" s="37">
        <f>'Total Cost'!M27/(1+Assumptions!$D$49)^($A27-2022)</f>
        <v>239658.8814399816</v>
      </c>
      <c r="P27" s="38">
        <f>'Total Cost'!N27/(1+Assumptions!$D$49)^($A27-2022)</f>
        <v>28217086.089419078</v>
      </c>
      <c r="Q27" s="38">
        <f>'Total Cost'!O27/(1+Assumptions!$D$49)^($A27-2022)</f>
        <v>50814503.951804146</v>
      </c>
      <c r="R27" s="38">
        <f>'Total Cost'!P27/(1+Assumptions!$D$49)^($A27-2022)</f>
        <v>37724106.91897165</v>
      </c>
      <c r="S27" s="38">
        <f>'Total Cost'!Q27/(1+Assumptions!$D$49)^($A27-2022)</f>
        <v>13434954.866837256</v>
      </c>
      <c r="T27" s="38">
        <f>'Total Cost'!R27/(1+Assumptions!$D$49)^($A27-2022)</f>
        <v>9177017.2570768036</v>
      </c>
      <c r="U27" s="38">
        <f>'Total Cost'!S27/(1+Assumptions!$D$49)^($A27-2022)</f>
        <v>5155272.4250438046</v>
      </c>
      <c r="V27" s="84">
        <f t="shared" si="5"/>
        <v>29813950.742408827</v>
      </c>
      <c r="W27" s="84">
        <f t="shared" si="0"/>
        <v>52593802.737194695</v>
      </c>
      <c r="X27" s="84">
        <f t="shared" si="1"/>
        <v>39041911.158913366</v>
      </c>
      <c r="Y27" s="84">
        <f t="shared" si="2"/>
        <v>14379697.984012725</v>
      </c>
      <c r="Z27" s="84">
        <f t="shared" si="3"/>
        <v>10000213.317139573</v>
      </c>
      <c r="AA27" s="84">
        <f t="shared" si="4"/>
        <v>5551471.1209197138</v>
      </c>
    </row>
    <row r="28" spans="1:27" x14ac:dyDescent="0.35">
      <c r="A28">
        <v>2047</v>
      </c>
      <c r="B28">
        <v>2040</v>
      </c>
      <c r="C28">
        <f>'[2]Total Frequency Model'!L28</f>
        <v>1.197555422408628</v>
      </c>
      <c r="D28" s="36">
        <f>'Total Cost'!B28/(1+Assumptions!$D$49)^($A28-2022)</f>
        <v>339491.23554608604</v>
      </c>
      <c r="E28" s="36">
        <f>'Total Cost'!C28/(1+Assumptions!$D$49)^($A28-2022)</f>
        <v>435548.83320059878</v>
      </c>
      <c r="F28" s="36">
        <f>'Total Cost'!D28/(1+Assumptions!$D$49)^($A28-2022)</f>
        <v>459234.26823869778</v>
      </c>
      <c r="G28" s="36">
        <f>'Total Cost'!E28/(1+Assumptions!$D$49)^($A28-2022)</f>
        <v>301989.2967357625</v>
      </c>
      <c r="H28" s="36">
        <f>'Total Cost'!F28/(1+Assumptions!$D$49)^($A28-2022)</f>
        <v>251328.78290427299</v>
      </c>
      <c r="I28" s="36">
        <f>'Total Cost'!G28/(1+Assumptions!$D$49)^($A28-2022)</f>
        <v>150665.68399235213</v>
      </c>
      <c r="J28" s="37">
        <f>'Total Cost'!H28/(1+Assumptions!$D$49)^($A28-2022)</f>
        <v>1188871.4759063143</v>
      </c>
      <c r="K28" s="37">
        <f>'Total Cost'!I28/(1+Assumptions!$D$49)^($A28-2022)</f>
        <v>1267853.3221432017</v>
      </c>
      <c r="L28" s="37">
        <f>'Total Cost'!J28/(1+Assumptions!$D$49)^($A28-2022)</f>
        <v>803354.46645437542</v>
      </c>
      <c r="M28" s="37">
        <f>'Total Cost'!K28/(1+Assumptions!$D$49)^($A28-2022)</f>
        <v>603041.61719974095</v>
      </c>
      <c r="N28" s="37">
        <f>'Total Cost'!L28/(1+Assumptions!$D$49)^($A28-2022)</f>
        <v>537159.43036142667</v>
      </c>
      <c r="O28" s="37">
        <f>'Total Cost'!M28/(1+Assumptions!$D$49)^($A28-2022)</f>
        <v>229031.47469600421</v>
      </c>
      <c r="P28" s="38">
        <f>'Total Cost'!N28/(1+Assumptions!$D$49)^($A28-2022)</f>
        <v>26970909.173613552</v>
      </c>
      <c r="Q28" s="38">
        <f>'Total Cost'!O28/(1+Assumptions!$D$49)^($A28-2022)</f>
        <v>48572748.763754494</v>
      </c>
      <c r="R28" s="38">
        <f>'Total Cost'!P28/(1+Assumptions!$D$49)^($A28-2022)</f>
        <v>36062372.431802705</v>
      </c>
      <c r="S28" s="38">
        <f>'Total Cost'!Q28/(1+Assumptions!$D$49)^($A28-2022)</f>
        <v>12847084.487975895</v>
      </c>
      <c r="T28" s="38">
        <f>'Total Cost'!R28/(1+Assumptions!$D$49)^($A28-2022)</f>
        <v>8774486.7352885287</v>
      </c>
      <c r="U28" s="38">
        <f>'Total Cost'!S28/(1+Assumptions!$D$49)^($A28-2022)</f>
        <v>4928757.9369479651</v>
      </c>
      <c r="V28" s="84">
        <f t="shared" si="5"/>
        <v>28499271.88506595</v>
      </c>
      <c r="W28" s="84">
        <f t="shared" si="0"/>
        <v>50276150.919098295</v>
      </c>
      <c r="X28" s="84">
        <f t="shared" si="1"/>
        <v>37324961.166495778</v>
      </c>
      <c r="Y28" s="84">
        <f t="shared" si="2"/>
        <v>13752115.401911398</v>
      </c>
      <c r="Z28" s="84">
        <f t="shared" si="3"/>
        <v>9562974.948554229</v>
      </c>
      <c r="AA28" s="84">
        <f t="shared" si="4"/>
        <v>5308455.0956363212</v>
      </c>
    </row>
    <row r="29" spans="1:27" x14ac:dyDescent="0.35">
      <c r="A29">
        <v>2048</v>
      </c>
      <c r="B29">
        <v>2040</v>
      </c>
      <c r="C29">
        <f>'[2]Total Frequency Model'!L29</f>
        <v>1.197555422408628</v>
      </c>
      <c r="D29" s="36">
        <f>'Total Cost'!B29/(1+Assumptions!$D$49)^($A29-2022)</f>
        <v>326751.88352095353</v>
      </c>
      <c r="E29" s="36">
        <f>'Total Cost'!C29/(1+Assumptions!$D$49)^($A29-2022)</f>
        <v>419204.93583502166</v>
      </c>
      <c r="F29" s="36">
        <f>'Total Cost'!D29/(1+Assumptions!$D$49)^($A29-2022)</f>
        <v>442001.57887136721</v>
      </c>
      <c r="G29" s="36">
        <f>'Total Cost'!E29/(1+Assumptions!$D$49)^($A29-2022)</f>
        <v>290657.19871340622</v>
      </c>
      <c r="H29" s="36">
        <f>'Total Cost'!F29/(1+Assumptions!$D$49)^($A29-2022)</f>
        <v>241897.71221900042</v>
      </c>
      <c r="I29" s="36">
        <f>'Total Cost'!G29/(1+Assumptions!$D$49)^($A29-2022)</f>
        <v>145011.97931453167</v>
      </c>
      <c r="J29" s="37">
        <f>'Total Cost'!H29/(1+Assumptions!$D$49)^($A29-2022)</f>
        <v>1136062.4348445474</v>
      </c>
      <c r="K29" s="37">
        <f>'Total Cost'!I29/(1+Assumptions!$D$49)^($A29-2022)</f>
        <v>1211556.0926997871</v>
      </c>
      <c r="L29" s="37">
        <f>'Total Cost'!J29/(1+Assumptions!$D$49)^($A29-2022)</f>
        <v>767700.92071055691</v>
      </c>
      <c r="M29" s="37">
        <f>'Total Cost'!K29/(1+Assumptions!$D$49)^($A29-2022)</f>
        <v>576341.77921773598</v>
      </c>
      <c r="N29" s="37">
        <f>'Total Cost'!L29/(1+Assumptions!$D$49)^($A29-2022)</f>
        <v>513355.39283952396</v>
      </c>
      <c r="O29" s="37">
        <f>'Total Cost'!M29/(1+Assumptions!$D$49)^($A29-2022)</f>
        <v>218875.78716251845</v>
      </c>
      <c r="P29" s="38">
        <f>'Total Cost'!N29/(1+Assumptions!$D$49)^($A29-2022)</f>
        <v>25779898.477344494</v>
      </c>
      <c r="Q29" s="38">
        <f>'Total Cost'!O29/(1+Assumptions!$D$49)^($A29-2022)</f>
        <v>46430135.080953747</v>
      </c>
      <c r="R29" s="38">
        <f>'Total Cost'!P29/(1+Assumptions!$D$49)^($A29-2022)</f>
        <v>34474026.303711787</v>
      </c>
      <c r="S29" s="38">
        <f>'Total Cost'!Q29/(1+Assumptions!$D$49)^($A29-2022)</f>
        <v>12285017.438701458</v>
      </c>
      <c r="T29" s="38">
        <f>'Total Cost'!R29/(1+Assumptions!$D$49)^($A29-2022)</f>
        <v>8389664.1040009279</v>
      </c>
      <c r="U29" s="38">
        <f>'Total Cost'!S29/(1+Assumptions!$D$49)^($A29-2022)</f>
        <v>4712223.9626741754</v>
      </c>
      <c r="V29" s="84">
        <f t="shared" si="5"/>
        <v>27242712.795709994</v>
      </c>
      <c r="W29" s="84">
        <f t="shared" si="0"/>
        <v>48060896.109488554</v>
      </c>
      <c r="X29" s="84">
        <f t="shared" si="1"/>
        <v>35683728.803293712</v>
      </c>
      <c r="Y29" s="84">
        <f t="shared" si="2"/>
        <v>13152016.4166326</v>
      </c>
      <c r="Z29" s="84">
        <f t="shared" si="3"/>
        <v>9144917.2090594526</v>
      </c>
      <c r="AA29" s="84">
        <f t="shared" si="4"/>
        <v>5076111.7291512256</v>
      </c>
    </row>
    <row r="30" spans="1:27" x14ac:dyDescent="0.35">
      <c r="A30">
        <v>2049</v>
      </c>
      <c r="B30">
        <v>2040</v>
      </c>
      <c r="C30">
        <f>'[2]Total Frequency Model'!L30</f>
        <v>1.197555422408628</v>
      </c>
      <c r="D30" s="36">
        <f>'Total Cost'!B30/(1+Assumptions!$D$49)^($A30-2022)</f>
        <v>314490.57355708128</v>
      </c>
      <c r="E30" s="36">
        <f>'Total Cost'!C30/(1+Assumptions!$D$49)^($A30-2022)</f>
        <v>403474.34049377486</v>
      </c>
      <c r="F30" s="36">
        <f>'Total Cost'!D30/(1+Assumptions!$D$49)^($A30-2022)</f>
        <v>425415.54330008273</v>
      </c>
      <c r="G30" s="36">
        <f>'Total Cost'!E30/(1+Assumptions!$D$49)^($A30-2022)</f>
        <v>279750.33578042692</v>
      </c>
      <c r="H30" s="36">
        <f>'Total Cost'!F30/(1+Assumptions!$D$49)^($A30-2022)</f>
        <v>232820.54088915707</v>
      </c>
      <c r="I30" s="36">
        <f>'Total Cost'!G30/(1+Assumptions!$D$49)^($A30-2022)</f>
        <v>139570.42896234809</v>
      </c>
      <c r="J30" s="37">
        <f>'Total Cost'!H30/(1+Assumptions!$D$49)^($A30-2022)</f>
        <v>1085600.9667025616</v>
      </c>
      <c r="K30" s="37">
        <f>'Total Cost'!I30/(1+Assumptions!$D$49)^($A30-2022)</f>
        <v>1157760.7088793467</v>
      </c>
      <c r="L30" s="37">
        <f>'Total Cost'!J30/(1+Assumptions!$D$49)^($A30-2022)</f>
        <v>733631.09857694362</v>
      </c>
      <c r="M30" s="37">
        <f>'Total Cost'!K30/(1+Assumptions!$D$49)^($A30-2022)</f>
        <v>550825.44038855226</v>
      </c>
      <c r="N30" s="37">
        <f>'Total Cost'!L30/(1+Assumptions!$D$49)^($A30-2022)</f>
        <v>490607.32852043485</v>
      </c>
      <c r="O30" s="37">
        <f>'Total Cost'!M30/(1+Assumptions!$D$49)^($A30-2022)</f>
        <v>209170.86256965104</v>
      </c>
      <c r="P30" s="38">
        <f>'Total Cost'!N30/(1+Assumptions!$D$49)^($A30-2022)</f>
        <v>24641606.628981307</v>
      </c>
      <c r="Q30" s="38">
        <f>'Total Cost'!O30/(1+Assumptions!$D$49)^($A30-2022)</f>
        <v>44382268.549066998</v>
      </c>
      <c r="R30" s="38">
        <f>'Total Cost'!P30/(1+Assumptions!$D$49)^($A30-2022)</f>
        <v>32955819.765343383</v>
      </c>
      <c r="S30" s="38">
        <f>'Total Cost'!Q30/(1+Assumptions!$D$49)^($A30-2022)</f>
        <v>11747617.877307467</v>
      </c>
      <c r="T30" s="38">
        <f>'Total Cost'!R30/(1+Assumptions!$D$49)^($A30-2022)</f>
        <v>8021768.2657170547</v>
      </c>
      <c r="U30" s="38">
        <f>'Total Cost'!S30/(1+Assumptions!$D$49)^($A30-2022)</f>
        <v>4505229.6194946431</v>
      </c>
      <c r="V30" s="84">
        <f t="shared" si="5"/>
        <v>26041698.169240952</v>
      </c>
      <c r="W30" s="84">
        <f t="shared" si="0"/>
        <v>45943503.598440118</v>
      </c>
      <c r="X30" s="84">
        <f t="shared" si="1"/>
        <v>34114866.407220408</v>
      </c>
      <c r="Y30" s="84">
        <f t="shared" si="2"/>
        <v>12578193.653476447</v>
      </c>
      <c r="Z30" s="84">
        <f t="shared" si="3"/>
        <v>8745196.1351266466</v>
      </c>
      <c r="AA30" s="84">
        <f t="shared" si="4"/>
        <v>4853970.9110266417</v>
      </c>
    </row>
    <row r="31" spans="1:27" x14ac:dyDescent="0.35">
      <c r="A31">
        <v>2050</v>
      </c>
      <c r="B31">
        <v>2050</v>
      </c>
      <c r="C31">
        <f>'[2]Total Frequency Model'!L31</f>
        <v>1.3413780707010188</v>
      </c>
      <c r="D31" s="36">
        <f>'Total Cost'!B31/(1+Assumptions!$D$49)^($A31-2022)</f>
        <v>342726.6016227142</v>
      </c>
      <c r="E31" s="36">
        <f>'Total Cost'!C31/(1+Assumptions!$D$49)^($A31-2022)</f>
        <v>439699.63231441245</v>
      </c>
      <c r="F31" s="36">
        <f>'Total Cost'!D31/(1+Assumptions!$D$49)^($A31-2022)</f>
        <v>463610.79056715994</v>
      </c>
      <c r="G31" s="36">
        <f>'Total Cost'!E31/(1+Assumptions!$D$49)^($A31-2022)</f>
        <v>304867.2677225307</v>
      </c>
      <c r="H31" s="36">
        <f>'Total Cost'!F31/(1+Assumptions!$D$49)^($A31-2022)</f>
        <v>253723.95701526516</v>
      </c>
      <c r="I31" s="36">
        <f>'Total Cost'!G31/(1+Assumptions!$D$49)^($A31-2022)</f>
        <v>152101.53444108827</v>
      </c>
      <c r="J31" s="37">
        <f>'Total Cost'!H31/(1+Assumptions!$D$49)^($A31-2022)</f>
        <v>1174598.996879824</v>
      </c>
      <c r="K31" s="37">
        <f>'Total Cost'!I31/(1+Assumptions!$D$49)^($A31-2022)</f>
        <v>1252695.4751108931</v>
      </c>
      <c r="L31" s="37">
        <f>'Total Cost'!J31/(1+Assumptions!$D$49)^($A31-2022)</f>
        <v>793806.91909430176</v>
      </c>
      <c r="M31" s="37">
        <f>'Total Cost'!K31/(1+Assumptions!$D$49)^($A31-2022)</f>
        <v>596073.20790209458</v>
      </c>
      <c r="N31" s="37">
        <f>'Total Cost'!L31/(1+Assumptions!$D$49)^($A31-2022)</f>
        <v>530886.35918476433</v>
      </c>
      <c r="O31" s="37">
        <f>'Total Cost'!M31/(1+Assumptions!$D$49)^($A31-2022)</f>
        <v>226337.34773054573</v>
      </c>
      <c r="P31" s="38">
        <f>'Total Cost'!N31/(1+Assumptions!$D$49)^($A31-2022)</f>
        <v>26669182.112734158</v>
      </c>
      <c r="Q31" s="38">
        <f>'Total Cost'!O31/(1+Assumptions!$D$49)^($A31-2022)</f>
        <v>48036569.856195413</v>
      </c>
      <c r="R31" s="38">
        <f>'Total Cost'!P31/(1+Assumptions!$D$49)^($A31-2022)</f>
        <v>35671821.258949779</v>
      </c>
      <c r="S31" s="38">
        <f>'Total Cost'!Q31/(1+Assumptions!$D$49)^($A31-2022)</f>
        <v>12719713.826785631</v>
      </c>
      <c r="T31" s="38">
        <f>'Total Cost'!R31/(1+Assumptions!$D$49)^($A31-2022)</f>
        <v>8684583.4973545</v>
      </c>
      <c r="U31" s="38">
        <f>'Total Cost'!S31/(1+Assumptions!$D$49)^($A31-2022)</f>
        <v>4877094.482872868</v>
      </c>
      <c r="V31" s="84">
        <f t="shared" si="5"/>
        <v>28186507.711236697</v>
      </c>
      <c r="W31" s="84">
        <f t="shared" si="0"/>
        <v>49728964.963620715</v>
      </c>
      <c r="X31" s="84">
        <f t="shared" si="1"/>
        <v>36929238.96861124</v>
      </c>
      <c r="Y31" s="84">
        <f t="shared" si="2"/>
        <v>13620654.302410256</v>
      </c>
      <c r="Z31" s="84">
        <f t="shared" si="3"/>
        <v>9469193.8135545291</v>
      </c>
      <c r="AA31" s="84">
        <f t="shared" si="4"/>
        <v>5255533.3650445016</v>
      </c>
    </row>
    <row r="32" spans="1:27" x14ac:dyDescent="0.35">
      <c r="A32">
        <v>2051</v>
      </c>
      <c r="B32">
        <v>2050</v>
      </c>
      <c r="C32">
        <f>'[2]Total Frequency Model'!L32</f>
        <v>1.3413780707010188</v>
      </c>
      <c r="D32" s="36">
        <f>'Total Cost'!B32/(1+Assumptions!$D$49)^($A32-2022)</f>
        <v>329865.84302484931</v>
      </c>
      <c r="E32" s="36">
        <f>'Total Cost'!C32/(1+Assumptions!$D$49)^($A32-2022)</f>
        <v>423199.97690397332</v>
      </c>
      <c r="F32" s="36">
        <f>'Total Cost'!D32/(1+Assumptions!$D$49)^($A32-2022)</f>
        <v>446213.87292896275</v>
      </c>
      <c r="G32" s="36">
        <f>'Total Cost'!E32/(1+Assumptions!$D$49)^($A32-2022)</f>
        <v>293427.17431861593</v>
      </c>
      <c r="H32" s="36">
        <f>'Total Cost'!F32/(1+Assumptions!$D$49)^($A32-2022)</f>
        <v>244203.00782072174</v>
      </c>
      <c r="I32" s="36">
        <f>'Total Cost'!G32/(1+Assumptions!$D$49)^($A32-2022)</f>
        <v>146393.94971451646</v>
      </c>
      <c r="J32" s="37">
        <f>'Total Cost'!H32/(1+Assumptions!$D$49)^($A32-2022)</f>
        <v>1122429.6174533509</v>
      </c>
      <c r="K32" s="37">
        <f>'Total Cost'!I32/(1+Assumptions!$D$49)^($A32-2022)</f>
        <v>1197077.6915120294</v>
      </c>
      <c r="L32" s="37">
        <f>'Total Cost'!J32/(1+Assumptions!$D$49)^($A32-2022)</f>
        <v>758581.43389071687</v>
      </c>
      <c r="M32" s="37">
        <f>'Total Cost'!K32/(1+Assumptions!$D$49)^($A32-2022)</f>
        <v>569686.12757805339</v>
      </c>
      <c r="N32" s="37">
        <f>'Total Cost'!L32/(1+Assumptions!$D$49)^($A32-2022)</f>
        <v>507363.7576235719</v>
      </c>
      <c r="O32" s="37">
        <f>'Total Cost'!M32/(1+Assumptions!$D$49)^($A32-2022)</f>
        <v>216302.49682058039</v>
      </c>
      <c r="P32" s="38">
        <f>'Total Cost'!N32/(1+Assumptions!$D$49)^($A32-2022)</f>
        <v>25491884.541179389</v>
      </c>
      <c r="Q32" s="38">
        <f>'Total Cost'!O32/(1+Assumptions!$D$49)^($A32-2022)</f>
        <v>45918334.896198295</v>
      </c>
      <c r="R32" s="38">
        <f>'Total Cost'!P32/(1+Assumptions!$D$49)^($A32-2022)</f>
        <v>34101243.157379664</v>
      </c>
      <c r="S32" s="38">
        <f>'Total Cost'!Q32/(1+Assumptions!$D$49)^($A32-2022)</f>
        <v>12163458.406000944</v>
      </c>
      <c r="T32" s="38">
        <f>'Total Cost'!R32/(1+Assumptions!$D$49)^($A32-2022)</f>
        <v>8303858.3668891797</v>
      </c>
      <c r="U32" s="38">
        <f>'Total Cost'!S32/(1+Assumptions!$D$49)^($A32-2022)</f>
        <v>4662913.3924480146</v>
      </c>
      <c r="V32" s="84">
        <f t="shared" si="5"/>
        <v>26944180.00165759</v>
      </c>
      <c r="W32" s="84">
        <f t="shared" si="0"/>
        <v>47538612.564614296</v>
      </c>
      <c r="X32" s="84">
        <f t="shared" si="1"/>
        <v>35306038.464199342</v>
      </c>
      <c r="Y32" s="84">
        <f t="shared" si="2"/>
        <v>13026571.707897613</v>
      </c>
      <c r="Z32" s="84">
        <f t="shared" si="3"/>
        <v>9055425.1323334724</v>
      </c>
      <c r="AA32" s="84">
        <f t="shared" si="4"/>
        <v>5025609.8389831111</v>
      </c>
    </row>
    <row r="33" spans="1:27" x14ac:dyDescent="0.35">
      <c r="A33">
        <v>2052</v>
      </c>
      <c r="B33">
        <v>2050</v>
      </c>
      <c r="C33">
        <f>'[2]Total Frequency Model'!L33</f>
        <v>1.3413780707010188</v>
      </c>
      <c r="D33" s="36">
        <f>'Total Cost'!B33/(1+Assumptions!$D$49)^($A33-2022)</f>
        <v>317487.68224964954</v>
      </c>
      <c r="E33" s="36">
        <f>'Total Cost'!C33/(1+Assumptions!$D$49)^($A33-2022)</f>
        <v>407319.46831253491</v>
      </c>
      <c r="F33" s="36">
        <f>'Total Cost'!D33/(1+Assumptions!$D$49)^($A33-2022)</f>
        <v>429469.77172530111</v>
      </c>
      <c r="G33" s="36">
        <f>'Total Cost'!E33/(1+Assumptions!$D$49)^($A33-2022)</f>
        <v>282416.36851276964</v>
      </c>
      <c r="H33" s="36">
        <f>'Total Cost'!F33/(1+Assumptions!$D$49)^($A33-2022)</f>
        <v>235039.33065768628</v>
      </c>
      <c r="I33" s="36">
        <f>'Total Cost'!G33/(1+Assumptions!$D$49)^($A33-2022)</f>
        <v>140900.54115342975</v>
      </c>
      <c r="J33" s="37">
        <f>'Total Cost'!H33/(1+Assumptions!$D$49)^($A33-2022)</f>
        <v>1072579.1521032588</v>
      </c>
      <c r="K33" s="37">
        <f>'Total Cost'!I33/(1+Assumptions!$D$49)^($A33-2022)</f>
        <v>1143931.3081896477</v>
      </c>
      <c r="L33" s="37">
        <f>'Total Cost'!J33/(1+Assumptions!$D$49)^($A33-2022)</f>
        <v>724920.48761182406</v>
      </c>
      <c r="M33" s="37">
        <f>'Total Cost'!K33/(1+Assumptions!$D$49)^($A33-2022)</f>
        <v>544468.51641984796</v>
      </c>
      <c r="N33" s="37">
        <f>'Total Cost'!L33/(1+Assumptions!$D$49)^($A33-2022)</f>
        <v>484884.50874490594</v>
      </c>
      <c r="O33" s="37">
        <f>'Total Cost'!M33/(1+Assumptions!$D$49)^($A33-2022)</f>
        <v>206712.9914231608</v>
      </c>
      <c r="P33" s="38">
        <f>'Total Cost'!N33/(1+Assumptions!$D$49)^($A33-2022)</f>
        <v>24366683.115157422</v>
      </c>
      <c r="Q33" s="38">
        <f>'Total Cost'!O33/(1+Assumptions!$D$49)^($A33-2022)</f>
        <v>43893739.674117722</v>
      </c>
      <c r="R33" s="38">
        <f>'Total Cost'!P33/(1+Assumptions!$D$49)^($A33-2022)</f>
        <v>32599997.109122645</v>
      </c>
      <c r="S33" s="38">
        <f>'Total Cost'!Q33/(1+Assumptions!$D$49)^($A33-2022)</f>
        <v>11631605.677927917</v>
      </c>
      <c r="T33" s="38">
        <f>'Total Cost'!R33/(1+Assumptions!$D$49)^($A33-2022)</f>
        <v>7939873.5137746129</v>
      </c>
      <c r="U33" s="38">
        <f>'Total Cost'!S33/(1+Assumptions!$D$49)^($A33-2022)</f>
        <v>4458164.900560257</v>
      </c>
      <c r="V33" s="84">
        <f t="shared" si="5"/>
        <v>25756749.949510328</v>
      </c>
      <c r="W33" s="84">
        <f t="shared" si="0"/>
        <v>45444990.450619906</v>
      </c>
      <c r="X33" s="84">
        <f t="shared" si="1"/>
        <v>33754387.368459769</v>
      </c>
      <c r="Y33" s="84">
        <f t="shared" si="2"/>
        <v>12458490.562860534</v>
      </c>
      <c r="Z33" s="84">
        <f t="shared" si="3"/>
        <v>8659797.3531772047</v>
      </c>
      <c r="AA33" s="84">
        <f t="shared" si="4"/>
        <v>4805778.4331368478</v>
      </c>
    </row>
    <row r="34" spans="1:27" x14ac:dyDescent="0.35">
      <c r="A34">
        <v>2053</v>
      </c>
      <c r="B34">
        <v>2050</v>
      </c>
      <c r="C34">
        <f>'[2]Total Frequency Model'!L34</f>
        <v>1.3413780707010188</v>
      </c>
      <c r="D34" s="36">
        <f>'Total Cost'!B34/(1+Assumptions!$D$49)^($A34-2022)</f>
        <v>305574.00989426218</v>
      </c>
      <c r="E34" s="36">
        <f>'Total Cost'!C34/(1+Assumptions!$D$49)^($A34-2022)</f>
        <v>392034.87315891776</v>
      </c>
      <c r="F34" s="36">
        <f>'Total Cost'!D34/(1+Assumptions!$D$49)^($A34-2022)</f>
        <v>413353.9901282849</v>
      </c>
      <c r="G34" s="36">
        <f>'Total Cost'!E34/(1+Assumptions!$D$49)^($A34-2022)</f>
        <v>271818.74135943089</v>
      </c>
      <c r="H34" s="36">
        <f>'Total Cost'!F34/(1+Assumptions!$D$49)^($A34-2022)</f>
        <v>226219.51895272895</v>
      </c>
      <c r="I34" s="36">
        <f>'Total Cost'!G34/(1+Assumptions!$D$49)^($A34-2022)</f>
        <v>135613.27183291869</v>
      </c>
      <c r="J34" s="37">
        <f>'Total Cost'!H34/(1+Assumptions!$D$49)^($A34-2022)</f>
        <v>1024944.4538540498</v>
      </c>
      <c r="K34" s="37">
        <f>'Total Cost'!I34/(1+Assumptions!$D$49)^($A34-2022)</f>
        <v>1093146.4266531104</v>
      </c>
      <c r="L34" s="37">
        <f>'Total Cost'!J34/(1+Assumptions!$D$49)^($A34-2022)</f>
        <v>692754.53647426062</v>
      </c>
      <c r="M34" s="37">
        <f>'Total Cost'!K34/(1+Assumptions!$D$49)^($A34-2022)</f>
        <v>520368.49019077717</v>
      </c>
      <c r="N34" s="37">
        <f>'Total Cost'!L34/(1+Assumptions!$D$49)^($A34-2022)</f>
        <v>463402.29061707621</v>
      </c>
      <c r="O34" s="37">
        <f>'Total Cost'!M34/(1+Assumptions!$D$49)^($A34-2022)</f>
        <v>197549.0497539693</v>
      </c>
      <c r="P34" s="38">
        <f>'Total Cost'!N34/(1+Assumptions!$D$49)^($A34-2022)</f>
        <v>23291267.503886204</v>
      </c>
      <c r="Q34" s="38">
        <f>'Total Cost'!O34/(1+Assumptions!$D$49)^($A34-2022)</f>
        <v>41958635.271670677</v>
      </c>
      <c r="R34" s="38">
        <f>'Total Cost'!P34/(1+Assumptions!$D$49)^($A34-2022)</f>
        <v>31165015.141010266</v>
      </c>
      <c r="S34" s="38">
        <f>'Total Cost'!Q34/(1+Assumptions!$D$49)^($A34-2022)</f>
        <v>11123081.982196359</v>
      </c>
      <c r="T34" s="38">
        <f>'Total Cost'!R34/(1+Assumptions!$D$49)^($A34-2022)</f>
        <v>7591890.8608737346</v>
      </c>
      <c r="U34" s="38">
        <f>'Total Cost'!S34/(1+Assumptions!$D$49)^($A34-2022)</f>
        <v>4262432.5099100051</v>
      </c>
      <c r="V34" s="84">
        <f t="shared" si="5"/>
        <v>24621785.967634518</v>
      </c>
      <c r="W34" s="84">
        <f t="shared" si="0"/>
        <v>43443816.571482703</v>
      </c>
      <c r="X34" s="84">
        <f t="shared" si="1"/>
        <v>32271123.66761281</v>
      </c>
      <c r="Y34" s="84">
        <f t="shared" si="2"/>
        <v>11915269.213746566</v>
      </c>
      <c r="Z34" s="84">
        <f t="shared" si="3"/>
        <v>8281512.6704435395</v>
      </c>
      <c r="AA34" s="84">
        <f t="shared" si="4"/>
        <v>4595594.8314968934</v>
      </c>
    </row>
    <row r="35" spans="1:27" x14ac:dyDescent="0.35">
      <c r="A35">
        <v>2054</v>
      </c>
      <c r="B35">
        <v>2050</v>
      </c>
      <c r="C35">
        <f>'[2]Total Frequency Model'!L35</f>
        <v>1.3413780707010188</v>
      </c>
      <c r="D35" s="36">
        <f>'Total Cost'!B35/(1+Assumptions!$D$49)^($A35-2022)</f>
        <v>294107.39610815787</v>
      </c>
      <c r="E35" s="36">
        <f>'Total Cost'!C35/(1+Assumptions!$D$49)^($A35-2022)</f>
        <v>377323.82989069872</v>
      </c>
      <c r="F35" s="36">
        <f>'Total Cost'!D35/(1+Assumptions!$D$49)^($A35-2022)</f>
        <v>397842.95054940734</v>
      </c>
      <c r="G35" s="36">
        <f>'Total Cost'!E35/(1+Assumptions!$D$49)^($A35-2022)</f>
        <v>261618.78839853578</v>
      </c>
      <c r="H35" s="36">
        <f>'Total Cost'!F35/(1+Assumptions!$D$49)^($A35-2022)</f>
        <v>217730.6692118533</v>
      </c>
      <c r="I35" s="36">
        <f>'Total Cost'!G35/(1+Assumptions!$D$49)^($A35-2022)</f>
        <v>130524.40641234137</v>
      </c>
      <c r="J35" s="37">
        <f>'Total Cost'!H35/(1+Assumptions!$D$49)^($A35-2022)</f>
        <v>979426.9666047123</v>
      </c>
      <c r="K35" s="37">
        <f>'Total Cost'!I35/(1+Assumptions!$D$49)^($A35-2022)</f>
        <v>1044618.0385602018</v>
      </c>
      <c r="L35" s="37">
        <f>'Total Cost'!J35/(1+Assumptions!$D$49)^($A35-2022)</f>
        <v>662017.13007102488</v>
      </c>
      <c r="M35" s="37">
        <f>'Total Cost'!K35/(1+Assumptions!$D$49)^($A35-2022)</f>
        <v>497336.4686426504</v>
      </c>
      <c r="N35" s="37">
        <f>'Total Cost'!L35/(1+Assumptions!$D$49)^($A35-2022)</f>
        <v>442872.83959046751</v>
      </c>
      <c r="O35" s="37">
        <f>'Total Cost'!M35/(1+Assumptions!$D$49)^($A35-2022)</f>
        <v>188791.76939912466</v>
      </c>
      <c r="P35" s="38">
        <f>'Total Cost'!N35/(1+Assumptions!$D$49)^($A35-2022)</f>
        <v>22263430.037000399</v>
      </c>
      <c r="Q35" s="38">
        <f>'Total Cost'!O35/(1+Assumptions!$D$49)^($A35-2022)</f>
        <v>40109056.978028126</v>
      </c>
      <c r="R35" s="38">
        <f>'Total Cost'!P35/(1+Assumptions!$D$49)^($A35-2022)</f>
        <v>29793365.336109452</v>
      </c>
      <c r="S35" s="38">
        <f>'Total Cost'!Q35/(1+Assumptions!$D$49)^($A35-2022)</f>
        <v>10636861.023868565</v>
      </c>
      <c r="T35" s="38">
        <f>'Total Cost'!R35/(1+Assumptions!$D$49)^($A35-2022)</f>
        <v>7259204.9545205319</v>
      </c>
      <c r="U35" s="38">
        <f>'Total Cost'!S35/(1+Assumptions!$D$49)^($A35-2022)</f>
        <v>4075318.1574980835</v>
      </c>
      <c r="V35" s="84">
        <f t="shared" si="5"/>
        <v>23536964.39971327</v>
      </c>
      <c r="W35" s="84">
        <f t="shared" si="0"/>
        <v>41530998.846479028</v>
      </c>
      <c r="X35" s="84">
        <f t="shared" si="1"/>
        <v>30853225.416729882</v>
      </c>
      <c r="Y35" s="84">
        <f t="shared" si="2"/>
        <v>11395816.280909751</v>
      </c>
      <c r="Z35" s="84">
        <f t="shared" si="3"/>
        <v>7919808.4633228527</v>
      </c>
      <c r="AA35" s="84">
        <f t="shared" si="4"/>
        <v>4394634.3333095498</v>
      </c>
    </row>
    <row r="36" spans="1:27" x14ac:dyDescent="0.35">
      <c r="A36">
        <v>2055</v>
      </c>
      <c r="B36">
        <v>2050</v>
      </c>
      <c r="C36">
        <f>'[2]Total Frequency Model'!L36</f>
        <v>1.3413780707010188</v>
      </c>
      <c r="D36" s="36">
        <f>'Total Cost'!B36/(1+Assumptions!$D$49)^($A36-2022)</f>
        <v>283071.06509304309</v>
      </c>
      <c r="E36" s="36">
        <f>'Total Cost'!C36/(1+Assumptions!$D$49)^($A36-2022)</f>
        <v>363164.8160689816</v>
      </c>
      <c r="F36" s="36">
        <f>'Total Cost'!D36/(1+Assumptions!$D$49)^($A36-2022)</f>
        <v>382913.96014524042</v>
      </c>
      <c r="G36" s="36">
        <f>'Total Cost'!E36/(1+Assumptions!$D$49)^($A36-2022)</f>
        <v>251801.58697229996</v>
      </c>
      <c r="H36" s="36">
        <f>'Total Cost'!F36/(1+Assumptions!$D$49)^($A36-2022)</f>
        <v>209560.3621425241</v>
      </c>
      <c r="I36" s="36">
        <f>'Total Cost'!G36/(1+Assumptions!$D$49)^($A36-2022)</f>
        <v>125626.49981842416</v>
      </c>
      <c r="J36" s="37">
        <f>'Total Cost'!H36/(1+Assumptions!$D$49)^($A36-2022)</f>
        <v>935932.52068697626</v>
      </c>
      <c r="K36" s="37">
        <f>'Total Cost'!I36/(1+Assumptions!$D$49)^($A36-2022)</f>
        <v>998245.80799600191</v>
      </c>
      <c r="L36" s="37">
        <f>'Total Cost'!J36/(1+Assumptions!$D$49)^($A36-2022)</f>
        <v>632644.77369048656</v>
      </c>
      <c r="M36" s="37">
        <f>'Total Cost'!K36/(1+Assumptions!$D$49)^($A36-2022)</f>
        <v>475325.07312107063</v>
      </c>
      <c r="N36" s="37">
        <f>'Total Cost'!L36/(1+Assumptions!$D$49)^($A36-2022)</f>
        <v>423253.85877171479</v>
      </c>
      <c r="O36" s="37">
        <f>'Total Cost'!M36/(1+Assumptions!$D$49)^($A36-2022)</f>
        <v>180423.08819717573</v>
      </c>
      <c r="P36" s="38">
        <f>'Total Cost'!N36/(1+Assumptions!$D$49)^($A36-2022)</f>
        <v>21281061.134632744</v>
      </c>
      <c r="Q36" s="38">
        <f>'Total Cost'!O36/(1+Assumptions!$D$49)^($A36-2022)</f>
        <v>38341216.095905833</v>
      </c>
      <c r="R36" s="38">
        <f>'Total Cost'!P36/(1+Assumptions!$D$49)^($A36-2022)</f>
        <v>28482245.788033761</v>
      </c>
      <c r="S36" s="38">
        <f>'Total Cost'!Q36/(1+Assumptions!$D$49)^($A36-2022)</f>
        <v>10171961.778731585</v>
      </c>
      <c r="T36" s="38">
        <f>'Total Cost'!R36/(1+Assumptions!$D$49)^($A36-2022)</f>
        <v>6941141.5192387095</v>
      </c>
      <c r="U36" s="38">
        <f>'Total Cost'!S36/(1+Assumptions!$D$49)^($A36-2022)</f>
        <v>3896441.3969490682</v>
      </c>
      <c r="V36" s="84">
        <f t="shared" si="5"/>
        <v>22500064.720412765</v>
      </c>
      <c r="W36" s="84">
        <f t="shared" si="0"/>
        <v>39702626.719970815</v>
      </c>
      <c r="X36" s="84">
        <f t="shared" si="1"/>
        <v>29497804.521869488</v>
      </c>
      <c r="Y36" s="84">
        <f t="shared" si="2"/>
        <v>10899088.438824955</v>
      </c>
      <c r="Z36" s="84">
        <f t="shared" si="3"/>
        <v>7573955.7401529485</v>
      </c>
      <c r="AA36" s="84">
        <f t="shared" si="4"/>
        <v>4202490.9849646678</v>
      </c>
    </row>
    <row r="37" spans="1:27" x14ac:dyDescent="0.35">
      <c r="A37">
        <v>2056</v>
      </c>
      <c r="B37">
        <v>2050</v>
      </c>
      <c r="C37">
        <f>'[2]Total Frequency Model'!L37</f>
        <v>1.3413780707010188</v>
      </c>
      <c r="D37" s="36">
        <f>'Total Cost'!B37/(1+Assumptions!$D$49)^($A37-2022)</f>
        <v>272448.87055965891</v>
      </c>
      <c r="E37" s="36">
        <f>'Total Cost'!C37/(1+Assumptions!$D$49)^($A37-2022)</f>
        <v>349537.11688080273</v>
      </c>
      <c r="F37" s="36">
        <f>'Total Cost'!D37/(1+Assumptions!$D$49)^($A37-2022)</f>
        <v>368545.17761752306</v>
      </c>
      <c r="G37" s="36">
        <f>'Total Cost'!E37/(1+Assumptions!$D$49)^($A37-2022)</f>
        <v>242352.77439318495</v>
      </c>
      <c r="H37" s="36">
        <f>'Total Cost'!F37/(1+Assumptions!$D$49)^($A37-2022)</f>
        <v>201696.64448408855</v>
      </c>
      <c r="I37" s="36">
        <f>'Total Cost'!G37/(1+Assumptions!$D$49)^($A37-2022)</f>
        <v>120912.3863530269</v>
      </c>
      <c r="J37" s="37">
        <f>'Total Cost'!H37/(1+Assumptions!$D$49)^($A37-2022)</f>
        <v>894371.13753214746</v>
      </c>
      <c r="K37" s="37">
        <f>'Total Cost'!I37/(1+Assumptions!$D$49)^($A37-2022)</f>
        <v>953933.86345010274</v>
      </c>
      <c r="L37" s="37">
        <f>'Total Cost'!J37/(1+Assumptions!$D$49)^($A37-2022)</f>
        <v>604576.79676666181</v>
      </c>
      <c r="M37" s="37">
        <f>'Total Cost'!K37/(1+Assumptions!$D$49)^($A37-2022)</f>
        <v>454289.02872464474</v>
      </c>
      <c r="N37" s="37">
        <f>'Total Cost'!L37/(1+Assumptions!$D$49)^($A37-2022)</f>
        <v>404504.93057041644</v>
      </c>
      <c r="O37" s="37">
        <f>'Total Cost'!M37/(1+Assumptions!$D$49)^($A37-2022)</f>
        <v>172425.74686227928</v>
      </c>
      <c r="P37" s="38">
        <f>'Total Cost'!N37/(1+Assumptions!$D$49)^($A37-2022)</f>
        <v>20342144.941252351</v>
      </c>
      <c r="Q37" s="38">
        <f>'Total Cost'!O37/(1+Assumptions!$D$49)^($A37-2022)</f>
        <v>36651492.112750351</v>
      </c>
      <c r="R37" s="38">
        <f>'Total Cost'!P37/(1+Assumptions!$D$49)^($A37-2022)</f>
        <v>27228978.824376944</v>
      </c>
      <c r="S37" s="38">
        <f>'Total Cost'!Q37/(1+Assumptions!$D$49)^($A37-2022)</f>
        <v>9727446.4914344177</v>
      </c>
      <c r="T37" s="38">
        <f>'Total Cost'!R37/(1+Assumptions!$D$49)^($A37-2022)</f>
        <v>6637056.0766222142</v>
      </c>
      <c r="U37" s="38">
        <f>'Total Cost'!S37/(1+Assumptions!$D$49)^($A37-2022)</f>
        <v>3725438.6171749104</v>
      </c>
      <c r="V37" s="84">
        <f t="shared" si="5"/>
        <v>21508964.949344158</v>
      </c>
      <c r="W37" s="84">
        <f t="shared" si="0"/>
        <v>37954963.093081258</v>
      </c>
      <c r="X37" s="84">
        <f t="shared" si="1"/>
        <v>28202100.798761129</v>
      </c>
      <c r="Y37" s="84">
        <f t="shared" si="2"/>
        <v>10424088.294552248</v>
      </c>
      <c r="Z37" s="84">
        <f t="shared" si="3"/>
        <v>7243257.6516767191</v>
      </c>
      <c r="AA37" s="84">
        <f t="shared" si="4"/>
        <v>4018776.7503902167</v>
      </c>
    </row>
    <row r="38" spans="1:27" x14ac:dyDescent="0.35">
      <c r="A38">
        <v>2057</v>
      </c>
      <c r="B38">
        <v>2050</v>
      </c>
      <c r="C38">
        <f>'[2]Total Frequency Model'!L38</f>
        <v>1.3413780707010188</v>
      </c>
      <c r="D38" s="36">
        <f>'Total Cost'!B38/(1+Assumptions!$D$49)^($A38-2022)</f>
        <v>262225.27210555947</v>
      </c>
      <c r="E38" s="36">
        <f>'Total Cost'!C38/(1+Assumptions!$D$49)^($A38-2022)</f>
        <v>336420.79483310145</v>
      </c>
      <c r="F38" s="36">
        <f>'Total Cost'!D38/(1+Assumptions!$D$49)^($A38-2022)</f>
        <v>354715.58125907072</v>
      </c>
      <c r="G38" s="36">
        <f>'Total Cost'!E38/(1+Assumptions!$D$49)^($A38-2022)</f>
        <v>233258.52693110815</v>
      </c>
      <c r="H38" s="36">
        <f>'Total Cost'!F38/(1+Assumptions!$D$49)^($A38-2022)</f>
        <v>194128.01152000716</v>
      </c>
      <c r="I38" s="36">
        <f>'Total Cost'!G38/(1+Assumptions!$D$49)^($A38-2022)</f>
        <v>116375.16920963782</v>
      </c>
      <c r="J38" s="37">
        <f>'Total Cost'!H38/(1+Assumptions!$D$49)^($A38-2022)</f>
        <v>854656.84304053383</v>
      </c>
      <c r="K38" s="37">
        <f>'Total Cost'!I38/(1+Assumptions!$D$49)^($A38-2022)</f>
        <v>911590.59905996628</v>
      </c>
      <c r="L38" s="37">
        <f>'Total Cost'!J38/(1+Assumptions!$D$49)^($A38-2022)</f>
        <v>577755.22718758509</v>
      </c>
      <c r="M38" s="37">
        <f>'Total Cost'!K38/(1+Assumptions!$D$49)^($A38-2022)</f>
        <v>434185.07081546076</v>
      </c>
      <c r="N38" s="37">
        <f>'Total Cost'!L38/(1+Assumptions!$D$49)^($A38-2022)</f>
        <v>386587.43313707126</v>
      </c>
      <c r="O38" s="37">
        <f>'Total Cost'!M38/(1+Assumptions!$D$49)^($A38-2022)</f>
        <v>164783.25327101856</v>
      </c>
      <c r="P38" s="38">
        <f>'Total Cost'!N38/(1+Assumptions!$D$49)^($A38-2022)</f>
        <v>19444755.154161986</v>
      </c>
      <c r="Q38" s="38">
        <f>'Total Cost'!O38/(1+Assumptions!$D$49)^($A38-2022)</f>
        <v>35036425.220728159</v>
      </c>
      <c r="R38" s="38">
        <f>'Total Cost'!P38/(1+Assumptions!$D$49)^($A38-2022)</f>
        <v>26031005.487269759</v>
      </c>
      <c r="S38" s="38">
        <f>'Total Cost'!Q38/(1+Assumptions!$D$49)^($A38-2022)</f>
        <v>9302418.7623465136</v>
      </c>
      <c r="T38" s="38">
        <f>'Total Cost'!R38/(1+Assumptions!$D$49)^($A38-2022)</f>
        <v>6346332.6255239081</v>
      </c>
      <c r="U38" s="38">
        <f>'Total Cost'!S38/(1+Assumptions!$D$49)^($A38-2022)</f>
        <v>3561962.2957609263</v>
      </c>
      <c r="V38" s="84">
        <f t="shared" si="5"/>
        <v>20561637.269308079</v>
      </c>
      <c r="W38" s="84">
        <f t="shared" si="0"/>
        <v>36284436.614621229</v>
      </c>
      <c r="X38" s="84">
        <f t="shared" si="1"/>
        <v>26963476.295716416</v>
      </c>
      <c r="Y38" s="84">
        <f t="shared" si="2"/>
        <v>9969862.3600930832</v>
      </c>
      <c r="Z38" s="84">
        <f t="shared" si="3"/>
        <v>6927048.0701809861</v>
      </c>
      <c r="AA38" s="84">
        <f t="shared" si="4"/>
        <v>3843120.7182415826</v>
      </c>
    </row>
    <row r="39" spans="1:27" x14ac:dyDescent="0.35">
      <c r="A39">
        <v>2058</v>
      </c>
      <c r="B39">
        <v>2050</v>
      </c>
      <c r="C39">
        <f>'[2]Total Frequency Model'!L39</f>
        <v>1.3413780707010188</v>
      </c>
      <c r="D39" s="36">
        <f>'Total Cost'!B39/(1+Assumptions!$D$49)^($A39-2022)</f>
        <v>252385.31247931044</v>
      </c>
      <c r="E39" s="36">
        <f>'Total Cost'!C39/(1+Assumptions!$D$49)^($A39-2022)</f>
        <v>323796.66058392153</v>
      </c>
      <c r="F39" s="36">
        <f>'Total Cost'!D39/(1+Assumptions!$D$49)^($A39-2022)</f>
        <v>341404.93819875713</v>
      </c>
      <c r="G39" s="36">
        <f>'Total Cost'!E39/(1+Assumptions!$D$49)^($A39-2022)</f>
        <v>224505.53958915407</v>
      </c>
      <c r="H39" s="36">
        <f>'Total Cost'!F39/(1+Assumptions!$D$49)^($A39-2022)</f>
        <v>186843.39024631117</v>
      </c>
      <c r="I39" s="36">
        <f>'Total Cost'!G39/(1+Assumptions!$D$49)^($A39-2022)</f>
        <v>112008.21038325987</v>
      </c>
      <c r="J39" s="37">
        <f>'Total Cost'!H39/(1+Assumptions!$D$49)^($A39-2022)</f>
        <v>816707.48926557833</v>
      </c>
      <c r="K39" s="37">
        <f>'Total Cost'!I39/(1+Assumptions!$D$49)^($A39-2022)</f>
        <v>871128.48470749299</v>
      </c>
      <c r="L39" s="37">
        <f>'Total Cost'!J39/(1+Assumptions!$D$49)^($A39-2022)</f>
        <v>552124.67120078253</v>
      </c>
      <c r="M39" s="37">
        <f>'Total Cost'!K39/(1+Assumptions!$D$49)^($A39-2022)</f>
        <v>414971.85568719381</v>
      </c>
      <c r="N39" s="37">
        <f>'Total Cost'!L39/(1+Assumptions!$D$49)^($A39-2022)</f>
        <v>369464.46051899862</v>
      </c>
      <c r="O39" s="37">
        <f>'Total Cost'!M39/(1+Assumptions!$D$49)^($A39-2022)</f>
        <v>157479.84833877446</v>
      </c>
      <c r="P39" s="38">
        <f>'Total Cost'!N39/(1+Assumptions!$D$49)^($A39-2022)</f>
        <v>18587051.037963271</v>
      </c>
      <c r="Q39" s="38">
        <f>'Total Cost'!O39/(1+Assumptions!$D$49)^($A39-2022)</f>
        <v>33492709.169953953</v>
      </c>
      <c r="R39" s="38">
        <f>'Total Cost'!P39/(1+Assumptions!$D$49)^($A39-2022)</f>
        <v>24885880.259596493</v>
      </c>
      <c r="S39" s="38">
        <f>'Total Cost'!Q39/(1+Assumptions!$D$49)^($A39-2022)</f>
        <v>8896021.7191974819</v>
      </c>
      <c r="T39" s="38">
        <f>'Total Cost'!R39/(1+Assumptions!$D$49)^($A39-2022)</f>
        <v>6068382.3808257515</v>
      </c>
      <c r="U39" s="38">
        <f>'Total Cost'!S39/(1+Assumptions!$D$49)^($A39-2022)</f>
        <v>3405680.285528352</v>
      </c>
      <c r="V39" s="84">
        <f t="shared" si="5"/>
        <v>19656143.839708161</v>
      </c>
      <c r="W39" s="84">
        <f t="shared" si="0"/>
        <v>34687634.315245368</v>
      </c>
      <c r="X39" s="84">
        <f t="shared" si="1"/>
        <v>25779409.868996032</v>
      </c>
      <c r="Y39" s="84">
        <f t="shared" si="2"/>
        <v>9535499.114473829</v>
      </c>
      <c r="Z39" s="84">
        <f t="shared" si="3"/>
        <v>6624690.2315910608</v>
      </c>
      <c r="AA39" s="84">
        <f t="shared" si="4"/>
        <v>3675168.3442503866</v>
      </c>
    </row>
    <row r="40" spans="1:27" x14ac:dyDescent="0.35">
      <c r="A40">
        <v>2059</v>
      </c>
      <c r="B40">
        <v>2050</v>
      </c>
      <c r="C40">
        <f>'[2]Total Frequency Model'!L40</f>
        <v>1.3413780707010188</v>
      </c>
      <c r="D40" s="36">
        <f>'Total Cost'!B40/(1+Assumptions!$D$49)^($A40-2022)</f>
        <v>242914.59569784428</v>
      </c>
      <c r="E40" s="36">
        <f>'Total Cost'!C40/(1+Assumptions!$D$49)^($A40-2022)</f>
        <v>311646.24486816459</v>
      </c>
      <c r="F40" s="36">
        <f>'Total Cost'!D40/(1+Assumptions!$D$49)^($A40-2022)</f>
        <v>328593.77480057231</v>
      </c>
      <c r="G40" s="36">
        <f>'Total Cost'!E40/(1+Assumptions!$D$49)^($A40-2022)</f>
        <v>216081.00663819868</v>
      </c>
      <c r="H40" s="36">
        <f>'Total Cost'!F40/(1+Assumptions!$D$49)^($A40-2022)</f>
        <v>179832.12317165991</v>
      </c>
      <c r="I40" s="36">
        <f>'Total Cost'!G40/(1+Assumptions!$D$49)^($A40-2022)</f>
        <v>107805.12095892701</v>
      </c>
      <c r="J40" s="37">
        <f>'Total Cost'!H40/(1+Assumptions!$D$49)^($A40-2022)</f>
        <v>780444.58404210757</v>
      </c>
      <c r="K40" s="37">
        <f>'Total Cost'!I40/(1+Assumptions!$D$49)^($A40-2022)</f>
        <v>832463.88457427383</v>
      </c>
      <c r="L40" s="37">
        <f>'Total Cost'!J40/(1+Assumptions!$D$49)^($A40-2022)</f>
        <v>527632.19866648572</v>
      </c>
      <c r="M40" s="37">
        <f>'Total Cost'!K40/(1+Assumptions!$D$49)^($A40-2022)</f>
        <v>396609.87520582846</v>
      </c>
      <c r="N40" s="37">
        <f>'Total Cost'!L40/(1+Assumptions!$D$49)^($A40-2022)</f>
        <v>353100.74636871961</v>
      </c>
      <c r="O40" s="37">
        <f>'Total Cost'!M40/(1+Assumptions!$D$49)^($A40-2022)</f>
        <v>150500.47341486212</v>
      </c>
      <c r="P40" s="38">
        <f>'Total Cost'!N40/(1+Assumptions!$D$49)^($A40-2022)</f>
        <v>17767273.616687033</v>
      </c>
      <c r="Q40" s="38">
        <f>'Total Cost'!O40/(1+Assumptions!$D$49)^($A40-2022)</f>
        <v>32017184.440089256</v>
      </c>
      <c r="R40" s="38">
        <f>'Total Cost'!P40/(1+Assumptions!$D$49)^($A40-2022)</f>
        <v>23791266.025919765</v>
      </c>
      <c r="S40" s="38">
        <f>'Total Cost'!Q40/(1+Assumptions!$D$49)^($A40-2022)</f>
        <v>8507436.2697332315</v>
      </c>
      <c r="T40" s="38">
        <f>'Total Cost'!R40/(1+Assumptions!$D$49)^($A40-2022)</f>
        <v>5802642.5681853304</v>
      </c>
      <c r="U40" s="38">
        <f>'Total Cost'!S40/(1+Assumptions!$D$49)^($A40-2022)</f>
        <v>3256275.132796579</v>
      </c>
      <c r="V40" s="84">
        <f t="shared" si="5"/>
        <v>18790632.796426985</v>
      </c>
      <c r="W40" s="84">
        <f t="shared" si="0"/>
        <v>33161294.569531694</v>
      </c>
      <c r="X40" s="84">
        <f t="shared" si="1"/>
        <v>24647491.999386825</v>
      </c>
      <c r="Y40" s="84">
        <f t="shared" si="2"/>
        <v>9120127.1515772585</v>
      </c>
      <c r="Z40" s="84">
        <f t="shared" si="3"/>
        <v>6335575.4377257098</v>
      </c>
      <c r="AA40" s="84">
        <f t="shared" si="4"/>
        <v>3514580.7271703682</v>
      </c>
    </row>
    <row r="41" spans="1:27" x14ac:dyDescent="0.35">
      <c r="A41">
        <v>2060</v>
      </c>
      <c r="B41">
        <v>2060</v>
      </c>
      <c r="C41">
        <f>'[2]Total Frequency Model'!L41</f>
        <v>1.5237627321749549</v>
      </c>
      <c r="D41" s="36">
        <f>'Total Cost'!B41/(1+Assumptions!$D$49)^($A41-2022)</f>
        <v>263505.94557948411</v>
      </c>
      <c r="E41" s="36">
        <f>'Total Cost'!C41/(1+Assumptions!$D$49)^($A41-2022)</f>
        <v>338063.82940623735</v>
      </c>
      <c r="F41" s="36">
        <f>'Total Cost'!D41/(1+Assumptions!$D$49)^($A41-2022)</f>
        <v>356447.96514434094</v>
      </c>
      <c r="G41" s="36">
        <f>'Total Cost'!E41/(1+Assumptions!$D$49)^($A41-2022)</f>
        <v>234397.73066082018</v>
      </c>
      <c r="H41" s="36">
        <f>'Total Cost'!F41/(1+Assumptions!$D$49)^($A41-2022)</f>
        <v>195076.10699876538</v>
      </c>
      <c r="I41" s="36">
        <f>'Total Cost'!G41/(1+Assumptions!$D$49)^($A41-2022)</f>
        <v>116943.53011182533</v>
      </c>
      <c r="J41" s="37">
        <f>'Total Cost'!H41/(1+Assumptions!$D$49)^($A41-2022)</f>
        <v>840554.06515641045</v>
      </c>
      <c r="K41" s="37">
        <f>'Total Cost'!I41/(1+Assumptions!$D$49)^($A41-2022)</f>
        <v>896595.75192168483</v>
      </c>
      <c r="L41" s="37">
        <f>'Total Cost'!J41/(1+Assumptions!$D$49)^($A41-2022)</f>
        <v>568294.65811026911</v>
      </c>
      <c r="M41" s="37">
        <f>'Total Cost'!K41/(1+Assumptions!$D$49)^($A41-2022)</f>
        <v>427225.14844567783</v>
      </c>
      <c r="N41" s="37">
        <f>'Total Cost'!L41/(1+Assumptions!$D$49)^($A41-2022)</f>
        <v>380340.79695173627</v>
      </c>
      <c r="O41" s="37">
        <f>'Total Cost'!M41/(1+Assumptions!$D$49)^($A41-2022)</f>
        <v>162105.9619578472</v>
      </c>
      <c r="P41" s="38">
        <f>'Total Cost'!N41/(1+Assumptions!$D$49)^($A41-2022)</f>
        <v>19141706.82157689</v>
      </c>
      <c r="Q41" s="38">
        <f>'Total Cost'!O41/(1+Assumptions!$D$49)^($A41-2022)</f>
        <v>34495754.717484005</v>
      </c>
      <c r="R41" s="38">
        <f>'Total Cost'!P41/(1+Assumptions!$D$49)^($A41-2022)</f>
        <v>25634914.061540727</v>
      </c>
      <c r="S41" s="38">
        <f>'Total Cost'!Q41/(1+Assumptions!$D$49)^($A41-2022)</f>
        <v>9169629.3132619802</v>
      </c>
      <c r="T41" s="38">
        <f>'Total Cost'!R41/(1+Assumptions!$D$49)^($A41-2022)</f>
        <v>6253580.6841772655</v>
      </c>
      <c r="U41" s="38">
        <f>'Total Cost'!S41/(1+Assumptions!$D$49)^($A41-2022)</f>
        <v>3509039.4766755323</v>
      </c>
      <c r="V41" s="84">
        <f t="shared" si="5"/>
        <v>20245766.832312785</v>
      </c>
      <c r="W41" s="84">
        <f t="shared" si="0"/>
        <v>35730414.298811927</v>
      </c>
      <c r="X41" s="84">
        <f t="shared" si="1"/>
        <v>26559656.684795335</v>
      </c>
      <c r="Y41" s="84">
        <f t="shared" si="2"/>
        <v>9831252.1923684776</v>
      </c>
      <c r="Z41" s="84">
        <f t="shared" si="3"/>
        <v>6828997.5881277677</v>
      </c>
      <c r="AA41" s="84">
        <f t="shared" si="4"/>
        <v>3788088.9687452046</v>
      </c>
    </row>
    <row r="42" spans="1:27" x14ac:dyDescent="0.35">
      <c r="A42">
        <v>2061</v>
      </c>
      <c r="B42">
        <v>2060</v>
      </c>
      <c r="C42">
        <f>'[2]Total Frequency Model'!L42</f>
        <v>1.5237627321749549</v>
      </c>
      <c r="D42" s="36">
        <f>'Total Cost'!B42/(1+Assumptions!$D$49)^($A42-2022)</f>
        <v>253617.92889459748</v>
      </c>
      <c r="E42" s="36">
        <f>'Total Cost'!C42/(1+Assumptions!$D$49)^($A42-2022)</f>
        <v>325378.0405585728</v>
      </c>
      <c r="F42" s="36">
        <f>'Total Cost'!D42/(1+Assumptions!$D$49)^($A42-2022)</f>
        <v>343072.31466749817</v>
      </c>
      <c r="G42" s="36">
        <f>'Total Cost'!E42/(1+Assumptions!$D$49)^($A42-2022)</f>
        <v>225601.99488879892</v>
      </c>
      <c r="H42" s="36">
        <f>'Total Cost'!F42/(1+Assumptions!$D$49)^($A42-2022)</f>
        <v>187755.90860026403</v>
      </c>
      <c r="I42" s="36">
        <f>'Total Cost'!G42/(1+Assumptions!$D$49)^($A42-2022)</f>
        <v>112555.24363733106</v>
      </c>
      <c r="J42" s="37">
        <f>'Total Cost'!H42/(1+Assumptions!$D$49)^($A42-2022)</f>
        <v>803235.20793888986</v>
      </c>
      <c r="K42" s="37">
        <f>'Total Cost'!I42/(1+Assumptions!$D$49)^($A42-2022)</f>
        <v>856804.01900388335</v>
      </c>
      <c r="L42" s="37">
        <f>'Total Cost'!J42/(1+Assumptions!$D$49)^($A42-2022)</f>
        <v>543087.06272070727</v>
      </c>
      <c r="M42" s="37">
        <f>'Total Cost'!K42/(1+Assumptions!$D$49)^($A42-2022)</f>
        <v>408323.10491675942</v>
      </c>
      <c r="N42" s="37">
        <f>'Total Cost'!L42/(1+Assumptions!$D$49)^($A42-2022)</f>
        <v>363497.10244144796</v>
      </c>
      <c r="O42" s="37">
        <f>'Total Cost'!M42/(1+Assumptions!$D$49)^($A42-2022)</f>
        <v>154922.25394715983</v>
      </c>
      <c r="P42" s="38">
        <f>'Total Cost'!N42/(1+Assumptions!$D$49)^($A42-2022)</f>
        <v>18297660.196244981</v>
      </c>
      <c r="Q42" s="38">
        <f>'Total Cost'!O42/(1+Assumptions!$D$49)^($A42-2022)</f>
        <v>32976402.547019899</v>
      </c>
      <c r="R42" s="38">
        <f>'Total Cost'!P42/(1+Assumptions!$D$49)^($A42-2022)</f>
        <v>24507634.966685168</v>
      </c>
      <c r="S42" s="38">
        <f>'Total Cost'!Q42/(1+Assumptions!$D$49)^($A42-2022)</f>
        <v>8769210.9419092312</v>
      </c>
      <c r="T42" s="38">
        <f>'Total Cost'!R42/(1+Assumptions!$D$49)^($A42-2022)</f>
        <v>5979807.5880729221</v>
      </c>
      <c r="U42" s="38">
        <f>'Total Cost'!S42/(1+Assumptions!$D$49)^($A42-2022)</f>
        <v>3355141.317951113</v>
      </c>
      <c r="V42" s="84">
        <f t="shared" si="5"/>
        <v>19354513.33307847</v>
      </c>
      <c r="W42" s="84">
        <f t="shared" si="0"/>
        <v>34158584.606582358</v>
      </c>
      <c r="X42" s="84">
        <f t="shared" si="1"/>
        <v>25393794.344073374</v>
      </c>
      <c r="Y42" s="84">
        <f t="shared" si="2"/>
        <v>9403136.0417147893</v>
      </c>
      <c r="Z42" s="84">
        <f t="shared" si="3"/>
        <v>6531060.5991146341</v>
      </c>
      <c r="AA42" s="84">
        <f t="shared" si="4"/>
        <v>3622618.815535604</v>
      </c>
    </row>
    <row r="43" spans="1:27" x14ac:dyDescent="0.35">
      <c r="A43">
        <v>2062</v>
      </c>
      <c r="B43">
        <v>2060</v>
      </c>
      <c r="C43">
        <f>'[2]Total Frequency Model'!L43</f>
        <v>1.5237627321749549</v>
      </c>
      <c r="D43" s="36">
        <f>'Total Cost'!B43/(1+Assumptions!$D$49)^($A43-2022)</f>
        <v>244100.9583876087</v>
      </c>
      <c r="E43" s="36">
        <f>'Total Cost'!C43/(1+Assumptions!$D$49)^($A43-2022)</f>
        <v>313168.28382286231</v>
      </c>
      <c r="F43" s="36">
        <f>'Total Cost'!D43/(1+Assumptions!$D$49)^($A43-2022)</f>
        <v>330198.5832452536</v>
      </c>
      <c r="G43" s="36">
        <f>'Total Cost'!E43/(1+Assumptions!$D$49)^($A43-2022)</f>
        <v>217136.31763548913</v>
      </c>
      <c r="H43" s="36">
        <f>'Total Cost'!F43/(1+Assumptions!$D$49)^($A43-2022)</f>
        <v>180710.3994264855</v>
      </c>
      <c r="I43" s="36">
        <f>'Total Cost'!G43/(1+Assumptions!$D$49)^($A43-2022)</f>
        <v>108331.62688132246</v>
      </c>
      <c r="J43" s="37">
        <f>'Total Cost'!H43/(1+Assumptions!$D$49)^($A43-2022)</f>
        <v>767574.61176230188</v>
      </c>
      <c r="K43" s="37">
        <f>'Total Cost'!I43/(1+Assumptions!$D$49)^($A43-2022)</f>
        <v>818779.82955446548</v>
      </c>
      <c r="L43" s="37">
        <f>'Total Cost'!J43/(1+Assumptions!$D$49)^($A43-2022)</f>
        <v>518998.64137599571</v>
      </c>
      <c r="M43" s="37">
        <f>'Total Cost'!K43/(1+Assumptions!$D$49)^($A43-2022)</f>
        <v>390258.38404552569</v>
      </c>
      <c r="N43" s="37">
        <f>'Total Cost'!L43/(1+Assumptions!$D$49)^($A43-2022)</f>
        <v>347400.18043957534</v>
      </c>
      <c r="O43" s="37">
        <f>'Total Cost'!M43/(1+Assumptions!$D$49)^($A43-2022)</f>
        <v>148057.22457332053</v>
      </c>
      <c r="P43" s="38">
        <f>'Total Cost'!N43/(1+Assumptions!$D$49)^($A43-2022)</f>
        <v>17490924.626200181</v>
      </c>
      <c r="Q43" s="38">
        <f>'Total Cost'!O43/(1+Assumptions!$D$49)^($A43-2022)</f>
        <v>31524143.545563214</v>
      </c>
      <c r="R43" s="38">
        <f>'Total Cost'!P43/(1+Assumptions!$D$49)^($A43-2022)</f>
        <v>23430062.593826387</v>
      </c>
      <c r="S43" s="38">
        <f>'Total Cost'!Q43/(1+Assumptions!$D$49)^($A43-2022)</f>
        <v>8386334.8908554493</v>
      </c>
      <c r="T43" s="38">
        <f>'Total Cost'!R43/(1+Assumptions!$D$49)^($A43-2022)</f>
        <v>5718056.7453677198</v>
      </c>
      <c r="U43" s="38">
        <f>'Total Cost'!S43/(1+Assumptions!$D$49)^($A43-2022)</f>
        <v>3208012.6080662087</v>
      </c>
      <c r="V43" s="84">
        <f t="shared" si="5"/>
        <v>18502600.19635009</v>
      </c>
      <c r="W43" s="84">
        <f t="shared" si="0"/>
        <v>32656091.658940542</v>
      </c>
      <c r="X43" s="84">
        <f t="shared" si="1"/>
        <v>24279259.818447635</v>
      </c>
      <c r="Y43" s="84">
        <f t="shared" si="2"/>
        <v>8993729.5925364643</v>
      </c>
      <c r="Z43" s="84">
        <f t="shared" si="3"/>
        <v>6246167.3252337808</v>
      </c>
      <c r="AA43" s="84">
        <f t="shared" si="4"/>
        <v>3464401.4595208517</v>
      </c>
    </row>
    <row r="44" spans="1:27" x14ac:dyDescent="0.35">
      <c r="A44">
        <v>2063</v>
      </c>
      <c r="B44">
        <v>2060</v>
      </c>
      <c r="C44">
        <f>'[2]Total Frequency Model'!L44</f>
        <v>1.5237627321749549</v>
      </c>
      <c r="D44" s="36">
        <f>'Total Cost'!B44/(1+Assumptions!$D$49)^($A44-2022)</f>
        <v>234941.11061254048</v>
      </c>
      <c r="E44" s="36">
        <f>'Total Cost'!C44/(1+Assumptions!$D$49)^($A44-2022)</f>
        <v>301416.69617345306</v>
      </c>
      <c r="F44" s="36">
        <f>'Total Cost'!D44/(1+Assumptions!$D$49)^($A44-2022)</f>
        <v>317807.93644874659</v>
      </c>
      <c r="G44" s="36">
        <f>'Total Cost'!E44/(1+Assumptions!$D$49)^($A44-2022)</f>
        <v>208988.31350999238</v>
      </c>
      <c r="H44" s="36">
        <f>'Total Cost'!F44/(1+Assumptions!$D$49)^($A44-2022)</f>
        <v>173929.27181005903</v>
      </c>
      <c r="I44" s="36">
        <f>'Total Cost'!G44/(1+Assumptions!$D$49)^($A44-2022)</f>
        <v>104266.50064006157</v>
      </c>
      <c r="J44" s="37">
        <f>'Total Cost'!H44/(1+Assumptions!$D$49)^($A44-2022)</f>
        <v>733498.53762549581</v>
      </c>
      <c r="K44" s="37">
        <f>'Total Cost'!I44/(1+Assumptions!$D$49)^($A44-2022)</f>
        <v>782444.60858287557</v>
      </c>
      <c r="L44" s="37">
        <f>'Total Cost'!J44/(1+Assumptions!$D$49)^($A44-2022)</f>
        <v>495979.66329162935</v>
      </c>
      <c r="M44" s="37">
        <f>'Total Cost'!K44/(1+Assumptions!$D$49)^($A44-2022)</f>
        <v>372993.85368198151</v>
      </c>
      <c r="N44" s="37">
        <f>'Total Cost'!L44/(1+Assumptions!$D$49)^($A44-2022)</f>
        <v>332016.88952217868</v>
      </c>
      <c r="O44" s="37">
        <f>'Total Cost'!M44/(1+Assumptions!$D$49)^($A44-2022)</f>
        <v>141496.72371072584</v>
      </c>
      <c r="P44" s="38">
        <f>'Total Cost'!N44/(1+Assumptions!$D$49)^($A44-2022)</f>
        <v>16719847.013412559</v>
      </c>
      <c r="Q44" s="38">
        <f>'Total Cost'!O44/(1+Assumptions!$D$49)^($A44-2022)</f>
        <v>30136007.905247614</v>
      </c>
      <c r="R44" s="38">
        <f>'Total Cost'!P44/(1+Assumptions!$D$49)^($A44-2022)</f>
        <v>22399999.668584514</v>
      </c>
      <c r="S44" s="38">
        <f>'Total Cost'!Q44/(1+Assumptions!$D$49)^($A44-2022)</f>
        <v>8020230.3093628073</v>
      </c>
      <c r="T44" s="38">
        <f>'Total Cost'!R44/(1+Assumptions!$D$49)^($A44-2022)</f>
        <v>5467798.7203815663</v>
      </c>
      <c r="U44" s="38">
        <f>'Total Cost'!S44/(1+Assumptions!$D$49)^($A44-2022)</f>
        <v>3067354.7760891686</v>
      </c>
      <c r="V44" s="84">
        <f t="shared" si="5"/>
        <v>17688286.661650594</v>
      </c>
      <c r="W44" s="84">
        <f t="shared" si="0"/>
        <v>31219869.210003942</v>
      </c>
      <c r="X44" s="84">
        <f t="shared" si="1"/>
        <v>23213787.268324889</v>
      </c>
      <c r="Y44" s="84">
        <f t="shared" si="2"/>
        <v>8602212.4765547812</v>
      </c>
      <c r="Z44" s="84">
        <f t="shared" si="3"/>
        <v>5973744.8817138039</v>
      </c>
      <c r="AA44" s="84">
        <f t="shared" si="4"/>
        <v>3313118.0004399559</v>
      </c>
    </row>
    <row r="45" spans="1:27" x14ac:dyDescent="0.35">
      <c r="A45">
        <v>2064</v>
      </c>
      <c r="B45">
        <v>2060</v>
      </c>
      <c r="C45">
        <f>'[2]Total Frequency Model'!L45</f>
        <v>1.5237627321749549</v>
      </c>
      <c r="D45" s="36">
        <f>'Total Cost'!B45/(1+Assumptions!$D$49)^($A45-2022)</f>
        <v>226124.98459840528</v>
      </c>
      <c r="E45" s="36">
        <f>'Total Cost'!C45/(1+Assumptions!$D$49)^($A45-2022)</f>
        <v>290106.08489175246</v>
      </c>
      <c r="F45" s="36">
        <f>'Total Cost'!D45/(1+Assumptions!$D$49)^($A45-2022)</f>
        <v>305882.24660792027</v>
      </c>
      <c r="G45" s="36">
        <f>'Total Cost'!E45/(1+Assumptions!$D$49)^($A45-2022)</f>
        <v>201146.06188113955</v>
      </c>
      <c r="H45" s="36">
        <f>'Total Cost'!F45/(1+Assumptions!$D$49)^($A45-2022)</f>
        <v>167402.60487711398</v>
      </c>
      <c r="I45" s="36">
        <f>'Total Cost'!G45/(1+Assumptions!$D$49)^($A45-2022)</f>
        <v>100353.91758340079</v>
      </c>
      <c r="J45" s="37">
        <f>'Total Cost'!H45/(1+Assumptions!$D$49)^($A45-2022)</f>
        <v>700936.52765995159</v>
      </c>
      <c r="K45" s="37">
        <f>'Total Cost'!I45/(1+Assumptions!$D$49)^($A45-2022)</f>
        <v>747723.27649230021</v>
      </c>
      <c r="L45" s="37">
        <f>'Total Cost'!J45/(1+Assumptions!$D$49)^($A45-2022)</f>
        <v>473982.60910913383</v>
      </c>
      <c r="M45" s="37">
        <f>'Total Cost'!K45/(1+Assumptions!$D$49)^($A45-2022)</f>
        <v>356494.02994162636</v>
      </c>
      <c r="N45" s="37">
        <f>'Total Cost'!L45/(1+Assumptions!$D$49)^($A45-2022)</f>
        <v>317315.56036294793</v>
      </c>
      <c r="O45" s="37">
        <f>'Total Cost'!M45/(1+Assumptions!$D$49)^($A45-2022)</f>
        <v>135227.23005088203</v>
      </c>
      <c r="P45" s="38">
        <f>'Total Cost'!N45/(1+Assumptions!$D$49)^($A45-2022)</f>
        <v>15982847.653519925</v>
      </c>
      <c r="Q45" s="38">
        <f>'Total Cost'!O45/(1+Assumptions!$D$49)^($A45-2022)</f>
        <v>28809157.557580877</v>
      </c>
      <c r="R45" s="38">
        <f>'Total Cost'!P45/(1+Assumptions!$D$49)^($A45-2022)</f>
        <v>21415346.268296443</v>
      </c>
      <c r="S45" s="38">
        <f>'Total Cost'!Q45/(1+Assumptions!$D$49)^($A45-2022)</f>
        <v>7670160.314148346</v>
      </c>
      <c r="T45" s="38">
        <f>'Total Cost'!R45/(1+Assumptions!$D$49)^($A45-2022)</f>
        <v>5228527.4535883516</v>
      </c>
      <c r="U45" s="38">
        <f>'Total Cost'!S45/(1+Assumptions!$D$49)^($A45-2022)</f>
        <v>2932882.4524199786</v>
      </c>
      <c r="V45" s="84">
        <f t="shared" si="5"/>
        <v>16909909.165778283</v>
      </c>
      <c r="W45" s="84">
        <f t="shared" si="0"/>
        <v>29846986.91896493</v>
      </c>
      <c r="X45" s="84">
        <f t="shared" si="1"/>
        <v>22195211.124013498</v>
      </c>
      <c r="Y45" s="84">
        <f t="shared" si="2"/>
        <v>8227800.4059711117</v>
      </c>
      <c r="Z45" s="84">
        <f t="shared" si="3"/>
        <v>5713245.618828414</v>
      </c>
      <c r="AA45" s="84">
        <f t="shared" si="4"/>
        <v>3168463.6000542613</v>
      </c>
    </row>
    <row r="46" spans="1:27" x14ac:dyDescent="0.35">
      <c r="A46">
        <v>2065</v>
      </c>
      <c r="B46">
        <v>2060</v>
      </c>
      <c r="C46">
        <f>'[2]Total Frequency Model'!L46</f>
        <v>1.5237627321749549</v>
      </c>
      <c r="D46" s="36">
        <f>'Total Cost'!B46/(1+Assumptions!$D$49)^($A46-2022)</f>
        <v>217639.68224341795</v>
      </c>
      <c r="E46" s="36">
        <f>'Total Cost'!C46/(1+Assumptions!$D$49)^($A46-2022)</f>
        <v>279219.90241306729</v>
      </c>
      <c r="F46" s="36">
        <f>'Total Cost'!D46/(1+Assumptions!$D$49)^($A46-2022)</f>
        <v>294404.06629051501</v>
      </c>
      <c r="G46" s="36">
        <f>'Total Cost'!E46/(1+Assumptions!$D$49)^($A46-2022)</f>
        <v>193598.08943745901</v>
      </c>
      <c r="H46" s="36">
        <f>'Total Cost'!F46/(1+Assumptions!$D$49)^($A46-2022)</f>
        <v>161120.85003291798</v>
      </c>
      <c r="I46" s="36">
        <f>'Total Cost'!G46/(1+Assumptions!$D$49)^($A46-2022)</f>
        <v>96588.153553764962</v>
      </c>
      <c r="J46" s="37">
        <f>'Total Cost'!H46/(1+Assumptions!$D$49)^($A46-2022)</f>
        <v>669821.25904701115</v>
      </c>
      <c r="K46" s="37">
        <f>'Total Cost'!I46/(1+Assumptions!$D$49)^($A46-2022)</f>
        <v>714544.09349377616</v>
      </c>
      <c r="L46" s="37">
        <f>'Total Cost'!J46/(1+Assumptions!$D$49)^($A46-2022)</f>
        <v>452962.07249464357</v>
      </c>
      <c r="M46" s="37">
        <f>'Total Cost'!K46/(1+Assumptions!$D$49)^($A46-2022)</f>
        <v>340725.00397765235</v>
      </c>
      <c r="N46" s="37">
        <f>'Total Cost'!L46/(1+Assumptions!$D$49)^($A46-2022)</f>
        <v>303265.93029363506</v>
      </c>
      <c r="O46" s="37">
        <f>'Total Cost'!M46/(1+Assumptions!$D$49)^($A46-2022)</f>
        <v>129235.82313812943</v>
      </c>
      <c r="P46" s="38">
        <f>'Total Cost'!N46/(1+Assumptions!$D$49)^($A46-2022)</f>
        <v>15278416.971217053</v>
      </c>
      <c r="Q46" s="38">
        <f>'Total Cost'!O46/(1+Assumptions!$D$49)^($A46-2022)</f>
        <v>27540880.318109803</v>
      </c>
      <c r="R46" s="38">
        <f>'Total Cost'!P46/(1+Assumptions!$D$49)^($A46-2022)</f>
        <v>20474095.499844156</v>
      </c>
      <c r="S46" s="38">
        <f>'Total Cost'!Q46/(1+Assumptions!$D$49)^($A46-2022)</f>
        <v>7335420.4887804324</v>
      </c>
      <c r="T46" s="38">
        <f>'Total Cost'!R46/(1+Assumptions!$D$49)^($A46-2022)</f>
        <v>4999759.2270256821</v>
      </c>
      <c r="U46" s="38">
        <f>'Total Cost'!S46/(1+Assumptions!$D$49)^($A46-2022)</f>
        <v>2804322.8837725637</v>
      </c>
      <c r="V46" s="84">
        <f t="shared" si="5"/>
        <v>16165877.912507482</v>
      </c>
      <c r="W46" s="84">
        <f t="shared" si="0"/>
        <v>28534644.314016648</v>
      </c>
      <c r="X46" s="84">
        <f t="shared" si="1"/>
        <v>21221461.638629314</v>
      </c>
      <c r="Y46" s="84">
        <f t="shared" si="2"/>
        <v>7869743.5821955437</v>
      </c>
      <c r="Z46" s="84">
        <f t="shared" si="3"/>
        <v>5464146.0073522348</v>
      </c>
      <c r="AA46" s="84">
        <f t="shared" si="4"/>
        <v>3030146.8604644579</v>
      </c>
    </row>
    <row r="47" spans="1:27" x14ac:dyDescent="0.35">
      <c r="A47">
        <v>2066</v>
      </c>
      <c r="B47">
        <v>2060</v>
      </c>
      <c r="C47">
        <f>'[2]Total Frequency Model'!L47</f>
        <v>1.5237627321749549</v>
      </c>
      <c r="D47" s="36">
        <f>'Total Cost'!B47/(1+Assumptions!$D$49)^($A47-2022)</f>
        <v>209472.78944491301</v>
      </c>
      <c r="E47" s="36">
        <f>'Total Cost'!C47/(1+Assumptions!$D$49)^($A47-2022)</f>
        <v>268742.22211731091</v>
      </c>
      <c r="F47" s="36">
        <f>'Total Cost'!D47/(1+Assumptions!$D$49)^($A47-2022)</f>
        <v>283356.60277625825</v>
      </c>
      <c r="G47" s="36">
        <f>'Total Cost'!E47/(1+Assumptions!$D$49)^($A47-2022)</f>
        <v>186333.3534015796</v>
      </c>
      <c r="H47" s="36">
        <f>'Total Cost'!F47/(1+Assumptions!$D$49)^($A47-2022)</f>
        <v>155074.81699216427</v>
      </c>
      <c r="I47" s="36">
        <f>'Total Cost'!G47/(1+Assumptions!$D$49)^($A47-2022)</f>
        <v>92963.699191637745</v>
      </c>
      <c r="J47" s="37">
        <f>'Total Cost'!H47/(1+Assumptions!$D$49)^($A47-2022)</f>
        <v>640088.40444229252</v>
      </c>
      <c r="K47" s="37">
        <f>'Total Cost'!I47/(1+Assumptions!$D$49)^($A47-2022)</f>
        <v>682838.51094937779</v>
      </c>
      <c r="L47" s="37">
        <f>'Total Cost'!J47/(1+Assumptions!$D$49)^($A47-2022)</f>
        <v>432874.66611853172</v>
      </c>
      <c r="M47" s="37">
        <f>'Total Cost'!K47/(1+Assumptions!$D$49)^($A47-2022)</f>
        <v>325654.37200891005</v>
      </c>
      <c r="N47" s="37">
        <f>'Total Cost'!L47/(1+Assumptions!$D$49)^($A47-2022)</f>
        <v>289839.08077549166</v>
      </c>
      <c r="O47" s="37">
        <f>'Total Cost'!M47/(1+Assumptions!$D$49)^($A47-2022)</f>
        <v>123510.15664976937</v>
      </c>
      <c r="P47" s="38">
        <f>'Total Cost'!N47/(1+Assumptions!$D$49)^($A47-2022)</f>
        <v>14605112.401102489</v>
      </c>
      <c r="Q47" s="38">
        <f>'Total Cost'!O47/(1+Assumptions!$D$49)^($A47-2022)</f>
        <v>26328584.291792791</v>
      </c>
      <c r="R47" s="38">
        <f>'Total Cost'!P47/(1+Assumptions!$D$49)^($A47-2022)</f>
        <v>19574329.369736232</v>
      </c>
      <c r="S47" s="38">
        <f>'Total Cost'!Q47/(1+Assumptions!$D$49)^($A47-2022)</f>
        <v>7015337.4495233465</v>
      </c>
      <c r="T47" s="38">
        <f>'Total Cost'!R47/(1+Assumptions!$D$49)^($A47-2022)</f>
        <v>4781031.6755933221</v>
      </c>
      <c r="U47" s="38">
        <f>'Total Cost'!S47/(1+Assumptions!$D$49)^($A47-2022)</f>
        <v>2681415.3741354002</v>
      </c>
      <c r="V47" s="84">
        <f t="shared" si="5"/>
        <v>15454673.594989695</v>
      </c>
      <c r="W47" s="84">
        <f t="shared" si="0"/>
        <v>27280165.024859481</v>
      </c>
      <c r="X47" s="84">
        <f t="shared" si="1"/>
        <v>20290560.638631023</v>
      </c>
      <c r="Y47" s="84">
        <f t="shared" si="2"/>
        <v>7527325.1749338359</v>
      </c>
      <c r="Z47" s="84">
        <f t="shared" si="3"/>
        <v>5225945.5733609777</v>
      </c>
      <c r="AA47" s="84">
        <f t="shared" si="4"/>
        <v>2897889.2299768073</v>
      </c>
    </row>
    <row r="48" spans="1:27" x14ac:dyDescent="0.35">
      <c r="A48">
        <v>2067</v>
      </c>
      <c r="B48">
        <v>2060</v>
      </c>
      <c r="C48">
        <f>'[2]Total Frequency Model'!L48</f>
        <v>1.5237627321749549</v>
      </c>
      <c r="D48" s="36">
        <f>'Total Cost'!B48/(1+Assumptions!$D$49)^($A48-2022)</f>
        <v>201612.35793735806</v>
      </c>
      <c r="E48" s="36">
        <f>'Total Cost'!C48/(1+Assumptions!$D$49)^($A48-2022)</f>
        <v>258657.71502816095</v>
      </c>
      <c r="F48" s="36">
        <f>'Total Cost'!D48/(1+Assumptions!$D$49)^($A48-2022)</f>
        <v>272723.69348890678</v>
      </c>
      <c r="G48" s="36">
        <f>'Total Cost'!E48/(1+Assumptions!$D$49)^($A48-2022)</f>
        <v>179341.22537451037</v>
      </c>
      <c r="H48" s="36">
        <f>'Total Cost'!F48/(1+Assumptions!$D$49)^($A48-2022)</f>
        <v>149255.6603334705</v>
      </c>
      <c r="I48" s="36">
        <f>'Total Cost'!G48/(1+Assumptions!$D$49)^($A48-2022)</f>
        <v>89475.251875300382</v>
      </c>
      <c r="J48" s="37">
        <f>'Total Cost'!H48/(1+Assumptions!$D$49)^($A48-2022)</f>
        <v>611676.49861730123</v>
      </c>
      <c r="K48" s="37">
        <f>'Total Cost'!I48/(1+Assumptions!$D$49)^($A48-2022)</f>
        <v>652541.02933574573</v>
      </c>
      <c r="L48" s="37">
        <f>'Total Cost'!J48/(1+Assumptions!$D$49)^($A48-2022)</f>
        <v>413678.93182094517</v>
      </c>
      <c r="M48" s="37">
        <f>'Total Cost'!K48/(1+Assumptions!$D$49)^($A48-2022)</f>
        <v>311251.16845879226</v>
      </c>
      <c r="N48" s="37">
        <f>'Total Cost'!L48/(1+Assumptions!$D$49)^($A48-2022)</f>
        <v>277007.37765214068</v>
      </c>
      <c r="O48" s="37">
        <f>'Total Cost'!M48/(1+Assumptions!$D$49)^($A48-2022)</f>
        <v>118038.43286518654</v>
      </c>
      <c r="P48" s="38">
        <f>'Total Cost'!N48/(1+Assumptions!$D$49)^($A48-2022)</f>
        <v>13961555.407492245</v>
      </c>
      <c r="Q48" s="38">
        <f>'Total Cost'!O48/(1+Assumptions!$D$49)^($A48-2022)</f>
        <v>25169792.527453825</v>
      </c>
      <c r="R48" s="38">
        <f>'Total Cost'!P48/(1+Assumptions!$D$49)^($A48-2022)</f>
        <v>18714214.837876435</v>
      </c>
      <c r="S48" s="38">
        <f>'Total Cost'!Q48/(1+Assumptions!$D$49)^($A48-2022)</f>
        <v>6709267.4746814147</v>
      </c>
      <c r="T48" s="38">
        <f>'Total Cost'!R48/(1+Assumptions!$D$49)^($A48-2022)</f>
        <v>4571902.8422009917</v>
      </c>
      <c r="U48" s="38">
        <f>'Total Cost'!S48/(1+Assumptions!$D$49)^($A48-2022)</f>
        <v>2563910.7505546869</v>
      </c>
      <c r="V48" s="84">
        <f t="shared" si="5"/>
        <v>14774844.264046904</v>
      </c>
      <c r="W48" s="84">
        <f t="shared" si="0"/>
        <v>26080991.271817733</v>
      </c>
      <c r="X48" s="84">
        <f t="shared" si="1"/>
        <v>19400617.463186286</v>
      </c>
      <c r="Y48" s="84">
        <f t="shared" si="2"/>
        <v>7199859.8685147176</v>
      </c>
      <c r="Z48" s="84">
        <f t="shared" si="3"/>
        <v>4998165.8801866025</v>
      </c>
      <c r="AA48" s="84">
        <f t="shared" si="4"/>
        <v>2771424.4352951739</v>
      </c>
    </row>
    <row r="49" spans="1:27" x14ac:dyDescent="0.35">
      <c r="A49">
        <v>2068</v>
      </c>
      <c r="B49">
        <v>2060</v>
      </c>
      <c r="C49">
        <f>'[2]Total Frequency Model'!L49</f>
        <v>1.5237627321749549</v>
      </c>
      <c r="D49" s="36">
        <f>'Total Cost'!B49/(1+Assumptions!$D$49)^($A49-2022)</f>
        <v>194046.88781189334</v>
      </c>
      <c r="E49" s="36">
        <f>'Total Cost'!C49/(1+Assumptions!$D$49)^($A49-2022)</f>
        <v>248951.62738657635</v>
      </c>
      <c r="F49" s="36">
        <f>'Total Cost'!D49/(1+Assumptions!$D$49)^($A49-2022)</f>
        <v>262489.78235019679</v>
      </c>
      <c r="G49" s="36">
        <f>'Total Cost'!E49/(1+Assumptions!$D$49)^($A49-2022)</f>
        <v>172611.47578616094</v>
      </c>
      <c r="H49" s="36">
        <f>'Total Cost'!F49/(1+Assumptions!$D$49)^($A49-2022)</f>
        <v>143654.86655841715</v>
      </c>
      <c r="I49" s="36">
        <f>'Total Cost'!G49/(1+Assumptions!$D$49)^($A49-2022)</f>
        <v>86117.707963030189</v>
      </c>
      <c r="J49" s="37">
        <f>'Total Cost'!H49/(1+Assumptions!$D$49)^($A49-2022)</f>
        <v>584526.8110411769</v>
      </c>
      <c r="K49" s="37">
        <f>'Total Cost'!I49/(1+Assumptions!$D$49)^($A49-2022)</f>
        <v>623589.06253298582</v>
      </c>
      <c r="L49" s="37">
        <f>'Total Cost'!J49/(1+Assumptions!$D$49)^($A49-2022)</f>
        <v>395335.25477678463</v>
      </c>
      <c r="M49" s="37">
        <f>'Total Cost'!K49/(1+Assumptions!$D$49)^($A49-2022)</f>
        <v>297485.80206663156</v>
      </c>
      <c r="N49" s="37">
        <f>'Total Cost'!L49/(1+Assumptions!$D$49)^($A49-2022)</f>
        <v>264744.41406008071</v>
      </c>
      <c r="O49" s="37">
        <f>'Total Cost'!M49/(1+Assumptions!$D$49)^($A49-2022)</f>
        <v>112809.37827102857</v>
      </c>
      <c r="P49" s="38">
        <f>'Total Cost'!N49/(1+Assumptions!$D$49)^($A49-2022)</f>
        <v>13346428.63699946</v>
      </c>
      <c r="Q49" s="38">
        <f>'Total Cost'!O49/(1+Assumptions!$D$49)^($A49-2022)</f>
        <v>24062137.910210531</v>
      </c>
      <c r="R49" s="38">
        <f>'Total Cost'!P49/(1+Assumptions!$D$49)^($A49-2022)</f>
        <v>17892000.046835758</v>
      </c>
      <c r="S49" s="38">
        <f>'Total Cost'!Q49/(1+Assumptions!$D$49)^($A49-2022)</f>
        <v>6416595.1946250815</v>
      </c>
      <c r="T49" s="38">
        <f>'Total Cost'!R49/(1+Assumptions!$D$49)^($A49-2022)</f>
        <v>4371950.2748169238</v>
      </c>
      <c r="U49" s="38">
        <f>'Total Cost'!S49/(1+Assumptions!$D$49)^($A49-2022)</f>
        <v>2451570.8526358549</v>
      </c>
      <c r="V49" s="84">
        <f t="shared" si="5"/>
        <v>14125002.33585253</v>
      </c>
      <c r="W49" s="84">
        <f t="shared" si="0"/>
        <v>24934678.600130092</v>
      </c>
      <c r="X49" s="84">
        <f t="shared" si="1"/>
        <v>18549825.083962739</v>
      </c>
      <c r="Y49" s="84">
        <f t="shared" si="2"/>
        <v>6886692.4724778738</v>
      </c>
      <c r="Z49" s="84">
        <f t="shared" si="3"/>
        <v>4780349.5554354219</v>
      </c>
      <c r="AA49" s="84">
        <f t="shared" si="4"/>
        <v>2650497.9388699136</v>
      </c>
    </row>
    <row r="50" spans="1:27" x14ac:dyDescent="0.35">
      <c r="A50">
        <v>2069</v>
      </c>
      <c r="B50">
        <v>2060</v>
      </c>
      <c r="C50">
        <f>'[2]Total Frequency Model'!L50</f>
        <v>1.5237627321749549</v>
      </c>
      <c r="D50" s="36">
        <f>'Total Cost'!B50/(1+Assumptions!$D$49)^($A50-2022)</f>
        <v>186765.31069182203</v>
      </c>
      <c r="E50" s="36">
        <f>'Total Cost'!C50/(1+Assumptions!$D$49)^($A50-2022)</f>
        <v>239609.7590658647</v>
      </c>
      <c r="F50" s="36">
        <f>'Total Cost'!D50/(1+Assumptions!$D$49)^($A50-2022)</f>
        <v>252639.8970211081</v>
      </c>
      <c r="G50" s="36">
        <f>'Total Cost'!E50/(1+Assumptions!$D$49)^($A50-2022)</f>
        <v>166134.25892935335</v>
      </c>
      <c r="H50" s="36">
        <f>'Total Cost'!F50/(1+Assumptions!$D$49)^($A50-2022)</f>
        <v>138264.24163619382</v>
      </c>
      <c r="I50" s="36">
        <f>'Total Cost'!G50/(1+Assumptions!$D$49)^($A50-2022)</f>
        <v>82886.155326409396</v>
      </c>
      <c r="J50" s="37">
        <f>'Total Cost'!H50/(1+Assumptions!$D$49)^($A50-2022)</f>
        <v>558583.22413787083</v>
      </c>
      <c r="K50" s="37">
        <f>'Total Cost'!I50/(1+Assumptions!$D$49)^($A50-2022)</f>
        <v>595922.80815711641</v>
      </c>
      <c r="L50" s="37">
        <f>'Total Cost'!J50/(1+Assumptions!$D$49)^($A50-2022)</f>
        <v>377805.78148198553</v>
      </c>
      <c r="M50" s="37">
        <f>'Total Cost'!K50/(1+Assumptions!$D$49)^($A50-2022)</f>
        <v>284329.99483937211</v>
      </c>
      <c r="N50" s="37">
        <f>'Total Cost'!L50/(1+Assumptions!$D$49)^($A50-2022)</f>
        <v>253024.9558785361</v>
      </c>
      <c r="O50" s="37">
        <f>'Total Cost'!M50/(1+Assumptions!$D$49)^($A50-2022)</f>
        <v>107812.22025186227</v>
      </c>
      <c r="P50" s="38">
        <f>'Total Cost'!N50/(1+Assumptions!$D$49)^($A50-2022)</f>
        <v>12758473.197956428</v>
      </c>
      <c r="Q50" s="38">
        <f>'Total Cost'!O50/(1+Assumptions!$D$49)^($A50-2022)</f>
        <v>23003358.281265303</v>
      </c>
      <c r="R50" s="38">
        <f>'Total Cost'!P50/(1+Assumptions!$D$49)^($A50-2022)</f>
        <v>17106010.718809236</v>
      </c>
      <c r="S50" s="38">
        <f>'Total Cost'!Q50/(1+Assumptions!$D$49)^($A50-2022)</f>
        <v>6136732.3398066927</v>
      </c>
      <c r="T50" s="38">
        <f>'Total Cost'!R50/(1+Assumptions!$D$49)^($A50-2022)</f>
        <v>4180770.1635553595</v>
      </c>
      <c r="U50" s="38">
        <f>'Total Cost'!S50/(1+Assumptions!$D$49)^($A50-2022)</f>
        <v>2344168.0447083819</v>
      </c>
      <c r="V50" s="84">
        <f t="shared" si="5"/>
        <v>13503821.732786121</v>
      </c>
      <c r="W50" s="84">
        <f t="shared" si="0"/>
        <v>23838890.848488286</v>
      </c>
      <c r="X50" s="84">
        <f t="shared" si="1"/>
        <v>17736456.397312328</v>
      </c>
      <c r="Y50" s="84">
        <f t="shared" si="2"/>
        <v>6587196.593575418</v>
      </c>
      <c r="Z50" s="84">
        <f t="shared" si="3"/>
        <v>4572059.361070089</v>
      </c>
      <c r="AA50" s="84">
        <f t="shared" si="4"/>
        <v>2534866.4202866536</v>
      </c>
    </row>
    <row r="51" spans="1:27" x14ac:dyDescent="0.35">
      <c r="A51">
        <v>2070</v>
      </c>
      <c r="B51">
        <v>2070</v>
      </c>
      <c r="C51">
        <f>'[2]Total Frequency Model'!L51</f>
        <v>1.7496225284601556</v>
      </c>
      <c r="D51" s="36">
        <f>'Total Cost'!B51/(1+Assumptions!$D$49)^($A51-2022)</f>
        <v>200554.7336805065</v>
      </c>
      <c r="E51" s="36">
        <f>'Total Cost'!C51/(1+Assumptions!$D$49)^($A51-2022)</f>
        <v>257300.84049708387</v>
      </c>
      <c r="F51" s="36">
        <f>'Total Cost'!D51/(1+Assumptions!$D$49)^($A51-2022)</f>
        <v>271293.03121897968</v>
      </c>
      <c r="G51" s="36">
        <f>'Total Cost'!E51/(1+Assumptions!$D$49)^($A51-2022)</f>
        <v>178400.43170417147</v>
      </c>
      <c r="H51" s="36">
        <f>'Total Cost'!F51/(1+Assumptions!$D$49)^($A51-2022)</f>
        <v>148472.69043789431</v>
      </c>
      <c r="I51" s="36">
        <f>'Total Cost'!G51/(1+Assumptions!$D$49)^($A51-2022)</f>
        <v>89005.879869837183</v>
      </c>
      <c r="J51" s="37">
        <f>'Total Cost'!H51/(1+Assumptions!$D$49)^($A51-2022)</f>
        <v>595551.50351566717</v>
      </c>
      <c r="K51" s="37">
        <f>'Total Cost'!I51/(1+Assumptions!$D$49)^($A51-2022)</f>
        <v>635374.16692736954</v>
      </c>
      <c r="L51" s="37">
        <f>'Total Cost'!J51/(1+Assumptions!$D$49)^($A51-2022)</f>
        <v>402828.08425206301</v>
      </c>
      <c r="M51" s="37">
        <f>'Total Cost'!K51/(1+Assumptions!$D$49)^($A51-2022)</f>
        <v>303198.7926689497</v>
      </c>
      <c r="N51" s="37">
        <f>'Total Cost'!L51/(1+Assumptions!$D$49)^($A51-2022)</f>
        <v>269803.86561489844</v>
      </c>
      <c r="O51" s="37">
        <f>'Total Cost'!M51/(1+Assumptions!$D$49)^($A51-2022)</f>
        <v>114957.93718046587</v>
      </c>
      <c r="P51" s="38">
        <f>'Total Cost'!N51/(1+Assumptions!$D$49)^($A51-2022)</f>
        <v>13607611.241124881</v>
      </c>
      <c r="Q51" s="38">
        <f>'Total Cost'!O51/(1+Assumptions!$D$49)^($A51-2022)</f>
        <v>24535669.344934553</v>
      </c>
      <c r="R51" s="38">
        <f>'Total Cost'!P51/(1+Assumptions!$D$49)^($A51-2022)</f>
        <v>18246868.265182063</v>
      </c>
      <c r="S51" s="38">
        <f>'Total Cost'!Q51/(1+Assumptions!$D$49)^($A51-2022)</f>
        <v>6548169.3549001981</v>
      </c>
      <c r="T51" s="38">
        <f>'Total Cost'!R51/(1+Assumptions!$D$49)^($A51-2022)</f>
        <v>4460539.6922539854</v>
      </c>
      <c r="U51" s="38">
        <f>'Total Cost'!S51/(1+Assumptions!$D$49)^($A51-2022)</f>
        <v>2500823.0176701485</v>
      </c>
      <c r="V51" s="84">
        <f t="shared" si="5"/>
        <v>14403717.478321055</v>
      </c>
      <c r="W51" s="84">
        <f t="shared" si="0"/>
        <v>25428344.352359008</v>
      </c>
      <c r="X51" s="84">
        <f t="shared" si="1"/>
        <v>18920989.380653106</v>
      </c>
      <c r="Y51" s="84">
        <f t="shared" si="2"/>
        <v>7029768.5792733189</v>
      </c>
      <c r="Z51" s="84">
        <f t="shared" si="3"/>
        <v>4878816.2483067783</v>
      </c>
      <c r="AA51" s="84">
        <f t="shared" si="4"/>
        <v>2704786.8347204514</v>
      </c>
    </row>
    <row r="52" spans="1:27" x14ac:dyDescent="0.35">
      <c r="A52">
        <v>2071</v>
      </c>
      <c r="B52">
        <v>2070</v>
      </c>
      <c r="C52">
        <f>'[2]Total Frequency Model'!L52</f>
        <v>1.7496225284601556</v>
      </c>
      <c r="D52" s="36">
        <f>'Total Cost'!B52/(1+Assumptions!$D$49)^($A52-2022)</f>
        <v>193028.95072898804</v>
      </c>
      <c r="E52" s="36">
        <f>'Total Cost'!C52/(1+Assumptions!$D$49)^($A52-2022)</f>
        <v>247645.66934610484</v>
      </c>
      <c r="F52" s="36">
        <f>'Total Cost'!D52/(1+Assumptions!$D$49)^($A52-2022)</f>
        <v>261112.80544347607</v>
      </c>
      <c r="G52" s="36">
        <f>'Total Cost'!E52/(1+Assumptions!$D$49)^($A52-2022)</f>
        <v>171705.98524148355</v>
      </c>
      <c r="H52" s="36">
        <f>'Total Cost'!F52/(1+Assumptions!$D$49)^($A52-2022)</f>
        <v>142901.2774776617</v>
      </c>
      <c r="I52" s="36">
        <f>'Total Cost'!G52/(1+Assumptions!$D$49)^($A52-2022)</f>
        <v>85665.949063833832</v>
      </c>
      <c r="J52" s="37">
        <f>'Total Cost'!H52/(1+Assumptions!$D$49)^($A52-2022)</f>
        <v>569120.73953071947</v>
      </c>
      <c r="K52" s="37">
        <f>'Total Cost'!I52/(1+Assumptions!$D$49)^($A52-2022)</f>
        <v>607187.45644734683</v>
      </c>
      <c r="L52" s="37">
        <f>'Total Cost'!J52/(1+Assumptions!$D$49)^($A52-2022)</f>
        <v>384968.00368717581</v>
      </c>
      <c r="M52" s="37">
        <f>'Total Cost'!K52/(1+Assumptions!$D$49)^($A52-2022)</f>
        <v>289791.92605625273</v>
      </c>
      <c r="N52" s="37">
        <f>'Total Cost'!L52/(1+Assumptions!$D$49)^($A52-2022)</f>
        <v>257861.73574570855</v>
      </c>
      <c r="O52" s="37">
        <f>'Total Cost'!M52/(1+Assumptions!$D$49)^($A52-2022)</f>
        <v>109866.12033196438</v>
      </c>
      <c r="P52" s="38">
        <f>'Total Cost'!N52/(1+Assumptions!$D$49)^($A52-2022)</f>
        <v>13008292.725558642</v>
      </c>
      <c r="Q52" s="38">
        <f>'Total Cost'!O52/(1+Assumptions!$D$49)^($A52-2022)</f>
        <v>23456320.162167244</v>
      </c>
      <c r="R52" s="38">
        <f>'Total Cost'!P52/(1+Assumptions!$D$49)^($A52-2022)</f>
        <v>17445497.168426551</v>
      </c>
      <c r="S52" s="38">
        <f>'Total Cost'!Q52/(1+Assumptions!$D$49)^($A52-2022)</f>
        <v>6262654.8217856409</v>
      </c>
      <c r="T52" s="38">
        <f>'Total Cost'!R52/(1+Assumptions!$D$49)^($A52-2022)</f>
        <v>4265542.0636031702</v>
      </c>
      <c r="U52" s="38">
        <f>'Total Cost'!S52/(1+Assumptions!$D$49)^($A52-2022)</f>
        <v>2391292.8668229575</v>
      </c>
      <c r="V52" s="84">
        <f t="shared" si="5"/>
        <v>13770442.41581835</v>
      </c>
      <c r="W52" s="84">
        <f t="shared" si="0"/>
        <v>24311153.287960697</v>
      </c>
      <c r="X52" s="84">
        <f t="shared" si="1"/>
        <v>18091577.977557205</v>
      </c>
      <c r="Y52" s="84">
        <f t="shared" si="2"/>
        <v>6724152.7330833776</v>
      </c>
      <c r="Z52" s="84">
        <f t="shared" si="3"/>
        <v>4666305.0768265408</v>
      </c>
      <c r="AA52" s="84">
        <f t="shared" si="4"/>
        <v>2586824.9362187558</v>
      </c>
    </row>
    <row r="53" spans="1:27" x14ac:dyDescent="0.35">
      <c r="A53">
        <v>2072</v>
      </c>
      <c r="B53">
        <v>2070</v>
      </c>
      <c r="C53">
        <f>'[2]Total Frequency Model'!L53</f>
        <v>1.7496225284601556</v>
      </c>
      <c r="D53" s="36">
        <f>'Total Cost'!B53/(1+Assumptions!$D$49)^($A53-2022)</f>
        <v>185785.57152827602</v>
      </c>
      <c r="E53" s="36">
        <f>'Total Cost'!C53/(1+Assumptions!$D$49)^($A53-2022)</f>
        <v>238352.80688317583</v>
      </c>
      <c r="F53" s="36">
        <f>'Total Cost'!D53/(1+Assumptions!$D$49)^($A53-2022)</f>
        <v>251314.59094328809</v>
      </c>
      <c r="G53" s="36">
        <f>'Total Cost'!E53/(1+Assumptions!$D$49)^($A53-2022)</f>
        <v>165262.74676643158</v>
      </c>
      <c r="H53" s="36">
        <f>'Total Cost'!F53/(1+Assumptions!$D$49)^($A53-2022)</f>
        <v>137538.93086008029</v>
      </c>
      <c r="I53" s="36">
        <f>'Total Cost'!G53/(1+Assumptions!$D$49)^($A53-2022)</f>
        <v>82451.348604603118</v>
      </c>
      <c r="J53" s="37">
        <f>'Total Cost'!H53/(1+Assumptions!$D$49)^($A53-2022)</f>
        <v>543864.01271572511</v>
      </c>
      <c r="K53" s="37">
        <f>'Total Cost'!I53/(1+Assumptions!$D$49)^($A53-2022)</f>
        <v>580252.33311336138</v>
      </c>
      <c r="L53" s="37">
        <f>'Total Cost'!J53/(1+Assumptions!$D$49)^($A53-2022)</f>
        <v>367900.56593151769</v>
      </c>
      <c r="M53" s="37">
        <f>'Total Cost'!K53/(1+Assumptions!$D$49)^($A53-2022)</f>
        <v>276978.64974951517</v>
      </c>
      <c r="N53" s="37">
        <f>'Total Cost'!L53/(1+Assumptions!$D$49)^($A53-2022)</f>
        <v>246448.81526283169</v>
      </c>
      <c r="O53" s="37">
        <f>'Total Cost'!M53/(1+Assumptions!$D$49)^($A53-2022)</f>
        <v>105000.08343296673</v>
      </c>
      <c r="P53" s="38">
        <f>'Total Cost'!N53/(1+Assumptions!$D$49)^($A53-2022)</f>
        <v>12435438.605224382</v>
      </c>
      <c r="Q53" s="38">
        <f>'Total Cost'!O53/(1+Assumptions!$D$49)^($A53-2022)</f>
        <v>22424580.822805829</v>
      </c>
      <c r="R53" s="38">
        <f>'Total Cost'!P53/(1+Assumptions!$D$49)^($A53-2022)</f>
        <v>16679420.59232658</v>
      </c>
      <c r="S53" s="38">
        <f>'Total Cost'!Q53/(1+Assumptions!$D$49)^($A53-2022)</f>
        <v>5989631.1159054441</v>
      </c>
      <c r="T53" s="38">
        <f>'Total Cost'!R53/(1+Assumptions!$D$49)^($A53-2022)</f>
        <v>4079096.06273488</v>
      </c>
      <c r="U53" s="38">
        <f>'Total Cost'!S53/(1+Assumptions!$D$49)^($A53-2022)</f>
        <v>2286574.4728498817</v>
      </c>
      <c r="V53" s="84">
        <f t="shared" si="5"/>
        <v>13165088.189468384</v>
      </c>
      <c r="W53" s="84">
        <f t="shared" si="0"/>
        <v>23243185.962802365</v>
      </c>
      <c r="X53" s="84">
        <f t="shared" si="1"/>
        <v>17298635.749201387</v>
      </c>
      <c r="Y53" s="84">
        <f t="shared" si="2"/>
        <v>6431872.512421391</v>
      </c>
      <c r="Z53" s="84">
        <f t="shared" si="3"/>
        <v>4463083.8088577921</v>
      </c>
      <c r="AA53" s="84">
        <f t="shared" si="4"/>
        <v>2474025.9048874518</v>
      </c>
    </row>
    <row r="54" spans="1:27" x14ac:dyDescent="0.35">
      <c r="A54">
        <v>2073</v>
      </c>
      <c r="B54">
        <v>2070</v>
      </c>
      <c r="C54">
        <f>'[2]Total Frequency Model'!L54</f>
        <v>1.7496225284601556</v>
      </c>
      <c r="D54" s="36">
        <f>'Total Cost'!B54/(1+Assumptions!$D$49)^($A54-2022)</f>
        <v>178813.99892469443</v>
      </c>
      <c r="E54" s="36">
        <f>'Total Cost'!C54/(1+Assumptions!$D$49)^($A54-2022)</f>
        <v>229408.65753517003</v>
      </c>
      <c r="F54" s="36">
        <f>'Total Cost'!D54/(1+Assumptions!$D$49)^($A54-2022)</f>
        <v>241884.05280898587</v>
      </c>
      <c r="G54" s="36">
        <f>'Total Cost'!E54/(1+Assumptions!$D$49)^($A54-2022)</f>
        <v>159061.28974115264</v>
      </c>
      <c r="H54" s="36">
        <f>'Total Cost'!F54/(1+Assumptions!$D$49)^($A54-2022)</f>
        <v>132377.80540549083</v>
      </c>
      <c r="I54" s="36">
        <f>'Total Cost'!G54/(1+Assumptions!$D$49)^($A54-2022)</f>
        <v>79357.375491773317</v>
      </c>
      <c r="J54" s="37">
        <f>'Total Cost'!H54/(1+Assumptions!$D$49)^($A54-2022)</f>
        <v>519729.13255866524</v>
      </c>
      <c r="K54" s="37">
        <f>'Total Cost'!I54/(1+Assumptions!$D$49)^($A54-2022)</f>
        <v>554513.17661330407</v>
      </c>
      <c r="L54" s="37">
        <f>'Total Cost'!J54/(1+Assumptions!$D$49)^($A54-2022)</f>
        <v>351590.56204544427</v>
      </c>
      <c r="M54" s="37">
        <f>'Total Cost'!K54/(1+Assumptions!$D$49)^($A54-2022)</f>
        <v>264732.6523159481</v>
      </c>
      <c r="N54" s="37">
        <f>'Total Cost'!L54/(1+Assumptions!$D$49)^($A54-2022)</f>
        <v>235541.62793793477</v>
      </c>
      <c r="O54" s="37">
        <f>'Total Cost'!M54/(1+Assumptions!$D$49)^($A54-2022)</f>
        <v>100349.8052112608</v>
      </c>
      <c r="P54" s="38">
        <f>'Total Cost'!N54/(1+Assumptions!$D$49)^($A54-2022)</f>
        <v>11887877.500082862</v>
      </c>
      <c r="Q54" s="38">
        <f>'Total Cost'!O54/(1+Assumptions!$D$49)^($A54-2022)</f>
        <v>21438346.075049974</v>
      </c>
      <c r="R54" s="38">
        <f>'Total Cost'!P54/(1+Assumptions!$D$49)^($A54-2022)</f>
        <v>15947080.026996842</v>
      </c>
      <c r="S54" s="38">
        <f>'Total Cost'!Q54/(1+Assumptions!$D$49)^($A54-2022)</f>
        <v>5728550.0752782486</v>
      </c>
      <c r="T54" s="38">
        <f>'Total Cost'!R54/(1+Assumptions!$D$49)^($A54-2022)</f>
        <v>3900825.5536312247</v>
      </c>
      <c r="U54" s="38">
        <f>'Total Cost'!S54/(1+Assumptions!$D$49)^($A54-2022)</f>
        <v>2186455.8571064835</v>
      </c>
      <c r="V54" s="84">
        <f t="shared" si="5"/>
        <v>12586420.631566221</v>
      </c>
      <c r="W54" s="84">
        <f t="shared" si="0"/>
        <v>22222267.909198448</v>
      </c>
      <c r="X54" s="84">
        <f t="shared" si="1"/>
        <v>16540554.641851272</v>
      </c>
      <c r="Y54" s="84">
        <f t="shared" si="2"/>
        <v>6152344.0173353497</v>
      </c>
      <c r="Z54" s="84">
        <f t="shared" si="3"/>
        <v>4268744.9869746501</v>
      </c>
      <c r="AA54" s="84">
        <f t="shared" si="4"/>
        <v>2366163.0378095177</v>
      </c>
    </row>
    <row r="55" spans="1:27" x14ac:dyDescent="0.35">
      <c r="A55">
        <v>2074</v>
      </c>
      <c r="B55">
        <v>2070</v>
      </c>
      <c r="C55">
        <f>'[2]Total Frequency Model'!L55</f>
        <v>1.7496225284601556</v>
      </c>
      <c r="D55" s="36">
        <f>'Total Cost'!B55/(1+Assumptions!$D$49)^($A55-2022)</f>
        <v>172104.03342099261</v>
      </c>
      <c r="E55" s="36">
        <f>'Total Cost'!C55/(1+Assumptions!$D$49)^($A55-2022)</f>
        <v>220800.13590057581</v>
      </c>
      <c r="F55" s="36">
        <f>'Total Cost'!D55/(1+Assumptions!$D$49)^($A55-2022)</f>
        <v>232807.3940462264</v>
      </c>
      <c r="G55" s="36">
        <f>'Total Cost'!E55/(1+Assumptions!$D$49)^($A55-2022)</f>
        <v>153092.54135704576</v>
      </c>
      <c r="H55" s="36">
        <f>'Total Cost'!F55/(1+Assumptions!$D$49)^($A55-2022)</f>
        <v>127410.35032329297</v>
      </c>
      <c r="I55" s="36">
        <f>'Total Cost'!G55/(1+Assumptions!$D$49)^($A55-2022)</f>
        <v>76379.503204277731</v>
      </c>
      <c r="J55" s="37">
        <f>'Total Cost'!H55/(1+Assumptions!$D$49)^($A55-2022)</f>
        <v>496666.23021133809</v>
      </c>
      <c r="K55" s="37">
        <f>'Total Cost'!I55/(1+Assumptions!$D$49)^($A55-2022)</f>
        <v>529916.84018081764</v>
      </c>
      <c r="L55" s="37">
        <f>'Total Cost'!J55/(1+Assumptions!$D$49)^($A55-2022)</f>
        <v>336004.34827390802</v>
      </c>
      <c r="M55" s="37">
        <f>'Total Cost'!K55/(1+Assumptions!$D$49)^($A55-2022)</f>
        <v>253028.78978978013</v>
      </c>
      <c r="N55" s="37">
        <f>'Total Cost'!L55/(1+Assumptions!$D$49)^($A55-2022)</f>
        <v>225117.73993829821</v>
      </c>
      <c r="O55" s="37">
        <f>'Total Cost'!M55/(1+Assumptions!$D$49)^($A55-2022)</f>
        <v>95905.709575683155</v>
      </c>
      <c r="P55" s="38">
        <f>'Total Cost'!N55/(1+Assumptions!$D$49)^($A55-2022)</f>
        <v>11364489.990457082</v>
      </c>
      <c r="Q55" s="38">
        <f>'Total Cost'!O55/(1+Assumptions!$D$49)^($A55-2022)</f>
        <v>20495603.968685105</v>
      </c>
      <c r="R55" s="38">
        <f>'Total Cost'!P55/(1+Assumptions!$D$49)^($A55-2022)</f>
        <v>15246985.94579035</v>
      </c>
      <c r="S55" s="38">
        <f>'Total Cost'!Q55/(1+Assumptions!$D$49)^($A55-2022)</f>
        <v>5478887.6636508843</v>
      </c>
      <c r="T55" s="38">
        <f>'Total Cost'!R55/(1+Assumptions!$D$49)^($A55-2022)</f>
        <v>3730370.9891637624</v>
      </c>
      <c r="U55" s="38">
        <f>'Total Cost'!S55/(1+Assumptions!$D$49)^($A55-2022)</f>
        <v>2090734.4036153995</v>
      </c>
      <c r="V55" s="84">
        <f t="shared" si="5"/>
        <v>12033260.254089413</v>
      </c>
      <c r="W55" s="84">
        <f t="shared" si="0"/>
        <v>21246320.944766499</v>
      </c>
      <c r="X55" s="84">
        <f t="shared" si="1"/>
        <v>15815797.688110486</v>
      </c>
      <c r="Y55" s="84">
        <f t="shared" si="2"/>
        <v>5885008.9947977103</v>
      </c>
      <c r="Z55" s="84">
        <f t="shared" si="3"/>
        <v>4082899.0794253536</v>
      </c>
      <c r="AA55" s="84">
        <f t="shared" si="4"/>
        <v>2263019.6163953603</v>
      </c>
    </row>
    <row r="56" spans="1:27" x14ac:dyDescent="0.35">
      <c r="A56">
        <v>2075</v>
      </c>
      <c r="B56">
        <v>2070</v>
      </c>
      <c r="C56">
        <f>'[2]Total Frequency Model'!L56</f>
        <v>1.7496225284601556</v>
      </c>
      <c r="D56" s="36">
        <f>'Total Cost'!B56/(1+Assumptions!$D$49)^($A56-2022)</f>
        <v>165645.85825435401</v>
      </c>
      <c r="E56" s="36">
        <f>'Total Cost'!C56/(1+Assumptions!$D$49)^($A56-2022)</f>
        <v>212514.64760539215</v>
      </c>
      <c r="F56" s="36">
        <f>'Total Cost'!D56/(1+Assumptions!$D$49)^($A56-2022)</f>
        <v>224071.33539057962</v>
      </c>
      <c r="G56" s="36">
        <f>'Total Cost'!E56/(1+Assumptions!$D$49)^($A56-2022)</f>
        <v>147347.76926114049</v>
      </c>
      <c r="H56" s="36">
        <f>'Total Cost'!F56/(1+Assumptions!$D$49)^($A56-2022)</f>
        <v>122629.29816504499</v>
      </c>
      <c r="I56" s="36">
        <f>'Total Cost'!G56/(1+Assumptions!$D$49)^($A56-2022)</f>
        <v>73513.375077998193</v>
      </c>
      <c r="J56" s="37">
        <f>'Total Cost'!H56/(1+Assumptions!$D$49)^($A56-2022)</f>
        <v>474627.65514901088</v>
      </c>
      <c r="K56" s="37">
        <f>'Total Cost'!I56/(1+Assumptions!$D$49)^($A56-2022)</f>
        <v>506412.54052157124</v>
      </c>
      <c r="L56" s="37">
        <f>'Total Cost'!J56/(1+Assumptions!$D$49)^($A56-2022)</f>
        <v>321109.77641974215</v>
      </c>
      <c r="M56" s="37">
        <f>'Total Cost'!K56/(1+Assumptions!$D$49)^($A56-2022)</f>
        <v>241843.03382368069</v>
      </c>
      <c r="N56" s="37">
        <f>'Total Cost'!L56/(1+Assumptions!$D$49)^($A56-2022)</f>
        <v>215155.71350411288</v>
      </c>
      <c r="O56" s="37">
        <f>'Total Cost'!M56/(1+Assumptions!$D$49)^($A56-2022)</f>
        <v>91658.64582441411</v>
      </c>
      <c r="P56" s="38">
        <f>'Total Cost'!N56/(1+Assumptions!$D$49)^($A56-2022)</f>
        <v>10864206.307645492</v>
      </c>
      <c r="Q56" s="38">
        <f>'Total Cost'!O56/(1+Assumptions!$D$49)^($A56-2022)</f>
        <v>19594431.711640671</v>
      </c>
      <c r="R56" s="38">
        <f>'Total Cost'!P56/(1+Assumptions!$D$49)^($A56-2022)</f>
        <v>14577714.745334787</v>
      </c>
      <c r="S56" s="38">
        <f>'Total Cost'!Q56/(1+Assumptions!$D$49)^($A56-2022)</f>
        <v>5240142.9058512524</v>
      </c>
      <c r="T56" s="38">
        <f>'Total Cost'!R56/(1+Assumptions!$D$49)^($A56-2022)</f>
        <v>3567388.6776484363</v>
      </c>
      <c r="U56" s="38">
        <f>'Total Cost'!S56/(1+Assumptions!$D$49)^($A56-2022)</f>
        <v>1999216.4445616046</v>
      </c>
      <c r="V56" s="84">
        <f t="shared" si="5"/>
        <v>11504479.821048858</v>
      </c>
      <c r="W56" s="84">
        <f t="shared" si="0"/>
        <v>20313358.899767634</v>
      </c>
      <c r="X56" s="84">
        <f t="shared" si="1"/>
        <v>15122895.857145108</v>
      </c>
      <c r="Y56" s="84">
        <f t="shared" si="2"/>
        <v>5629333.7089360738</v>
      </c>
      <c r="Z56" s="84">
        <f t="shared" si="3"/>
        <v>3905173.6893175943</v>
      </c>
      <c r="AA56" s="84">
        <f t="shared" si="4"/>
        <v>2164388.4654640169</v>
      </c>
    </row>
    <row r="57" spans="1:27" x14ac:dyDescent="0.35">
      <c r="A57">
        <v>2076</v>
      </c>
      <c r="B57">
        <v>2070</v>
      </c>
      <c r="C57">
        <f>'[2]Total Frequency Model'!L57</f>
        <v>1.7496225284601556</v>
      </c>
      <c r="D57" s="36">
        <f>'Total Cost'!B57/(1+Assumptions!$D$49)^($A57-2022)</f>
        <v>159430.02503435043</v>
      </c>
      <c r="E57" s="36">
        <f>'Total Cost'!C57/(1+Assumptions!$D$49)^($A57-2022)</f>
        <v>204540.07087740308</v>
      </c>
      <c r="F57" s="36">
        <f>'Total Cost'!D57/(1+Assumptions!$D$49)^($A57-2022)</f>
        <v>215663.0958797996</v>
      </c>
      <c r="G57" s="36">
        <f>'Total Cost'!E57/(1+Assumptions!$D$49)^($A57-2022)</f>
        <v>141818.56878055591</v>
      </c>
      <c r="H57" s="36">
        <f>'Total Cost'!F57/(1+Assumptions!$D$49)^($A57-2022)</f>
        <v>118027.65419209661</v>
      </c>
      <c r="I57" s="36">
        <f>'Total Cost'!G57/(1+Assumptions!$D$49)^($A57-2022)</f>
        <v>70754.797931911336</v>
      </c>
      <c r="J57" s="37">
        <f>'Total Cost'!H57/(1+Assumptions!$D$49)^($A57-2022)</f>
        <v>453567.87643234001</v>
      </c>
      <c r="K57" s="37">
        <f>'Total Cost'!I57/(1+Assumptions!$D$49)^($A57-2022)</f>
        <v>483951.75264061237</v>
      </c>
      <c r="L57" s="37">
        <f>'Total Cost'!J57/(1+Assumptions!$D$49)^($A57-2022)</f>
        <v>306876.12731613987</v>
      </c>
      <c r="M57" s="37">
        <f>'Total Cost'!K57/(1+Assumptions!$D$49)^($A57-2022)</f>
        <v>231152.42214467868</v>
      </c>
      <c r="N57" s="37">
        <f>'Total Cost'!L57/(1+Assumptions!$D$49)^($A57-2022)</f>
        <v>205635.06268579327</v>
      </c>
      <c r="O57" s="37">
        <f>'Total Cost'!M57/(1+Assumptions!$D$49)^($A57-2022)</f>
        <v>87599.869733761239</v>
      </c>
      <c r="P57" s="38">
        <f>'Total Cost'!N57/(1+Assumptions!$D$49)^($A57-2022)</f>
        <v>10386004.127357768</v>
      </c>
      <c r="Q57" s="38">
        <f>'Total Cost'!O57/(1+Assumptions!$D$49)^($A57-2022)</f>
        <v>18732991.710895095</v>
      </c>
      <c r="R57" s="38">
        <f>'Total Cost'!P57/(1+Assumptions!$D$49)^($A57-2022)</f>
        <v>13937905.821568951</v>
      </c>
      <c r="S57" s="38">
        <f>'Total Cost'!Q57/(1+Assumptions!$D$49)^($A57-2022)</f>
        <v>5011836.8702375488</v>
      </c>
      <c r="T57" s="38">
        <f>'Total Cost'!R57/(1+Assumptions!$D$49)^($A57-2022)</f>
        <v>3411550.081901818</v>
      </c>
      <c r="U57" s="38">
        <f>'Total Cost'!S57/(1+Assumptions!$D$49)^($A57-2022)</f>
        <v>1911716.8641779921</v>
      </c>
      <c r="V57" s="84">
        <f t="shared" si="5"/>
        <v>10999002.028824458</v>
      </c>
      <c r="W57" s="84">
        <f t="shared" si="0"/>
        <v>19421483.53441311</v>
      </c>
      <c r="X57" s="84">
        <f t="shared" si="1"/>
        <v>14460445.044764891</v>
      </c>
      <c r="Y57" s="84">
        <f t="shared" si="2"/>
        <v>5384807.8611627836</v>
      </c>
      <c r="Z57" s="84">
        <f t="shared" si="3"/>
        <v>3735212.7987797079</v>
      </c>
      <c r="AA57" s="84">
        <f t="shared" si="4"/>
        <v>2070071.5318436646</v>
      </c>
    </row>
    <row r="58" spans="1:27" x14ac:dyDescent="0.35">
      <c r="A58">
        <v>2077</v>
      </c>
      <c r="B58">
        <v>2070</v>
      </c>
      <c r="C58">
        <f>'[2]Total Frequency Model'!L58</f>
        <v>1.7496225284601556</v>
      </c>
      <c r="D58" s="36">
        <f>'Total Cost'!B58/(1+Assumptions!$D$49)^($A58-2022)</f>
        <v>153447.43991982963</v>
      </c>
      <c r="E58" s="36">
        <f>'Total Cost'!C58/(1+Assumptions!$D$49)^($A58-2022)</f>
        <v>196864.73881187447</v>
      </c>
      <c r="F58" s="36">
        <f>'Total Cost'!D58/(1+Assumptions!$D$49)^($A58-2022)</f>
        <v>207570.37415511836</v>
      </c>
      <c r="G58" s="36">
        <f>'Total Cost'!E58/(1+Assumptions!$D$49)^($A58-2022)</f>
        <v>136496.8506263601</v>
      </c>
      <c r="H58" s="36">
        <f>'Total Cost'!F58/(1+Assumptions!$D$49)^($A58-2022)</f>
        <v>113598.68614219945</v>
      </c>
      <c r="I58" s="36">
        <f>'Total Cost'!G58/(1+Assumptions!$D$49)^($A58-2022)</f>
        <v>68099.735933412754</v>
      </c>
      <c r="J58" s="37">
        <f>'Total Cost'!H58/(1+Assumptions!$D$49)^($A58-2022)</f>
        <v>433443.38836650178</v>
      </c>
      <c r="K58" s="37">
        <f>'Total Cost'!I58/(1+Assumptions!$D$49)^($A58-2022)</f>
        <v>462488.10935246688</v>
      </c>
      <c r="L58" s="37">
        <f>'Total Cost'!J58/(1+Assumptions!$D$49)^($A58-2022)</f>
        <v>293274.04726030404</v>
      </c>
      <c r="M58" s="37">
        <f>'Total Cost'!K58/(1+Assumptions!$D$49)^($A58-2022)</f>
        <v>220935.01121207824</v>
      </c>
      <c r="N58" s="37">
        <f>'Total Cost'!L58/(1+Assumptions!$D$49)^($A58-2022)</f>
        <v>196536.21104963814</v>
      </c>
      <c r="O58" s="37">
        <f>'Total Cost'!M58/(1+Assumptions!$D$49)^($A58-2022)</f>
        <v>83721.025488236613</v>
      </c>
      <c r="P58" s="38">
        <f>'Total Cost'!N58/(1+Assumptions!$D$49)^($A58-2022)</f>
        <v>9928906.4613877721</v>
      </c>
      <c r="Q58" s="38">
        <f>'Total Cost'!O58/(1+Assumptions!$D$49)^($A58-2022)</f>
        <v>17909527.789511926</v>
      </c>
      <c r="R58" s="38">
        <f>'Total Cost'!P58/(1+Assumptions!$D$49)^($A58-2022)</f>
        <v>13326258.77572413</v>
      </c>
      <c r="S58" s="38">
        <f>'Total Cost'!Q58/(1+Assumptions!$D$49)^($A58-2022)</f>
        <v>4793511.6961557828</v>
      </c>
      <c r="T58" s="38">
        <f>'Total Cost'!R58/(1+Assumptions!$D$49)^($A58-2022)</f>
        <v>3262541.1493554506</v>
      </c>
      <c r="U58" s="38">
        <f>'Total Cost'!S58/(1+Assumptions!$D$49)^($A58-2022)</f>
        <v>1828058.7202037601</v>
      </c>
      <c r="V58" s="84">
        <f t="shared" si="5"/>
        <v>10515797.289674103</v>
      </c>
      <c r="W58" s="84">
        <f t="shared" si="0"/>
        <v>18568880.637676269</v>
      </c>
      <c r="X58" s="84">
        <f t="shared" si="1"/>
        <v>13827103.197139552</v>
      </c>
      <c r="Y58" s="84">
        <f t="shared" si="2"/>
        <v>5150943.5579942213</v>
      </c>
      <c r="Z58" s="84">
        <f t="shared" si="3"/>
        <v>3572676.0465472881</v>
      </c>
      <c r="AA58" s="84">
        <f t="shared" si="4"/>
        <v>1979879.4816254093</v>
      </c>
    </row>
    <row r="59" spans="1:27" x14ac:dyDescent="0.35">
      <c r="A59">
        <v>2078</v>
      </c>
      <c r="B59">
        <v>2070</v>
      </c>
      <c r="C59">
        <f>'[2]Total Frequency Model'!L59</f>
        <v>1.7496225284601556</v>
      </c>
      <c r="D59" s="36">
        <f>'Total Cost'!B59/(1+Assumptions!$D$49)^($A59-2022)</f>
        <v>147689.35031451279</v>
      </c>
      <c r="E59" s="36">
        <f>'Total Cost'!C59/(1+Assumptions!$D$49)^($A59-2022)</f>
        <v>189477.42230272767</v>
      </c>
      <c r="F59" s="36">
        <f>'Total Cost'!D59/(1+Assumptions!$D$49)^($A59-2022)</f>
        <v>199781.3304642053</v>
      </c>
      <c r="G59" s="36">
        <f>'Total Cost'!E59/(1+Assumptions!$D$49)^($A59-2022)</f>
        <v>131374.82905883988</v>
      </c>
      <c r="H59" s="36">
        <f>'Total Cost'!F59/(1+Assumptions!$D$49)^($A59-2022)</f>
        <v>109335.9143801238</v>
      </c>
      <c r="I59" s="36">
        <f>'Total Cost'!G59/(1+Assumptions!$D$49)^($A59-2022)</f>
        <v>65544.304693843864</v>
      </c>
      <c r="J59" s="37">
        <f>'Total Cost'!H59/(1+Assumptions!$D$49)^($A59-2022)</f>
        <v>414212.62036161486</v>
      </c>
      <c r="K59" s="37">
        <f>'Total Cost'!I59/(1+Assumptions!$D$49)^($A59-2022)</f>
        <v>441977.30526538583</v>
      </c>
      <c r="L59" s="37">
        <f>'Total Cost'!J59/(1+Assumptions!$D$49)^($A59-2022)</f>
        <v>280275.4872763927</v>
      </c>
      <c r="M59" s="37">
        <f>'Total Cost'!K59/(1+Assumptions!$D$49)^($A59-2022)</f>
        <v>211169.83097943253</v>
      </c>
      <c r="N59" s="37">
        <f>'Total Cost'!L59/(1+Assumptions!$D$49)^($A59-2022)</f>
        <v>187840.4512642489</v>
      </c>
      <c r="O59" s="37">
        <f>'Total Cost'!M59/(1+Assumptions!$D$49)^($A59-2022)</f>
        <v>80014.128414478779</v>
      </c>
      <c r="P59" s="38">
        <f>'Total Cost'!N59/(1+Assumptions!$D$49)^($A59-2022)</f>
        <v>9491979.6431431882</v>
      </c>
      <c r="Q59" s="38">
        <f>'Total Cost'!O59/(1+Assumptions!$D$49)^($A59-2022)</f>
        <v>17122361.571958449</v>
      </c>
      <c r="R59" s="38">
        <f>'Total Cost'!P59/(1+Assumptions!$D$49)^($A59-2022)</f>
        <v>12741530.74446515</v>
      </c>
      <c r="S59" s="38">
        <f>'Total Cost'!Q59/(1+Assumptions!$D$49)^($A59-2022)</f>
        <v>4584729.6644103844</v>
      </c>
      <c r="T59" s="38">
        <f>'Total Cost'!R59/(1+Assumptions!$D$49)^($A59-2022)</f>
        <v>3120061.6718492885</v>
      </c>
      <c r="U59" s="38">
        <f>'Total Cost'!S59/(1+Assumptions!$D$49)^($A59-2022)</f>
        <v>1748072.8821345146</v>
      </c>
      <c r="V59" s="84">
        <f t="shared" si="5"/>
        <v>10053881.613819316</v>
      </c>
      <c r="W59" s="84">
        <f t="shared" si="0"/>
        <v>17753816.299526561</v>
      </c>
      <c r="X59" s="84">
        <f t="shared" si="1"/>
        <v>13221587.562205749</v>
      </c>
      <c r="Y59" s="84">
        <f t="shared" si="2"/>
        <v>4927274.3244486563</v>
      </c>
      <c r="Z59" s="84">
        <f t="shared" si="3"/>
        <v>3417238.037493661</v>
      </c>
      <c r="AA59" s="84">
        <f t="shared" si="4"/>
        <v>1893631.3152428372</v>
      </c>
    </row>
    <row r="60" spans="1:27" x14ac:dyDescent="0.35">
      <c r="A60">
        <v>2079</v>
      </c>
      <c r="B60">
        <v>2070</v>
      </c>
      <c r="C60">
        <f>'[2]Total Frequency Model'!L60</f>
        <v>1.7496225284601556</v>
      </c>
      <c r="D60" s="36">
        <f>'Total Cost'!B60/(1+Assumptions!$D$49)^($A60-2022)</f>
        <v>142147.33206183754</v>
      </c>
      <c r="E60" s="36">
        <f>'Total Cost'!C60/(1+Assumptions!$D$49)^($A60-2022)</f>
        <v>182367.31361421794</v>
      </c>
      <c r="F60" s="36">
        <f>'Total Cost'!D60/(1+Assumptions!$D$49)^($A60-2022)</f>
        <v>192284.56933946238</v>
      </c>
      <c r="G60" s="36">
        <f>'Total Cost'!E60/(1+Assumptions!$D$49)^($A60-2022)</f>
        <v>126445.01049686712</v>
      </c>
      <c r="H60" s="36">
        <f>'Total Cost'!F60/(1+Assumptions!$D$49)^($A60-2022)</f>
        <v>105233.10241787197</v>
      </c>
      <c r="I60" s="36">
        <f>'Total Cost'!G60/(1+Assumptions!$D$49)^($A60-2022)</f>
        <v>63084.765585582929</v>
      </c>
      <c r="J60" s="37">
        <f>'Total Cost'!H60/(1+Assumptions!$D$49)^($A60-2022)</f>
        <v>395835.85080726893</v>
      </c>
      <c r="K60" s="37">
        <f>'Total Cost'!I60/(1+Assumptions!$D$49)^($A60-2022)</f>
        <v>422377.00504043518</v>
      </c>
      <c r="L60" s="37">
        <f>'Total Cost'!J60/(1+Assumptions!$D$49)^($A60-2022)</f>
        <v>267853.64508176449</v>
      </c>
      <c r="M60" s="37">
        <f>'Total Cost'!K60/(1+Assumptions!$D$49)^($A60-2022)</f>
        <v>201836.84166699811</v>
      </c>
      <c r="N60" s="37">
        <f>'Total Cost'!L60/(1+Assumptions!$D$49)^($A60-2022)</f>
        <v>179529.90648401892</v>
      </c>
      <c r="O60" s="37">
        <f>'Total Cost'!M60/(1+Assumptions!$D$49)^($A60-2022)</f>
        <v>76471.548483239472</v>
      </c>
      <c r="P60" s="38">
        <f>'Total Cost'!N60/(1+Assumptions!$D$49)^($A60-2022)</f>
        <v>9074331.4028468765</v>
      </c>
      <c r="Q60" s="38">
        <f>'Total Cost'!O60/(1+Assumptions!$D$49)^($A60-2022)</f>
        <v>16369889.030208223</v>
      </c>
      <c r="R60" s="38">
        <f>'Total Cost'!P60/(1+Assumptions!$D$49)^($A60-2022)</f>
        <v>12182533.848663948</v>
      </c>
      <c r="S60" s="38">
        <f>'Total Cost'!Q60/(1+Assumptions!$D$49)^($A60-2022)</f>
        <v>4385072.3088412732</v>
      </c>
      <c r="T60" s="38">
        <f>'Total Cost'!R60/(1+Assumptions!$D$49)^($A60-2022)</f>
        <v>2983824.6737865978</v>
      </c>
      <c r="U60" s="38">
        <f>'Total Cost'!S60/(1+Assumptions!$D$49)^($A60-2022)</f>
        <v>1671597.685517757</v>
      </c>
      <c r="V60" s="84">
        <f t="shared" si="5"/>
        <v>9612314.5857159831</v>
      </c>
      <c r="W60" s="84">
        <f t="shared" si="0"/>
        <v>16974633.348862875</v>
      </c>
      <c r="X60" s="84">
        <f t="shared" si="1"/>
        <v>12642672.063085176</v>
      </c>
      <c r="Y60" s="84">
        <f t="shared" si="2"/>
        <v>4713354.1610051384</v>
      </c>
      <c r="Z60" s="84">
        <f t="shared" si="3"/>
        <v>3268587.6826884886</v>
      </c>
      <c r="AA60" s="84">
        <f t="shared" si="4"/>
        <v>1811153.9995865794</v>
      </c>
    </row>
    <row r="61" spans="1:27" x14ac:dyDescent="0.35">
      <c r="A61">
        <v>2080</v>
      </c>
      <c r="B61">
        <v>2080</v>
      </c>
      <c r="C61">
        <f>'[2]Total Frequency Model'!L61</f>
        <v>2.0168244457759137</v>
      </c>
      <c r="D61" s="36">
        <f>'Total Cost'!B61/(1+Assumptions!$D$49)^($A61-2022)</f>
        <v>149719.04175142467</v>
      </c>
      <c r="E61" s="36">
        <f>'Total Cost'!C61/(1+Assumptions!$D$49)^($A61-2022)</f>
        <v>192081.40627799058</v>
      </c>
      <c r="F61" s="36">
        <f>'Total Cost'!D61/(1+Assumptions!$D$49)^($A61-2022)</f>
        <v>202526.92081878759</v>
      </c>
      <c r="G61" s="36">
        <f>'Total Cost'!E61/(1+Assumptions!$D$49)^($A61-2022)</f>
        <v>133180.31039516264</v>
      </c>
      <c r="H61" s="36">
        <f>'Total Cost'!F61/(1+Assumptions!$D$49)^($A61-2022)</f>
        <v>110838.51540512446</v>
      </c>
      <c r="I61" s="36">
        <f>'Total Cost'!G61/(1+Assumptions!$D$49)^($A61-2022)</f>
        <v>66445.078606736919</v>
      </c>
      <c r="J61" s="37">
        <f>'Total Cost'!H61/(1+Assumptions!$D$49)^($A61-2022)</f>
        <v>413958.28236030921</v>
      </c>
      <c r="K61" s="37">
        <f>'Total Cost'!I61/(1+Assumptions!$D$49)^($A61-2022)</f>
        <v>441723.25045303995</v>
      </c>
      <c r="L61" s="37">
        <f>'Total Cost'!J61/(1+Assumptions!$D$49)^($A61-2022)</f>
        <v>280130.09221145348</v>
      </c>
      <c r="M61" s="37">
        <f>'Total Cost'!K61/(1+Assumptions!$D$49)^($A61-2022)</f>
        <v>211114.980095562</v>
      </c>
      <c r="N61" s="37">
        <f>'Total Cost'!L61/(1+Assumptions!$D$49)^($A61-2022)</f>
        <v>187773.55265915478</v>
      </c>
      <c r="O61" s="37">
        <f>'Total Cost'!M61/(1+Assumptions!$D$49)^($A61-2022)</f>
        <v>79980.286263749382</v>
      </c>
      <c r="P61" s="38">
        <f>'Total Cost'!N61/(1+Assumptions!$D$49)^($A61-2022)</f>
        <v>9493442.7283748351</v>
      </c>
      <c r="Q61" s="38">
        <f>'Total Cost'!O61/(1+Assumptions!$D$49)^($A61-2022)</f>
        <v>17126915.370240882</v>
      </c>
      <c r="R61" s="38">
        <f>'Total Cost'!P61/(1+Assumptions!$D$49)^($A61-2022)</f>
        <v>12746915.438747626</v>
      </c>
      <c r="S61" s="38">
        <f>'Total Cost'!Q61/(1+Assumptions!$D$49)^($A61-2022)</f>
        <v>4589777.9088979466</v>
      </c>
      <c r="T61" s="38">
        <f>'Total Cost'!R61/(1+Assumptions!$D$49)^($A61-2022)</f>
        <v>3122735.2567946343</v>
      </c>
      <c r="U61" s="38">
        <f>'Total Cost'!S61/(1+Assumptions!$D$49)^($A61-2022)</f>
        <v>1749265.053262027</v>
      </c>
      <c r="V61" s="84">
        <f t="shared" si="5"/>
        <v>10057120.052486569</v>
      </c>
      <c r="W61" s="84">
        <f t="shared" si="0"/>
        <v>17760720.026971914</v>
      </c>
      <c r="X61" s="84">
        <f t="shared" si="1"/>
        <v>13229572.451777866</v>
      </c>
      <c r="Y61" s="84">
        <f t="shared" si="2"/>
        <v>4934073.1993886717</v>
      </c>
      <c r="Z61" s="84">
        <f t="shared" si="3"/>
        <v>3421347.3248589137</v>
      </c>
      <c r="AA61" s="84">
        <f t="shared" si="4"/>
        <v>1895690.4181325133</v>
      </c>
    </row>
    <row r="62" spans="1:27" x14ac:dyDescent="0.35">
      <c r="A62">
        <v>2081</v>
      </c>
      <c r="B62">
        <v>2080</v>
      </c>
      <c r="C62">
        <f>'[2]Total Frequency Model'!L62</f>
        <v>2.0168244457759137</v>
      </c>
      <c r="D62" s="36">
        <f>'Total Cost'!B62/(1+Assumptions!$D$49)^($A62-2022)</f>
        <v>144100.85966590222</v>
      </c>
      <c r="E62" s="36">
        <f>'Total Cost'!C62/(1+Assumptions!$D$49)^($A62-2022)</f>
        <v>184873.58352485907</v>
      </c>
      <c r="F62" s="36">
        <f>'Total Cost'!D62/(1+Assumptions!$D$49)^($A62-2022)</f>
        <v>194927.13187364288</v>
      </c>
      <c r="G62" s="36">
        <f>'Total Cost'!E62/(1+Assumptions!$D$49)^($A62-2022)</f>
        <v>128182.74144699441</v>
      </c>
      <c r="H62" s="36">
        <f>'Total Cost'!F62/(1+Assumptions!$D$49)^($A62-2022)</f>
        <v>106679.31858987335</v>
      </c>
      <c r="I62" s="36">
        <f>'Total Cost'!G62/(1+Assumptions!$D$49)^($A62-2022)</f>
        <v>63951.738107541882</v>
      </c>
      <c r="J62" s="37">
        <f>'Total Cost'!H62/(1+Assumptions!$D$49)^($A62-2022)</f>
        <v>395594.36542381434</v>
      </c>
      <c r="K62" s="37">
        <f>'Total Cost'!I62/(1+Assumptions!$D$49)^($A62-2022)</f>
        <v>422135.97698784259</v>
      </c>
      <c r="L62" s="37">
        <f>'Total Cost'!J62/(1+Assumptions!$D$49)^($A62-2022)</f>
        <v>267715.88769497804</v>
      </c>
      <c r="M62" s="37">
        <f>'Total Cost'!K62/(1+Assumptions!$D$49)^($A62-2022)</f>
        <v>201785.57607241714</v>
      </c>
      <c r="N62" s="37">
        <f>'Total Cost'!L62/(1+Assumptions!$D$49)^($A62-2022)</f>
        <v>179466.9152225517</v>
      </c>
      <c r="O62" s="37">
        <f>'Total Cost'!M62/(1+Assumptions!$D$49)^($A62-2022)</f>
        <v>76439.58273954071</v>
      </c>
      <c r="P62" s="38">
        <f>'Total Cost'!N62/(1+Assumptions!$D$49)^($A62-2022)</f>
        <v>9075833.4337031953</v>
      </c>
      <c r="Q62" s="38">
        <f>'Total Cost'!O62/(1+Assumptions!$D$49)^($A62-2022)</f>
        <v>16374435.446259154</v>
      </c>
      <c r="R62" s="38">
        <f>'Total Cost'!P62/(1+Assumptions!$D$49)^($A62-2022)</f>
        <v>12187832.112096615</v>
      </c>
      <c r="S62" s="38">
        <f>'Total Cost'!Q62/(1+Assumptions!$D$49)^($A62-2022)</f>
        <v>4389963.3156336015</v>
      </c>
      <c r="T62" s="38">
        <f>'Total Cost'!R62/(1+Assumptions!$D$49)^($A62-2022)</f>
        <v>2986422.148608645</v>
      </c>
      <c r="U62" s="38">
        <f>'Total Cost'!S62/(1+Assumptions!$D$49)^($A62-2022)</f>
        <v>1672759.6127897725</v>
      </c>
      <c r="V62" s="84">
        <f t="shared" si="5"/>
        <v>9615528.6587929111</v>
      </c>
      <c r="W62" s="84">
        <f t="shared" si="0"/>
        <v>16981445.006771855</v>
      </c>
      <c r="X62" s="84">
        <f t="shared" si="1"/>
        <v>12650475.131665235</v>
      </c>
      <c r="Y62" s="84">
        <f t="shared" si="2"/>
        <v>4719931.633153013</v>
      </c>
      <c r="Z62" s="84">
        <f t="shared" si="3"/>
        <v>3272568.3824210698</v>
      </c>
      <c r="AA62" s="84">
        <f t="shared" si="4"/>
        <v>1813150.9336368551</v>
      </c>
    </row>
    <row r="63" spans="1:27" x14ac:dyDescent="0.35">
      <c r="A63">
        <v>2082</v>
      </c>
      <c r="B63">
        <v>2080</v>
      </c>
      <c r="C63">
        <f>'[2]Total Frequency Model'!L63</f>
        <v>2.0168244457759137</v>
      </c>
      <c r="D63" s="36">
        <f>'Total Cost'!B63/(1+Assumptions!$D$49)^($A63-2022)</f>
        <v>138693.49892666173</v>
      </c>
      <c r="E63" s="36">
        <f>'Total Cost'!C63/(1+Assumptions!$D$49)^($A63-2022)</f>
        <v>177936.2331190893</v>
      </c>
      <c r="F63" s="36">
        <f>'Total Cost'!D63/(1+Assumptions!$D$49)^($A63-2022)</f>
        <v>187612.52374187965</v>
      </c>
      <c r="G63" s="36">
        <f>'Total Cost'!E63/(1+Assumptions!$D$49)^($A63-2022)</f>
        <v>123372.70544057703</v>
      </c>
      <c r="H63" s="36">
        <f>'Total Cost'!F63/(1+Assumptions!$D$49)^($A63-2022)</f>
        <v>102676.19494183098</v>
      </c>
      <c r="I63" s="36">
        <f>'Total Cost'!G63/(1+Assumptions!$D$49)^($A63-2022)</f>
        <v>61551.959794971983</v>
      </c>
      <c r="J63" s="37">
        <f>'Total Cost'!H63/(1+Assumptions!$D$49)^($A63-2022)</f>
        <v>378045.8595854505</v>
      </c>
      <c r="K63" s="37">
        <f>'Total Cost'!I63/(1+Assumptions!$D$49)^($A63-2022)</f>
        <v>403418.10693539906</v>
      </c>
      <c r="L63" s="37">
        <f>'Total Cost'!J63/(1+Assumptions!$D$49)^($A63-2022)</f>
        <v>255852.40408029399</v>
      </c>
      <c r="M63" s="37">
        <f>'Total Cost'!K63/(1+Assumptions!$D$49)^($A63-2022)</f>
        <v>192869.00764423751</v>
      </c>
      <c r="N63" s="37">
        <f>'Total Cost'!L63/(1+Assumptions!$D$49)^($A63-2022)</f>
        <v>171528.19907986527</v>
      </c>
      <c r="O63" s="37">
        <f>'Total Cost'!M63/(1+Assumptions!$D$49)^($A63-2022)</f>
        <v>73055.807137594515</v>
      </c>
      <c r="P63" s="38">
        <f>'Total Cost'!N63/(1+Assumptions!$D$49)^($A63-2022)</f>
        <v>8676644.1016236469</v>
      </c>
      <c r="Q63" s="38">
        <f>'Total Cost'!O63/(1+Assumptions!$D$49)^($A63-2022)</f>
        <v>15655108.726058941</v>
      </c>
      <c r="R63" s="38">
        <f>'Total Cost'!P63/(1+Assumptions!$D$49)^($A63-2022)</f>
        <v>11653342.305391425</v>
      </c>
      <c r="S63" s="38">
        <f>'Total Cost'!Q63/(1+Assumptions!$D$49)^($A63-2022)</f>
        <v>4198877.6451109098</v>
      </c>
      <c r="T63" s="38">
        <f>'Total Cost'!R63/(1+Assumptions!$D$49)^($A63-2022)</f>
        <v>2856078.8678300506</v>
      </c>
      <c r="U63" s="38">
        <f>'Total Cost'!S63/(1+Assumptions!$D$49)^($A63-2022)</f>
        <v>1599610.7196058326</v>
      </c>
      <c r="V63" s="84">
        <f t="shared" si="5"/>
        <v>9193383.4601357598</v>
      </c>
      <c r="W63" s="84">
        <f t="shared" si="0"/>
        <v>16236463.066113429</v>
      </c>
      <c r="X63" s="84">
        <f t="shared" si="1"/>
        <v>12096807.2332136</v>
      </c>
      <c r="Y63" s="84">
        <f t="shared" si="2"/>
        <v>4515119.358195724</v>
      </c>
      <c r="Z63" s="84">
        <f t="shared" si="3"/>
        <v>3130283.2618517471</v>
      </c>
      <c r="AA63" s="84">
        <f t="shared" si="4"/>
        <v>1734218.486538399</v>
      </c>
    </row>
    <row r="64" spans="1:27" x14ac:dyDescent="0.35">
      <c r="A64">
        <v>2083</v>
      </c>
      <c r="B64">
        <v>2080</v>
      </c>
      <c r="C64">
        <f>'[2]Total Frequency Model'!L64</f>
        <v>2.0168244457759137</v>
      </c>
      <c r="D64" s="36">
        <f>'Total Cost'!B64/(1+Assumptions!$D$49)^($A64-2022)</f>
        <v>133489.04849782516</v>
      </c>
      <c r="E64" s="36">
        <f>'Total Cost'!C64/(1+Assumptions!$D$49)^($A64-2022)</f>
        <v>171259.20563093075</v>
      </c>
      <c r="F64" s="36">
        <f>'Total Cost'!D64/(1+Assumptions!$D$49)^($A64-2022)</f>
        <v>180572.39506101154</v>
      </c>
      <c r="G64" s="36">
        <f>'Total Cost'!E64/(1+Assumptions!$D$49)^($A64-2022)</f>
        <v>118743.16523353053</v>
      </c>
      <c r="H64" s="36">
        <f>'Total Cost'!F64/(1+Assumptions!$D$49)^($A64-2022)</f>
        <v>98823.287841413214</v>
      </c>
      <c r="I64" s="36">
        <f>'Total Cost'!G64/(1+Assumptions!$D$49)^($A64-2022)</f>
        <v>59242.2327635697</v>
      </c>
      <c r="J64" s="37">
        <f>'Total Cost'!H64/(1+Assumptions!$D$49)^($A64-2022)</f>
        <v>361276.52851825109</v>
      </c>
      <c r="K64" s="37">
        <f>'Total Cost'!I64/(1+Assumptions!$D$49)^($A64-2022)</f>
        <v>385531.0174846357</v>
      </c>
      <c r="L64" s="37">
        <f>'Total Cost'!J64/(1+Assumptions!$D$49)^($A64-2022)</f>
        <v>244515.18756881758</v>
      </c>
      <c r="M64" s="37">
        <f>'Total Cost'!K64/(1+Assumptions!$D$49)^($A64-2022)</f>
        <v>184346.98434930725</v>
      </c>
      <c r="N64" s="37">
        <f>'Total Cost'!L64/(1+Assumptions!$D$49)^($A64-2022)</f>
        <v>163941.09010399776</v>
      </c>
      <c r="O64" s="37">
        <f>'Total Cost'!M64/(1+Assumptions!$D$49)^($A64-2022)</f>
        <v>69821.997063602306</v>
      </c>
      <c r="P64" s="38">
        <f>'Total Cost'!N64/(1+Assumptions!$D$49)^($A64-2022)</f>
        <v>8295060.2506127665</v>
      </c>
      <c r="Q64" s="38">
        <f>'Total Cost'!O64/(1+Assumptions!$D$49)^($A64-2022)</f>
        <v>14967470.769659486</v>
      </c>
      <c r="R64" s="38">
        <f>'Total Cost'!P64/(1+Assumptions!$D$49)^($A64-2022)</f>
        <v>11142361.249811582</v>
      </c>
      <c r="S64" s="38">
        <f>'Total Cost'!Q64/(1+Assumptions!$D$49)^($A64-2022)</f>
        <v>4016138.3429759461</v>
      </c>
      <c r="T64" s="38">
        <f>'Total Cost'!R64/(1+Assumptions!$D$49)^($A64-2022)</f>
        <v>2731443.169499319</v>
      </c>
      <c r="U64" s="38">
        <f>'Total Cost'!S64/(1+Assumptions!$D$49)^($A64-2022)</f>
        <v>1529670.6820193939</v>
      </c>
      <c r="V64" s="84">
        <f t="shared" si="5"/>
        <v>8789825.8276288435</v>
      </c>
      <c r="W64" s="84">
        <f t="shared" si="0"/>
        <v>15524260.992775053</v>
      </c>
      <c r="X64" s="84">
        <f t="shared" si="1"/>
        <v>11567448.832441412</v>
      </c>
      <c r="Y64" s="84">
        <f t="shared" si="2"/>
        <v>4319228.4925587839</v>
      </c>
      <c r="Z64" s="84">
        <f t="shared" si="3"/>
        <v>2994207.5474447301</v>
      </c>
      <c r="AA64" s="84">
        <f t="shared" si="4"/>
        <v>1658734.911846566</v>
      </c>
    </row>
    <row r="65" spans="1:27" x14ac:dyDescent="0.35">
      <c r="A65">
        <v>2084</v>
      </c>
      <c r="B65">
        <v>2080</v>
      </c>
      <c r="C65">
        <f>'[2]Total Frequency Model'!L65</f>
        <v>2.0168244457759137</v>
      </c>
      <c r="D65" s="36">
        <f>'Total Cost'!B65/(1+Assumptions!$D$49)^($A65-2022)</f>
        <v>128479.89420381708</v>
      </c>
      <c r="E65" s="36">
        <f>'Total Cost'!C65/(1+Assumptions!$D$49)^($A65-2022)</f>
        <v>164832.73248629246</v>
      </c>
      <c r="F65" s="36">
        <f>'Total Cost'!D65/(1+Assumptions!$D$49)^($A65-2022)</f>
        <v>173796.44603539593</v>
      </c>
      <c r="G65" s="36">
        <f>'Total Cost'!E65/(1+Assumptions!$D$49)^($A65-2022)</f>
        <v>114287.34775106984</v>
      </c>
      <c r="H65" s="36">
        <f>'Total Cost'!F65/(1+Assumptions!$D$49)^($A65-2022)</f>
        <v>95114.960437709553</v>
      </c>
      <c r="I65" s="36">
        <f>'Total Cost'!G65/(1+Assumptions!$D$49)^($A65-2022)</f>
        <v>57019.177854019603</v>
      </c>
      <c r="J65" s="37">
        <f>'Total Cost'!H65/(1+Assumptions!$D$49)^($A65-2022)</f>
        <v>345251.74738103838</v>
      </c>
      <c r="K65" s="37">
        <f>'Total Cost'!I65/(1+Assumptions!$D$49)^($A65-2022)</f>
        <v>368437.80293451418</v>
      </c>
      <c r="L65" s="37">
        <f>'Total Cost'!J65/(1+Assumptions!$D$49)^($A65-2022)</f>
        <v>233680.87108019576</v>
      </c>
      <c r="M65" s="37">
        <f>'Total Cost'!K65/(1+Assumptions!$D$49)^($A65-2022)</f>
        <v>176202.02694519632</v>
      </c>
      <c r="N65" s="37">
        <f>'Total Cost'!L65/(1+Assumptions!$D$49)^($A65-2022)</f>
        <v>156689.99826704961</v>
      </c>
      <c r="O65" s="37">
        <f>'Total Cost'!M65/(1+Assumptions!$D$49)^($A65-2022)</f>
        <v>66731.499305029443</v>
      </c>
      <c r="P65" s="38">
        <f>'Total Cost'!N65/(1+Assumptions!$D$49)^($A65-2022)</f>
        <v>7930303.4946214473</v>
      </c>
      <c r="Q65" s="38">
        <f>'Total Cost'!O65/(1+Assumptions!$D$49)^($A65-2022)</f>
        <v>14310121.976135319</v>
      </c>
      <c r="R65" s="38">
        <f>'Total Cost'!P65/(1+Assumptions!$D$49)^($A65-2022)</f>
        <v>10653852.141904633</v>
      </c>
      <c r="S65" s="38">
        <f>'Total Cost'!Q65/(1+Assumptions!$D$49)^($A65-2022)</f>
        <v>3841379.6709242556</v>
      </c>
      <c r="T65" s="38">
        <f>'Total Cost'!R65/(1+Assumptions!$D$49)^($A65-2022)</f>
        <v>2612264.3610754791</v>
      </c>
      <c r="U65" s="38">
        <f>'Total Cost'!S65/(1+Assumptions!$D$49)^($A65-2022)</f>
        <v>1462798.3243531166</v>
      </c>
      <c r="V65" s="84">
        <f t="shared" si="5"/>
        <v>8404035.1362063028</v>
      </c>
      <c r="W65" s="84">
        <f t="shared" si="0"/>
        <v>14843392.511556126</v>
      </c>
      <c r="X65" s="84">
        <f t="shared" si="1"/>
        <v>11061329.459020225</v>
      </c>
      <c r="Y65" s="84">
        <f t="shared" si="2"/>
        <v>4131869.0456205215</v>
      </c>
      <c r="Z65" s="84">
        <f t="shared" si="3"/>
        <v>2864069.3197802384</v>
      </c>
      <c r="AA65" s="84">
        <f t="shared" si="4"/>
        <v>1586549.0015121656</v>
      </c>
    </row>
    <row r="66" spans="1:27" x14ac:dyDescent="0.35">
      <c r="A66">
        <v>2085</v>
      </c>
      <c r="B66">
        <v>2080</v>
      </c>
      <c r="C66">
        <f>'[2]Total Frequency Model'!L66</f>
        <v>2.0168244457759137</v>
      </c>
      <c r="D66" s="36">
        <f>'Total Cost'!B66/(1+Assumptions!$D$49)^($A66-2022)</f>
        <v>123658.70758973136</v>
      </c>
      <c r="E66" s="36">
        <f>'Total Cost'!C66/(1+Assumptions!$D$49)^($A66-2022)</f>
        <v>158647.411675198</v>
      </c>
      <c r="F66" s="36">
        <f>'Total Cost'!D66/(1+Assumptions!$D$49)^($A66-2022)</f>
        <v>167274.76336750478</v>
      </c>
      <c r="G66" s="36">
        <f>'Total Cost'!E66/(1+Assumptions!$D$49)^($A66-2022)</f>
        <v>109998.73407691219</v>
      </c>
      <c r="H66" s="36">
        <f>'Total Cost'!F66/(1+Assumptions!$D$49)^($A66-2022)</f>
        <v>91545.787401700349</v>
      </c>
      <c r="I66" s="36">
        <f>'Total Cost'!G66/(1+Assumptions!$D$49)^($A66-2022)</f>
        <v>54879.542709396294</v>
      </c>
      <c r="J66" s="37">
        <f>'Total Cost'!H66/(1+Assumptions!$D$49)^($A66-2022)</f>
        <v>329938.43110730621</v>
      </c>
      <c r="K66" s="37">
        <f>'Total Cost'!I66/(1+Assumptions!$D$49)^($A66-2022)</f>
        <v>352103.19830250432</v>
      </c>
      <c r="L66" s="37">
        <f>'Total Cost'!J66/(1+Assumptions!$D$49)^($A66-2022)</f>
        <v>223327.1259239557</v>
      </c>
      <c r="M66" s="37">
        <f>'Total Cost'!K66/(1+Assumptions!$D$49)^($A66-2022)</f>
        <v>168417.43139526478</v>
      </c>
      <c r="N66" s="37">
        <f>'Total Cost'!L66/(1+Assumptions!$D$49)^($A66-2022)</f>
        <v>149760.02547343553</v>
      </c>
      <c r="O66" s="37">
        <f>'Total Cost'!M66/(1+Assumptions!$D$49)^($A66-2022)</f>
        <v>63777.956090052714</v>
      </c>
      <c r="P66" s="38">
        <f>'Total Cost'!N66/(1+Assumptions!$D$49)^($A66-2022)</f>
        <v>7581629.9401514735</v>
      </c>
      <c r="Q66" s="38">
        <f>'Total Cost'!O66/(1+Assumptions!$D$49)^($A66-2022)</f>
        <v>13681724.70669266</v>
      </c>
      <c r="R66" s="38">
        <f>'Total Cost'!P66/(1+Assumptions!$D$49)^($A66-2022)</f>
        <v>10186824.017907705</v>
      </c>
      <c r="S66" s="38">
        <f>'Total Cost'!Q66/(1+Assumptions!$D$49)^($A66-2022)</f>
        <v>3674251.9654717264</v>
      </c>
      <c r="T66" s="38">
        <f>'Total Cost'!R66/(1+Assumptions!$D$49)^($A66-2022)</f>
        <v>2498302.7922135964</v>
      </c>
      <c r="U66" s="38">
        <f>'Total Cost'!S66/(1+Assumptions!$D$49)^($A66-2022)</f>
        <v>1398858.6987573728</v>
      </c>
      <c r="V66" s="84">
        <f t="shared" si="5"/>
        <v>8035227.078848511</v>
      </c>
      <c r="W66" s="84">
        <f t="shared" si="0"/>
        <v>14192475.316670362</v>
      </c>
      <c r="X66" s="84">
        <f t="shared" si="1"/>
        <v>10577425.907199165</v>
      </c>
      <c r="Y66" s="84">
        <f t="shared" si="2"/>
        <v>3952668.1309439032</v>
      </c>
      <c r="Z66" s="84">
        <f t="shared" si="3"/>
        <v>2739608.6050887322</v>
      </c>
      <c r="AA66" s="84">
        <f t="shared" si="4"/>
        <v>1517516.1975568219</v>
      </c>
    </row>
    <row r="67" spans="1:27" x14ac:dyDescent="0.35">
      <c r="A67">
        <v>2086</v>
      </c>
      <c r="B67">
        <v>2080</v>
      </c>
      <c r="C67">
        <f>'[2]Total Frequency Model'!L67</f>
        <v>2.0168244457759137</v>
      </c>
      <c r="D67" s="36">
        <f>'Total Cost'!B67/(1+Assumptions!$D$49)^($A67-2022)</f>
        <v>119018.43519971066</v>
      </c>
      <c r="E67" s="36">
        <f>'Total Cost'!C67/(1+Assumptions!$D$49)^($A67-2022)</f>
        <v>152694.19399652802</v>
      </c>
      <c r="F67" s="36">
        <f>'Total Cost'!D67/(1+Assumptions!$D$49)^($A67-2022)</f>
        <v>160997.80575464736</v>
      </c>
      <c r="G67" s="36">
        <f>'Total Cost'!E67/(1+Assumptions!$D$49)^($A67-2022)</f>
        <v>105871.0499160217</v>
      </c>
      <c r="H67" s="36">
        <f>'Total Cost'!F67/(1+Assumptions!$D$49)^($A67-2022)</f>
        <v>88110.5469889331</v>
      </c>
      <c r="I67" s="36">
        <f>'Total Cost'!G67/(1+Assumptions!$D$49)^($A67-2022)</f>
        <v>52820.197016925857</v>
      </c>
      <c r="J67" s="37">
        <f>'Total Cost'!H67/(1+Assumptions!$D$49)^($A67-2022)</f>
        <v>315304.96588704718</v>
      </c>
      <c r="K67" s="37">
        <f>'Total Cost'!I67/(1+Assumptions!$D$49)^($A67-2022)</f>
        <v>336493.50633361674</v>
      </c>
      <c r="L67" s="37">
        <f>'Total Cost'!J67/(1+Assumptions!$D$49)^($A67-2022)</f>
        <v>213432.61562177734</v>
      </c>
      <c r="M67" s="37">
        <f>'Total Cost'!K67/(1+Assumptions!$D$49)^($A67-2022)</f>
        <v>160977.23445530908</v>
      </c>
      <c r="N67" s="37">
        <f>'Total Cost'!L67/(1+Assumptions!$D$49)^($A67-2022)</f>
        <v>143136.9348230566</v>
      </c>
      <c r="O67" s="37">
        <f>'Total Cost'!M67/(1+Assumptions!$D$49)^($A67-2022)</f>
        <v>60955.291957632675</v>
      </c>
      <c r="P67" s="38">
        <f>'Total Cost'!N67/(1+Assumptions!$D$49)^($A67-2022)</f>
        <v>7248328.6546462635</v>
      </c>
      <c r="Q67" s="38">
        <f>'Total Cost'!O67/(1+Assumptions!$D$49)^($A67-2022)</f>
        <v>13081000.535642399</v>
      </c>
      <c r="R67" s="38">
        <f>'Total Cost'!P67/(1+Assumptions!$D$49)^($A67-2022)</f>
        <v>9740329.7224656008</v>
      </c>
      <c r="S67" s="38">
        <f>'Total Cost'!Q67/(1+Assumptions!$D$49)^($A67-2022)</f>
        <v>3514420.9294806193</v>
      </c>
      <c r="T67" s="38">
        <f>'Total Cost'!R67/(1+Assumptions!$D$49)^($A67-2022)</f>
        <v>2389329.3671298833</v>
      </c>
      <c r="U67" s="38">
        <f>'Total Cost'!S67/(1+Assumptions!$D$49)^($A67-2022)</f>
        <v>1337722.8097986726</v>
      </c>
      <c r="V67" s="84">
        <f t="shared" si="5"/>
        <v>7682652.0557330213</v>
      </c>
      <c r="W67" s="84">
        <f t="shared" si="0"/>
        <v>13570188.235972542</v>
      </c>
      <c r="X67" s="84">
        <f t="shared" si="1"/>
        <v>10114760.143842025</v>
      </c>
      <c r="Y67" s="84">
        <f t="shared" si="2"/>
        <v>3781269.2138519501</v>
      </c>
      <c r="Z67" s="84">
        <f t="shared" si="3"/>
        <v>2620576.8489418728</v>
      </c>
      <c r="AA67" s="84">
        <f t="shared" si="4"/>
        <v>1451498.298773231</v>
      </c>
    </row>
    <row r="68" spans="1:27" x14ac:dyDescent="0.35">
      <c r="A68">
        <v>2087</v>
      </c>
      <c r="B68">
        <v>2080</v>
      </c>
      <c r="C68">
        <f>'[2]Total Frequency Model'!L68</f>
        <v>2.0168244457759137</v>
      </c>
      <c r="D68" s="36">
        <f>'Total Cost'!B68/(1+Assumptions!$D$49)^($A68-2022)</f>
        <v>114552.28825765297</v>
      </c>
      <c r="E68" s="36">
        <f>'Total Cost'!C68/(1+Assumptions!$D$49)^($A68-2022)</f>
        <v>146964.36981892691</v>
      </c>
      <c r="F68" s="36">
        <f>'Total Cost'!D68/(1+Assumptions!$D$49)^($A68-2022)</f>
        <v>154956.38992992591</v>
      </c>
      <c r="G68" s="36">
        <f>'Total Cost'!E68/(1+Assumptions!$D$49)^($A68-2022)</f>
        <v>101898.25641523783</v>
      </c>
      <c r="H68" s="36">
        <f>'Total Cost'!F68/(1+Assumptions!$D$49)^($A68-2022)</f>
        <v>84804.213400045424</v>
      </c>
      <c r="I68" s="36">
        <f>'Total Cost'!G68/(1+Assumptions!$D$49)^($A68-2022)</f>
        <v>50838.12792829948</v>
      </c>
      <c r="J68" s="37">
        <f>'Total Cost'!H68/(1+Assumptions!$D$49)^($A68-2022)</f>
        <v>301321.1436992861</v>
      </c>
      <c r="K68" s="37">
        <f>'Total Cost'!I68/(1+Assumptions!$D$49)^($A68-2022)</f>
        <v>321576.52775853995</v>
      </c>
      <c r="L68" s="37">
        <f>'Total Cost'!J68/(1+Assumptions!$D$49)^($A68-2022)</f>
        <v>203976.95178463258</v>
      </c>
      <c r="M68" s="37">
        <f>'Total Cost'!K68/(1+Assumptions!$D$49)^($A68-2022)</f>
        <v>153866.18078919902</v>
      </c>
      <c r="N68" s="37">
        <f>'Total Cost'!L68/(1+Assumptions!$D$49)^($A68-2022)</f>
        <v>136807.12124090854</v>
      </c>
      <c r="O68" s="37">
        <f>'Total Cost'!M68/(1+Assumptions!$D$49)^($A68-2022)</f>
        <v>58257.701211523265</v>
      </c>
      <c r="P68" s="38">
        <f>'Total Cost'!N68/(1+Assumptions!$D$49)^($A68-2022)</f>
        <v>6929720.2030177554</v>
      </c>
      <c r="Q68" s="38">
        <f>'Total Cost'!O68/(1+Assumptions!$D$49)^($A68-2022)</f>
        <v>12506727.623573957</v>
      </c>
      <c r="R68" s="38">
        <f>'Total Cost'!P68/(1+Assumptions!$D$49)^($A68-2022)</f>
        <v>9313463.9675457608</v>
      </c>
      <c r="S68" s="38">
        <f>'Total Cost'!Q68/(1+Assumptions!$D$49)^($A68-2022)</f>
        <v>3361566.9549899655</v>
      </c>
      <c r="T68" s="38">
        <f>'Total Cost'!R68/(1+Assumptions!$D$49)^($A68-2022)</f>
        <v>2285125.0785523374</v>
      </c>
      <c r="U68" s="38">
        <f>'Total Cost'!S68/(1+Assumptions!$D$49)^($A68-2022)</f>
        <v>1279267.3512548958</v>
      </c>
      <c r="V68" s="84">
        <f t="shared" si="5"/>
        <v>7345593.6349746948</v>
      </c>
      <c r="W68" s="84">
        <f t="shared" ref="W68:W131" si="6">SUM(E68,K68,Q68)</f>
        <v>12975268.521151423</v>
      </c>
      <c r="X68" s="84">
        <f t="shared" ref="X68:X131" si="7">SUM(F68,L68,R68)</f>
        <v>9672397.3092603199</v>
      </c>
      <c r="Y68" s="84">
        <f t="shared" ref="Y68:Y131" si="8">SUM(G68,M68,S68)</f>
        <v>3617331.3921944024</v>
      </c>
      <c r="Z68" s="84">
        <f t="shared" ref="Z68:Z131" si="9">SUM(H68,N68,T68)</f>
        <v>2506736.4131932915</v>
      </c>
      <c r="AA68" s="84">
        <f t="shared" ref="AA68:AA131" si="10">SUM(I68,O68,U68)</f>
        <v>1388363.1803947184</v>
      </c>
    </row>
    <row r="69" spans="1:27" x14ac:dyDescent="0.35">
      <c r="A69">
        <v>2088</v>
      </c>
      <c r="B69">
        <v>2080</v>
      </c>
      <c r="C69">
        <f>'[2]Total Frequency Model'!L69</f>
        <v>2.0168244457759137</v>
      </c>
      <c r="D69" s="36">
        <f>'Total Cost'!B69/(1+Assumptions!$D$49)^($A69-2022)</f>
        <v>110253.7327351479</v>
      </c>
      <c r="E69" s="36">
        <f>'Total Cost'!C69/(1+Assumptions!$D$49)^($A69-2022)</f>
        <v>141449.55633850372</v>
      </c>
      <c r="F69" s="36">
        <f>'Total Cost'!D69/(1+Assumptions!$D$49)^($A69-2022)</f>
        <v>149141.67722700239</v>
      </c>
      <c r="G69" s="36">
        <f>'Total Cost'!E69/(1+Assumptions!$D$49)^($A69-2022)</f>
        <v>98074.541328358318</v>
      </c>
      <c r="H69" s="36">
        <f>'Total Cost'!F69/(1+Assumptions!$D$49)^($A69-2022)</f>
        <v>81621.949427958345</v>
      </c>
      <c r="I69" s="36">
        <f>'Total Cost'!G69/(1+Assumptions!$D$49)^($A69-2022)</f>
        <v>48930.435651838903</v>
      </c>
      <c r="J69" s="37">
        <f>'Total Cost'!H69/(1+Assumptions!$D$49)^($A69-2022)</f>
        <v>287958.0997594216</v>
      </c>
      <c r="K69" s="37">
        <f>'Total Cost'!I69/(1+Assumptions!$D$49)^($A69-2022)</f>
        <v>307321.49465617689</v>
      </c>
      <c r="L69" s="37">
        <f>'Total Cost'!J69/(1+Assumptions!$D$49)^($A69-2022)</f>
        <v>194940.65195329898</v>
      </c>
      <c r="M69" s="37">
        <f>'Total Cost'!K69/(1+Assumptions!$D$49)^($A69-2022)</f>
        <v>147069.69154552155</v>
      </c>
      <c r="N69" s="37">
        <f>'Total Cost'!L69/(1+Assumptions!$D$49)^($A69-2022)</f>
        <v>130757.58341233863</v>
      </c>
      <c r="O69" s="37">
        <f>'Total Cost'!M69/(1+Assumptions!$D$49)^($A69-2022)</f>
        <v>55679.635932232326</v>
      </c>
      <c r="P69" s="38">
        <f>'Total Cost'!N69/(1+Assumptions!$D$49)^($A69-2022)</f>
        <v>6625155.249273154</v>
      </c>
      <c r="Q69" s="38">
        <f>'Total Cost'!O69/(1+Assumptions!$D$49)^($A69-2022)</f>
        <v>11957738.207288347</v>
      </c>
      <c r="R69" s="38">
        <f>'Total Cost'!P69/(1+Assumptions!$D$49)^($A69-2022)</f>
        <v>8905361.4775374867</v>
      </c>
      <c r="S69" s="38">
        <f>'Total Cost'!Q69/(1+Assumptions!$D$49)^($A69-2022)</f>
        <v>3215384.475963885</v>
      </c>
      <c r="T69" s="38">
        <f>'Total Cost'!R69/(1+Assumptions!$D$49)^($A69-2022)</f>
        <v>2185480.5622993326</v>
      </c>
      <c r="U69" s="38">
        <f>'Total Cost'!S69/(1+Assumptions!$D$49)^($A69-2022)</f>
        <v>1223374.4545751936</v>
      </c>
      <c r="V69" s="84">
        <f t="shared" ref="V69:V131" si="11">SUM(D69,J69,P69)</f>
        <v>7023367.081767723</v>
      </c>
      <c r="W69" s="84">
        <f t="shared" si="6"/>
        <v>12406509.258283028</v>
      </c>
      <c r="X69" s="84">
        <f t="shared" si="7"/>
        <v>9249443.8067177888</v>
      </c>
      <c r="Y69" s="84">
        <f t="shared" si="8"/>
        <v>3460528.7088377648</v>
      </c>
      <c r="Z69" s="84">
        <f t="shared" si="9"/>
        <v>2397860.0951396297</v>
      </c>
      <c r="AA69" s="84">
        <f t="shared" si="10"/>
        <v>1327984.5261592648</v>
      </c>
    </row>
    <row r="70" spans="1:27" x14ac:dyDescent="0.35">
      <c r="A70">
        <v>2089</v>
      </c>
      <c r="B70">
        <v>2080</v>
      </c>
      <c r="C70">
        <f>'[2]Total Frequency Model'!L70</f>
        <v>2.0168244457759137</v>
      </c>
      <c r="D70" s="36">
        <f>'Total Cost'!B70/(1+Assumptions!$D$49)^($A70-2022)</f>
        <v>106116.47979211205</v>
      </c>
      <c r="E70" s="36">
        <f>'Total Cost'!C70/(1+Assumptions!$D$49)^($A70-2022)</f>
        <v>136141.68531468639</v>
      </c>
      <c r="F70" s="36">
        <f>'Total Cost'!D70/(1+Assumptions!$D$49)^($A70-2022)</f>
        <v>143545.16064901976</v>
      </c>
      <c r="G70" s="36">
        <f>'Total Cost'!E70/(1+Assumptions!$D$49)^($A70-2022)</f>
        <v>94394.310512750832</v>
      </c>
      <c r="H70" s="36">
        <f>'Total Cost'!F70/(1+Assumptions!$D$49)^($A70-2022)</f>
        <v>78559.099380982181</v>
      </c>
      <c r="I70" s="36">
        <f>'Total Cost'!G70/(1+Assumptions!$D$49)^($A70-2022)</f>
        <v>47094.329210065232</v>
      </c>
      <c r="J70" s="37">
        <f>'Total Cost'!H70/(1+Assumptions!$D$49)^($A70-2022)</f>
        <v>275188.25275153614</v>
      </c>
      <c r="K70" s="37">
        <f>'Total Cost'!I70/(1+Assumptions!$D$49)^($A70-2022)</f>
        <v>293699.00678232138</v>
      </c>
      <c r="L70" s="37">
        <f>'Total Cost'!J70/(1+Assumptions!$D$49)^($A70-2022)</f>
        <v>186305.09931483291</v>
      </c>
      <c r="M70" s="37">
        <f>'Total Cost'!K70/(1+Assumptions!$D$49)^($A70-2022)</f>
        <v>140573.83433027228</v>
      </c>
      <c r="N70" s="37">
        <f>'Total Cost'!L70/(1+Assumptions!$D$49)^($A70-2022)</f>
        <v>124975.89696586897</v>
      </c>
      <c r="O70" s="37">
        <f>'Total Cost'!M70/(1+Assumptions!$D$49)^($A70-2022)</f>
        <v>53215.794522103919</v>
      </c>
      <c r="P70" s="38">
        <f>'Total Cost'!N70/(1+Assumptions!$D$49)^($A70-2022)</f>
        <v>6334013.2203408713</v>
      </c>
      <c r="Q70" s="38">
        <f>'Total Cost'!O70/(1+Assumptions!$D$49)^($A70-2022)</f>
        <v>11432916.201291548</v>
      </c>
      <c r="R70" s="38">
        <f>'Total Cost'!P70/(1+Assumptions!$D$49)^($A70-2022)</f>
        <v>8515195.2167017199</v>
      </c>
      <c r="S70" s="38">
        <f>'Total Cost'!Q70/(1+Assumptions!$D$49)^($A70-2022)</f>
        <v>3075581.3496329742</v>
      </c>
      <c r="T70" s="38">
        <f>'Total Cost'!R70/(1+Assumptions!$D$49)^($A70-2022)</f>
        <v>2090195.6715711805</v>
      </c>
      <c r="U70" s="38">
        <f>'Total Cost'!S70/(1+Assumptions!$D$49)^($A70-2022)</f>
        <v>1169931.4484865498</v>
      </c>
      <c r="V70" s="84">
        <f t="shared" si="11"/>
        <v>6715317.9528845195</v>
      </c>
      <c r="W70" s="84">
        <f t="shared" si="6"/>
        <v>11862756.893388556</v>
      </c>
      <c r="X70" s="84">
        <f t="shared" si="7"/>
        <v>8845045.4766655732</v>
      </c>
      <c r="Y70" s="84">
        <f t="shared" si="8"/>
        <v>3310549.4944759975</v>
      </c>
      <c r="Z70" s="84">
        <f t="shared" si="9"/>
        <v>2293730.6679180316</v>
      </c>
      <c r="AA70" s="84">
        <f t="shared" si="10"/>
        <v>1270241.5722187189</v>
      </c>
    </row>
    <row r="71" spans="1:27" x14ac:dyDescent="0.35">
      <c r="A71">
        <v>2090</v>
      </c>
      <c r="B71">
        <v>2090</v>
      </c>
      <c r="C71">
        <f>'[2]Total Frequency Model'!L71</f>
        <v>2.3099820251647696</v>
      </c>
      <c r="D71" s="36">
        <f>'Total Cost'!B71/(1+Assumptions!$D$49)^($A71-2022)</f>
        <v>110182.86249180377</v>
      </c>
      <c r="E71" s="36">
        <f>'Total Cost'!C71/(1+Assumptions!$D$49)^($A71-2022)</f>
        <v>141358.63366196532</v>
      </c>
      <c r="F71" s="36">
        <f>'Total Cost'!D71/(1+Assumptions!$D$49)^($A71-2022)</f>
        <v>149045.81011488184</v>
      </c>
      <c r="G71" s="36">
        <f>'Total Cost'!E71/(1+Assumptions!$D$49)^($A71-2022)</f>
        <v>98011.499774685915</v>
      </c>
      <c r="H71" s="36">
        <f>'Total Cost'!F71/(1+Assumptions!$D$49)^($A71-2022)</f>
        <v>81569.483472614418</v>
      </c>
      <c r="I71" s="36">
        <f>'Total Cost'!G71/(1+Assumptions!$D$49)^($A71-2022)</f>
        <v>48898.983547719115</v>
      </c>
      <c r="J71" s="37">
        <f>'Total Cost'!H71/(1+Assumptions!$D$49)^($A71-2022)</f>
        <v>283708.97231243085</v>
      </c>
      <c r="K71" s="37">
        <f>'Total Cost'!I71/(1+Assumptions!$D$49)^($A71-2022)</f>
        <v>302799.15107037395</v>
      </c>
      <c r="L71" s="37">
        <f>'Total Cost'!J71/(1+Assumptions!$D$49)^($A71-2022)</f>
        <v>192083.37131125323</v>
      </c>
      <c r="M71" s="37">
        <f>'Total Cost'!K71/(1+Assumptions!$D$49)^($A71-2022)</f>
        <v>144953.52857678768</v>
      </c>
      <c r="N71" s="37">
        <f>'Total Cost'!L71/(1+Assumptions!$D$49)^($A71-2022)</f>
        <v>128863.08496091212</v>
      </c>
      <c r="O71" s="37">
        <f>'Total Cost'!M71/(1+Assumptions!$D$49)^($A71-2022)</f>
        <v>54869.060486638657</v>
      </c>
      <c r="P71" s="38">
        <f>'Total Cost'!N71/(1+Assumptions!$D$49)^($A71-2022)</f>
        <v>6532901.4860923979</v>
      </c>
      <c r="Q71" s="38">
        <f>'Total Cost'!O71/(1+Assumptions!$D$49)^($A71-2022)</f>
        <v>11792593.309938185</v>
      </c>
      <c r="R71" s="38">
        <f>'Total Cost'!P71/(1+Assumptions!$D$49)^($A71-2022)</f>
        <v>8783793.1412772406</v>
      </c>
      <c r="S71" s="38">
        <f>'Total Cost'!Q71/(1+Assumptions!$D$49)^($A71-2022)</f>
        <v>3173703.7210584213</v>
      </c>
      <c r="T71" s="38">
        <f>'Total Cost'!R71/(1+Assumptions!$D$49)^($A71-2022)</f>
        <v>2156610.2032618094</v>
      </c>
      <c r="U71" s="38">
        <f>'Total Cost'!S71/(1+Assumptions!$D$49)^($A71-2022)</f>
        <v>1206996.5550036186</v>
      </c>
      <c r="V71" s="84">
        <f t="shared" si="11"/>
        <v>6926793.320896633</v>
      </c>
      <c r="W71" s="84">
        <f t="shared" si="6"/>
        <v>12236751.094670525</v>
      </c>
      <c r="X71" s="84">
        <f t="shared" si="7"/>
        <v>9124922.3227033764</v>
      </c>
      <c r="Y71" s="84">
        <f t="shared" si="8"/>
        <v>3416668.7494098949</v>
      </c>
      <c r="Z71" s="84">
        <f t="shared" si="9"/>
        <v>2367042.7716953359</v>
      </c>
      <c r="AA71" s="84">
        <f t="shared" si="10"/>
        <v>1310764.5990379765</v>
      </c>
    </row>
    <row r="72" spans="1:27" x14ac:dyDescent="0.35">
      <c r="A72">
        <v>2091</v>
      </c>
      <c r="B72">
        <v>2090</v>
      </c>
      <c r="C72">
        <f>'[2]Total Frequency Model'!L72</f>
        <v>2.3099820251647696</v>
      </c>
      <c r="D72" s="36">
        <f>'Total Cost'!B72/(1+Assumptions!$D$49)^($A72-2022)</f>
        <v>106048.26894283626</v>
      </c>
      <c r="E72" s="36">
        <f>'Total Cost'!C72/(1+Assumptions!$D$49)^($A72-2022)</f>
        <v>136054.17449642948</v>
      </c>
      <c r="F72" s="36">
        <f>'Total Cost'!D72/(1+Assumptions!$D$49)^($A72-2022)</f>
        <v>143452.89093430177</v>
      </c>
      <c r="G72" s="36">
        <f>'Total Cost'!E72/(1+Assumptions!$D$49)^($A72-2022)</f>
        <v>94333.634582871804</v>
      </c>
      <c r="H72" s="36">
        <f>'Total Cost'!F72/(1+Assumptions!$D$49)^($A72-2022)</f>
        <v>78508.602201867165</v>
      </c>
      <c r="I72" s="36">
        <f>'Total Cost'!G72/(1+Assumptions!$D$49)^($A72-2022)</f>
        <v>47064.057340909902</v>
      </c>
      <c r="J72" s="37">
        <f>'Total Cost'!H72/(1+Assumptions!$D$49)^($A72-2022)</f>
        <v>271128.69042498799</v>
      </c>
      <c r="K72" s="37">
        <f>'Total Cost'!I72/(1+Assumptions!$D$49)^($A72-2022)</f>
        <v>289378.39331027266</v>
      </c>
      <c r="L72" s="37">
        <f>'Total Cost'!J72/(1+Assumptions!$D$49)^($A72-2022)</f>
        <v>183575.25287156997</v>
      </c>
      <c r="M72" s="37">
        <f>'Total Cost'!K72/(1+Assumptions!$D$49)^($A72-2022)</f>
        <v>138551.9758836996</v>
      </c>
      <c r="N72" s="37">
        <f>'Total Cost'!L72/(1+Assumptions!$D$49)^($A72-2022)</f>
        <v>123165.85037980719</v>
      </c>
      <c r="O72" s="37">
        <f>'Total Cost'!M72/(1+Assumptions!$D$49)^($A72-2022)</f>
        <v>52441.35994791663</v>
      </c>
      <c r="P72" s="38">
        <f>'Total Cost'!N72/(1+Assumptions!$D$49)^($A72-2022)</f>
        <v>6245887.1446647616</v>
      </c>
      <c r="Q72" s="38">
        <f>'Total Cost'!O72/(1+Assumptions!$D$49)^($A72-2022)</f>
        <v>11275156.693806866</v>
      </c>
      <c r="R72" s="38">
        <f>'Total Cost'!P72/(1+Assumptions!$D$49)^($A72-2022)</f>
        <v>8399059.6652877722</v>
      </c>
      <c r="S72" s="38">
        <f>'Total Cost'!Q72/(1+Assumptions!$D$49)^($A72-2022)</f>
        <v>3035757.2346745664</v>
      </c>
      <c r="T72" s="38">
        <f>'Total Cost'!R72/(1+Assumptions!$D$49)^($A72-2022)</f>
        <v>2062612.8743125773</v>
      </c>
      <c r="U72" s="38">
        <f>'Total Cost'!S72/(1+Assumptions!$D$49)^($A72-2022)</f>
        <v>1154284.5832179813</v>
      </c>
      <c r="V72" s="84">
        <f t="shared" si="11"/>
        <v>6623064.1040325854</v>
      </c>
      <c r="W72" s="84">
        <f t="shared" si="6"/>
        <v>11700589.261613568</v>
      </c>
      <c r="X72" s="84">
        <f t="shared" si="7"/>
        <v>8726087.809093643</v>
      </c>
      <c r="Y72" s="84">
        <f t="shared" si="8"/>
        <v>3268642.845141138</v>
      </c>
      <c r="Z72" s="84">
        <f t="shared" si="9"/>
        <v>2264287.3268942516</v>
      </c>
      <c r="AA72" s="84">
        <f t="shared" si="10"/>
        <v>1253790.0005068078</v>
      </c>
    </row>
    <row r="73" spans="1:27" x14ac:dyDescent="0.35">
      <c r="A73">
        <v>2092</v>
      </c>
      <c r="B73">
        <v>2090</v>
      </c>
      <c r="C73">
        <f>'[2]Total Frequency Model'!L73</f>
        <v>2.3099820251647696</v>
      </c>
      <c r="D73" s="36">
        <f>'Total Cost'!B73/(1+Assumptions!$D$49)^($A73-2022)</f>
        <v>102068.82532761127</v>
      </c>
      <c r="E73" s="36">
        <f>'Total Cost'!C73/(1+Assumptions!$D$49)^($A73-2022)</f>
        <v>130948.76427689662</v>
      </c>
      <c r="F73" s="36">
        <f>'Total Cost'!D73/(1+Assumptions!$D$49)^($A73-2022)</f>
        <v>138069.84511370672</v>
      </c>
      <c r="G73" s="36">
        <f>'Total Cost'!E73/(1+Assumptions!$D$49)^($A73-2022)</f>
        <v>90793.780669328626</v>
      </c>
      <c r="H73" s="36">
        <f>'Total Cost'!F73/(1+Assumptions!$D$49)^($A73-2022)</f>
        <v>75562.579990595928</v>
      </c>
      <c r="I73" s="36">
        <f>'Total Cost'!G73/(1+Assumptions!$D$49)^($A73-2022)</f>
        <v>45297.986434153056</v>
      </c>
      <c r="J73" s="37">
        <f>'Total Cost'!H73/(1+Assumptions!$D$49)^($A73-2022)</f>
        <v>259106.79133520715</v>
      </c>
      <c r="K73" s="37">
        <f>'Total Cost'!I73/(1+Assumptions!$D$49)^($A73-2022)</f>
        <v>276553.08627694304</v>
      </c>
      <c r="L73" s="37">
        <f>'Total Cost'!J73/(1+Assumptions!$D$49)^($A73-2022)</f>
        <v>175444.40676689977</v>
      </c>
      <c r="M73" s="37">
        <f>'Total Cost'!K73/(1+Assumptions!$D$49)^($A73-2022)</f>
        <v>132433.53636927548</v>
      </c>
      <c r="N73" s="37">
        <f>'Total Cost'!L73/(1+Assumptions!$D$49)^($A73-2022)</f>
        <v>117720.82815033896</v>
      </c>
      <c r="O73" s="37">
        <f>'Total Cost'!M73/(1+Assumptions!$D$49)^($A73-2022)</f>
        <v>50121.205127001587</v>
      </c>
      <c r="P73" s="38">
        <f>'Total Cost'!N73/(1+Assumptions!$D$49)^($A73-2022)</f>
        <v>5971517.760187366</v>
      </c>
      <c r="Q73" s="38">
        <f>'Total Cost'!O73/(1+Assumptions!$D$49)^($A73-2022)</f>
        <v>10780490.138655433</v>
      </c>
      <c r="R73" s="38">
        <f>'Total Cost'!P73/(1+Assumptions!$D$49)^($A73-2022)</f>
        <v>8031228.8514904222</v>
      </c>
      <c r="S73" s="38">
        <f>'Total Cost'!Q73/(1+Assumptions!$D$49)^($A73-2022)</f>
        <v>2903827.959911223</v>
      </c>
      <c r="T73" s="38">
        <f>'Total Cost'!R73/(1+Assumptions!$D$49)^($A73-2022)</f>
        <v>1972726.3305405059</v>
      </c>
      <c r="U73" s="38">
        <f>'Total Cost'!S73/(1+Assumptions!$D$49)^($A73-2022)</f>
        <v>1103882.1249616861</v>
      </c>
      <c r="V73" s="84">
        <f t="shared" si="11"/>
        <v>6332693.3768501841</v>
      </c>
      <c r="W73" s="84">
        <f t="shared" si="6"/>
        <v>11187991.989209274</v>
      </c>
      <c r="X73" s="84">
        <f t="shared" si="7"/>
        <v>8344743.1033710288</v>
      </c>
      <c r="Y73" s="84">
        <f t="shared" si="8"/>
        <v>3127055.2769498271</v>
      </c>
      <c r="Z73" s="84">
        <f t="shared" si="9"/>
        <v>2166009.7386814407</v>
      </c>
      <c r="AA73" s="84">
        <f t="shared" si="10"/>
        <v>1199301.3165228406</v>
      </c>
    </row>
    <row r="74" spans="1:27" x14ac:dyDescent="0.35">
      <c r="A74">
        <v>2093</v>
      </c>
      <c r="B74">
        <v>2090</v>
      </c>
      <c r="C74">
        <f>'[2]Total Frequency Model'!L74</f>
        <v>2.3099820251647696</v>
      </c>
      <c r="D74" s="36">
        <f>'Total Cost'!B74/(1+Assumptions!$D$49)^($A74-2022)</f>
        <v>98238.70967072653</v>
      </c>
      <c r="E74" s="36">
        <f>'Total Cost'!C74/(1+Assumptions!$D$49)^($A74-2022)</f>
        <v>126034.93372484684</v>
      </c>
      <c r="F74" s="36">
        <f>'Total Cost'!D74/(1+Assumptions!$D$49)^($A74-2022)</f>
        <v>132888.79719024635</v>
      </c>
      <c r="G74" s="36">
        <f>'Total Cost'!E74/(1+Assumptions!$D$49)^($A74-2022)</f>
        <v>87386.75918384394</v>
      </c>
      <c r="H74" s="36">
        <f>'Total Cost'!F74/(1+Assumptions!$D$49)^($A74-2022)</f>
        <v>72727.106771739418</v>
      </c>
      <c r="I74" s="36">
        <f>'Total Cost'!G74/(1+Assumptions!$D$49)^($A74-2022)</f>
        <v>43598.187043791426</v>
      </c>
      <c r="J74" s="37">
        <f>'Total Cost'!H74/(1+Assumptions!$D$49)^($A74-2022)</f>
        <v>247618.4694549118</v>
      </c>
      <c r="K74" s="37">
        <f>'Total Cost'!I74/(1+Assumptions!$D$49)^($A74-2022)</f>
        <v>264296.78699568624</v>
      </c>
      <c r="L74" s="37">
        <f>'Total Cost'!J74/(1+Assumptions!$D$49)^($A74-2022)</f>
        <v>167674.08741394029</v>
      </c>
      <c r="M74" s="37">
        <f>'Total Cost'!K74/(1+Assumptions!$D$49)^($A74-2022)</f>
        <v>126585.67324289249</v>
      </c>
      <c r="N74" s="37">
        <f>'Total Cost'!L74/(1+Assumptions!$D$49)^($A74-2022)</f>
        <v>112516.84004005442</v>
      </c>
      <c r="O74" s="37">
        <f>'Total Cost'!M74/(1+Assumptions!$D$49)^($A74-2022)</f>
        <v>47903.826634940036</v>
      </c>
      <c r="P74" s="38">
        <f>'Total Cost'!N74/(1+Assumptions!$D$49)^($A74-2022)</f>
        <v>5709234.8007151103</v>
      </c>
      <c r="Q74" s="38">
        <f>'Total Cost'!O74/(1+Assumptions!$D$49)^($A74-2022)</f>
        <v>10307588.958692791</v>
      </c>
      <c r="R74" s="38">
        <f>'Total Cost'!P74/(1+Assumptions!$D$49)^($A74-2022)</f>
        <v>7679556.0250078952</v>
      </c>
      <c r="S74" s="38">
        <f>'Total Cost'!Q74/(1+Assumptions!$D$49)^($A74-2022)</f>
        <v>2777652.5530599109</v>
      </c>
      <c r="T74" s="38">
        <f>'Total Cost'!R74/(1+Assumptions!$D$49)^($A74-2022)</f>
        <v>1886770.2287535451</v>
      </c>
      <c r="U74" s="38">
        <f>'Total Cost'!S74/(1+Assumptions!$D$49)^($A74-2022)</f>
        <v>1055687.6865230394</v>
      </c>
      <c r="V74" s="84">
        <f t="shared" si="11"/>
        <v>6055091.9798407489</v>
      </c>
      <c r="W74" s="84">
        <f t="shared" si="6"/>
        <v>10697920.679413324</v>
      </c>
      <c r="X74" s="84">
        <f t="shared" si="7"/>
        <v>7980118.9096120819</v>
      </c>
      <c r="Y74" s="84">
        <f t="shared" si="8"/>
        <v>2991624.9854866471</v>
      </c>
      <c r="Z74" s="84">
        <f t="shared" si="9"/>
        <v>2072014.1755653389</v>
      </c>
      <c r="AA74" s="84">
        <f t="shared" si="10"/>
        <v>1147189.7002017708</v>
      </c>
    </row>
    <row r="75" spans="1:27" x14ac:dyDescent="0.35">
      <c r="A75">
        <v>2094</v>
      </c>
      <c r="B75">
        <v>2090</v>
      </c>
      <c r="C75">
        <f>'[2]Total Frequency Model'!L75</f>
        <v>2.3099820251647696</v>
      </c>
      <c r="D75" s="36">
        <f>'Total Cost'!B75/(1+Assumptions!$D$49)^($A75-2022)</f>
        <v>94552.318465436387</v>
      </c>
      <c r="E75" s="36">
        <f>'Total Cost'!C75/(1+Assumptions!$D$49)^($A75-2022)</f>
        <v>121305.49384519164</v>
      </c>
      <c r="F75" s="36">
        <f>'Total Cost'!D75/(1+Assumptions!$D$49)^($A75-2022)</f>
        <v>127902.16722650114</v>
      </c>
      <c r="G75" s="36">
        <f>'Total Cost'!E75/(1+Assumptions!$D$49)^($A75-2022)</f>
        <v>84107.585611696311</v>
      </c>
      <c r="H75" s="36">
        <f>'Total Cost'!F75/(1+Assumptions!$D$49)^($A75-2022)</f>
        <v>69998.034212784303</v>
      </c>
      <c r="I75" s="36">
        <f>'Total Cost'!G75/(1+Assumptions!$D$49)^($A75-2022)</f>
        <v>41962.172342218859</v>
      </c>
      <c r="J75" s="37">
        <f>'Total Cost'!H75/(1+Assumptions!$D$49)^($A75-2022)</f>
        <v>236640.02200244108</v>
      </c>
      <c r="K75" s="37">
        <f>'Total Cost'!I75/(1+Assumptions!$D$49)^($A75-2022)</f>
        <v>252584.22772724228</v>
      </c>
      <c r="L75" s="37">
        <f>'Total Cost'!J75/(1+Assumptions!$D$49)^($A75-2022)</f>
        <v>160248.29314045573</v>
      </c>
      <c r="M75" s="37">
        <f>'Total Cost'!K75/(1+Assumptions!$D$49)^($A75-2022)</f>
        <v>120996.40549458507</v>
      </c>
      <c r="N75" s="37">
        <f>'Total Cost'!L75/(1+Assumptions!$D$49)^($A75-2022)</f>
        <v>107543.20375530179</v>
      </c>
      <c r="O75" s="37">
        <f>'Total Cost'!M75/(1+Assumptions!$D$49)^($A75-2022)</f>
        <v>45784.666797361089</v>
      </c>
      <c r="P75" s="38">
        <f>'Total Cost'!N75/(1+Assumptions!$D$49)^($A75-2022)</f>
        <v>5458504.4628769532</v>
      </c>
      <c r="Q75" s="38">
        <f>'Total Cost'!O75/(1+Assumptions!$D$49)^($A75-2022)</f>
        <v>9855492.9064318892</v>
      </c>
      <c r="R75" s="38">
        <f>'Total Cost'!P75/(1+Assumptions!$D$49)^($A75-2022)</f>
        <v>7343329.403349082</v>
      </c>
      <c r="S75" s="38">
        <f>'Total Cost'!Q75/(1+Assumptions!$D$49)^($A75-2022)</f>
        <v>2656979.2313607694</v>
      </c>
      <c r="T75" s="38">
        <f>'Total Cost'!R75/(1+Assumptions!$D$49)^($A75-2022)</f>
        <v>1804572.1606242417</v>
      </c>
      <c r="U75" s="38">
        <f>'Total Cost'!S75/(1+Assumptions!$D$49)^($A75-2022)</f>
        <v>1009604.2468350632</v>
      </c>
      <c r="V75" s="84">
        <f t="shared" si="11"/>
        <v>5789696.8033448309</v>
      </c>
      <c r="W75" s="84">
        <f t="shared" si="6"/>
        <v>10229382.628004324</v>
      </c>
      <c r="X75" s="84">
        <f t="shared" si="7"/>
        <v>7631479.8637160389</v>
      </c>
      <c r="Y75" s="84">
        <f t="shared" si="8"/>
        <v>2862083.2224670509</v>
      </c>
      <c r="Z75" s="84">
        <f t="shared" si="9"/>
        <v>1982113.3985923277</v>
      </c>
      <c r="AA75" s="84">
        <f t="shared" si="10"/>
        <v>1097351.0859746432</v>
      </c>
    </row>
    <row r="76" spans="1:27" x14ac:dyDescent="0.35">
      <c r="A76">
        <v>2095</v>
      </c>
      <c r="B76">
        <v>2090</v>
      </c>
      <c r="C76">
        <f>'[2]Total Frequency Model'!L76</f>
        <v>2.3099820251647696</v>
      </c>
      <c r="D76" s="36">
        <f>'Total Cost'!B76/(1+Assumptions!$D$49)^($A76-2022)</f>
        <v>91004.258475651717</v>
      </c>
      <c r="E76" s="36">
        <f>'Total Cost'!C76/(1+Assumptions!$D$49)^($A76-2022)</f>
        <v>116753.52540868496</v>
      </c>
      <c r="F76" s="36">
        <f>'Total Cost'!D76/(1+Assumptions!$D$49)^($A76-2022)</f>
        <v>123102.65972093973</v>
      </c>
      <c r="G76" s="36">
        <f>'Total Cost'!E76/(1+Assumptions!$D$49)^($A76-2022)</f>
        <v>80951.462481248323</v>
      </c>
      <c r="H76" s="36">
        <f>'Total Cost'!F76/(1+Assumptions!$D$49)^($A76-2022)</f>
        <v>67371.369646703402</v>
      </c>
      <c r="I76" s="36">
        <f>'Total Cost'!G76/(1+Assumptions!$D$49)^($A76-2022)</f>
        <v>40387.548819620628</v>
      </c>
      <c r="J76" s="37">
        <f>'Total Cost'!H76/(1+Assumptions!$D$49)^($A76-2022)</f>
        <v>226148.79994096453</v>
      </c>
      <c r="K76" s="37">
        <f>'Total Cost'!I76/(1+Assumptions!$D$49)^($A76-2022)</f>
        <v>241391.2636982479</v>
      </c>
      <c r="L76" s="37">
        <f>'Total Cost'!J76/(1+Assumptions!$D$49)^($A76-2022)</f>
        <v>153151.7331122703</v>
      </c>
      <c r="M76" s="37">
        <f>'Total Cost'!K76/(1+Assumptions!$D$49)^($A76-2022)</f>
        <v>115654.28323146033</v>
      </c>
      <c r="N76" s="37">
        <f>'Total Cost'!L76/(1+Assumptions!$D$49)^($A76-2022)</f>
        <v>102789.71091803614</v>
      </c>
      <c r="O76" s="37">
        <f>'Total Cost'!M76/(1+Assumptions!$D$49)^($A76-2022)</f>
        <v>43759.370248382671</v>
      </c>
      <c r="P76" s="38">
        <f>'Total Cost'!N76/(1+Assumptions!$D$49)^($A76-2022)</f>
        <v>5218816.5746956719</v>
      </c>
      <c r="Q76" s="38">
        <f>'Total Cost'!O76/(1+Assumptions!$D$49)^($A76-2022)</f>
        <v>9423284.2027566135</v>
      </c>
      <c r="R76" s="38">
        <f>'Total Cost'!P76/(1+Assumptions!$D$49)^($A76-2022)</f>
        <v>7021868.6401299229</v>
      </c>
      <c r="S76" s="38">
        <f>'Total Cost'!Q76/(1+Assumptions!$D$49)^($A76-2022)</f>
        <v>2541567.2640164332</v>
      </c>
      <c r="T76" s="38">
        <f>'Total Cost'!R76/(1+Assumptions!$D$49)^($A76-2022)</f>
        <v>1725967.3026286596</v>
      </c>
      <c r="U76" s="38">
        <f>'Total Cost'!S76/(1+Assumptions!$D$49)^($A76-2022)</f>
        <v>965539.05987084273</v>
      </c>
      <c r="V76" s="84">
        <f t="shared" si="11"/>
        <v>5535969.6331122881</v>
      </c>
      <c r="W76" s="84">
        <f t="shared" si="6"/>
        <v>9781428.9918635469</v>
      </c>
      <c r="X76" s="84">
        <f t="shared" si="7"/>
        <v>7298123.0329631325</v>
      </c>
      <c r="Y76" s="84">
        <f t="shared" si="8"/>
        <v>2738173.0097291418</v>
      </c>
      <c r="Z76" s="84">
        <f t="shared" si="9"/>
        <v>1896128.3831933993</v>
      </c>
      <c r="AA76" s="84">
        <f t="shared" si="10"/>
        <v>1049685.9789388459</v>
      </c>
    </row>
    <row r="77" spans="1:27" x14ac:dyDescent="0.35">
      <c r="A77">
        <v>2096</v>
      </c>
      <c r="B77">
        <v>2090</v>
      </c>
      <c r="C77">
        <f>'[2]Total Frequency Model'!L77</f>
        <v>2.3099820251647696</v>
      </c>
      <c r="D77" s="36">
        <f>'Total Cost'!B77/(1+Assumptions!$D$49)^($A77-2022)</f>
        <v>87589.338845568665</v>
      </c>
      <c r="E77" s="36">
        <f>'Total Cost'!C77/(1+Assumptions!$D$49)^($A77-2022)</f>
        <v>112372.36882900476</v>
      </c>
      <c r="F77" s="36">
        <f>'Total Cost'!D77/(1+Assumptions!$D$49)^($A77-2022)</f>
        <v>118483.25293450955</v>
      </c>
      <c r="G77" s="36">
        <f>'Total Cost'!E77/(1+Assumptions!$D$49)^($A77-2022)</f>
        <v>77913.77234518608</v>
      </c>
      <c r="H77" s="36">
        <f>'Total Cost'!F77/(1+Assumptions!$D$49)^($A77-2022)</f>
        <v>64843.270230634174</v>
      </c>
      <c r="I77" s="36">
        <f>'Total Cost'!G77/(1+Assumptions!$D$49)^($A77-2022)</f>
        <v>38872.012782238809</v>
      </c>
      <c r="J77" s="37">
        <f>'Total Cost'!H77/(1+Assumptions!$D$49)^($A77-2022)</f>
        <v>216123.16110075451</v>
      </c>
      <c r="K77" s="37">
        <f>'Total Cost'!I77/(1+Assumptions!$D$49)^($A77-2022)</f>
        <v>230694.82315788558</v>
      </c>
      <c r="L77" s="37">
        <f>'Total Cost'!J77/(1+Assumptions!$D$49)^($A77-2022)</f>
        <v>146369.79573162313</v>
      </c>
      <c r="M77" s="37">
        <f>'Total Cost'!K77/(1+Assumptions!$D$49)^($A77-2022)</f>
        <v>110548.3641095694</v>
      </c>
      <c r="N77" s="37">
        <f>'Total Cost'!L77/(1+Assumptions!$D$49)^($A77-2022)</f>
        <v>98246.606021402738</v>
      </c>
      <c r="O77" s="37">
        <f>'Total Cost'!M77/(1+Assumptions!$D$49)^($A77-2022)</f>
        <v>41823.774942728778</v>
      </c>
      <c r="P77" s="38">
        <f>'Total Cost'!N77/(1+Assumptions!$D$49)^($A77-2022)</f>
        <v>4989683.5471825795</v>
      </c>
      <c r="Q77" s="38">
        <f>'Total Cost'!O77/(1+Assumptions!$D$49)^($A77-2022)</f>
        <v>9010085.6544915121</v>
      </c>
      <c r="R77" s="38">
        <f>'Total Cost'!P77/(1+Assumptions!$D$49)^($A77-2022)</f>
        <v>6714523.4334075553</v>
      </c>
      <c r="S77" s="38">
        <f>'Total Cost'!Q77/(1+Assumptions!$D$49)^($A77-2022)</f>
        <v>2431186.4856736953</v>
      </c>
      <c r="T77" s="38">
        <f>'Total Cost'!R77/(1+Assumptions!$D$49)^($A77-2022)</f>
        <v>1650798.0814668473</v>
      </c>
      <c r="U77" s="38">
        <f>'Total Cost'!S77/(1+Assumptions!$D$49)^($A77-2022)</f>
        <v>923403.46578954498</v>
      </c>
      <c r="V77" s="84">
        <f t="shared" si="11"/>
        <v>5293396.0471289027</v>
      </c>
      <c r="W77" s="84">
        <f t="shared" si="6"/>
        <v>9353152.8464784026</v>
      </c>
      <c r="X77" s="84">
        <f t="shared" si="7"/>
        <v>6979376.4820736879</v>
      </c>
      <c r="Y77" s="84">
        <f t="shared" si="8"/>
        <v>2619648.6221284508</v>
      </c>
      <c r="Z77" s="84">
        <f t="shared" si="9"/>
        <v>1813887.9577188843</v>
      </c>
      <c r="AA77" s="84">
        <f t="shared" si="10"/>
        <v>1004099.2535145126</v>
      </c>
    </row>
    <row r="78" spans="1:27" x14ac:dyDescent="0.35">
      <c r="A78">
        <v>2097</v>
      </c>
      <c r="B78">
        <v>2090</v>
      </c>
      <c r="C78">
        <f>'[2]Total Frequency Model'!L78</f>
        <v>2.3099820251647696</v>
      </c>
      <c r="D78" s="36">
        <f>'Total Cost'!B78/(1+Assumptions!$D$49)^($A78-2022)</f>
        <v>84302.563505382175</v>
      </c>
      <c r="E78" s="36">
        <f>'Total Cost'!C78/(1+Assumptions!$D$49)^($A78-2022)</f>
        <v>108155.61441969576</v>
      </c>
      <c r="F78" s="36">
        <f>'Total Cost'!D78/(1+Assumptions!$D$49)^($A78-2022)</f>
        <v>114037.18861774566</v>
      </c>
      <c r="G78" s="36">
        <f>'Total Cost'!E78/(1+Assumptions!$D$49)^($A78-2022)</f>
        <v>74990.07102513648</v>
      </c>
      <c r="H78" s="36">
        <f>'Total Cost'!F78/(1+Assumptions!$D$49)^($A78-2022)</f>
        <v>62410.037323751931</v>
      </c>
      <c r="I78" s="36">
        <f>'Total Cost'!G78/(1+Assumptions!$D$49)^($A78-2022)</f>
        <v>37413.346982039766</v>
      </c>
      <c r="J78" s="37">
        <f>'Total Cost'!H78/(1+Assumptions!$D$49)^($A78-2022)</f>
        <v>206542.42538814782</v>
      </c>
      <c r="K78" s="37">
        <f>'Total Cost'!I78/(1+Assumptions!$D$49)^($A78-2022)</f>
        <v>220472.85965714094</v>
      </c>
      <c r="L78" s="37">
        <f>'Total Cost'!J78/(1+Assumptions!$D$49)^($A78-2022)</f>
        <v>139888.51844138728</v>
      </c>
      <c r="M78" s="37">
        <f>'Total Cost'!K78/(1+Assumptions!$D$49)^($A78-2022)</f>
        <v>105668.19081254152</v>
      </c>
      <c r="N78" s="37">
        <f>'Total Cost'!L78/(1+Assumptions!$D$49)^($A78-2022)</f>
        <v>93904.566320567057</v>
      </c>
      <c r="O78" s="37">
        <f>'Total Cost'!M78/(1+Assumptions!$D$49)^($A78-2022)</f>
        <v>39973.903567450783</v>
      </c>
      <c r="P78" s="38">
        <f>'Total Cost'!N78/(1+Assumptions!$D$49)^($A78-2022)</f>
        <v>4770639.3725351552</v>
      </c>
      <c r="Q78" s="38">
        <f>'Total Cost'!O78/(1+Assumptions!$D$49)^($A78-2022)</f>
        <v>8615058.8555805515</v>
      </c>
      <c r="R78" s="38">
        <f>'Total Cost'!P78/(1+Assumptions!$D$49)^($A78-2022)</f>
        <v>6420672.19575541</v>
      </c>
      <c r="S78" s="38">
        <f>'Total Cost'!Q78/(1+Assumptions!$D$49)^($A78-2022)</f>
        <v>2325616.8313788008</v>
      </c>
      <c r="T78" s="38">
        <f>'Total Cost'!R78/(1+Assumptions!$D$49)^($A78-2022)</f>
        <v>1578913.8542786641</v>
      </c>
      <c r="U78" s="38">
        <f>'Total Cost'!S78/(1+Assumptions!$D$49)^($A78-2022)</f>
        <v>883112.7104447711</v>
      </c>
      <c r="V78" s="84">
        <f t="shared" si="11"/>
        <v>5061484.3614286855</v>
      </c>
      <c r="W78" s="84">
        <f t="shared" si="6"/>
        <v>8943687.3296573889</v>
      </c>
      <c r="X78" s="84">
        <f t="shared" si="7"/>
        <v>6674597.9028145429</v>
      </c>
      <c r="Y78" s="84">
        <f t="shared" si="8"/>
        <v>2506275.0932164788</v>
      </c>
      <c r="Z78" s="84">
        <f t="shared" si="9"/>
        <v>1735228.457922983</v>
      </c>
      <c r="AA78" s="84">
        <f t="shared" si="10"/>
        <v>960499.96099426167</v>
      </c>
    </row>
    <row r="79" spans="1:27" x14ac:dyDescent="0.35">
      <c r="A79">
        <v>2098</v>
      </c>
      <c r="B79">
        <v>2090</v>
      </c>
      <c r="C79">
        <f>'[2]Total Frequency Model'!L79</f>
        <v>2.3099820251647696</v>
      </c>
      <c r="D79" s="36">
        <f>'Total Cost'!B79/(1+Assumptions!$D$49)^($A79-2022)</f>
        <v>81139.123861973887</v>
      </c>
      <c r="E79" s="36">
        <f>'Total Cost'!C79/(1+Assumptions!$D$49)^($A79-2022)</f>
        <v>104097.09301671846</v>
      </c>
      <c r="F79" s="36">
        <f>'Total Cost'!D79/(1+Assumptions!$D$49)^($A79-2022)</f>
        <v>109757.96212336778</v>
      </c>
      <c r="G79" s="36">
        <f>'Total Cost'!E79/(1+Assumptions!$D$49)^($A79-2022)</f>
        <v>72176.081109779101</v>
      </c>
      <c r="H79" s="36">
        <f>'Total Cost'!F79/(1+Assumptions!$D$49)^($A79-2022)</f>
        <v>60068.111076112458</v>
      </c>
      <c r="I79" s="36">
        <f>'Total Cost'!G79/(1+Assumptions!$D$49)^($A79-2022)</f>
        <v>36009.417372852753</v>
      </c>
      <c r="J79" s="37">
        <f>'Total Cost'!H79/(1+Assumptions!$D$49)^($A79-2022)</f>
        <v>197386.83198826062</v>
      </c>
      <c r="K79" s="37">
        <f>'Total Cost'!I79/(1+Assumptions!$D$49)^($A79-2022)</f>
        <v>210704.30645170267</v>
      </c>
      <c r="L79" s="37">
        <f>'Total Cost'!J79/(1+Assumptions!$D$49)^($A79-2022)</f>
        <v>133694.55887257218</v>
      </c>
      <c r="M79" s="37">
        <f>'Total Cost'!K79/(1+Assumptions!$D$49)^($A79-2022)</f>
        <v>101003.76953045177</v>
      </c>
      <c r="N79" s="37">
        <f>'Total Cost'!L79/(1+Assumptions!$D$49)^($A79-2022)</f>
        <v>89754.682617197715</v>
      </c>
      <c r="O79" s="37">
        <f>'Total Cost'!M79/(1+Assumptions!$D$49)^($A79-2022)</f>
        <v>38205.955335474478</v>
      </c>
      <c r="P79" s="38">
        <f>'Total Cost'!N79/(1+Assumptions!$D$49)^($A79-2022)</f>
        <v>4561238.6668623602</v>
      </c>
      <c r="Q79" s="38">
        <f>'Total Cost'!O79/(1+Assumptions!$D$49)^($A79-2022)</f>
        <v>8237402.4681544919</v>
      </c>
      <c r="R79" s="38">
        <f>'Total Cost'!P79/(1+Assumptions!$D$49)^($A79-2022)</f>
        <v>6139720.783334773</v>
      </c>
      <c r="S79" s="38">
        <f>'Total Cost'!Q79/(1+Assumptions!$D$49)^($A79-2022)</f>
        <v>2224647.8920562919</v>
      </c>
      <c r="T79" s="38">
        <f>'Total Cost'!R79/(1+Assumptions!$D$49)^($A79-2022)</f>
        <v>1510170.6029992104</v>
      </c>
      <c r="U79" s="38">
        <f>'Total Cost'!S79/(1+Assumptions!$D$49)^($A79-2022)</f>
        <v>844585.77288417879</v>
      </c>
      <c r="V79" s="84">
        <f t="shared" si="11"/>
        <v>4839764.6227125945</v>
      </c>
      <c r="W79" s="84">
        <f t="shared" si="6"/>
        <v>8552203.8676229138</v>
      </c>
      <c r="X79" s="84">
        <f t="shared" si="7"/>
        <v>6383173.3043307131</v>
      </c>
      <c r="Y79" s="84">
        <f t="shared" si="8"/>
        <v>2397827.7426965227</v>
      </c>
      <c r="Z79" s="84">
        <f t="shared" si="9"/>
        <v>1659993.3966925205</v>
      </c>
      <c r="AA79" s="84">
        <f t="shared" si="10"/>
        <v>918801.14559250604</v>
      </c>
    </row>
    <row r="80" spans="1:27" x14ac:dyDescent="0.35">
      <c r="A80">
        <v>2099</v>
      </c>
      <c r="B80">
        <v>2090</v>
      </c>
      <c r="C80">
        <f>'[2]Total Frequency Model'!L80</f>
        <v>2.3099820251647696</v>
      </c>
      <c r="D80" s="36">
        <f>'Total Cost'!B80/(1+Assumptions!$D$49)^($A80-2022)</f>
        <v>78094.391763880602</v>
      </c>
      <c r="E80" s="36">
        <f>'Total Cost'!C80/(1+Assumptions!$D$49)^($A80-2022)</f>
        <v>100190.8669528856</v>
      </c>
      <c r="F80" s="36">
        <f>'Total Cost'!D80/(1+Assumptions!$D$49)^($A80-2022)</f>
        <v>105639.31288990052</v>
      </c>
      <c r="G80" s="36">
        <f>'Total Cost'!E80/(1+Assumptions!$D$49)^($A80-2022)</f>
        <v>69467.685696940316</v>
      </c>
      <c r="H80" s="36">
        <f>'Total Cost'!F80/(1+Assumptions!$D$49)^($A80-2022)</f>
        <v>57814.06522054728</v>
      </c>
      <c r="I80" s="36">
        <f>'Total Cost'!G80/(1+Assumptions!$D$49)^($A80-2022)</f>
        <v>34658.169988233843</v>
      </c>
      <c r="J80" s="37">
        <f>'Total Cost'!H80/(1+Assumptions!$D$49)^($A80-2022)</f>
        <v>188637.49847266442</v>
      </c>
      <c r="K80" s="37">
        <f>'Total Cost'!I80/(1+Assumptions!$D$49)^($A80-2022)</f>
        <v>201369.03293394615</v>
      </c>
      <c r="L80" s="37">
        <f>'Total Cost'!J80/(1+Assumptions!$D$49)^($A80-2022)</f>
        <v>127775.16727531761</v>
      </c>
      <c r="M80" s="37">
        <f>'Total Cost'!K80/(1+Assumptions!$D$49)^($A80-2022)</f>
        <v>96545.549394465153</v>
      </c>
      <c r="N80" s="37">
        <f>'Total Cost'!L80/(1+Assumptions!$D$49)^($A80-2022)</f>
        <v>85788.440897859822</v>
      </c>
      <c r="O80" s="37">
        <f>'Total Cost'!M80/(1+Assumptions!$D$49)^($A80-2022)</f>
        <v>36516.298143985841</v>
      </c>
      <c r="P80" s="38">
        <f>'Total Cost'!N80/(1+Assumptions!$D$49)^($A80-2022)</f>
        <v>4361055.7554550441</v>
      </c>
      <c r="Q80" s="38">
        <f>'Total Cost'!O80/(1+Assumptions!$D$49)^($A80-2022)</f>
        <v>7876350.5799323898</v>
      </c>
      <c r="R80" s="38">
        <f>'Total Cost'!P80/(1+Assumptions!$D$49)^($A80-2022)</f>
        <v>5871101.2813405916</v>
      </c>
      <c r="S80" s="38">
        <f>'Total Cost'!Q80/(1+Assumptions!$D$49)^($A80-2022)</f>
        <v>2128078.4896034463</v>
      </c>
      <c r="T80" s="38">
        <f>'Total Cost'!R80/(1+Assumptions!$D$49)^($A80-2022)</f>
        <v>1444430.6422272655</v>
      </c>
      <c r="U80" s="38">
        <f>'Total Cost'!S80/(1+Assumptions!$D$49)^($A80-2022)</f>
        <v>807745.20048580214</v>
      </c>
      <c r="V80" s="84">
        <f t="shared" si="11"/>
        <v>4627787.6456915895</v>
      </c>
      <c r="W80" s="84">
        <f t="shared" si="6"/>
        <v>8177910.4798192214</v>
      </c>
      <c r="X80" s="84">
        <f t="shared" si="7"/>
        <v>6104515.7615058096</v>
      </c>
      <c r="Y80" s="84">
        <f t="shared" si="8"/>
        <v>2294091.7246948518</v>
      </c>
      <c r="Z80" s="84">
        <f t="shared" si="9"/>
        <v>1588033.1483456725</v>
      </c>
      <c r="AA80" s="84">
        <f t="shared" si="10"/>
        <v>878919.66861802177</v>
      </c>
    </row>
    <row r="81" spans="1:27" x14ac:dyDescent="0.35">
      <c r="A81">
        <v>2100</v>
      </c>
      <c r="B81">
        <v>2100</v>
      </c>
      <c r="C81">
        <f>'[2]Total Frequency Model'!L81</f>
        <v>2.6098741761533852</v>
      </c>
      <c r="D81" s="36">
        <f>'Total Cost'!B81/(1+Assumptions!$D$49)^($A81-2022)</f>
        <v>80547.540377540572</v>
      </c>
      <c r="E81" s="36">
        <f>'Total Cost'!C81/(1+Assumptions!$D$49)^($A81-2022)</f>
        <v>103338.12350761989</v>
      </c>
      <c r="F81" s="36">
        <f>'Total Cost'!D81/(1+Assumptions!$D$49)^($A81-2022)</f>
        <v>108957.7193479134</v>
      </c>
      <c r="G81" s="36">
        <f>'Total Cost'!E81/(1+Assumptions!$D$49)^($A81-2022)</f>
        <v>71649.846963742486</v>
      </c>
      <c r="H81" s="36">
        <f>'Total Cost'!F81/(1+Assumptions!$D$49)^($A81-2022)</f>
        <v>59630.155860892446</v>
      </c>
      <c r="I81" s="36">
        <f>'Total Cost'!G81/(1+Assumptions!$D$49)^($A81-2022)</f>
        <v>35746.873539644948</v>
      </c>
      <c r="J81" s="37">
        <f>'Total Cost'!H81/(1+Assumptions!$D$49)^($A81-2022)</f>
        <v>193188.70730425802</v>
      </c>
      <c r="K81" s="37">
        <f>'Total Cost'!I81/(1+Assumptions!$D$49)^($A81-2022)</f>
        <v>206231.90863728349</v>
      </c>
      <c r="L81" s="37">
        <f>'Total Cost'!J81/(1+Assumptions!$D$49)^($A81-2022)</f>
        <v>130864.89354177073</v>
      </c>
      <c r="M81" s="37">
        <f>'Total Cost'!K81/(1+Assumptions!$D$49)^($A81-2022)</f>
        <v>98894.28839904067</v>
      </c>
      <c r="N81" s="37">
        <f>'Total Cost'!L81/(1+Assumptions!$D$49)^($A81-2022)</f>
        <v>87870.803919000798</v>
      </c>
      <c r="O81" s="37">
        <f>'Total Cost'!M81/(1+Assumptions!$D$49)^($A81-2022)</f>
        <v>37401.28398823733</v>
      </c>
      <c r="P81" s="38">
        <f>'Total Cost'!N81/(1+Assumptions!$D$49)^($A81-2022)</f>
        <v>4468338.0885621523</v>
      </c>
      <c r="Q81" s="38">
        <f>'Total Cost'!O81/(1+Assumptions!$D$49)^($A81-2022)</f>
        <v>8070592.5093104271</v>
      </c>
      <c r="R81" s="38">
        <f>'Total Cost'!P81/(1+Assumptions!$D$49)^($A81-2022)</f>
        <v>6016393.9185199412</v>
      </c>
      <c r="S81" s="38">
        <f>'Total Cost'!Q81/(1+Assumptions!$D$49)^($A81-2022)</f>
        <v>2181524.784407049</v>
      </c>
      <c r="T81" s="38">
        <f>'Total Cost'!R81/(1+Assumptions!$D$49)^($A81-2022)</f>
        <v>1480516.970494163</v>
      </c>
      <c r="U81" s="38">
        <f>'Total Cost'!S81/(1+Assumptions!$D$49)^($A81-2022)</f>
        <v>827848.60545929882</v>
      </c>
      <c r="V81" s="84">
        <f t="shared" si="11"/>
        <v>4742074.3362439508</v>
      </c>
      <c r="W81" s="84">
        <f t="shared" si="6"/>
        <v>8380162.5414553303</v>
      </c>
      <c r="X81" s="84">
        <f t="shared" si="7"/>
        <v>6256216.531409625</v>
      </c>
      <c r="Y81" s="84">
        <f t="shared" si="8"/>
        <v>2352068.9197698319</v>
      </c>
      <c r="Z81" s="84">
        <f t="shared" si="9"/>
        <v>1628017.9302740563</v>
      </c>
      <c r="AA81" s="84">
        <f t="shared" si="10"/>
        <v>900996.76298718108</v>
      </c>
    </row>
    <row r="82" spans="1:27" x14ac:dyDescent="0.35">
      <c r="A82">
        <v>2101</v>
      </c>
      <c r="B82">
        <v>2100</v>
      </c>
      <c r="C82">
        <f>'[2]Total Frequency Model'!L82</f>
        <v>2.6098741761533852</v>
      </c>
      <c r="D82" s="36">
        <f>'Total Cost'!B82/(1+Assumptions!$D$49)^($A82-2022)</f>
        <v>77525.007351091437</v>
      </c>
      <c r="E82" s="36">
        <f>'Total Cost'!C82/(1+Assumptions!$D$49)^($A82-2022)</f>
        <v>99460.377648105699</v>
      </c>
      <c r="F82" s="36">
        <f>'Total Cost'!D82/(1+Assumptions!$D$49)^($A82-2022)</f>
        <v>104869.09909120508</v>
      </c>
      <c r="G82" s="36">
        <f>'Total Cost'!E82/(1+Assumptions!$D$49)^($A82-2022)</f>
        <v>68961.19839951738</v>
      </c>
      <c r="H82" s="36">
        <f>'Total Cost'!F82/(1+Assumptions!$D$49)^($A82-2022)</f>
        <v>57392.544201776996</v>
      </c>
      <c r="I82" s="36">
        <f>'Total Cost'!G82/(1+Assumptions!$D$49)^($A82-2022)</f>
        <v>34405.478068604534</v>
      </c>
      <c r="J82" s="37">
        <f>'Total Cost'!H82/(1+Assumptions!$D$49)^($A82-2022)</f>
        <v>184626.27102100666</v>
      </c>
      <c r="K82" s="37">
        <f>'Total Cost'!I82/(1+Assumptions!$D$49)^($A82-2022)</f>
        <v>197095.69573112758</v>
      </c>
      <c r="L82" s="37">
        <f>'Total Cost'!J82/(1+Assumptions!$D$49)^($A82-2022)</f>
        <v>125071.40395300333</v>
      </c>
      <c r="M82" s="37">
        <f>'Total Cost'!K82/(1+Assumptions!$D$49)^($A82-2022)</f>
        <v>94529.777634954226</v>
      </c>
      <c r="N82" s="37">
        <f>'Total Cost'!L82/(1+Assumptions!$D$49)^($A82-2022)</f>
        <v>83988.299515905223</v>
      </c>
      <c r="O82" s="37">
        <f>'Total Cost'!M82/(1+Assumptions!$D$49)^($A82-2022)</f>
        <v>35747.408635407366</v>
      </c>
      <c r="P82" s="38">
        <f>'Total Cost'!N82/(1+Assumptions!$D$49)^($A82-2022)</f>
        <v>4272284.4341353728</v>
      </c>
      <c r="Q82" s="38">
        <f>'Total Cost'!O82/(1+Assumptions!$D$49)^($A82-2022)</f>
        <v>7716949.0218679868</v>
      </c>
      <c r="R82" s="38">
        <f>'Total Cost'!P82/(1+Assumptions!$D$49)^($A82-2022)</f>
        <v>5753245.362920709</v>
      </c>
      <c r="S82" s="38">
        <f>'Total Cost'!Q82/(1+Assumptions!$D$49)^($A82-2022)</f>
        <v>2086858.5403984934</v>
      </c>
      <c r="T82" s="38">
        <f>'Total Cost'!R82/(1+Assumptions!$D$49)^($A82-2022)</f>
        <v>1416088.1982483782</v>
      </c>
      <c r="U82" s="38">
        <f>'Total Cost'!S82/(1+Assumptions!$D$49)^($A82-2022)</f>
        <v>791749.0820069249</v>
      </c>
      <c r="V82" s="84">
        <f t="shared" si="11"/>
        <v>4534435.7125074705</v>
      </c>
      <c r="W82" s="84">
        <f t="shared" si="6"/>
        <v>8013505.0952472202</v>
      </c>
      <c r="X82" s="84">
        <f t="shared" si="7"/>
        <v>5983185.8659649175</v>
      </c>
      <c r="Y82" s="84">
        <f t="shared" si="8"/>
        <v>2250349.5164329652</v>
      </c>
      <c r="Z82" s="84">
        <f t="shared" si="9"/>
        <v>1557469.0419660604</v>
      </c>
      <c r="AA82" s="84">
        <f t="shared" si="10"/>
        <v>861901.96871093684</v>
      </c>
    </row>
    <row r="83" spans="1:27" x14ac:dyDescent="0.35">
      <c r="A83">
        <v>2102</v>
      </c>
      <c r="B83">
        <v>2100</v>
      </c>
      <c r="C83">
        <f>'[2]Total Frequency Model'!L83</f>
        <v>2.6098741761533852</v>
      </c>
      <c r="D83" s="36">
        <f>'Total Cost'!B83/(1+Assumptions!$D$49)^($A83-2022)</f>
        <v>74615.894372643234</v>
      </c>
      <c r="E83" s="36">
        <f>'Total Cost'!C83/(1+Assumptions!$D$49)^($A83-2022)</f>
        <v>95728.143555600444</v>
      </c>
      <c r="F83" s="36">
        <f>'Total Cost'!D83/(1+Assumptions!$D$49)^($A83-2022)</f>
        <v>100933.90362811041</v>
      </c>
      <c r="G83" s="36">
        <f>'Total Cost'!E83/(1+Assumptions!$D$49)^($A83-2022)</f>
        <v>66373.440924502414</v>
      </c>
      <c r="H83" s="36">
        <f>'Total Cost'!F83/(1+Assumptions!$D$49)^($A83-2022)</f>
        <v>55238.898547189368</v>
      </c>
      <c r="I83" s="36">
        <f>'Total Cost'!G83/(1+Assumptions!$D$49)^($A83-2022)</f>
        <v>33114.418239021899</v>
      </c>
      <c r="J83" s="37">
        <f>'Total Cost'!H83/(1+Assumptions!$D$49)^($A83-2022)</f>
        <v>176443.7267306103</v>
      </c>
      <c r="K83" s="37">
        <f>'Total Cost'!I83/(1+Assumptions!$D$49)^($A83-2022)</f>
        <v>188364.66169767801</v>
      </c>
      <c r="L83" s="37">
        <f>'Total Cost'!J83/(1+Assumptions!$D$49)^($A83-2022)</f>
        <v>119534.69377530455</v>
      </c>
      <c r="M83" s="37">
        <f>'Total Cost'!K83/(1+Assumptions!$D$49)^($A83-2022)</f>
        <v>90358.17439286875</v>
      </c>
      <c r="N83" s="37">
        <f>'Total Cost'!L83/(1+Assumptions!$D$49)^($A83-2022)</f>
        <v>80277.576048060087</v>
      </c>
      <c r="O83" s="37">
        <f>'Total Cost'!M83/(1+Assumptions!$D$49)^($A83-2022)</f>
        <v>34166.761243180292</v>
      </c>
      <c r="P83" s="38">
        <f>'Total Cost'!N83/(1+Assumptions!$D$49)^($A83-2022)</f>
        <v>4084857.8733640085</v>
      </c>
      <c r="Q83" s="38">
        <f>'Total Cost'!O83/(1+Assumptions!$D$49)^($A83-2022)</f>
        <v>7378848.3479382182</v>
      </c>
      <c r="R83" s="38">
        <f>'Total Cost'!P83/(1+Assumptions!$D$49)^($A83-2022)</f>
        <v>5501642.6987916948</v>
      </c>
      <c r="S83" s="38">
        <f>'Total Cost'!Q83/(1+Assumptions!$D$49)^($A83-2022)</f>
        <v>1996315.2837906748</v>
      </c>
      <c r="T83" s="38">
        <f>'Total Cost'!R83/(1+Assumptions!$D$49)^($A83-2022)</f>
        <v>1354472.9770970629</v>
      </c>
      <c r="U83" s="38">
        <f>'Total Cost'!S83/(1+Assumptions!$D$49)^($A83-2022)</f>
        <v>757229.00136128254</v>
      </c>
      <c r="V83" s="84">
        <f t="shared" si="11"/>
        <v>4335917.4944672622</v>
      </c>
      <c r="W83" s="84">
        <f t="shared" si="6"/>
        <v>7662941.1531914966</v>
      </c>
      <c r="X83" s="84">
        <f t="shared" si="7"/>
        <v>5722111.2961951094</v>
      </c>
      <c r="Y83" s="84">
        <f t="shared" si="8"/>
        <v>2153046.8991080457</v>
      </c>
      <c r="Z83" s="84">
        <f t="shared" si="9"/>
        <v>1489989.4516923123</v>
      </c>
      <c r="AA83" s="84">
        <f t="shared" si="10"/>
        <v>824510.1808434847</v>
      </c>
    </row>
    <row r="84" spans="1:27" x14ac:dyDescent="0.35">
      <c r="A84">
        <v>2103</v>
      </c>
      <c r="B84">
        <v>2100</v>
      </c>
      <c r="C84">
        <f>'[2]Total Frequency Model'!L84</f>
        <v>2.6098741761533852</v>
      </c>
      <c r="D84" s="36">
        <f>'Total Cost'!B84/(1+Assumptions!$D$49)^($A84-2022)</f>
        <v>71815.945373800321</v>
      </c>
      <c r="E84" s="36">
        <f>'Total Cost'!C84/(1+Assumptions!$D$49)^($A84-2022)</f>
        <v>92135.960925301973</v>
      </c>
      <c r="F84" s="36">
        <f>'Total Cost'!D84/(1+Assumptions!$D$49)^($A84-2022)</f>
        <v>97146.375718822892</v>
      </c>
      <c r="G84" s="36">
        <f>'Total Cost'!E84/(1+Assumptions!$D$49)^($A84-2022)</f>
        <v>63882.788617392143</v>
      </c>
      <c r="H84" s="36">
        <f>'Total Cost'!F84/(1+Assumptions!$D$49)^($A84-2022)</f>
        <v>53166.068086805659</v>
      </c>
      <c r="I84" s="36">
        <f>'Total Cost'!G84/(1+Assumptions!$D$49)^($A84-2022)</f>
        <v>31871.805214341613</v>
      </c>
      <c r="J84" s="37">
        <f>'Total Cost'!H84/(1+Assumptions!$D$49)^($A84-2022)</f>
        <v>168624.20426916674</v>
      </c>
      <c r="K84" s="37">
        <f>'Total Cost'!I84/(1+Assumptions!$D$49)^($A84-2022)</f>
        <v>180020.82012492168</v>
      </c>
      <c r="L84" s="37">
        <f>'Total Cost'!J84/(1+Assumptions!$D$49)^($A84-2022)</f>
        <v>114243.37030382353</v>
      </c>
      <c r="M84" s="37">
        <f>'Total Cost'!K84/(1+Assumptions!$D$49)^($A84-2022)</f>
        <v>86370.940938371845</v>
      </c>
      <c r="N84" s="37">
        <f>'Total Cost'!L84/(1+Assumptions!$D$49)^($A84-2022)</f>
        <v>76731.023791744374</v>
      </c>
      <c r="O84" s="37">
        <f>'Total Cost'!M84/(1+Assumptions!$D$49)^($A84-2022)</f>
        <v>32656.095817919766</v>
      </c>
      <c r="P84" s="38">
        <f>'Total Cost'!N84/(1+Assumptions!$D$49)^($A84-2022)</f>
        <v>3905677.7661400782</v>
      </c>
      <c r="Q84" s="38">
        <f>'Total Cost'!O84/(1+Assumptions!$D$49)^($A84-2022)</f>
        <v>7055605.4779648157</v>
      </c>
      <c r="R84" s="38">
        <f>'Total Cost'!P84/(1+Assumptions!$D$49)^($A84-2022)</f>
        <v>5261077.8663793905</v>
      </c>
      <c r="S84" s="38">
        <f>'Total Cost'!Q84/(1+Assumptions!$D$49)^($A84-2022)</f>
        <v>1909714.8309615592</v>
      </c>
      <c r="T84" s="38">
        <f>'Total Cost'!R84/(1+Assumptions!$D$49)^($A84-2022)</f>
        <v>1295548.0420595421</v>
      </c>
      <c r="U84" s="38">
        <f>'Total Cost'!S84/(1+Assumptions!$D$49)^($A84-2022)</f>
        <v>724219.04357333295</v>
      </c>
      <c r="V84" s="84">
        <f t="shared" si="11"/>
        <v>4146117.9157830453</v>
      </c>
      <c r="W84" s="84">
        <f t="shared" si="6"/>
        <v>7327762.2590150395</v>
      </c>
      <c r="X84" s="84">
        <f t="shared" si="7"/>
        <v>5472467.6124020368</v>
      </c>
      <c r="Y84" s="84">
        <f t="shared" si="8"/>
        <v>2059968.5605173232</v>
      </c>
      <c r="Z84" s="84">
        <f t="shared" si="9"/>
        <v>1425445.1339380923</v>
      </c>
      <c r="AA84" s="84">
        <f t="shared" si="10"/>
        <v>788746.94460559427</v>
      </c>
    </row>
    <row r="85" spans="1:27" x14ac:dyDescent="0.35">
      <c r="A85">
        <v>2104</v>
      </c>
      <c r="B85">
        <v>2100</v>
      </c>
      <c r="C85">
        <f>'[2]Total Frequency Model'!L85</f>
        <v>2.6098741761533852</v>
      </c>
      <c r="D85" s="36">
        <f>'Total Cost'!B85/(1+Assumptions!$D$49)^($A85-2022)</f>
        <v>69121.063994424228</v>
      </c>
      <c r="E85" s="36">
        <f>'Total Cost'!C85/(1+Assumptions!$D$49)^($A85-2022)</f>
        <v>88678.57434943573</v>
      </c>
      <c r="F85" s="36">
        <f>'Total Cost'!D85/(1+Assumptions!$D$49)^($A85-2022)</f>
        <v>93500.974163000195</v>
      </c>
      <c r="G85" s="36">
        <f>'Total Cost'!E85/(1+Assumptions!$D$49)^($A85-2022)</f>
        <v>61485.597622947134</v>
      </c>
      <c r="H85" s="36">
        <f>'Total Cost'!F85/(1+Assumptions!$D$49)^($A85-2022)</f>
        <v>51171.020243934203</v>
      </c>
      <c r="I85" s="36">
        <f>'Total Cost'!G85/(1+Assumptions!$D$49)^($A85-2022)</f>
        <v>30675.821036285168</v>
      </c>
      <c r="J85" s="37">
        <f>'Total Cost'!H85/(1+Assumptions!$D$49)^($A85-2022)</f>
        <v>161151.5832446923</v>
      </c>
      <c r="K85" s="37">
        <f>'Total Cost'!I85/(1+Assumptions!$D$49)^($A85-2022)</f>
        <v>172046.98372022016</v>
      </c>
      <c r="L85" s="37">
        <f>'Total Cost'!J85/(1+Assumptions!$D$49)^($A85-2022)</f>
        <v>109186.54676253852</v>
      </c>
      <c r="M85" s="37">
        <f>'Total Cost'!K85/(1+Assumptions!$D$49)^($A85-2022)</f>
        <v>82559.917851281833</v>
      </c>
      <c r="N85" s="37">
        <f>'Total Cost'!L85/(1+Assumptions!$D$49)^($A85-2022)</f>
        <v>73341.370493013499</v>
      </c>
      <c r="O85" s="37">
        <f>'Total Cost'!M85/(1+Assumptions!$D$49)^($A85-2022)</f>
        <v>31212.310398105568</v>
      </c>
      <c r="P85" s="38">
        <f>'Total Cost'!N85/(1+Assumptions!$D$49)^($A85-2022)</f>
        <v>3734380.3078984013</v>
      </c>
      <c r="Q85" s="38">
        <f>'Total Cost'!O85/(1+Assumptions!$D$49)^($A85-2022)</f>
        <v>6746565.6692666635</v>
      </c>
      <c r="R85" s="38">
        <f>'Total Cost'!P85/(1+Assumptions!$D$49)^($A85-2022)</f>
        <v>5031065.2221701089</v>
      </c>
      <c r="S85" s="38">
        <f>'Total Cost'!Q85/(1+Assumptions!$D$49)^($A85-2022)</f>
        <v>1826884.8979031458</v>
      </c>
      <c r="T85" s="38">
        <f>'Total Cost'!R85/(1+Assumptions!$D$49)^($A85-2022)</f>
        <v>1239195.5448447648</v>
      </c>
      <c r="U85" s="38">
        <f>'Total Cost'!S85/(1+Assumptions!$D$49)^($A85-2022)</f>
        <v>692652.93984392378</v>
      </c>
      <c r="V85" s="84">
        <f t="shared" si="11"/>
        <v>3964652.9551375178</v>
      </c>
      <c r="W85" s="84">
        <f t="shared" si="6"/>
        <v>7007291.2273363192</v>
      </c>
      <c r="X85" s="84">
        <f t="shared" si="7"/>
        <v>5233752.7430956475</v>
      </c>
      <c r="Y85" s="84">
        <f t="shared" si="8"/>
        <v>1970930.4133773746</v>
      </c>
      <c r="Z85" s="84">
        <f t="shared" si="9"/>
        <v>1363707.9355817125</v>
      </c>
      <c r="AA85" s="84">
        <f t="shared" si="10"/>
        <v>754541.07127831457</v>
      </c>
    </row>
    <row r="86" spans="1:27" x14ac:dyDescent="0.35">
      <c r="A86">
        <v>2105</v>
      </c>
      <c r="B86">
        <v>2100</v>
      </c>
      <c r="C86">
        <f>'[2]Total Frequency Model'!L86</f>
        <v>2.6098741761533852</v>
      </c>
      <c r="D86" s="36">
        <f>'Total Cost'!B86/(1+Assumptions!$D$49)^($A86-2022)</f>
        <v>66527.307589607852</v>
      </c>
      <c r="E86" s="36">
        <f>'Total Cost'!C86/(1+Assumptions!$D$49)^($A86-2022)</f>
        <v>85350.925628527912</v>
      </c>
      <c r="F86" s="36">
        <f>'Total Cost'!D86/(1+Assumptions!$D$49)^($A86-2022)</f>
        <v>89992.365692919135</v>
      </c>
      <c r="G86" s="36">
        <f>'Total Cost'!E86/(1+Assumptions!$D$49)^($A86-2022)</f>
        <v>59178.36082098839</v>
      </c>
      <c r="H86" s="36">
        <f>'Total Cost'!F86/(1+Assumptions!$D$49)^($A86-2022)</f>
        <v>49250.836238818221</v>
      </c>
      <c r="I86" s="36">
        <f>'Total Cost'!G86/(1+Assumptions!$D$49)^($A86-2022)</f>
        <v>29524.715965155421</v>
      </c>
      <c r="J86" s="37">
        <f>'Total Cost'!H86/(1+Assumptions!$D$49)^($A86-2022)</f>
        <v>154010.45969073122</v>
      </c>
      <c r="K86" s="37">
        <f>'Total Cost'!I86/(1+Assumptions!$D$49)^($A86-2022)</f>
        <v>164426.72877948501</v>
      </c>
      <c r="L86" s="37">
        <f>'Total Cost'!J86/(1+Assumptions!$D$49)^($A86-2022)</f>
        <v>104353.81981876891</v>
      </c>
      <c r="M86" s="37">
        <f>'Total Cost'!K86/(1+Assumptions!$D$49)^($A86-2022)</f>
        <v>78917.307244496013</v>
      </c>
      <c r="N86" s="37">
        <f>'Total Cost'!L86/(1+Assumptions!$D$49)^($A86-2022)</f>
        <v>70101.666387427293</v>
      </c>
      <c r="O86" s="37">
        <f>'Total Cost'!M86/(1+Assumptions!$D$49)^($A86-2022)</f>
        <v>29832.440657548013</v>
      </c>
      <c r="P86" s="38">
        <f>'Total Cost'!N86/(1+Assumptions!$D$49)^($A86-2022)</f>
        <v>3570617.7833262621</v>
      </c>
      <c r="Q86" s="38">
        <f>'Total Cost'!O86/(1+Assumptions!$D$49)^($A86-2022)</f>
        <v>6451103.1056006625</v>
      </c>
      <c r="R86" s="38">
        <f>'Total Cost'!P86/(1+Assumptions!$D$49)^($A86-2022)</f>
        <v>4811140.5474339584</v>
      </c>
      <c r="S86" s="38">
        <f>'Total Cost'!Q86/(1+Assumptions!$D$49)^($A86-2022)</f>
        <v>1747660.7528590134</v>
      </c>
      <c r="T86" s="38">
        <f>'Total Cost'!R86/(1+Assumptions!$D$49)^($A86-2022)</f>
        <v>1185302.8151599024</v>
      </c>
      <c r="U86" s="38">
        <f>'Total Cost'!S86/(1+Assumptions!$D$49)^($A86-2022)</f>
        <v>662467.33786962426</v>
      </c>
      <c r="V86" s="84">
        <f t="shared" si="11"/>
        <v>3791155.5506066014</v>
      </c>
      <c r="W86" s="84">
        <f t="shared" si="6"/>
        <v>6700880.760008675</v>
      </c>
      <c r="X86" s="84">
        <f t="shared" si="7"/>
        <v>5005486.7329456462</v>
      </c>
      <c r="Y86" s="84">
        <f t="shared" si="8"/>
        <v>1885756.4209244978</v>
      </c>
      <c r="Z86" s="84">
        <f t="shared" si="9"/>
        <v>1304655.3177861481</v>
      </c>
      <c r="AA86" s="84">
        <f t="shared" si="10"/>
        <v>721824.49449232768</v>
      </c>
    </row>
    <row r="87" spans="1:27" x14ac:dyDescent="0.35">
      <c r="A87">
        <v>2106</v>
      </c>
      <c r="B87">
        <v>2100</v>
      </c>
      <c r="C87">
        <f>'[2]Total Frequency Model'!L87</f>
        <v>2.6098741761533852</v>
      </c>
      <c r="D87" s="36">
        <f>'Total Cost'!B87/(1+Assumptions!$D$49)^($A87-2022)</f>
        <v>64030.881461537065</v>
      </c>
      <c r="E87" s="36">
        <f>'Total Cost'!C87/(1+Assumptions!$D$49)^($A87-2022)</f>
        <v>82148.146371196781</v>
      </c>
      <c r="F87" s="36">
        <f>'Total Cost'!D87/(1+Assumptions!$D$49)^($A87-2022)</f>
        <v>86615.417170838889</v>
      </c>
      <c r="G87" s="36">
        <f>'Total Cost'!E87/(1+Assumptions!$D$49)^($A87-2022)</f>
        <v>56957.702695437045</v>
      </c>
      <c r="H87" s="36">
        <f>'Total Cost'!F87/(1+Assumptions!$D$49)^($A87-2022)</f>
        <v>47402.706818424725</v>
      </c>
      <c r="I87" s="36">
        <f>'Total Cost'!G87/(1+Assumptions!$D$49)^($A87-2022)</f>
        <v>28416.805919945713</v>
      </c>
      <c r="J87" s="37">
        <f>'Total Cost'!H87/(1+Assumptions!$D$49)^($A87-2022)</f>
        <v>147186.11420399151</v>
      </c>
      <c r="K87" s="37">
        <f>'Total Cost'!I87/(1+Assumptions!$D$49)^($A87-2022)</f>
        <v>157144.36123718997</v>
      </c>
      <c r="L87" s="37">
        <f>'Total Cost'!J87/(1+Assumptions!$D$49)^($A87-2022)</f>
        <v>99735.248097743912</v>
      </c>
      <c r="M87" s="37">
        <f>'Total Cost'!K87/(1+Assumptions!$D$49)^($A87-2022)</f>
        <v>75435.656727910231</v>
      </c>
      <c r="N87" s="37">
        <f>'Total Cost'!L87/(1+Assumptions!$D$49)^($A87-2022)</f>
        <v>67005.269885319663</v>
      </c>
      <c r="O87" s="37">
        <f>'Total Cost'!M87/(1+Assumptions!$D$49)^($A87-2022)</f>
        <v>28513.653792924026</v>
      </c>
      <c r="P87" s="38">
        <f>'Total Cost'!N87/(1+Assumptions!$D$49)^($A87-2022)</f>
        <v>3414057.8532217587</v>
      </c>
      <c r="Q87" s="38">
        <f>'Total Cost'!O87/(1+Assumptions!$D$49)^($A87-2022)</f>
        <v>6168619.6162142195</v>
      </c>
      <c r="R87" s="38">
        <f>'Total Cost'!P87/(1+Assumptions!$D$49)^($A87-2022)</f>
        <v>4600860.1007181751</v>
      </c>
      <c r="S87" s="38">
        <f>'Total Cost'!Q87/(1+Assumptions!$D$49)^($A87-2022)</f>
        <v>1671884.8842778807</v>
      </c>
      <c r="T87" s="38">
        <f>'Total Cost'!R87/(1+Assumptions!$D$49)^($A87-2022)</f>
        <v>1133762.1325640045</v>
      </c>
      <c r="U87" s="38">
        <f>'Total Cost'!S87/(1+Assumptions!$D$49)^($A87-2022)</f>
        <v>633601.67314558302</v>
      </c>
      <c r="V87" s="84">
        <f t="shared" si="11"/>
        <v>3625274.8488872871</v>
      </c>
      <c r="W87" s="84">
        <f t="shared" si="6"/>
        <v>6407912.1238226062</v>
      </c>
      <c r="X87" s="84">
        <f t="shared" si="7"/>
        <v>4787210.7659867583</v>
      </c>
      <c r="Y87" s="84">
        <f t="shared" si="8"/>
        <v>1804278.2437012279</v>
      </c>
      <c r="Z87" s="84">
        <f t="shared" si="9"/>
        <v>1248170.1092677489</v>
      </c>
      <c r="AA87" s="84">
        <f t="shared" si="10"/>
        <v>690532.13285845274</v>
      </c>
    </row>
    <row r="88" spans="1:27" x14ac:dyDescent="0.35">
      <c r="A88">
        <v>2107</v>
      </c>
      <c r="B88">
        <v>2100</v>
      </c>
      <c r="C88">
        <f>'[2]Total Frequency Model'!L88</f>
        <v>2.6098741761533852</v>
      </c>
      <c r="D88" s="36">
        <f>'Total Cost'!B88/(1+Assumptions!$D$49)^($A88-2022)</f>
        <v>61628.133307800657</v>
      </c>
      <c r="E88" s="36">
        <f>'Total Cost'!C88/(1+Assumptions!$D$49)^($A88-2022)</f>
        <v>79065.550871635744</v>
      </c>
      <c r="F88" s="36">
        <f>'Total Cost'!D88/(1+Assumptions!$D$49)^($A88-2022)</f>
        <v>83365.188079156695</v>
      </c>
      <c r="G88" s="36">
        <f>'Total Cost'!E88/(1+Assumptions!$D$49)^($A88-2022)</f>
        <v>54820.374395892453</v>
      </c>
      <c r="H88" s="36">
        <f>'Total Cost'!F88/(1+Assumptions!$D$49)^($A88-2022)</f>
        <v>45623.928146472579</v>
      </c>
      <c r="I88" s="36">
        <f>'Total Cost'!G88/(1+Assumptions!$D$49)^($A88-2022)</f>
        <v>27350.470014508432</v>
      </c>
      <c r="J88" s="37">
        <f>'Total Cost'!H88/(1+Assumptions!$D$49)^($A88-2022)</f>
        <v>140664.48149992712</v>
      </c>
      <c r="K88" s="37">
        <f>'Total Cost'!I88/(1+Assumptions!$D$49)^($A88-2022)</f>
        <v>150184.88422684459</v>
      </c>
      <c r="L88" s="37">
        <f>'Total Cost'!J88/(1+Assumptions!$D$49)^($A88-2022)</f>
        <v>95321.331652721841</v>
      </c>
      <c r="M88" s="37">
        <f>'Total Cost'!K88/(1+Assumptions!$D$49)^($A88-2022)</f>
        <v>72107.844084301934</v>
      </c>
      <c r="N88" s="37">
        <f>'Total Cost'!L88/(1+Assumptions!$D$49)^($A88-2022)</f>
        <v>64045.833893019277</v>
      </c>
      <c r="O88" s="37">
        <f>'Total Cost'!M88/(1+Assumptions!$D$49)^($A88-2022)</f>
        <v>27253.242682988544</v>
      </c>
      <c r="P88" s="38">
        <f>'Total Cost'!N88/(1+Assumptions!$D$49)^($A88-2022)</f>
        <v>3264382.8730258062</v>
      </c>
      <c r="Q88" s="38">
        <f>'Total Cost'!O88/(1+Assumptions!$D$49)^($A88-2022)</f>
        <v>5898543.4517421136</v>
      </c>
      <c r="R88" s="38">
        <f>'Total Cost'!P88/(1+Assumptions!$D$49)^($A88-2022)</f>
        <v>4399799.7123376681</v>
      </c>
      <c r="S88" s="38">
        <f>'Total Cost'!Q88/(1+Assumptions!$D$49)^($A88-2022)</f>
        <v>1599406.6834061719</v>
      </c>
      <c r="T88" s="38">
        <f>'Total Cost'!R88/(1+Assumptions!$D$49)^($A88-2022)</f>
        <v>1084470.5083997613</v>
      </c>
      <c r="U88" s="38">
        <f>'Total Cost'!S88/(1+Assumptions!$D$49)^($A88-2022)</f>
        <v>605998.04596129269</v>
      </c>
      <c r="V88" s="84">
        <f t="shared" si="11"/>
        <v>3466675.4878335339</v>
      </c>
      <c r="W88" s="84">
        <f t="shared" si="6"/>
        <v>6127793.886840594</v>
      </c>
      <c r="X88" s="84">
        <f t="shared" si="7"/>
        <v>4578486.2320695464</v>
      </c>
      <c r="Y88" s="84">
        <f t="shared" si="8"/>
        <v>1726334.9018863663</v>
      </c>
      <c r="Z88" s="84">
        <f t="shared" si="9"/>
        <v>1194140.2704392532</v>
      </c>
      <c r="AA88" s="84">
        <f t="shared" si="10"/>
        <v>660601.75865878968</v>
      </c>
    </row>
    <row r="89" spans="1:27" x14ac:dyDescent="0.35">
      <c r="A89">
        <v>2108</v>
      </c>
      <c r="B89">
        <v>2100</v>
      </c>
      <c r="C89">
        <f>'[2]Total Frequency Model'!L89</f>
        <v>2.6098741761533852</v>
      </c>
      <c r="D89" s="36">
        <f>'Total Cost'!B89/(1+Assumptions!$D$49)^($A89-2022)</f>
        <v>59315.547878026606</v>
      </c>
      <c r="E89" s="36">
        <f>'Total Cost'!C89/(1+Assumptions!$D$49)^($A89-2022)</f>
        <v>76098.629254367479</v>
      </c>
      <c r="F89" s="36">
        <f>'Total Cost'!D89/(1+Assumptions!$D$49)^($A89-2022)</f>
        <v>80236.92329236932</v>
      </c>
      <c r="G89" s="36">
        <f>'Total Cost'!E89/(1+Assumptions!$D$49)^($A89-2022)</f>
        <v>52763.248984523671</v>
      </c>
      <c r="H89" s="36">
        <f>'Total Cost'!F89/(1+Assumptions!$D$49)^($A89-2022)</f>
        <v>43911.897847686363</v>
      </c>
      <c r="I89" s="36">
        <f>'Total Cost'!G89/(1+Assumptions!$D$49)^($A89-2022)</f>
        <v>26324.148186178478</v>
      </c>
      <c r="J89" s="37">
        <f>'Total Cost'!H89/(1+Assumptions!$D$49)^($A89-2022)</f>
        <v>134432.12132312893</v>
      </c>
      <c r="K89" s="37">
        <f>'Total Cost'!I89/(1+Assumptions!$D$49)^($A89-2022)</f>
        <v>143533.96708468767</v>
      </c>
      <c r="L89" s="37">
        <f>'Total Cost'!J89/(1+Assumptions!$D$49)^($A89-2022)</f>
        <v>91102.992348135725</v>
      </c>
      <c r="M89" s="37">
        <f>'Total Cost'!K89/(1+Assumptions!$D$49)^($A89-2022)</f>
        <v>68927.06262554061</v>
      </c>
      <c r="N89" s="37">
        <f>'Total Cost'!L89/(1+Assumptions!$D$49)^($A89-2022)</f>
        <v>61217.292741746838</v>
      </c>
      <c r="O89" s="37">
        <f>'Total Cost'!M89/(1+Assumptions!$D$49)^($A89-2022)</f>
        <v>26048.620307377834</v>
      </c>
      <c r="P89" s="38">
        <f>'Total Cost'!N89/(1+Assumptions!$D$49)^($A89-2022)</f>
        <v>3121289.2416184004</v>
      </c>
      <c r="Q89" s="38">
        <f>'Total Cost'!O89/(1+Assumptions!$D$49)^($A89-2022)</f>
        <v>5640328.1144203329</v>
      </c>
      <c r="R89" s="38">
        <f>'Total Cost'!P89/(1+Assumptions!$D$49)^($A89-2022)</f>
        <v>4207553.9189974926</v>
      </c>
      <c r="S89" s="38">
        <f>'Total Cost'!Q89/(1+Assumptions!$D$49)^($A89-2022)</f>
        <v>1530082.1408725658</v>
      </c>
      <c r="T89" s="38">
        <f>'Total Cost'!R89/(1+Assumptions!$D$49)^($A89-2022)</f>
        <v>1037329.477357134</v>
      </c>
      <c r="U89" s="38">
        <f>'Total Cost'!S89/(1+Assumptions!$D$49)^($A89-2022)</f>
        <v>579601.10383687471</v>
      </c>
      <c r="V89" s="84">
        <f t="shared" si="11"/>
        <v>3315036.9108195561</v>
      </c>
      <c r="W89" s="84">
        <f t="shared" si="6"/>
        <v>5859960.7107593883</v>
      </c>
      <c r="X89" s="84">
        <f t="shared" si="7"/>
        <v>4378893.8346379977</v>
      </c>
      <c r="Y89" s="84">
        <f t="shared" si="8"/>
        <v>1651772.45248263</v>
      </c>
      <c r="Z89" s="84">
        <f t="shared" si="9"/>
        <v>1142458.6679465673</v>
      </c>
      <c r="AA89" s="84">
        <f t="shared" si="10"/>
        <v>631973.87233043101</v>
      </c>
    </row>
    <row r="90" spans="1:27" x14ac:dyDescent="0.35">
      <c r="A90">
        <v>2109</v>
      </c>
      <c r="B90">
        <v>2100</v>
      </c>
      <c r="C90">
        <f>'[2]Total Frequency Model'!L90</f>
        <v>2.6098741761533852</v>
      </c>
      <c r="D90" s="36">
        <f>'Total Cost'!B90/(1+Assumptions!$D$49)^($A90-2022)</f>
        <v>57089.74183102719</v>
      </c>
      <c r="E90" s="36">
        <f>'Total Cost'!C90/(1+Assumptions!$D$49)^($A90-2022)</f>
        <v>73243.040876240324</v>
      </c>
      <c r="F90" s="36">
        <f>'Total Cost'!D90/(1+Assumptions!$D$49)^($A90-2022)</f>
        <v>77226.046120265441</v>
      </c>
      <c r="G90" s="36">
        <f>'Total Cost'!E90/(1+Assumptions!$D$49)^($A90-2022)</f>
        <v>50783.316861320702</v>
      </c>
      <c r="H90" s="36">
        <f>'Total Cost'!F90/(1+Assumptions!$D$49)^($A90-2022)</f>
        <v>42264.111200489118</v>
      </c>
      <c r="I90" s="36">
        <f>'Total Cost'!G90/(1+Assumptions!$D$49)^($A90-2022)</f>
        <v>25336.33891338222</v>
      </c>
      <c r="J90" s="37">
        <f>'Total Cost'!H90/(1+Assumptions!$D$49)^($A90-2022)</f>
        <v>128476.19065220116</v>
      </c>
      <c r="K90" s="37">
        <f>'Total Cost'!I90/(1+Assumptions!$D$49)^($A90-2022)</f>
        <v>137177.91573235532</v>
      </c>
      <c r="L90" s="37">
        <f>'Total Cost'!J90/(1+Assumptions!$D$49)^($A90-2022)</f>
        <v>87071.555115134441</v>
      </c>
      <c r="M90" s="37">
        <f>'Total Cost'!K90/(1+Assumptions!$D$49)^($A90-2022)</f>
        <v>65886.80719889696</v>
      </c>
      <c r="N90" s="37">
        <f>'Total Cost'!L90/(1+Assumptions!$D$49)^($A90-2022)</f>
        <v>58513.849697172293</v>
      </c>
      <c r="O90" s="37">
        <f>'Total Cost'!M90/(1+Assumptions!$D$49)^($A90-2022)</f>
        <v>24897.314413459077</v>
      </c>
      <c r="P90" s="38">
        <f>'Total Cost'!N90/(1+Assumptions!$D$49)^($A90-2022)</f>
        <v>2984486.7790326471</v>
      </c>
      <c r="Q90" s="38">
        <f>'Total Cost'!O90/(1+Assumptions!$D$49)^($A90-2022)</f>
        <v>5393451.2402020693</v>
      </c>
      <c r="R90" s="38">
        <f>'Total Cost'!P90/(1+Assumptions!$D$49)^($A90-2022)</f>
        <v>4023735.1367650349</v>
      </c>
      <c r="S90" s="38">
        <f>'Total Cost'!Q90/(1+Assumptions!$D$49)^($A90-2022)</f>
        <v>1463773.5566461808</v>
      </c>
      <c r="T90" s="38">
        <f>'Total Cost'!R90/(1+Assumptions!$D$49)^($A90-2022)</f>
        <v>992244.89824242855</v>
      </c>
      <c r="U90" s="38">
        <f>'Total Cost'!S90/(1+Assumptions!$D$49)^($A90-2022)</f>
        <v>554357.92915871541</v>
      </c>
      <c r="V90" s="84">
        <f t="shared" si="11"/>
        <v>3170052.7115158755</v>
      </c>
      <c r="W90" s="84">
        <f t="shared" si="6"/>
        <v>5603872.1968106646</v>
      </c>
      <c r="X90" s="84">
        <f t="shared" si="7"/>
        <v>4188032.7380004348</v>
      </c>
      <c r="Y90" s="84">
        <f t="shared" si="8"/>
        <v>1580443.6807063986</v>
      </c>
      <c r="Z90" s="84">
        <f t="shared" si="9"/>
        <v>1093022.8591400899</v>
      </c>
      <c r="AA90" s="84">
        <f t="shared" si="10"/>
        <v>604591.58248555672</v>
      </c>
    </row>
    <row r="91" spans="1:27" x14ac:dyDescent="0.35">
      <c r="A91">
        <v>2110</v>
      </c>
      <c r="B91">
        <v>2110</v>
      </c>
      <c r="C91">
        <f>'[2]Total Frequency Model'!L91</f>
        <v>2.9097663271420009</v>
      </c>
      <c r="D91" s="36">
        <f>'Total Cost'!B91/(1+Assumptions!$D$49)^($A91-2022)</f>
        <v>58747.045886477383</v>
      </c>
      <c r="E91" s="36">
        <f>'Total Cost'!C91/(1+Assumptions!$D$49)^($A91-2022)</f>
        <v>75369.272048155093</v>
      </c>
      <c r="F91" s="36">
        <f>'Total Cost'!D91/(1+Assumptions!$D$49)^($A91-2022)</f>
        <v>79467.903156513974</v>
      </c>
      <c r="G91" s="36">
        <f>'Total Cost'!E91/(1+Assumptions!$D$49)^($A91-2022)</f>
        <v>52257.546631575817</v>
      </c>
      <c r="H91" s="36">
        <f>'Total Cost'!F91/(1+Assumptions!$D$49)^($A91-2022)</f>
        <v>43491.030094252637</v>
      </c>
      <c r="I91" s="36">
        <f>'Total Cost'!G91/(1+Assumptions!$D$49)^($A91-2022)</f>
        <v>26071.847883727365</v>
      </c>
      <c r="J91" s="37">
        <f>'Total Cost'!H91/(1+Assumptions!$D$49)^($A91-2022)</f>
        <v>131274.8932792081</v>
      </c>
      <c r="K91" s="37">
        <f>'Total Cost'!I91/(1+Assumptions!$D$49)^($A91-2022)</f>
        <v>140169.39058555022</v>
      </c>
      <c r="L91" s="37">
        <f>'Total Cost'!J91/(1+Assumptions!$D$49)^($A91-2022)</f>
        <v>88973.260282168951</v>
      </c>
      <c r="M91" s="37">
        <f>'Total Cost'!K91/(1+Assumptions!$D$49)^($A91-2022)</f>
        <v>67335.953328162723</v>
      </c>
      <c r="N91" s="37">
        <f>'Total Cost'!L91/(1+Assumptions!$D$49)^($A91-2022)</f>
        <v>59797.491901199683</v>
      </c>
      <c r="O91" s="37">
        <f>'Total Cost'!M91/(1+Assumptions!$D$49)^($A91-2022)</f>
        <v>25442.509520410709</v>
      </c>
      <c r="P91" s="38">
        <f>'Total Cost'!N91/(1+Assumptions!$D$49)^($A91-2022)</f>
        <v>3051029.8165234281</v>
      </c>
      <c r="Q91" s="38">
        <f>'Total Cost'!O91/(1+Assumptions!$D$49)^($A91-2022)</f>
        <v>5514045.8909280309</v>
      </c>
      <c r="R91" s="38">
        <f>'Total Cost'!P91/(1+Assumptions!$D$49)^($A91-2022)</f>
        <v>4114058.1166655021</v>
      </c>
      <c r="S91" s="38">
        <f>'Total Cost'!Q91/(1+Assumptions!$D$49)^($A91-2022)</f>
        <v>1497182.6580639717</v>
      </c>
      <c r="T91" s="38">
        <f>'Total Cost'!R91/(1+Assumptions!$D$49)^($A91-2022)</f>
        <v>1014758.366684877</v>
      </c>
      <c r="U91" s="38">
        <f>'Total Cost'!S91/(1+Assumptions!$D$49)^($A91-2022)</f>
        <v>566882.21543178405</v>
      </c>
      <c r="V91" s="84">
        <f t="shared" si="11"/>
        <v>3241051.7556891134</v>
      </c>
      <c r="W91" s="84">
        <f t="shared" si="6"/>
        <v>5729584.5535617359</v>
      </c>
      <c r="X91" s="84">
        <f t="shared" si="7"/>
        <v>4282499.2801041845</v>
      </c>
      <c r="Y91" s="84">
        <f t="shared" si="8"/>
        <v>1616776.1580237101</v>
      </c>
      <c r="Z91" s="84">
        <f t="shared" si="9"/>
        <v>1118046.8886803293</v>
      </c>
      <c r="AA91" s="84">
        <f t="shared" si="10"/>
        <v>618396.57283592212</v>
      </c>
    </row>
    <row r="92" spans="1:27" x14ac:dyDescent="0.35">
      <c r="A92">
        <v>2111</v>
      </c>
      <c r="B92">
        <v>2110</v>
      </c>
      <c r="C92">
        <f>'[2]Total Frequency Model'!L92</f>
        <v>2.9097663271420009</v>
      </c>
      <c r="D92" s="36">
        <f>'Total Cost'!B92/(1+Assumptions!$D$49)^($A92-2022)</f>
        <v>56542.572781949028</v>
      </c>
      <c r="E92" s="36">
        <f>'Total Cost'!C92/(1+Assumptions!$D$49)^($A92-2022)</f>
        <v>72541.052677616783</v>
      </c>
      <c r="F92" s="36">
        <f>'Total Cost'!D92/(1+Assumptions!$D$49)^($A92-2022)</f>
        <v>76485.883336822517</v>
      </c>
      <c r="G92" s="36">
        <f>'Total Cost'!E92/(1+Assumptions!$D$49)^($A92-2022)</f>
        <v>50296.590904873272</v>
      </c>
      <c r="H92" s="36">
        <f>'Total Cost'!F92/(1+Assumptions!$D$49)^($A92-2022)</f>
        <v>41859.03643934986</v>
      </c>
      <c r="I92" s="36">
        <f>'Total Cost'!G92/(1+Assumptions!$D$49)^($A92-2022)</f>
        <v>25093.506137725442</v>
      </c>
      <c r="J92" s="37">
        <f>'Total Cost'!H92/(1+Assumptions!$D$49)^($A92-2022)</f>
        <v>125459.42222381158</v>
      </c>
      <c r="K92" s="37">
        <f>'Total Cost'!I92/(1+Assumptions!$D$49)^($A92-2022)</f>
        <v>133962.98234757624</v>
      </c>
      <c r="L92" s="37">
        <f>'Total Cost'!J92/(1+Assumptions!$D$49)^($A92-2022)</f>
        <v>85036.507862620871</v>
      </c>
      <c r="M92" s="37">
        <f>'Total Cost'!K92/(1+Assumptions!$D$49)^($A92-2022)</f>
        <v>64366.306296142051</v>
      </c>
      <c r="N92" s="37">
        <f>'Total Cost'!L92/(1+Assumptions!$D$49)^($A92-2022)</f>
        <v>57157.098536981292</v>
      </c>
      <c r="O92" s="37">
        <f>'Total Cost'!M92/(1+Assumptions!$D$49)^($A92-2022)</f>
        <v>24318.132213093191</v>
      </c>
      <c r="P92" s="38">
        <f>'Total Cost'!N92/(1+Assumptions!$D$49)^($A92-2022)</f>
        <v>2917343.4459875547</v>
      </c>
      <c r="Q92" s="38">
        <f>'Total Cost'!O92/(1+Assumptions!$D$49)^($A92-2022)</f>
        <v>5272764.7319375882</v>
      </c>
      <c r="R92" s="38">
        <f>'Total Cost'!P92/(1+Assumptions!$D$49)^($A92-2022)</f>
        <v>3934376.9533085767</v>
      </c>
      <c r="S92" s="38">
        <f>'Total Cost'!Q92/(1+Assumptions!$D$49)^($A92-2022)</f>
        <v>1432321.7391141597</v>
      </c>
      <c r="T92" s="38">
        <f>'Total Cost'!R92/(1+Assumptions!$D$49)^($A92-2022)</f>
        <v>970669.05267854978</v>
      </c>
      <c r="U92" s="38">
        <f>'Total Cost'!S92/(1+Assumptions!$D$49)^($A92-2022)</f>
        <v>542200.70193866268</v>
      </c>
      <c r="V92" s="84">
        <f t="shared" si="11"/>
        <v>3099345.4409933155</v>
      </c>
      <c r="W92" s="84">
        <f t="shared" si="6"/>
        <v>5479268.7669627815</v>
      </c>
      <c r="X92" s="84">
        <f t="shared" si="7"/>
        <v>4095899.3445080202</v>
      </c>
      <c r="Y92" s="84">
        <f t="shared" si="8"/>
        <v>1546984.6363151751</v>
      </c>
      <c r="Z92" s="84">
        <f t="shared" si="9"/>
        <v>1069685.1876548808</v>
      </c>
      <c r="AA92" s="84">
        <f t="shared" si="10"/>
        <v>591612.34028948133</v>
      </c>
    </row>
    <row r="93" spans="1:27" x14ac:dyDescent="0.35">
      <c r="A93">
        <v>2112</v>
      </c>
      <c r="B93">
        <v>2110</v>
      </c>
      <c r="C93">
        <f>'[2]Total Frequency Model'!L93</f>
        <v>2.9097663271420009</v>
      </c>
      <c r="D93" s="36">
        <f>'Total Cost'!B93/(1+Assumptions!$D$49)^($A93-2022)</f>
        <v>54420.822163211356</v>
      </c>
      <c r="E93" s="36">
        <f>'Total Cost'!C93/(1+Assumptions!$D$49)^($A93-2022)</f>
        <v>69818.961767530855</v>
      </c>
      <c r="F93" s="36">
        <f>'Total Cost'!D93/(1+Assumptions!$D$49)^($A93-2022)</f>
        <v>73615.763313801406</v>
      </c>
      <c r="G93" s="36">
        <f>'Total Cost'!E93/(1+Assumptions!$D$49)^($A93-2022)</f>
        <v>48409.219714949642</v>
      </c>
      <c r="H93" s="36">
        <f>'Total Cost'!F93/(1+Assumptions!$D$49)^($A93-2022)</f>
        <v>40288.28307431539</v>
      </c>
      <c r="I93" s="36">
        <f>'Total Cost'!G93/(1+Assumptions!$D$49)^($A93-2022)</f>
        <v>24151.876502665506</v>
      </c>
      <c r="J93" s="37">
        <f>'Total Cost'!H93/(1+Assumptions!$D$49)^($A93-2022)</f>
        <v>119901.85580527289</v>
      </c>
      <c r="K93" s="37">
        <f>'Total Cost'!I93/(1+Assumptions!$D$49)^($A93-2022)</f>
        <v>128031.69439319531</v>
      </c>
      <c r="L93" s="37">
        <f>'Total Cost'!J93/(1+Assumptions!$D$49)^($A93-2022)</f>
        <v>81274.155213568461</v>
      </c>
      <c r="M93" s="37">
        <f>'Total Cost'!K93/(1+Assumptions!$D$49)^($A93-2022)</f>
        <v>61527.832145693479</v>
      </c>
      <c r="N93" s="37">
        <f>'Total Cost'!L93/(1+Assumptions!$D$49)^($A93-2022)</f>
        <v>54633.461406204762</v>
      </c>
      <c r="O93" s="37">
        <f>'Total Cost'!M93/(1+Assumptions!$D$49)^($A93-2022)</f>
        <v>23243.511508417083</v>
      </c>
      <c r="P93" s="38">
        <f>'Total Cost'!N93/(1+Assumptions!$D$49)^($A93-2022)</f>
        <v>2789532.4153818022</v>
      </c>
      <c r="Q93" s="38">
        <f>'Total Cost'!O93/(1+Assumptions!$D$49)^($A93-2022)</f>
        <v>5042074.2737160837</v>
      </c>
      <c r="R93" s="38">
        <f>'Total Cost'!P93/(1+Assumptions!$D$49)^($A93-2022)</f>
        <v>3762568.7983207465</v>
      </c>
      <c r="S93" s="38">
        <f>'Total Cost'!Q93/(1+Assumptions!$D$49)^($A93-2022)</f>
        <v>1370281.2388082633</v>
      </c>
      <c r="T93" s="38">
        <f>'Total Cost'!R93/(1+Assumptions!$D$49)^($A93-2022)</f>
        <v>928502.18741948809</v>
      </c>
      <c r="U93" s="38">
        <f>'Total Cost'!S93/(1+Assumptions!$D$49)^($A93-2022)</f>
        <v>518597.50413128722</v>
      </c>
      <c r="V93" s="84">
        <f t="shared" si="11"/>
        <v>2963855.0933502866</v>
      </c>
      <c r="W93" s="84">
        <f t="shared" si="6"/>
        <v>5239924.9298768099</v>
      </c>
      <c r="X93" s="84">
        <f t="shared" si="7"/>
        <v>3917458.7168481164</v>
      </c>
      <c r="Y93" s="84">
        <f t="shared" si="8"/>
        <v>1480218.2906689064</v>
      </c>
      <c r="Z93" s="84">
        <f t="shared" si="9"/>
        <v>1023423.9319000082</v>
      </c>
      <c r="AA93" s="84">
        <f t="shared" si="10"/>
        <v>565992.89214236976</v>
      </c>
    </row>
    <row r="94" spans="1:27" x14ac:dyDescent="0.35">
      <c r="A94">
        <v>2113</v>
      </c>
      <c r="B94">
        <v>2110</v>
      </c>
      <c r="C94">
        <f>'[2]Total Frequency Model'!L94</f>
        <v>2.9097663271420009</v>
      </c>
      <c r="D94" s="36">
        <f>'Total Cost'!B94/(1+Assumptions!$D$49)^($A94-2022)</f>
        <v>52378.689882773833</v>
      </c>
      <c r="E94" s="36">
        <f>'Total Cost'!C94/(1+Assumptions!$D$49)^($A94-2022)</f>
        <v>67199.016865109064</v>
      </c>
      <c r="F94" s="36">
        <f>'Total Cost'!D94/(1+Assumptions!$D$49)^($A94-2022)</f>
        <v>70853.344066232807</v>
      </c>
      <c r="G94" s="36">
        <f>'Total Cost'!E94/(1+Assumptions!$D$49)^($A94-2022)</f>
        <v>46592.671814327892</v>
      </c>
      <c r="H94" s="36">
        <f>'Total Cost'!F94/(1+Assumptions!$D$49)^($A94-2022)</f>
        <v>38776.471967479854</v>
      </c>
      <c r="I94" s="36">
        <f>'Total Cost'!G94/(1+Assumptions!$D$49)^($A94-2022)</f>
        <v>23245.581362703892</v>
      </c>
      <c r="J94" s="37">
        <f>'Total Cost'!H94/(1+Assumptions!$D$49)^($A94-2022)</f>
        <v>114590.74545244071</v>
      </c>
      <c r="K94" s="37">
        <f>'Total Cost'!I94/(1+Assumptions!$D$49)^($A94-2022)</f>
        <v>122363.31872213537</v>
      </c>
      <c r="L94" s="37">
        <f>'Total Cost'!J94/(1+Assumptions!$D$49)^($A94-2022)</f>
        <v>77678.467977738444</v>
      </c>
      <c r="M94" s="37">
        <f>'Total Cost'!K94/(1+Assumptions!$D$49)^($A94-2022)</f>
        <v>58814.728677042578</v>
      </c>
      <c r="N94" s="37">
        <f>'Total Cost'!L94/(1+Assumptions!$D$49)^($A94-2022)</f>
        <v>52221.410992138932</v>
      </c>
      <c r="O94" s="37">
        <f>'Total Cost'!M94/(1+Assumptions!$D$49)^($A94-2022)</f>
        <v>22216.442896911263</v>
      </c>
      <c r="P94" s="38">
        <f>'Total Cost'!N94/(1+Assumptions!$D$49)^($A94-2022)</f>
        <v>2667337.7941327738</v>
      </c>
      <c r="Q94" s="38">
        <f>'Total Cost'!O94/(1+Assumptions!$D$49)^($A94-2022)</f>
        <v>4821508.3151327595</v>
      </c>
      <c r="R94" s="38">
        <f>'Total Cost'!P94/(1+Assumptions!$D$49)^($A94-2022)</f>
        <v>3598287.6452094638</v>
      </c>
      <c r="S94" s="38">
        <f>'Total Cost'!Q94/(1+Assumptions!$D$49)^($A94-2022)</f>
        <v>1310938.0811970464</v>
      </c>
      <c r="T94" s="38">
        <f>'Total Cost'!R94/(1+Assumptions!$D$49)^($A94-2022)</f>
        <v>888173.6643220149</v>
      </c>
      <c r="U94" s="38">
        <f>'Total Cost'!S94/(1+Assumptions!$D$49)^($A94-2022)</f>
        <v>496025.35955260741</v>
      </c>
      <c r="V94" s="84">
        <f t="shared" si="11"/>
        <v>2834307.2294679885</v>
      </c>
      <c r="W94" s="84">
        <f t="shared" si="6"/>
        <v>5011070.650720004</v>
      </c>
      <c r="X94" s="84">
        <f t="shared" si="7"/>
        <v>3746819.4572534352</v>
      </c>
      <c r="Y94" s="84">
        <f t="shared" si="8"/>
        <v>1416345.481688417</v>
      </c>
      <c r="Z94" s="84">
        <f t="shared" si="9"/>
        <v>979171.54728163371</v>
      </c>
      <c r="AA94" s="84">
        <f t="shared" si="10"/>
        <v>541487.38381222251</v>
      </c>
    </row>
    <row r="95" spans="1:27" x14ac:dyDescent="0.35">
      <c r="A95">
        <v>2114</v>
      </c>
      <c r="B95">
        <v>2110</v>
      </c>
      <c r="C95">
        <f>'[2]Total Frequency Model'!L95</f>
        <v>2.9097663271420009</v>
      </c>
      <c r="D95" s="36">
        <f>'Total Cost'!B95/(1+Assumptions!$D$49)^($A95-2022)</f>
        <v>50413.188275763066</v>
      </c>
      <c r="E95" s="36">
        <f>'Total Cost'!C95/(1+Assumptions!$D$49)^($A95-2022)</f>
        <v>64677.384958440205</v>
      </c>
      <c r="F95" s="36">
        <f>'Total Cost'!D95/(1+Assumptions!$D$49)^($A95-2022)</f>
        <v>68194.584140470193</v>
      </c>
      <c r="G95" s="36">
        <f>'Total Cost'!E95/(1+Assumptions!$D$49)^($A95-2022)</f>
        <v>44844.289570882262</v>
      </c>
      <c r="H95" s="36">
        <f>'Total Cost'!F95/(1+Assumptions!$D$49)^($A95-2022)</f>
        <v>37321.391320429248</v>
      </c>
      <c r="I95" s="36">
        <f>'Total Cost'!G95/(1+Assumptions!$D$49)^($A95-2022)</f>
        <v>22373.294796801827</v>
      </c>
      <c r="J95" s="37">
        <f>'Total Cost'!H95/(1+Assumptions!$D$49)^($A95-2022)</f>
        <v>109515.15123760463</v>
      </c>
      <c r="K95" s="37">
        <f>'Total Cost'!I95/(1+Assumptions!$D$49)^($A95-2022)</f>
        <v>116946.18952980112</v>
      </c>
      <c r="L95" s="37">
        <f>'Total Cost'!J95/(1+Assumptions!$D$49)^($A95-2022)</f>
        <v>74242.055134355192</v>
      </c>
      <c r="M95" s="37">
        <f>'Total Cost'!K95/(1+Assumptions!$D$49)^($A95-2022)</f>
        <v>56221.45066179338</v>
      </c>
      <c r="N95" s="37">
        <f>'Total Cost'!L95/(1+Assumptions!$D$49)^($A95-2022)</f>
        <v>49916.006926464608</v>
      </c>
      <c r="O95" s="37">
        <f>'Total Cost'!M95/(1+Assumptions!$D$49)^($A95-2022)</f>
        <v>21234.819646338234</v>
      </c>
      <c r="P95" s="38">
        <f>'Total Cost'!N95/(1+Assumptions!$D$49)^($A95-2022)</f>
        <v>2550512.0920099416</v>
      </c>
      <c r="Q95" s="38">
        <f>'Total Cost'!O95/(1+Assumptions!$D$49)^($A95-2022)</f>
        <v>4610621.2314529801</v>
      </c>
      <c r="R95" s="38">
        <f>'Total Cost'!P95/(1+Assumptions!$D$49)^($A95-2022)</f>
        <v>3441202.7361687417</v>
      </c>
      <c r="S95" s="38">
        <f>'Total Cost'!Q95/(1+Assumptions!$D$49)^($A95-2022)</f>
        <v>1254174.5787848437</v>
      </c>
      <c r="T95" s="38">
        <f>'Total Cost'!R95/(1+Assumptions!$D$49)^($A95-2022)</f>
        <v>849603.0679282716</v>
      </c>
      <c r="U95" s="38">
        <f>'Total Cost'!S95/(1+Assumptions!$D$49)^($A95-2022)</f>
        <v>474439.083442309</v>
      </c>
      <c r="V95" s="84">
        <f t="shared" si="11"/>
        <v>2710440.4315233091</v>
      </c>
      <c r="W95" s="84">
        <f t="shared" si="6"/>
        <v>4792244.8059412213</v>
      </c>
      <c r="X95" s="84">
        <f t="shared" si="7"/>
        <v>3583639.3754435671</v>
      </c>
      <c r="Y95" s="84">
        <f t="shared" si="8"/>
        <v>1355240.3190175192</v>
      </c>
      <c r="Z95" s="84">
        <f t="shared" si="9"/>
        <v>936840.46617516549</v>
      </c>
      <c r="AA95" s="84">
        <f t="shared" si="10"/>
        <v>518047.19788544904</v>
      </c>
    </row>
    <row r="96" spans="1:27" x14ac:dyDescent="0.35">
      <c r="A96">
        <v>2115</v>
      </c>
      <c r="B96">
        <v>2110</v>
      </c>
      <c r="C96">
        <f>'[2]Total Frequency Model'!L96</f>
        <v>2.9097663271420009</v>
      </c>
      <c r="D96" s="36">
        <f>'Total Cost'!B96/(1+Assumptions!$D$49)^($A96-2022)</f>
        <v>48521.441788932032</v>
      </c>
      <c r="E96" s="36">
        <f>'Total Cost'!C96/(1+Assumptions!$D$49)^($A96-2022)</f>
        <v>62250.376868746134</v>
      </c>
      <c r="F96" s="36">
        <f>'Total Cost'!D96/(1+Assumptions!$D$49)^($A96-2022)</f>
        <v>65635.593737741394</v>
      </c>
      <c r="G96" s="36">
        <f>'Total Cost'!E96/(1+Assumptions!$D$49)^($A96-2022)</f>
        <v>43161.515079689547</v>
      </c>
      <c r="H96" s="36">
        <f>'Total Cost'!F96/(1+Assumptions!$D$49)^($A96-2022)</f>
        <v>35920.912332116357</v>
      </c>
      <c r="I96" s="36">
        <f>'Total Cost'!G96/(1+Assumptions!$D$49)^($A96-2022)</f>
        <v>21533.740638886506</v>
      </c>
      <c r="J96" s="37">
        <f>'Total Cost'!H96/(1+Assumptions!$D$49)^($A96-2022)</f>
        <v>104664.61926117772</v>
      </c>
      <c r="K96" s="37">
        <f>'Total Cost'!I96/(1+Assumptions!$D$49)^($A96-2022)</f>
        <v>111769.15910754298</v>
      </c>
      <c r="L96" s="37">
        <f>'Total Cost'!J96/(1+Assumptions!$D$49)^($A96-2022)</f>
        <v>70957.853745085158</v>
      </c>
      <c r="M96" s="37">
        <f>'Total Cost'!K96/(1+Assumptions!$D$49)^($A96-2022)</f>
        <v>53742.698449346695</v>
      </c>
      <c r="N96" s="37">
        <f>'Total Cost'!L96/(1+Assumptions!$D$49)^($A96-2022)</f>
        <v>47712.527821518001</v>
      </c>
      <c r="O96" s="37">
        <f>'Total Cost'!M96/(1+Assumptions!$D$49)^($A96-2022)</f>
        <v>20296.628460836459</v>
      </c>
      <c r="P96" s="38">
        <f>'Total Cost'!N96/(1+Assumptions!$D$49)^($A96-2022)</f>
        <v>2438818.7524803532</v>
      </c>
      <c r="Q96" s="38">
        <f>'Total Cost'!O96/(1+Assumptions!$D$49)^($A96-2022)</f>
        <v>4408987.0639741048</v>
      </c>
      <c r="R96" s="38">
        <f>'Total Cost'!P96/(1+Assumptions!$D$49)^($A96-2022)</f>
        <v>3290997.8883486968</v>
      </c>
      <c r="S96" s="38">
        <f>'Total Cost'!Q96/(1+Assumptions!$D$49)^($A96-2022)</f>
        <v>1199878.19589069</v>
      </c>
      <c r="T96" s="38">
        <f>'Total Cost'!R96/(1+Assumptions!$D$49)^($A96-2022)</f>
        <v>812713.5114502213</v>
      </c>
      <c r="U96" s="38">
        <f>'Total Cost'!S96/(1+Assumptions!$D$49)^($A96-2022)</f>
        <v>453795.47714790731</v>
      </c>
      <c r="V96" s="84">
        <f t="shared" si="11"/>
        <v>2592004.8135304628</v>
      </c>
      <c r="W96" s="84">
        <f t="shared" si="6"/>
        <v>4583006.5999503937</v>
      </c>
      <c r="X96" s="84">
        <f t="shared" si="7"/>
        <v>3427591.3358315234</v>
      </c>
      <c r="Y96" s="84">
        <f t="shared" si="8"/>
        <v>1296782.4094197261</v>
      </c>
      <c r="Z96" s="84">
        <f t="shared" si="9"/>
        <v>896346.9516038557</v>
      </c>
      <c r="AA96" s="84">
        <f t="shared" si="10"/>
        <v>495625.84624763025</v>
      </c>
    </row>
    <row r="97" spans="1:27" x14ac:dyDescent="0.35">
      <c r="A97">
        <v>2116</v>
      </c>
      <c r="B97">
        <v>2110</v>
      </c>
      <c r="C97">
        <f>'[2]Total Frequency Model'!L97</f>
        <v>2.9097663271420009</v>
      </c>
      <c r="D97" s="36">
        <f>'Total Cost'!B97/(1+Assumptions!$D$49)^($A97-2022)</f>
        <v>46700.68277369003</v>
      </c>
      <c r="E97" s="36">
        <f>'Total Cost'!C97/(1+Assumptions!$D$49)^($A97-2022)</f>
        <v>59914.441853067452</v>
      </c>
      <c r="F97" s="36">
        <f>'Total Cost'!D97/(1+Assumptions!$D$49)^($A97-2022)</f>
        <v>63172.629023324887</v>
      </c>
      <c r="G97" s="36">
        <f>'Total Cost'!E97/(1+Assumptions!$D$49)^($A97-2022)</f>
        <v>41541.886420782415</v>
      </c>
      <c r="H97" s="36">
        <f>'Total Cost'!F97/(1+Assumptions!$D$49)^($A97-2022)</f>
        <v>34572.986084398435</v>
      </c>
      <c r="I97" s="36">
        <f>'Total Cost'!G97/(1+Assumptions!$D$49)^($A97-2022)</f>
        <v>20725.690610804297</v>
      </c>
      <c r="J97" s="37">
        <f>'Total Cost'!H97/(1+Assumptions!$D$49)^($A97-2022)</f>
        <v>100029.16004257007</v>
      </c>
      <c r="K97" s="37">
        <f>'Total Cost'!I97/(1+Assumptions!$D$49)^($A97-2022)</f>
        <v>106821.57481487111</v>
      </c>
      <c r="L97" s="37">
        <f>'Total Cost'!J97/(1+Assumptions!$D$49)^($A97-2022)</f>
        <v>67819.114378212034</v>
      </c>
      <c r="M97" s="37">
        <f>'Total Cost'!K97/(1+Assumptions!$D$49)^($A97-2022)</f>
        <v>51373.407078985707</v>
      </c>
      <c r="N97" s="37">
        <f>'Total Cost'!L97/(1+Assumptions!$D$49)^($A97-2022)</f>
        <v>45606.461554103531</v>
      </c>
      <c r="O97" s="37">
        <f>'Total Cost'!M97/(1+Assumptions!$D$49)^($A97-2022)</f>
        <v>19399.945332938725</v>
      </c>
      <c r="P97" s="38">
        <f>'Total Cost'!N97/(1+Assumptions!$D$49)^($A97-2022)</f>
        <v>2332031.6685479726</v>
      </c>
      <c r="Q97" s="38">
        <f>'Total Cost'!O97/(1+Assumptions!$D$49)^($A97-2022)</f>
        <v>4216198.6500274604</v>
      </c>
      <c r="R97" s="38">
        <f>'Total Cost'!P97/(1+Assumptions!$D$49)^($A97-2022)</f>
        <v>3147370.8499616939</v>
      </c>
      <c r="S97" s="38">
        <f>'Total Cost'!Q97/(1+Assumptions!$D$49)^($A97-2022)</f>
        <v>1147941.3224311406</v>
      </c>
      <c r="T97" s="38">
        <f>'Total Cost'!R97/(1+Assumptions!$D$49)^($A97-2022)</f>
        <v>777431.48148093675</v>
      </c>
      <c r="U97" s="38">
        <f>'Total Cost'!S97/(1+Assumptions!$D$49)^($A97-2022)</f>
        <v>434053.24058345723</v>
      </c>
      <c r="V97" s="84">
        <f t="shared" si="11"/>
        <v>2478761.5113642327</v>
      </c>
      <c r="W97" s="84">
        <f t="shared" si="6"/>
        <v>4382934.6666953992</v>
      </c>
      <c r="X97" s="84">
        <f t="shared" si="7"/>
        <v>3278362.5933632306</v>
      </c>
      <c r="Y97" s="84">
        <f t="shared" si="8"/>
        <v>1240856.6159309088</v>
      </c>
      <c r="Z97" s="84">
        <f t="shared" si="9"/>
        <v>857610.92911943875</v>
      </c>
      <c r="AA97" s="84">
        <f t="shared" si="10"/>
        <v>474178.87652720022</v>
      </c>
    </row>
    <row r="98" spans="1:27" x14ac:dyDescent="0.35">
      <c r="A98">
        <v>2117</v>
      </c>
      <c r="B98">
        <v>2110</v>
      </c>
      <c r="C98">
        <f>'[2]Total Frequency Model'!L98</f>
        <v>2.9097663271420009</v>
      </c>
      <c r="D98" s="36">
        <f>'Total Cost'!B98/(1+Assumptions!$D$49)^($A98-2022)</f>
        <v>44948.247436998354</v>
      </c>
      <c r="E98" s="36">
        <f>'Total Cost'!C98/(1+Assumptions!$D$49)^($A98-2022)</f>
        <v>57666.162409482386</v>
      </c>
      <c r="F98" s="36">
        <f>'Total Cost'!D98/(1+Assumptions!$D$49)^($A98-2022)</f>
        <v>60802.086649272962</v>
      </c>
      <c r="G98" s="36">
        <f>'Total Cost'!E98/(1+Assumptions!$D$49)^($A98-2022)</f>
        <v>39983.03405732994</v>
      </c>
      <c r="H98" s="36">
        <f>'Total Cost'!F98/(1+Assumptions!$D$49)^($A98-2022)</f>
        <v>33275.640544444519</v>
      </c>
      <c r="I98" s="36">
        <f>'Total Cost'!G98/(1+Assumptions!$D$49)^($A98-2022)</f>
        <v>19947.96252533454</v>
      </c>
      <c r="J98" s="37">
        <f>'Total Cost'!H98/(1+Assumptions!$D$49)^($A98-2022)</f>
        <v>95599.227872460659</v>
      </c>
      <c r="K98" s="37">
        <f>'Total Cost'!I98/(1+Assumptions!$D$49)^($A98-2022)</f>
        <v>102093.25707590629</v>
      </c>
      <c r="L98" s="37">
        <f>'Total Cost'!J98/(1+Assumptions!$D$49)^($A98-2022)</f>
        <v>64819.387180866572</v>
      </c>
      <c r="M98" s="37">
        <f>'Total Cost'!K98/(1+Assumptions!$D$49)^($A98-2022)</f>
        <v>49108.735875166676</v>
      </c>
      <c r="N98" s="37">
        <f>'Total Cost'!L98/(1+Assumptions!$D$49)^($A98-2022)</f>
        <v>43593.495980805201</v>
      </c>
      <c r="O98" s="37">
        <f>'Total Cost'!M98/(1+Assumptions!$D$49)^($A98-2022)</f>
        <v>18542.931579890028</v>
      </c>
      <c r="P98" s="38">
        <f>'Total Cost'!N98/(1+Assumptions!$D$49)^($A98-2022)</f>
        <v>2229934.7200779179</v>
      </c>
      <c r="Q98" s="38">
        <f>'Total Cost'!O98/(1+Assumptions!$D$49)^($A98-2022)</f>
        <v>4031866.7915529935</v>
      </c>
      <c r="R98" s="38">
        <f>'Total Cost'!P98/(1+Assumptions!$D$49)^($A98-2022)</f>
        <v>3010032.6849009618</v>
      </c>
      <c r="S98" s="38">
        <f>'Total Cost'!Q98/(1+Assumptions!$D$49)^($A98-2022)</f>
        <v>1098261.0576646072</v>
      </c>
      <c r="T98" s="38">
        <f>'Total Cost'!R98/(1+Assumptions!$D$49)^($A98-2022)</f>
        <v>743686.68955802673</v>
      </c>
      <c r="U98" s="38">
        <f>'Total Cost'!S98/(1+Assumptions!$D$49)^($A98-2022)</f>
        <v>415172.88855659351</v>
      </c>
      <c r="V98" s="84">
        <f t="shared" si="11"/>
        <v>2370482.1953873769</v>
      </c>
      <c r="W98" s="84">
        <f t="shared" si="6"/>
        <v>4191626.2110383823</v>
      </c>
      <c r="X98" s="84">
        <f t="shared" si="7"/>
        <v>3135654.1587311015</v>
      </c>
      <c r="Y98" s="84">
        <f t="shared" si="8"/>
        <v>1187352.8275971038</v>
      </c>
      <c r="Z98" s="84">
        <f t="shared" si="9"/>
        <v>820555.82608327642</v>
      </c>
      <c r="AA98" s="84">
        <f t="shared" si="10"/>
        <v>453663.78266181808</v>
      </c>
    </row>
    <row r="99" spans="1:27" x14ac:dyDescent="0.35">
      <c r="A99">
        <v>2118</v>
      </c>
      <c r="B99">
        <v>2110</v>
      </c>
      <c r="C99">
        <f>'[2]Total Frequency Model'!L99</f>
        <v>2.9097663271420009</v>
      </c>
      <c r="D99" s="36">
        <f>'Total Cost'!B99/(1+Assumptions!$D$49)^($A99-2022)</f>
        <v>43261.571944208052</v>
      </c>
      <c r="E99" s="36">
        <f>'Total Cost'!C99/(1+Assumptions!$D$49)^($A99-2022)</f>
        <v>55502.249277259165</v>
      </c>
      <c r="F99" s="36">
        <f>'Total Cost'!D99/(1+Assumptions!$D$49)^($A99-2022)</f>
        <v>58520.498482669027</v>
      </c>
      <c r="G99" s="36">
        <f>'Total Cost'!E99/(1+Assumptions!$D$49)^($A99-2022)</f>
        <v>38482.677368975768</v>
      </c>
      <c r="H99" s="36">
        <f>'Total Cost'!F99/(1+Assumptions!$D$49)^($A99-2022)</f>
        <v>32026.977679626892</v>
      </c>
      <c r="I99" s="36">
        <f>'Total Cost'!G99/(1+Assumptions!$D$49)^($A99-2022)</f>
        <v>19199.41855663497</v>
      </c>
      <c r="J99" s="37">
        <f>'Total Cost'!H99/(1+Assumptions!$D$49)^($A99-2022)</f>
        <v>91365.701083669264</v>
      </c>
      <c r="K99" s="37">
        <f>'Total Cost'!I99/(1+Assumptions!$D$49)^($A99-2022)</f>
        <v>97574.478354482097</v>
      </c>
      <c r="L99" s="37">
        <f>'Total Cost'!J99/(1+Assumptions!$D$49)^($A99-2022)</f>
        <v>61952.508570479062</v>
      </c>
      <c r="M99" s="37">
        <f>'Total Cost'!K99/(1+Assumptions!$D$49)^($A99-2022)</f>
        <v>46944.058504551598</v>
      </c>
      <c r="N99" s="37">
        <f>'Total Cost'!L99/(1+Assumptions!$D$49)^($A99-2022)</f>
        <v>41669.510065618008</v>
      </c>
      <c r="O99" s="37">
        <f>'Total Cost'!M99/(1+Assumptions!$D$49)^($A99-2022)</f>
        <v>17723.830056070336</v>
      </c>
      <c r="P99" s="38">
        <f>'Total Cost'!N99/(1+Assumptions!$D$49)^($A99-2022)</f>
        <v>2132321.3316503586</v>
      </c>
      <c r="Q99" s="38">
        <f>'Total Cost'!O99/(1+Assumptions!$D$49)^($A99-2022)</f>
        <v>3855619.4605329977</v>
      </c>
      <c r="R99" s="38">
        <f>'Total Cost'!P99/(1+Assumptions!$D$49)^($A99-2022)</f>
        <v>2878707.1846064394</v>
      </c>
      <c r="S99" s="38">
        <f>'Total Cost'!Q99/(1+Assumptions!$D$49)^($A99-2022)</f>
        <v>1050739.0034574044</v>
      </c>
      <c r="T99" s="38">
        <f>'Total Cost'!R99/(1+Assumptions!$D$49)^($A99-2022)</f>
        <v>711411.93027610669</v>
      </c>
      <c r="U99" s="38">
        <f>'Total Cost'!S99/(1+Assumptions!$D$49)^($A99-2022)</f>
        <v>397116.67079256661</v>
      </c>
      <c r="V99" s="84">
        <f t="shared" si="11"/>
        <v>2266948.6046782359</v>
      </c>
      <c r="W99" s="84">
        <f t="shared" si="6"/>
        <v>4008696.1881647389</v>
      </c>
      <c r="X99" s="84">
        <f t="shared" si="7"/>
        <v>2999180.1916595874</v>
      </c>
      <c r="Y99" s="84">
        <f t="shared" si="8"/>
        <v>1136165.7393309318</v>
      </c>
      <c r="Z99" s="84">
        <f t="shared" si="9"/>
        <v>785108.41802135156</v>
      </c>
      <c r="AA99" s="84">
        <f t="shared" si="10"/>
        <v>434039.91940527194</v>
      </c>
    </row>
    <row r="100" spans="1:27" x14ac:dyDescent="0.35">
      <c r="A100">
        <v>2119</v>
      </c>
      <c r="B100">
        <v>2110</v>
      </c>
      <c r="C100">
        <f>'[2]Total Frequency Model'!L100</f>
        <v>2.9097663271420009</v>
      </c>
      <c r="D100" s="36">
        <f>'Total Cost'!B100/(1+Assumptions!$D$49)^($A100-2022)</f>
        <v>41638.188668138042</v>
      </c>
      <c r="E100" s="36">
        <f>'Total Cost'!C100/(1+Assumptions!$D$49)^($A100-2022)</f>
        <v>53419.536624626715</v>
      </c>
      <c r="F100" s="36">
        <f>'Total Cost'!D100/(1+Assumptions!$D$49)^($A100-2022)</f>
        <v>56324.526531706106</v>
      </c>
      <c r="G100" s="36">
        <f>'Total Cost'!E100/(1+Assumptions!$D$49)^($A100-2022)</f>
        <v>37038.621315262331</v>
      </c>
      <c r="H100" s="36">
        <f>'Total Cost'!F100/(1+Assumptions!$D$49)^($A100-2022)</f>
        <v>30825.170680675838</v>
      </c>
      <c r="I100" s="36">
        <f>'Total Cost'!G100/(1+Assumptions!$D$49)^($A100-2022)</f>
        <v>18478.963575588394</v>
      </c>
      <c r="J100" s="37">
        <f>'Total Cost'!H100/(1+Assumptions!$D$49)^($A100-2022)</f>
        <v>87319.863199736428</v>
      </c>
      <c r="K100" s="37">
        <f>'Total Cost'!I100/(1+Assumptions!$D$49)^($A100-2022)</f>
        <v>93255.943064344596</v>
      </c>
      <c r="L100" s="37">
        <f>'Total Cost'!J100/(1+Assumptions!$D$49)^($A100-2022)</f>
        <v>59212.588517905475</v>
      </c>
      <c r="M100" s="37">
        <f>'Total Cost'!K100/(1+Assumptions!$D$49)^($A100-2022)</f>
        <v>44874.953474273156</v>
      </c>
      <c r="N100" s="37">
        <f>'Total Cost'!L100/(1+Assumptions!$D$49)^($A100-2022)</f>
        <v>39830.565401574211</v>
      </c>
      <c r="O100" s="37">
        <f>'Total Cost'!M100/(1+Assumptions!$D$49)^($A100-2022)</f>
        <v>16940.961533692065</v>
      </c>
      <c r="P100" s="38">
        <f>'Total Cost'!N100/(1+Assumptions!$D$49)^($A100-2022)</f>
        <v>2038994.0500313707</v>
      </c>
      <c r="Q100" s="38">
        <f>'Total Cost'!O100/(1+Assumptions!$D$49)^($A100-2022)</f>
        <v>3687101.0396475648</v>
      </c>
      <c r="R100" s="38">
        <f>'Total Cost'!P100/(1+Assumptions!$D$49)^($A100-2022)</f>
        <v>2753130.305968842</v>
      </c>
      <c r="S100" s="38">
        <f>'Total Cost'!Q100/(1+Assumptions!$D$49)^($A100-2022)</f>
        <v>1005281.0666511724</v>
      </c>
      <c r="T100" s="38">
        <f>'Total Cost'!R100/(1+Assumptions!$D$49)^($A100-2022)</f>
        <v>680542.94565866364</v>
      </c>
      <c r="U100" s="38">
        <f>'Total Cost'!S100/(1+Assumptions!$D$49)^($A100-2022)</f>
        <v>379848.4954915485</v>
      </c>
      <c r="V100" s="84">
        <f t="shared" si="11"/>
        <v>2167952.1018992453</v>
      </c>
      <c r="W100" s="84">
        <f t="shared" si="6"/>
        <v>3833776.5193365361</v>
      </c>
      <c r="X100" s="84">
        <f t="shared" si="7"/>
        <v>2868667.4210184538</v>
      </c>
      <c r="Y100" s="84">
        <f t="shared" si="8"/>
        <v>1087194.6414407077</v>
      </c>
      <c r="Z100" s="84">
        <f t="shared" si="9"/>
        <v>751198.68174091366</v>
      </c>
      <c r="AA100" s="84">
        <f t="shared" si="10"/>
        <v>415268.42060082895</v>
      </c>
    </row>
    <row r="101" spans="1:27" x14ac:dyDescent="0.35">
      <c r="A101">
        <v>2120</v>
      </c>
      <c r="B101">
        <v>2120</v>
      </c>
      <c r="C101">
        <f>'[2]Total Frequency Model'!L101</f>
        <v>3.209658478130617</v>
      </c>
      <c r="D101" s="36">
        <f>'Total Cost'!B101/(1+Assumptions!$D$49)^($A101-2022)</f>
        <v>42754.349390418123</v>
      </c>
      <c r="E101" s="36">
        <f>'Total Cost'!C101/(1+Assumptions!$D$49)^($A101-2022)</f>
        <v>54851.510264451157</v>
      </c>
      <c r="F101" s="36">
        <f>'Total Cost'!D101/(1+Assumptions!$D$49)^($A101-2022)</f>
        <v>57834.371849829156</v>
      </c>
      <c r="G101" s="36">
        <f>'Total Cost'!E101/(1+Assumptions!$D$49)^($A101-2022)</f>
        <v>38031.485213569613</v>
      </c>
      <c r="H101" s="36">
        <f>'Total Cost'!F101/(1+Assumptions!$D$49)^($A101-2022)</f>
        <v>31651.475711511088</v>
      </c>
      <c r="I101" s="36">
        <f>'Total Cost'!G101/(1+Assumptions!$D$49)^($A101-2022)</f>
        <v>18974.313973654556</v>
      </c>
      <c r="J101" s="37">
        <f>'Total Cost'!H101/(1+Assumptions!$D$49)^($A101-2022)</f>
        <v>89031.337357652315</v>
      </c>
      <c r="K101" s="37">
        <f>'Total Cost'!I101/(1+Assumptions!$D$49)^($A101-2022)</f>
        <v>95086.058554450821</v>
      </c>
      <c r="L101" s="37">
        <f>'Total Cost'!J101/(1+Assumptions!$D$49)^($A101-2022)</f>
        <v>60376.692548841675</v>
      </c>
      <c r="M101" s="37">
        <f>'Total Cost'!K101/(1+Assumptions!$D$49)^($A101-2022)</f>
        <v>45764.406655524617</v>
      </c>
      <c r="N101" s="37">
        <f>'Total Cost'!L101/(1+Assumptions!$D$49)^($A101-2022)</f>
        <v>40617.657856243684</v>
      </c>
      <c r="O101" s="37">
        <f>'Total Cost'!M101/(1+Assumptions!$D$49)^($A101-2022)</f>
        <v>17275.02879821914</v>
      </c>
      <c r="P101" s="38">
        <f>'Total Cost'!N101/(1+Assumptions!$D$49)^($A101-2022)</f>
        <v>2080084.6977357978</v>
      </c>
      <c r="Q101" s="38">
        <f>'Total Cost'!O101/(1+Assumptions!$D$49)^($A101-2022)</f>
        <v>3761644.5039604008</v>
      </c>
      <c r="R101" s="38">
        <f>'Total Cost'!P101/(1+Assumptions!$D$49)^($A101-2022)</f>
        <v>2809040.4058888373</v>
      </c>
      <c r="S101" s="38">
        <f>'Total Cost'!Q101/(1+Assumptions!$D$49)^($A101-2022)</f>
        <v>1026082.9720267975</v>
      </c>
      <c r="T101" s="38">
        <f>'Total Cost'!R101/(1+Assumptions!$D$49)^($A101-2022)</f>
        <v>694531.79817514657</v>
      </c>
      <c r="U101" s="38">
        <f>'Total Cost'!S101/(1+Assumptions!$D$49)^($A101-2022)</f>
        <v>387618.7785620084</v>
      </c>
      <c r="V101" s="84">
        <f t="shared" si="11"/>
        <v>2211870.3844838683</v>
      </c>
      <c r="W101" s="84">
        <f t="shared" si="6"/>
        <v>3911582.072779303</v>
      </c>
      <c r="X101" s="84">
        <f t="shared" si="7"/>
        <v>2927251.4702875083</v>
      </c>
      <c r="Y101" s="84">
        <f t="shared" si="8"/>
        <v>1109878.8638958917</v>
      </c>
      <c r="Z101" s="84">
        <f t="shared" si="9"/>
        <v>766800.93174290133</v>
      </c>
      <c r="AA101" s="84">
        <f t="shared" si="10"/>
        <v>423868.1213338821</v>
      </c>
    </row>
    <row r="102" spans="1:27" x14ac:dyDescent="0.35">
      <c r="A102">
        <v>2121</v>
      </c>
      <c r="B102">
        <v>2120</v>
      </c>
      <c r="C102">
        <f>'[2]Total Frequency Model'!L102</f>
        <v>3.209658478130617</v>
      </c>
      <c r="D102" s="36">
        <f>'Total Cost'!B102/(1+Assumptions!$D$49)^($A102-2022)</f>
        <v>41149.999556131726</v>
      </c>
      <c r="E102" s="36">
        <f>'Total Cost'!C102/(1+Assumptions!$D$49)^($A102-2022)</f>
        <v>52793.21648480466</v>
      </c>
      <c r="F102" s="36">
        <f>'Total Cost'!D102/(1+Assumptions!$D$49)^($A102-2022)</f>
        <v>55664.146686395237</v>
      </c>
      <c r="G102" s="36">
        <f>'Total Cost'!E102/(1+Assumptions!$D$49)^($A102-2022)</f>
        <v>36604.360070279967</v>
      </c>
      <c r="H102" s="36">
        <f>'Total Cost'!F102/(1+Assumptions!$D$49)^($A102-2022)</f>
        <v>30463.759361322322</v>
      </c>
      <c r="I102" s="36">
        <f>'Total Cost'!G102/(1+Assumptions!$D$49)^($A102-2022)</f>
        <v>18262.306004562335</v>
      </c>
      <c r="J102" s="37">
        <f>'Total Cost'!H102/(1+Assumptions!$D$49)^($A102-2022)</f>
        <v>85089.283520253273</v>
      </c>
      <c r="K102" s="37">
        <f>'Total Cost'!I102/(1+Assumptions!$D$49)^($A102-2022)</f>
        <v>90878.122253949667</v>
      </c>
      <c r="L102" s="37">
        <f>'Total Cost'!J102/(1+Assumptions!$D$49)^($A102-2022)</f>
        <v>57706.779281668008</v>
      </c>
      <c r="M102" s="37">
        <f>'Total Cost'!K102/(1+Assumptions!$D$49)^($A102-2022)</f>
        <v>43747.600109354251</v>
      </c>
      <c r="N102" s="37">
        <f>'Total Cost'!L102/(1+Assumptions!$D$49)^($A102-2022)</f>
        <v>38825.381953526252</v>
      </c>
      <c r="O102" s="37">
        <f>'Total Cost'!M102/(1+Assumptions!$D$49)^($A102-2022)</f>
        <v>16512.08340656678</v>
      </c>
      <c r="P102" s="38">
        <f>'Total Cost'!N102/(1+Assumptions!$D$49)^($A102-2022)</f>
        <v>1989069.5142716726</v>
      </c>
      <c r="Q102" s="38">
        <f>'Total Cost'!O102/(1+Assumptions!$D$49)^($A102-2022)</f>
        <v>3597281.4987356714</v>
      </c>
      <c r="R102" s="38">
        <f>'Total Cost'!P102/(1+Assumptions!$D$49)^($A102-2022)</f>
        <v>2686539.7854220867</v>
      </c>
      <c r="S102" s="38">
        <f>'Total Cost'!Q102/(1+Assumptions!$D$49)^($A102-2022)</f>
        <v>981707.05344380706</v>
      </c>
      <c r="T102" s="38">
        <f>'Total Cost'!R102/(1+Assumptions!$D$49)^($A102-2022)</f>
        <v>664405.26155801618</v>
      </c>
      <c r="U102" s="38">
        <f>'Total Cost'!S102/(1+Assumptions!$D$49)^($A102-2022)</f>
        <v>370769.02093466342</v>
      </c>
      <c r="V102" s="84">
        <f t="shared" si="11"/>
        <v>2115308.7973480574</v>
      </c>
      <c r="W102" s="84">
        <f t="shared" si="6"/>
        <v>3740952.8374744258</v>
      </c>
      <c r="X102" s="84">
        <f t="shared" si="7"/>
        <v>2799910.7113901498</v>
      </c>
      <c r="Y102" s="84">
        <f t="shared" si="8"/>
        <v>1062059.0136234413</v>
      </c>
      <c r="Z102" s="84">
        <f t="shared" si="9"/>
        <v>733694.40287286474</v>
      </c>
      <c r="AA102" s="84">
        <f t="shared" si="10"/>
        <v>405543.41034579254</v>
      </c>
    </row>
    <row r="103" spans="1:27" x14ac:dyDescent="0.35">
      <c r="A103">
        <v>2122</v>
      </c>
      <c r="B103">
        <v>2120</v>
      </c>
      <c r="C103">
        <f>'[2]Total Frequency Model'!L103</f>
        <v>3.209658478130617</v>
      </c>
      <c r="D103" s="36">
        <f>'Total Cost'!B103/(1+Assumptions!$D$49)^($A103-2022)</f>
        <v>39605.852681952863</v>
      </c>
      <c r="E103" s="36">
        <f>'Total Cost'!C103/(1+Assumptions!$D$49)^($A103-2022)</f>
        <v>50812.159836148829</v>
      </c>
      <c r="F103" s="36">
        <f>'Total Cost'!D103/(1+Assumptions!$D$49)^($A103-2022)</f>
        <v>53575.358860471111</v>
      </c>
      <c r="G103" s="36">
        <f>'Total Cost'!E103/(1+Assumptions!$D$49)^($A103-2022)</f>
        <v>35230.787560109238</v>
      </c>
      <c r="H103" s="36">
        <f>'Total Cost'!F103/(1+Assumptions!$D$49)^($A103-2022)</f>
        <v>29320.611869197659</v>
      </c>
      <c r="I103" s="36">
        <f>'Total Cost'!G103/(1+Assumptions!$D$49)^($A103-2022)</f>
        <v>17577.016015827918</v>
      </c>
      <c r="J103" s="37">
        <f>'Total Cost'!H103/(1+Assumptions!$D$49)^($A103-2022)</f>
        <v>81321.972026646617</v>
      </c>
      <c r="K103" s="37">
        <f>'Total Cost'!I103/(1+Assumptions!$D$49)^($A103-2022)</f>
        <v>86856.627443622245</v>
      </c>
      <c r="L103" s="37">
        <f>'Total Cost'!J103/(1+Assumptions!$D$49)^($A103-2022)</f>
        <v>55155.083475896572</v>
      </c>
      <c r="M103" s="37">
        <f>'Total Cost'!K103/(1+Assumptions!$D$49)^($A103-2022)</f>
        <v>41819.819262594334</v>
      </c>
      <c r="N103" s="37">
        <f>'Total Cost'!L103/(1+Assumptions!$D$49)^($A103-2022)</f>
        <v>37112.310928539933</v>
      </c>
      <c r="O103" s="37">
        <f>'Total Cost'!M103/(1+Assumptions!$D$49)^($A103-2022)</f>
        <v>15782.881071515199</v>
      </c>
      <c r="P103" s="38">
        <f>'Total Cost'!N103/(1+Assumptions!$D$49)^($A103-2022)</f>
        <v>1902049.1431892733</v>
      </c>
      <c r="Q103" s="38">
        <f>'Total Cost'!O103/(1+Assumptions!$D$49)^($A103-2022)</f>
        <v>3440123.3114902126</v>
      </c>
      <c r="R103" s="38">
        <f>'Total Cost'!P103/(1+Assumptions!$D$49)^($A103-2022)</f>
        <v>2569399.210959658</v>
      </c>
      <c r="S103" s="38">
        <f>'Total Cost'!Q103/(1+Assumptions!$D$49)^($A103-2022)</f>
        <v>939257.6539526307</v>
      </c>
      <c r="T103" s="38">
        <f>'Total Cost'!R103/(1+Assumptions!$D$49)^($A103-2022)</f>
        <v>635590.31531787559</v>
      </c>
      <c r="U103" s="38">
        <f>'Total Cost'!S103/(1+Assumptions!$D$49)^($A103-2022)</f>
        <v>354654.31893925631</v>
      </c>
      <c r="V103" s="84">
        <f t="shared" si="11"/>
        <v>2022976.9678978729</v>
      </c>
      <c r="W103" s="84">
        <f t="shared" si="6"/>
        <v>3577792.0987699837</v>
      </c>
      <c r="X103" s="84">
        <f t="shared" si="7"/>
        <v>2678129.6532960255</v>
      </c>
      <c r="Y103" s="84">
        <f t="shared" si="8"/>
        <v>1016308.2607753343</v>
      </c>
      <c r="Z103" s="84">
        <f t="shared" si="9"/>
        <v>702023.23811561312</v>
      </c>
      <c r="AA103" s="84">
        <f t="shared" si="10"/>
        <v>388014.2160265994</v>
      </c>
    </row>
    <row r="104" spans="1:27" x14ac:dyDescent="0.35">
      <c r="A104">
        <v>2123</v>
      </c>
      <c r="B104">
        <v>2120</v>
      </c>
      <c r="C104">
        <f>'[2]Total Frequency Model'!L104</f>
        <v>3.209658478130617</v>
      </c>
      <c r="D104" s="36">
        <f>'Total Cost'!B104/(1+Assumptions!$D$49)^($A104-2022)</f>
        <v>38119.64966183855</v>
      </c>
      <c r="E104" s="36">
        <f>'Total Cost'!C104/(1+Assumptions!$D$49)^($A104-2022)</f>
        <v>48905.442008017671</v>
      </c>
      <c r="F104" s="36">
        <f>'Total Cost'!D104/(1+Assumptions!$D$49)^($A104-2022)</f>
        <v>51564.952449541284</v>
      </c>
      <c r="G104" s="36">
        <f>'Total Cost'!E104/(1+Assumptions!$D$49)^($A104-2022)</f>
        <v>33908.758129426154</v>
      </c>
      <c r="H104" s="36">
        <f>'Total Cost'!F104/(1+Assumptions!$D$49)^($A104-2022)</f>
        <v>28220.360796167293</v>
      </c>
      <c r="I104" s="36">
        <f>'Total Cost'!G104/(1+Assumptions!$D$49)^($A104-2022)</f>
        <v>16917.441419691913</v>
      </c>
      <c r="J104" s="37">
        <f>'Total Cost'!H104/(1+Assumptions!$D$49)^($A104-2022)</f>
        <v>77721.649084539269</v>
      </c>
      <c r="K104" s="37">
        <f>'Total Cost'!I104/(1+Assumptions!$D$49)^($A104-2022)</f>
        <v>83013.304625643563</v>
      </c>
      <c r="L104" s="37">
        <f>'Total Cost'!J104/(1+Assumptions!$D$49)^($A104-2022)</f>
        <v>52716.364766731742</v>
      </c>
      <c r="M104" s="37">
        <f>'Total Cost'!K104/(1+Assumptions!$D$49)^($A104-2022)</f>
        <v>39977.128554638977</v>
      </c>
      <c r="N104" s="37">
        <f>'Total Cost'!L104/(1+Assumptions!$D$49)^($A104-2022)</f>
        <v>35474.939797143517</v>
      </c>
      <c r="O104" s="37">
        <f>'Total Cost'!M104/(1+Assumptions!$D$49)^($A104-2022)</f>
        <v>15085.92753659763</v>
      </c>
      <c r="P104" s="38">
        <f>'Total Cost'!N104/(1+Assumptions!$D$49)^($A104-2022)</f>
        <v>1818847.7404224041</v>
      </c>
      <c r="Q104" s="38">
        <f>'Total Cost'!O104/(1+Assumptions!$D$49)^($A104-2022)</f>
        <v>3289853.1797008724</v>
      </c>
      <c r="R104" s="38">
        <f>'Total Cost'!P104/(1+Assumptions!$D$49)^($A104-2022)</f>
        <v>2457383.422204054</v>
      </c>
      <c r="S104" s="38">
        <f>'Total Cost'!Q104/(1+Assumptions!$D$49)^($A104-2022)</f>
        <v>898650.83331777458</v>
      </c>
      <c r="T104" s="38">
        <f>'Total Cost'!R104/(1+Assumptions!$D$49)^($A104-2022)</f>
        <v>608029.66081631591</v>
      </c>
      <c r="U104" s="38">
        <f>'Total Cost'!S104/(1+Assumptions!$D$49)^($A104-2022)</f>
        <v>339242.4999140593</v>
      </c>
      <c r="V104" s="84">
        <f t="shared" si="11"/>
        <v>1934689.0391687821</v>
      </c>
      <c r="W104" s="84">
        <f t="shared" si="6"/>
        <v>3421771.9263345338</v>
      </c>
      <c r="X104" s="84">
        <f t="shared" si="7"/>
        <v>2561664.7394203269</v>
      </c>
      <c r="Y104" s="84">
        <f t="shared" si="8"/>
        <v>972536.72000183968</v>
      </c>
      <c r="Z104" s="84">
        <f t="shared" si="9"/>
        <v>671724.96140962676</v>
      </c>
      <c r="AA104" s="84">
        <f t="shared" si="10"/>
        <v>371245.86887034884</v>
      </c>
    </row>
    <row r="105" spans="1:27" x14ac:dyDescent="0.35">
      <c r="A105">
        <v>2124</v>
      </c>
      <c r="B105">
        <v>2120</v>
      </c>
      <c r="C105">
        <f>'[2]Total Frequency Model'!L105</f>
        <v>3.209658478130617</v>
      </c>
      <c r="D105" s="36">
        <f>'Total Cost'!B105/(1+Assumptions!$D$49)^($A105-2022)</f>
        <v>36689.216162323472</v>
      </c>
      <c r="E105" s="36">
        <f>'Total Cost'!C105/(1+Assumptions!$D$49)^($A105-2022)</f>
        <v>47070.273448562279</v>
      </c>
      <c r="F105" s="36">
        <f>'Total Cost'!D105/(1+Assumptions!$D$49)^($A105-2022)</f>
        <v>49629.986204073211</v>
      </c>
      <c r="G105" s="36">
        <f>'Total Cost'!E105/(1+Assumptions!$D$49)^($A105-2022)</f>
        <v>32636.337632764484</v>
      </c>
      <c r="H105" s="36">
        <f>'Total Cost'!F105/(1+Assumptions!$D$49)^($A105-2022)</f>
        <v>27161.396461254968</v>
      </c>
      <c r="I105" s="36">
        <f>'Total Cost'!G105/(1+Assumptions!$D$49)^($A105-2022)</f>
        <v>16282.617250333478</v>
      </c>
      <c r="J105" s="37">
        <f>'Total Cost'!H105/(1+Assumptions!$D$49)^($A105-2022)</f>
        <v>74280.905267782349</v>
      </c>
      <c r="K105" s="37">
        <f>'Total Cost'!I105/(1+Assumptions!$D$49)^($A105-2022)</f>
        <v>79340.251437789193</v>
      </c>
      <c r="L105" s="37">
        <f>'Total Cost'!J105/(1+Assumptions!$D$49)^($A105-2022)</f>
        <v>50385.615320629317</v>
      </c>
      <c r="M105" s="37">
        <f>'Total Cost'!K105/(1+Assumptions!$D$49)^($A105-2022)</f>
        <v>38215.766633365653</v>
      </c>
      <c r="N105" s="37">
        <f>'Total Cost'!L105/(1+Assumptions!$D$49)^($A105-2022)</f>
        <v>33909.918865123051</v>
      </c>
      <c r="O105" s="37">
        <f>'Total Cost'!M105/(1+Assumptions!$D$49)^($A105-2022)</f>
        <v>14419.794790640986</v>
      </c>
      <c r="P105" s="38">
        <f>'Total Cost'!N105/(1+Assumptions!$D$49)^($A105-2022)</f>
        <v>1739297.2227290042</v>
      </c>
      <c r="Q105" s="38">
        <f>'Total Cost'!O105/(1+Assumptions!$D$49)^($A105-2022)</f>
        <v>3146168.3056799266</v>
      </c>
      <c r="R105" s="38">
        <f>'Total Cost'!P105/(1+Assumptions!$D$49)^($A105-2022)</f>
        <v>2350267.5145168831</v>
      </c>
      <c r="S105" s="38">
        <f>'Total Cost'!Q105/(1+Assumptions!$D$49)^($A105-2022)</f>
        <v>859806.32110014732</v>
      </c>
      <c r="T105" s="38">
        <f>'Total Cost'!R105/(1+Assumptions!$D$49)^($A105-2022)</f>
        <v>581668.51065690292</v>
      </c>
      <c r="U105" s="38">
        <f>'Total Cost'!S105/(1+Assumptions!$D$49)^($A105-2022)</f>
        <v>324502.8037147352</v>
      </c>
      <c r="V105" s="84">
        <f t="shared" si="11"/>
        <v>1850267.34415911</v>
      </c>
      <c r="W105" s="84">
        <f t="shared" si="6"/>
        <v>3272578.8305662782</v>
      </c>
      <c r="X105" s="84">
        <f t="shared" si="7"/>
        <v>2450283.1160415858</v>
      </c>
      <c r="Y105" s="84">
        <f t="shared" si="8"/>
        <v>930658.42536627746</v>
      </c>
      <c r="Z105" s="84">
        <f t="shared" si="9"/>
        <v>642739.8259832809</v>
      </c>
      <c r="AA105" s="84">
        <f t="shared" si="10"/>
        <v>355205.21575570968</v>
      </c>
    </row>
    <row r="106" spans="1:27" x14ac:dyDescent="0.35">
      <c r="A106">
        <v>2125</v>
      </c>
      <c r="B106">
        <v>2120</v>
      </c>
      <c r="C106">
        <f>'[2]Total Frequency Model'!L106</f>
        <v>3.209658478130617</v>
      </c>
      <c r="D106" s="36">
        <f>'Total Cost'!B106/(1+Assumptions!$D$49)^($A106-2022)</f>
        <v>35312.459441443192</v>
      </c>
      <c r="E106" s="36">
        <f>'Total Cost'!C106/(1+Assumptions!$D$49)^($A106-2022)</f>
        <v>45303.969283401922</v>
      </c>
      <c r="F106" s="36">
        <f>'Total Cost'!D106/(1+Assumptions!$D$49)^($A106-2022)</f>
        <v>47767.629244432836</v>
      </c>
      <c r="G106" s="36">
        <f>'Total Cost'!E106/(1+Assumptions!$D$49)^($A106-2022)</f>
        <v>31411.664503144239</v>
      </c>
      <c r="H106" s="36">
        <f>'Total Cost'!F106/(1+Assumptions!$D$49)^($A106-2022)</f>
        <v>26142.169586494761</v>
      </c>
      <c r="I106" s="36">
        <f>'Total Cost'!G106/(1+Assumptions!$D$49)^($A106-2022)</f>
        <v>15671.614752113355</v>
      </c>
      <c r="J106" s="37">
        <f>'Total Cost'!H106/(1+Assumptions!$D$49)^($A106-2022)</f>
        <v>70992.660210009679</v>
      </c>
      <c r="K106" s="37">
        <f>'Total Cost'!I106/(1+Assumptions!$D$49)^($A106-2022)</f>
        <v>75829.916340297263</v>
      </c>
      <c r="L106" s="37">
        <f>'Total Cost'!J106/(1+Assumptions!$D$49)^($A106-2022)</f>
        <v>48158.049507896823</v>
      </c>
      <c r="M106" s="37">
        <f>'Total Cost'!K106/(1+Assumptions!$D$49)^($A106-2022)</f>
        <v>36532.138634715462</v>
      </c>
      <c r="N106" s="37">
        <f>'Total Cost'!L106/(1+Assumptions!$D$49)^($A106-2022)</f>
        <v>32414.046840630268</v>
      </c>
      <c r="O106" s="37">
        <f>'Total Cost'!M106/(1+Assumptions!$D$49)^($A106-2022)</f>
        <v>13783.118127956457</v>
      </c>
      <c r="P106" s="38">
        <f>'Total Cost'!N106/(1+Assumptions!$D$49)^($A106-2022)</f>
        <v>1663236.9243394616</v>
      </c>
      <c r="Q106" s="38">
        <f>'Total Cost'!O106/(1+Assumptions!$D$49)^($A106-2022)</f>
        <v>3008779.2393688173</v>
      </c>
      <c r="R106" s="38">
        <f>'Total Cost'!P106/(1+Assumptions!$D$49)^($A106-2022)</f>
        <v>2247836.4818771649</v>
      </c>
      <c r="S106" s="38">
        <f>'Total Cost'!Q106/(1+Assumptions!$D$49)^($A106-2022)</f>
        <v>822647.35570772504</v>
      </c>
      <c r="T106" s="38">
        <f>'Total Cost'!R106/(1+Assumptions!$D$49)^($A106-2022)</f>
        <v>556454.47829504113</v>
      </c>
      <c r="U106" s="38">
        <f>'Total Cost'!S106/(1+Assumptions!$D$49)^($A106-2022)</f>
        <v>310405.8205215903</v>
      </c>
      <c r="V106" s="84">
        <f t="shared" si="11"/>
        <v>1769542.0439909145</v>
      </c>
      <c r="W106" s="84">
        <f t="shared" si="6"/>
        <v>3129913.1249925164</v>
      </c>
      <c r="X106" s="84">
        <f t="shared" si="7"/>
        <v>2343762.1606294946</v>
      </c>
      <c r="Y106" s="84">
        <f t="shared" si="8"/>
        <v>890591.15884558472</v>
      </c>
      <c r="Z106" s="84">
        <f t="shared" si="9"/>
        <v>615010.69472216617</v>
      </c>
      <c r="AA106" s="84">
        <f t="shared" si="10"/>
        <v>339860.55340166012</v>
      </c>
    </row>
    <row r="107" spans="1:27" x14ac:dyDescent="0.35">
      <c r="A107">
        <v>2126</v>
      </c>
      <c r="B107">
        <v>2120</v>
      </c>
      <c r="C107">
        <f>'[2]Total Frequency Model'!L107</f>
        <v>3.209658478130617</v>
      </c>
      <c r="D107" s="36">
        <f>'Total Cost'!B107/(1+Assumptions!$D$49)^($A107-2022)</f>
        <v>33987.365287026689</v>
      </c>
      <c r="E107" s="36">
        <f>'Total Cost'!C107/(1+Assumptions!$D$49)^($A107-2022)</f>
        <v>43603.945387619504</v>
      </c>
      <c r="F107" s="36">
        <f>'Total Cost'!D107/(1+Assumptions!$D$49)^($A107-2022)</f>
        <v>45975.156919272522</v>
      </c>
      <c r="G107" s="36">
        <f>'Total Cost'!E107/(1+Assumptions!$D$49)^($A107-2022)</f>
        <v>30232.947028576062</v>
      </c>
      <c r="H107" s="36">
        <f>'Total Cost'!F107/(1+Assumptions!$D$49)^($A107-2022)</f>
        <v>25161.189030318201</v>
      </c>
      <c r="I107" s="36">
        <f>'Total Cost'!G107/(1+Assumptions!$D$49)^($A107-2022)</f>
        <v>15083.540020792851</v>
      </c>
      <c r="J107" s="37">
        <f>'Total Cost'!H107/(1+Assumptions!$D$49)^($A107-2022)</f>
        <v>67850.147979089845</v>
      </c>
      <c r="K107" s="37">
        <f>'Total Cost'!I107/(1+Assumptions!$D$49)^($A107-2022)</f>
        <v>72475.083028117791</v>
      </c>
      <c r="L107" s="37">
        <f>'Total Cost'!J107/(1+Assumptions!$D$49)^($A107-2022)</f>
        <v>46029.094034328737</v>
      </c>
      <c r="M107" s="37">
        <f>'Total Cost'!K107/(1+Assumptions!$D$49)^($A107-2022)</f>
        <v>34922.808804776752</v>
      </c>
      <c r="N107" s="37">
        <f>'Total Cost'!L107/(1+Assumptions!$D$49)^($A107-2022)</f>
        <v>30984.264252394794</v>
      </c>
      <c r="O107" s="37">
        <f>'Total Cost'!M107/(1+Assumptions!$D$49)^($A107-2022)</f>
        <v>13174.593339107472</v>
      </c>
      <c r="P107" s="38">
        <f>'Total Cost'!N107/(1+Assumptions!$D$49)^($A107-2022)</f>
        <v>1590513.2688288847</v>
      </c>
      <c r="Q107" s="38">
        <f>'Total Cost'!O107/(1+Assumptions!$D$49)^($A107-2022)</f>
        <v>2877409.2884733393</v>
      </c>
      <c r="R107" s="38">
        <f>'Total Cost'!P107/(1+Assumptions!$D$49)^($A107-2022)</f>
        <v>2149884.7800598177</v>
      </c>
      <c r="S107" s="38">
        <f>'Total Cost'!Q107/(1+Assumptions!$D$49)^($A107-2022)</f>
        <v>787100.53052584932</v>
      </c>
      <c r="T107" s="38">
        <f>'Total Cost'!R107/(1+Assumptions!$D$49)^($A107-2022)</f>
        <v>532337.47251380153</v>
      </c>
      <c r="U107" s="38">
        <f>'Total Cost'!S107/(1+Assumptions!$D$49)^($A107-2022)</f>
        <v>296923.4313923493</v>
      </c>
      <c r="V107" s="84">
        <f t="shared" si="11"/>
        <v>1692350.7820950013</v>
      </c>
      <c r="W107" s="84">
        <f t="shared" si="6"/>
        <v>2993488.3168890765</v>
      </c>
      <c r="X107" s="84">
        <f t="shared" si="7"/>
        <v>2241889.0310134189</v>
      </c>
      <c r="Y107" s="84">
        <f t="shared" si="8"/>
        <v>852256.28635920212</v>
      </c>
      <c r="Z107" s="84">
        <f t="shared" si="9"/>
        <v>588482.92579651449</v>
      </c>
      <c r="AA107" s="84">
        <f t="shared" si="10"/>
        <v>325181.56475224963</v>
      </c>
    </row>
    <row r="108" spans="1:27" x14ac:dyDescent="0.35">
      <c r="A108">
        <v>2127</v>
      </c>
      <c r="B108">
        <v>2120</v>
      </c>
      <c r="C108">
        <f>'[2]Total Frequency Model'!L108</f>
        <v>3.209658478130617</v>
      </c>
      <c r="D108" s="36">
        <f>'Total Cost'!B108/(1+Assumptions!$D$49)^($A108-2022)</f>
        <v>32711.995069878845</v>
      </c>
      <c r="E108" s="36">
        <f>'Total Cost'!C108/(1+Assumptions!$D$49)^($A108-2022)</f>
        <v>41967.714605154637</v>
      </c>
      <c r="F108" s="36">
        <f>'Total Cost'!D108/(1+Assumptions!$D$49)^($A108-2022)</f>
        <v>44249.946819332225</v>
      </c>
      <c r="G108" s="36">
        <f>'Total Cost'!E108/(1+Assumptions!$D$49)^($A108-2022)</f>
        <v>29098.46073076432</v>
      </c>
      <c r="H108" s="36">
        <f>'Total Cost'!F108/(1+Assumptions!$D$49)^($A108-2022)</f>
        <v>24217.019605995574</v>
      </c>
      <c r="I108" s="36">
        <f>'Total Cost'!G108/(1+Assumptions!$D$49)^($A108-2022)</f>
        <v>14517.532695740803</v>
      </c>
      <c r="J108" s="37">
        <f>'Total Cost'!H108/(1+Assumptions!$D$49)^($A108-2022)</f>
        <v>64846.903102091674</v>
      </c>
      <c r="K108" s="37">
        <f>'Total Cost'!I108/(1+Assumptions!$D$49)^($A108-2022)</f>
        <v>69268.855536272473</v>
      </c>
      <c r="L108" s="37">
        <f>'Total Cost'!J108/(1+Assumptions!$D$49)^($A108-2022)</f>
        <v>43994.378511458599</v>
      </c>
      <c r="M108" s="37">
        <f>'Total Cost'!K108/(1+Assumptions!$D$49)^($A108-2022)</f>
        <v>33384.493449163216</v>
      </c>
      <c r="N108" s="37">
        <f>'Total Cost'!L108/(1+Assumptions!$D$49)^($A108-2022)</f>
        <v>29617.647160123604</v>
      </c>
      <c r="O108" s="37">
        <f>'Total Cost'!M108/(1+Assumptions!$D$49)^($A108-2022)</f>
        <v>12592.974026450705</v>
      </c>
      <c r="P108" s="38">
        <f>'Total Cost'!N108/(1+Assumptions!$D$49)^($A108-2022)</f>
        <v>1520979.4555369739</v>
      </c>
      <c r="Q108" s="38">
        <f>'Total Cost'!O108/(1+Assumptions!$D$49)^($A108-2022)</f>
        <v>2751793.9547265759</v>
      </c>
      <c r="R108" s="38">
        <f>'Total Cost'!P108/(1+Assumptions!$D$49)^($A108-2022)</f>
        <v>2056215.9091378001</v>
      </c>
      <c r="S108" s="38">
        <f>'Total Cost'!Q108/(1+Assumptions!$D$49)^($A108-2022)</f>
        <v>753095.64681491163</v>
      </c>
      <c r="T108" s="38">
        <f>'Total Cost'!R108/(1+Assumptions!$D$49)^($A108-2022)</f>
        <v>509269.59655067627</v>
      </c>
      <c r="U108" s="38">
        <f>'Total Cost'!S108/(1+Assumptions!$D$49)^($A108-2022)</f>
        <v>284028.75143896026</v>
      </c>
      <c r="V108" s="84">
        <f t="shared" si="11"/>
        <v>1618538.3537089445</v>
      </c>
      <c r="W108" s="84">
        <f t="shared" si="6"/>
        <v>2863030.5248680031</v>
      </c>
      <c r="X108" s="84">
        <f t="shared" si="7"/>
        <v>2144460.2344685909</v>
      </c>
      <c r="Y108" s="84">
        <f t="shared" si="8"/>
        <v>815578.6009948391</v>
      </c>
      <c r="Z108" s="84">
        <f t="shared" si="9"/>
        <v>563104.26331679546</v>
      </c>
      <c r="AA108" s="84">
        <f t="shared" si="10"/>
        <v>311139.25816115178</v>
      </c>
    </row>
    <row r="109" spans="1:27" x14ac:dyDescent="0.35">
      <c r="A109">
        <v>2128</v>
      </c>
      <c r="B109">
        <v>2120</v>
      </c>
      <c r="C109">
        <f>'[2]Total Frequency Model'!L109</f>
        <v>3.209658478130617</v>
      </c>
      <c r="D109" s="36">
        <f>'Total Cost'!B109/(1+Assumptions!$D$49)^($A109-2022)</f>
        <v>31484.48290754198</v>
      </c>
      <c r="E109" s="36">
        <f>'Total Cost'!C109/(1+Assumptions!$D$49)^($A109-2022)</f>
        <v>40392.883110063543</v>
      </c>
      <c r="F109" s="36">
        <f>'Total Cost'!D109/(1+Assumptions!$D$49)^($A109-2022)</f>
        <v>42589.474940822285</v>
      </c>
      <c r="G109" s="36">
        <f>'Total Cost'!E109/(1+Assumptions!$D$49)^($A109-2022)</f>
        <v>28006.545842173975</v>
      </c>
      <c r="H109" s="36">
        <f>'Total Cost'!F109/(1+Assumptions!$D$49)^($A109-2022)</f>
        <v>23308.279981939988</v>
      </c>
      <c r="I109" s="36">
        <f>'Total Cost'!G109/(1+Assumptions!$D$49)^($A109-2022)</f>
        <v>13972.764701215336</v>
      </c>
      <c r="J109" s="37">
        <f>'Total Cost'!H109/(1+Assumptions!$D$49)^($A109-2022)</f>
        <v>61976.747211811045</v>
      </c>
      <c r="K109" s="37">
        <f>'Total Cost'!I109/(1+Assumptions!$D$49)^($A109-2022)</f>
        <v>66204.644007486029</v>
      </c>
      <c r="L109" s="37">
        <f>'Total Cost'!J109/(1+Assumptions!$D$49)^($A109-2022)</f>
        <v>42049.726445919347</v>
      </c>
      <c r="M109" s="37">
        <f>'Total Cost'!K109/(1+Assumptions!$D$49)^($A109-2022)</f>
        <v>31914.054195154018</v>
      </c>
      <c r="N109" s="37">
        <f>'Total Cost'!L109/(1+Assumptions!$D$49)^($A109-2022)</f>
        <v>28311.401144105999</v>
      </c>
      <c r="O109" s="37">
        <f>'Total Cost'!M109/(1+Assumptions!$D$49)^($A109-2022)</f>
        <v>12037.069038903897</v>
      </c>
      <c r="P109" s="38">
        <f>'Total Cost'!N109/(1+Assumptions!$D$49)^($A109-2022)</f>
        <v>1454495.1598892272</v>
      </c>
      <c r="Q109" s="38">
        <f>'Total Cost'!O109/(1+Assumptions!$D$49)^($A109-2022)</f>
        <v>2631680.3951198296</v>
      </c>
      <c r="R109" s="38">
        <f>'Total Cost'!P109/(1+Assumptions!$D$49)^($A109-2022)</f>
        <v>1966642.0144511894</v>
      </c>
      <c r="S109" s="38">
        <f>'Total Cost'!Q109/(1+Assumptions!$D$49)^($A109-2022)</f>
        <v>720565.57307697192</v>
      </c>
      <c r="T109" s="38">
        <f>'Total Cost'!R109/(1+Assumptions!$D$49)^($A109-2022)</f>
        <v>487205.05166975688</v>
      </c>
      <c r="U109" s="38">
        <f>'Total Cost'!S109/(1+Assumptions!$D$49)^($A109-2022)</f>
        <v>271696.07551232213</v>
      </c>
      <c r="V109" s="84">
        <f t="shared" si="11"/>
        <v>1547956.3900085802</v>
      </c>
      <c r="W109" s="84">
        <f t="shared" si="6"/>
        <v>2738277.922237379</v>
      </c>
      <c r="X109" s="84">
        <f t="shared" si="7"/>
        <v>2051281.215837931</v>
      </c>
      <c r="Y109" s="84">
        <f t="shared" si="8"/>
        <v>780486.17311429989</v>
      </c>
      <c r="Z109" s="84">
        <f t="shared" si="9"/>
        <v>538824.73279580288</v>
      </c>
      <c r="AA109" s="84">
        <f t="shared" si="10"/>
        <v>297705.90925244137</v>
      </c>
    </row>
    <row r="110" spans="1:27" x14ac:dyDescent="0.35">
      <c r="A110">
        <v>2129</v>
      </c>
      <c r="B110">
        <v>2120</v>
      </c>
      <c r="C110">
        <f>'[2]Total Frequency Model'!L110</f>
        <v>3.209658478130617</v>
      </c>
      <c r="D110" s="36">
        <f>'Total Cost'!B110/(1+Assumptions!$D$49)^($A110-2022)</f>
        <v>30303.032934486651</v>
      </c>
      <c r="E110" s="36">
        <f>'Total Cost'!C110/(1+Assumptions!$D$49)^($A110-2022)</f>
        <v>38877.14690432202</v>
      </c>
      <c r="F110" s="36">
        <f>'Total Cost'!D110/(1+Assumptions!$D$49)^($A110-2022)</f>
        <v>40991.311992774579</v>
      </c>
      <c r="G110" s="36">
        <f>'Total Cost'!E110/(1+Assumptions!$D$49)^($A110-2022)</f>
        <v>26955.604877770107</v>
      </c>
      <c r="H110" s="36">
        <f>'Total Cost'!F110/(1+Assumptions!$D$49)^($A110-2022)</f>
        <v>22433.640660802132</v>
      </c>
      <c r="I110" s="36">
        <f>'Total Cost'!G110/(1+Assumptions!$D$49)^($A110-2022)</f>
        <v>13448.439034878766</v>
      </c>
      <c r="J110" s="37">
        <f>'Total Cost'!H110/(1+Assumptions!$D$49)^($A110-2022)</f>
        <v>59233.776287197608</v>
      </c>
      <c r="K110" s="37">
        <f>'Total Cost'!I110/(1+Assumptions!$D$49)^($A110-2022)</f>
        <v>63276.151092622313</v>
      </c>
      <c r="L110" s="37">
        <f>'Total Cost'!J110/(1+Assumptions!$D$49)^($A110-2022)</f>
        <v>40191.14662927141</v>
      </c>
      <c r="M110" s="37">
        <f>'Total Cost'!K110/(1+Assumptions!$D$49)^($A110-2022)</f>
        <v>30508.491552708765</v>
      </c>
      <c r="N110" s="37">
        <f>'Total Cost'!L110/(1+Assumptions!$D$49)^($A110-2022)</f>
        <v>27062.855561618875</v>
      </c>
      <c r="O110" s="37">
        <f>'Total Cost'!M110/(1+Assumptions!$D$49)^($A110-2022)</f>
        <v>11505.740020641011</v>
      </c>
      <c r="P110" s="38">
        <f>'Total Cost'!N110/(1+Assumptions!$D$49)^($A110-2022)</f>
        <v>1390926.2470019711</v>
      </c>
      <c r="Q110" s="38">
        <f>'Total Cost'!O110/(1+Assumptions!$D$49)^($A110-2022)</f>
        <v>2516826.9069933887</v>
      </c>
      <c r="R110" s="38">
        <f>'Total Cost'!P110/(1+Assumptions!$D$49)^($A110-2022)</f>
        <v>1880983.5052245345</v>
      </c>
      <c r="S110" s="38">
        <f>'Total Cost'!Q110/(1+Assumptions!$D$49)^($A110-2022)</f>
        <v>689446.11060606467</v>
      </c>
      <c r="T110" s="38">
        <f>'Total Cost'!R110/(1+Assumptions!$D$49)^($A110-2022)</f>
        <v>466100.04498292645</v>
      </c>
      <c r="U110" s="38">
        <f>'Total Cost'!S110/(1+Assumptions!$D$49)^($A110-2022)</f>
        <v>259900.82628398042</v>
      </c>
      <c r="V110" s="84">
        <f t="shared" si="11"/>
        <v>1480463.0562236554</v>
      </c>
      <c r="W110" s="84">
        <f t="shared" si="6"/>
        <v>2618980.2049903329</v>
      </c>
      <c r="X110" s="84">
        <f t="shared" si="7"/>
        <v>1962165.9638465806</v>
      </c>
      <c r="Y110" s="84">
        <f t="shared" si="8"/>
        <v>746910.20703654352</v>
      </c>
      <c r="Z110" s="84">
        <f t="shared" si="9"/>
        <v>515596.54120534746</v>
      </c>
      <c r="AA110" s="84">
        <f t="shared" si="10"/>
        <v>284855.0053395002</v>
      </c>
    </row>
    <row r="111" spans="1:27" x14ac:dyDescent="0.35">
      <c r="A111">
        <v>2130</v>
      </c>
      <c r="B111">
        <v>2130</v>
      </c>
      <c r="C111">
        <f>'[2]Total Frequency Model'!L111</f>
        <v>3.5095506291192327</v>
      </c>
      <c r="D111" s="36">
        <f>'Total Cost'!B111/(1+Assumptions!$D$49)^($A111-2022)</f>
        <v>31052.314808037263</v>
      </c>
      <c r="E111" s="36">
        <f>'Total Cost'!C111/(1+Assumptions!$D$49)^($A111-2022)</f>
        <v>39838.434889381148</v>
      </c>
      <c r="F111" s="36">
        <f>'Total Cost'!D111/(1+Assumptions!$D$49)^($A111-2022)</f>
        <v>42004.875457383736</v>
      </c>
      <c r="G111" s="36">
        <f>'Total Cost'!E111/(1+Assumptions!$D$49)^($A111-2022)</f>
        <v>27622.117242033146</v>
      </c>
      <c r="H111" s="36">
        <f>'Total Cost'!F111/(1+Assumptions!$D$49)^($A111-2022)</f>
        <v>22988.341582694251</v>
      </c>
      <c r="I111" s="36">
        <f>'Total Cost'!G111/(1+Assumptions!$D$49)^($A111-2022)</f>
        <v>13780.969168683205</v>
      </c>
      <c r="J111" s="37">
        <f>'Total Cost'!H111/(1+Assumptions!$D$49)^($A111-2022)</f>
        <v>60273.931590967943</v>
      </c>
      <c r="K111" s="37">
        <f>'Total Cost'!I111/(1+Assumptions!$D$49)^($A111-2022)</f>
        <v>64388.923893478765</v>
      </c>
      <c r="L111" s="37">
        <f>'Total Cost'!J111/(1+Assumptions!$D$49)^($A111-2022)</f>
        <v>40899.425508174638</v>
      </c>
      <c r="M111" s="37">
        <f>'Total Cost'!K111/(1+Assumptions!$D$49)^($A111-2022)</f>
        <v>31051.273644721143</v>
      </c>
      <c r="N111" s="37">
        <f>'Total Cost'!L111/(1+Assumptions!$D$49)^($A111-2022)</f>
        <v>27542.647278930828</v>
      </c>
      <c r="O111" s="37">
        <f>'Total Cost'!M111/(1+Assumptions!$D$49)^($A111-2022)</f>
        <v>11709.223060441802</v>
      </c>
      <c r="P111" s="38">
        <f>'Total Cost'!N111/(1+Assumptions!$D$49)^($A111-2022)</f>
        <v>1416175.8106943364</v>
      </c>
      <c r="Q111" s="38">
        <f>'Total Cost'!O111/(1+Assumptions!$D$49)^($A111-2022)</f>
        <v>2562682.950023469</v>
      </c>
      <c r="R111" s="38">
        <f>'Total Cost'!P111/(1+Assumptions!$D$49)^($A111-2022)</f>
        <v>1915429.1616388508</v>
      </c>
      <c r="S111" s="38">
        <f>'Total Cost'!Q111/(1+Assumptions!$D$49)^($A111-2022)</f>
        <v>702342.49305868824</v>
      </c>
      <c r="T111" s="38">
        <f>'Total Cost'!R111/(1+Assumptions!$D$49)^($A111-2022)</f>
        <v>474753.51908509847</v>
      </c>
      <c r="U111" s="38">
        <f>'Total Cost'!S111/(1+Assumptions!$D$49)^($A111-2022)</f>
        <v>264699.75934363861</v>
      </c>
      <c r="V111" s="84">
        <f t="shared" si="11"/>
        <v>1507502.0570933416</v>
      </c>
      <c r="W111" s="84">
        <f t="shared" si="6"/>
        <v>2666910.308806329</v>
      </c>
      <c r="X111" s="84">
        <f t="shared" si="7"/>
        <v>1998333.4626044091</v>
      </c>
      <c r="Y111" s="84">
        <f t="shared" si="8"/>
        <v>761015.8839454425</v>
      </c>
      <c r="Z111" s="84">
        <f t="shared" si="9"/>
        <v>525284.50794672361</v>
      </c>
      <c r="AA111" s="84">
        <f t="shared" si="10"/>
        <v>290189.95157276362</v>
      </c>
    </row>
    <row r="112" spans="1:27" x14ac:dyDescent="0.35">
      <c r="A112">
        <v>2131</v>
      </c>
      <c r="B112">
        <v>2130</v>
      </c>
      <c r="C112">
        <f>'[2]Total Frequency Model'!L112</f>
        <v>3.5095506291192327</v>
      </c>
      <c r="D112" s="36">
        <f>'Total Cost'!B112/(1+Assumptions!$D$49)^($A112-2022)</f>
        <v>29887.081870879094</v>
      </c>
      <c r="E112" s="36">
        <f>'Total Cost'!C112/(1+Assumptions!$D$49)^($A112-2022)</f>
        <v>38343.504260701477</v>
      </c>
      <c r="F112" s="36">
        <f>'Total Cost'!D112/(1+Assumptions!$D$49)^($A112-2022)</f>
        <v>40428.649507506991</v>
      </c>
      <c r="G112" s="36">
        <f>'Total Cost'!E112/(1+Assumptions!$D$49)^($A112-2022)</f>
        <v>26585.601896770357</v>
      </c>
      <c r="H112" s="36">
        <f>'Total Cost'!F112/(1+Assumptions!$D$49)^($A112-2022)</f>
        <v>22125.70789665855</v>
      </c>
      <c r="I112" s="36">
        <f>'Total Cost'!G112/(1+Assumptions!$D$49)^($A112-2022)</f>
        <v>13263.840597735103</v>
      </c>
      <c r="J112" s="37">
        <f>'Total Cost'!H112/(1+Assumptions!$D$49)^($A112-2022)</f>
        <v>57606.618826580525</v>
      </c>
      <c r="K112" s="37">
        <f>'Total Cost'!I112/(1+Assumptions!$D$49)^($A112-2022)</f>
        <v>61541.077901300618</v>
      </c>
      <c r="L112" s="37">
        <f>'Total Cost'!J112/(1+Assumptions!$D$49)^($A112-2022)</f>
        <v>39091.912246890177</v>
      </c>
      <c r="M112" s="37">
        <f>'Total Cost'!K112/(1+Assumptions!$D$49)^($A112-2022)</f>
        <v>29683.925726633883</v>
      </c>
      <c r="N112" s="37">
        <f>'Total Cost'!L112/(1+Assumptions!$D$49)^($A112-2022)</f>
        <v>26328.180883089972</v>
      </c>
      <c r="O112" s="37">
        <f>'Total Cost'!M112/(1+Assumptions!$D$49)^($A112-2022)</f>
        <v>11192.436182399471</v>
      </c>
      <c r="P112" s="38">
        <f>'Total Cost'!N112/(1+Assumptions!$D$49)^($A112-2022)</f>
        <v>1354299.7501481769</v>
      </c>
      <c r="Q112" s="38">
        <f>'Total Cost'!O112/(1+Assumptions!$D$49)^($A112-2022)</f>
        <v>2450874.3553861622</v>
      </c>
      <c r="R112" s="38">
        <f>'Total Cost'!P112/(1+Assumptions!$D$49)^($A112-2022)</f>
        <v>1832027.3186705711</v>
      </c>
      <c r="S112" s="38">
        <f>'Total Cost'!Q112/(1+Assumptions!$D$49)^($A112-2022)</f>
        <v>672020.73352291749</v>
      </c>
      <c r="T112" s="38">
        <f>'Total Cost'!R112/(1+Assumptions!$D$49)^($A112-2022)</f>
        <v>454194.87929668016</v>
      </c>
      <c r="U112" s="38">
        <f>'Total Cost'!S112/(1+Assumptions!$D$49)^($A112-2022)</f>
        <v>253212.02829588894</v>
      </c>
      <c r="V112" s="84">
        <f t="shared" si="11"/>
        <v>1441793.4508456364</v>
      </c>
      <c r="W112" s="84">
        <f t="shared" si="6"/>
        <v>2550758.9375481643</v>
      </c>
      <c r="X112" s="84">
        <f t="shared" si="7"/>
        <v>1911547.8804249682</v>
      </c>
      <c r="Y112" s="84">
        <f t="shared" si="8"/>
        <v>728290.26114632178</v>
      </c>
      <c r="Z112" s="84">
        <f t="shared" si="9"/>
        <v>502648.76807642868</v>
      </c>
      <c r="AA112" s="84">
        <f t="shared" si="10"/>
        <v>277668.30507602351</v>
      </c>
    </row>
    <row r="113" spans="1:27" x14ac:dyDescent="0.35">
      <c r="A113">
        <v>2132</v>
      </c>
      <c r="B113">
        <v>2130</v>
      </c>
      <c r="C113">
        <f>'[2]Total Frequency Model'!L113</f>
        <v>3.5095506291192327</v>
      </c>
      <c r="D113" s="36">
        <f>'Total Cost'!B113/(1+Assumptions!$D$49)^($A113-2022)</f>
        <v>28765.574105458742</v>
      </c>
      <c r="E113" s="36">
        <f>'Total Cost'!C113/(1+Assumptions!$D$49)^($A113-2022)</f>
        <v>36904.670654677699</v>
      </c>
      <c r="F113" s="36">
        <f>'Total Cost'!D113/(1+Assumptions!$D$49)^($A113-2022)</f>
        <v>38911.571173663186</v>
      </c>
      <c r="G113" s="36">
        <f>'Total Cost'!E113/(1+Assumptions!$D$49)^($A113-2022)</f>
        <v>25587.981617065045</v>
      </c>
      <c r="H113" s="36">
        <f>'Total Cost'!F113/(1+Assumptions!$D$49)^($A113-2022)</f>
        <v>21295.444395901624</v>
      </c>
      <c r="I113" s="36">
        <f>'Total Cost'!G113/(1+Assumptions!$D$49)^($A113-2022)</f>
        <v>12766.117190213281</v>
      </c>
      <c r="J113" s="37">
        <f>'Total Cost'!H113/(1+Assumptions!$D$49)^($A113-2022)</f>
        <v>55057.485067992529</v>
      </c>
      <c r="K113" s="37">
        <f>'Total Cost'!I113/(1+Assumptions!$D$49)^($A113-2022)</f>
        <v>58819.347860619113</v>
      </c>
      <c r="L113" s="37">
        <f>'Total Cost'!J113/(1+Assumptions!$D$49)^($A113-2022)</f>
        <v>37364.388118058319</v>
      </c>
      <c r="M113" s="37">
        <f>'Total Cost'!K113/(1+Assumptions!$D$49)^($A113-2022)</f>
        <v>28376.893164396366</v>
      </c>
      <c r="N113" s="37">
        <f>'Total Cost'!L113/(1+Assumptions!$D$49)^($A113-2022)</f>
        <v>25167.350299107118</v>
      </c>
      <c r="O113" s="37">
        <f>'Total Cost'!M113/(1+Assumptions!$D$49)^($A113-2022)</f>
        <v>10698.491723701653</v>
      </c>
      <c r="P113" s="38">
        <f>'Total Cost'!N113/(1+Assumptions!$D$49)^($A113-2022)</f>
        <v>1295135.8926732992</v>
      </c>
      <c r="Q113" s="38">
        <f>'Total Cost'!O113/(1+Assumptions!$D$49)^($A113-2022)</f>
        <v>2343960.0783044174</v>
      </c>
      <c r="R113" s="38">
        <f>'Total Cost'!P113/(1+Assumptions!$D$49)^($A113-2022)</f>
        <v>1752269.4763754592</v>
      </c>
      <c r="S113" s="38">
        <f>'Total Cost'!Q113/(1+Assumptions!$D$49)^($A113-2022)</f>
        <v>643013.16429678141</v>
      </c>
      <c r="T113" s="38">
        <f>'Total Cost'!R113/(1+Assumptions!$D$49)^($A113-2022)</f>
        <v>434529.85869001487</v>
      </c>
      <c r="U113" s="38">
        <f>'Total Cost'!S113/(1+Assumptions!$D$49)^($A113-2022)</f>
        <v>242224.67066407509</v>
      </c>
      <c r="V113" s="84">
        <f t="shared" si="11"/>
        <v>1378958.9518467505</v>
      </c>
      <c r="W113" s="84">
        <f t="shared" si="6"/>
        <v>2439684.0968197142</v>
      </c>
      <c r="X113" s="84">
        <f t="shared" si="7"/>
        <v>1828545.4356671807</v>
      </c>
      <c r="Y113" s="84">
        <f t="shared" si="8"/>
        <v>696978.03907824284</v>
      </c>
      <c r="Z113" s="84">
        <f t="shared" si="9"/>
        <v>480992.65338502359</v>
      </c>
      <c r="AA113" s="84">
        <f t="shared" si="10"/>
        <v>265689.27957799</v>
      </c>
    </row>
    <row r="114" spans="1:27" x14ac:dyDescent="0.35">
      <c r="A114">
        <v>2133</v>
      </c>
      <c r="B114">
        <v>2130</v>
      </c>
      <c r="C114">
        <f>'[2]Total Frequency Model'!L114</f>
        <v>3.5095506291192327</v>
      </c>
      <c r="D114" s="36">
        <f>'Total Cost'!B114/(1+Assumptions!$D$49)^($A114-2022)</f>
        <v>27686.15073199516</v>
      </c>
      <c r="E114" s="36">
        <f>'Total Cost'!C114/(1+Assumptions!$D$49)^($A114-2022)</f>
        <v>35519.82903988527</v>
      </c>
      <c r="F114" s="36">
        <f>'Total Cost'!D114/(1+Assumptions!$D$49)^($A114-2022)</f>
        <v>37451.420951419808</v>
      </c>
      <c r="G114" s="36">
        <f>'Total Cost'!E114/(1+Assumptions!$D$49)^($A114-2022)</f>
        <v>24627.796872065464</v>
      </c>
      <c r="H114" s="36">
        <f>'Total Cost'!F114/(1+Assumptions!$D$49)^($A114-2022)</f>
        <v>20496.33639461657</v>
      </c>
      <c r="I114" s="36">
        <f>'Total Cost'!G114/(1+Assumptions!$D$49)^($A114-2022)</f>
        <v>12287.070770594753</v>
      </c>
      <c r="J114" s="37">
        <f>'Total Cost'!H114/(1+Assumptions!$D$49)^($A114-2022)</f>
        <v>52621.288633183198</v>
      </c>
      <c r="K114" s="37">
        <f>'Total Cost'!I114/(1+Assumptions!$D$49)^($A114-2022)</f>
        <v>56218.142490939324</v>
      </c>
      <c r="L114" s="37">
        <f>'Total Cost'!J114/(1+Assumptions!$D$49)^($A114-2022)</f>
        <v>35713.309054965044</v>
      </c>
      <c r="M114" s="37">
        <f>'Total Cost'!K114/(1+Assumptions!$D$49)^($A114-2022)</f>
        <v>27127.511256025762</v>
      </c>
      <c r="N114" s="37">
        <f>'Total Cost'!L114/(1+Assumptions!$D$49)^($A114-2022)</f>
        <v>24057.783382841932</v>
      </c>
      <c r="O114" s="37">
        <f>'Total Cost'!M114/(1+Assumptions!$D$49)^($A114-2022)</f>
        <v>10226.378685254018</v>
      </c>
      <c r="P114" s="38">
        <f>'Total Cost'!N114/(1+Assumptions!$D$49)^($A114-2022)</f>
        <v>1238565.0001690865</v>
      </c>
      <c r="Q114" s="38">
        <f>'Total Cost'!O114/(1+Assumptions!$D$49)^($A114-2022)</f>
        <v>2241725.2142919824</v>
      </c>
      <c r="R114" s="38">
        <f>'Total Cost'!P114/(1+Assumptions!$D$49)^($A114-2022)</f>
        <v>1675995.9087962252</v>
      </c>
      <c r="S114" s="38">
        <f>'Total Cost'!Q114/(1+Assumptions!$D$49)^($A114-2022)</f>
        <v>615262.61465975211</v>
      </c>
      <c r="T114" s="38">
        <f>'Total Cost'!R114/(1+Assumptions!$D$49)^($A114-2022)</f>
        <v>415719.47651990684</v>
      </c>
      <c r="U114" s="38">
        <f>'Total Cost'!S114/(1+Assumptions!$D$49)^($A114-2022)</f>
        <v>231715.8169965377</v>
      </c>
      <c r="V114" s="84">
        <f t="shared" si="11"/>
        <v>1318872.4395342648</v>
      </c>
      <c r="W114" s="84">
        <f t="shared" si="6"/>
        <v>2333463.1858228068</v>
      </c>
      <c r="X114" s="84">
        <f t="shared" si="7"/>
        <v>1749160.6388026101</v>
      </c>
      <c r="Y114" s="84">
        <f t="shared" si="8"/>
        <v>667017.92278784339</v>
      </c>
      <c r="Z114" s="84">
        <f t="shared" si="9"/>
        <v>460273.59629736532</v>
      </c>
      <c r="AA114" s="84">
        <f t="shared" si="10"/>
        <v>254229.26645238648</v>
      </c>
    </row>
    <row r="115" spans="1:27" x14ac:dyDescent="0.35">
      <c r="A115">
        <v>2134</v>
      </c>
      <c r="B115">
        <v>2130</v>
      </c>
      <c r="C115">
        <f>'[2]Total Frequency Model'!L115</f>
        <v>3.5095506291192327</v>
      </c>
      <c r="D115" s="36">
        <f>'Total Cost'!B115/(1+Assumptions!$D$49)^($A115-2022)</f>
        <v>26647.232540695088</v>
      </c>
      <c r="E115" s="36">
        <f>'Total Cost'!C115/(1+Assumptions!$D$49)^($A115-2022)</f>
        <v>34186.953375853001</v>
      </c>
      <c r="F115" s="36">
        <f>'Total Cost'!D115/(1+Assumptions!$D$49)^($A115-2022)</f>
        <v>36046.062622878235</v>
      </c>
      <c r="G115" s="36">
        <f>'Total Cost'!E115/(1+Assumptions!$D$49)^($A115-2022)</f>
        <v>23703.642899571794</v>
      </c>
      <c r="H115" s="36">
        <f>'Total Cost'!F115/(1+Assumptions!$D$49)^($A115-2022)</f>
        <v>19727.214787878922</v>
      </c>
      <c r="I115" s="36">
        <f>'Total Cost'!G115/(1+Assumptions!$D$49)^($A115-2022)</f>
        <v>11826.000488021658</v>
      </c>
      <c r="J115" s="37">
        <f>'Total Cost'!H115/(1+Assumptions!$D$49)^($A115-2022)</f>
        <v>50293.020548773646</v>
      </c>
      <c r="K115" s="37">
        <f>'Total Cost'!I115/(1+Assumptions!$D$49)^($A115-2022)</f>
        <v>53732.118645331371</v>
      </c>
      <c r="L115" s="37">
        <f>'Total Cost'!J115/(1+Assumptions!$D$49)^($A115-2022)</f>
        <v>34135.288184993959</v>
      </c>
      <c r="M115" s="37">
        <f>'Total Cost'!K115/(1+Assumptions!$D$49)^($A115-2022)</f>
        <v>25933.233187661717</v>
      </c>
      <c r="N115" s="37">
        <f>'Total Cost'!L115/(1+Assumptions!$D$49)^($A115-2022)</f>
        <v>22997.213035681725</v>
      </c>
      <c r="O115" s="37">
        <f>'Total Cost'!M115/(1+Assumptions!$D$49)^($A115-2022)</f>
        <v>9775.1308675807286</v>
      </c>
      <c r="P115" s="38">
        <f>'Total Cost'!N115/(1+Assumptions!$D$49)^($A115-2022)</f>
        <v>1184473.0910823429</v>
      </c>
      <c r="Q115" s="38">
        <f>'Total Cost'!O115/(1+Assumptions!$D$49)^($A115-2022)</f>
        <v>2143964.3219817742</v>
      </c>
      <c r="R115" s="38">
        <f>'Total Cost'!P115/(1+Assumptions!$D$49)^($A115-2022)</f>
        <v>1603053.9120598452</v>
      </c>
      <c r="S115" s="38">
        <f>'Total Cost'!Q115/(1+Assumptions!$D$49)^($A115-2022)</f>
        <v>588714.40967474901</v>
      </c>
      <c r="T115" s="38">
        <f>'Total Cost'!R115/(1+Assumptions!$D$49)^($A115-2022)</f>
        <v>397726.45808405633</v>
      </c>
      <c r="U115" s="38">
        <f>'Total Cost'!S115/(1+Assumptions!$D$49)^($A115-2022)</f>
        <v>221664.55672544372</v>
      </c>
      <c r="V115" s="84">
        <f t="shared" si="11"/>
        <v>1261413.3441718116</v>
      </c>
      <c r="W115" s="84">
        <f t="shared" si="6"/>
        <v>2231883.3940029587</v>
      </c>
      <c r="X115" s="84">
        <f t="shared" si="7"/>
        <v>1673235.2628677173</v>
      </c>
      <c r="Y115" s="84">
        <f t="shared" si="8"/>
        <v>638351.28576198255</v>
      </c>
      <c r="Z115" s="84">
        <f t="shared" si="9"/>
        <v>440450.88590761699</v>
      </c>
      <c r="AA115" s="84">
        <f t="shared" si="10"/>
        <v>243265.6880810461</v>
      </c>
    </row>
    <row r="116" spans="1:27" x14ac:dyDescent="0.35">
      <c r="A116">
        <v>2135</v>
      </c>
      <c r="B116">
        <v>2130</v>
      </c>
      <c r="C116">
        <f>'[2]Total Frequency Model'!L116</f>
        <v>3.5095506291192327</v>
      </c>
      <c r="D116" s="36">
        <f>'Total Cost'!B116/(1+Assumptions!$D$49)^($A116-2022)</f>
        <v>25647.299581349525</v>
      </c>
      <c r="E116" s="36">
        <f>'Total Cost'!C116/(1+Assumptions!$D$49)^($A116-2022)</f>
        <v>32904.093648940674</v>
      </c>
      <c r="F116" s="36">
        <f>'Total Cost'!D116/(1+Assumptions!$D$49)^($A116-2022)</f>
        <v>34693.440131360403</v>
      </c>
      <c r="G116" s="36">
        <f>'Total Cost'!E116/(1+Assumptions!$D$49)^($A116-2022)</f>
        <v>22814.167650851614</v>
      </c>
      <c r="H116" s="36">
        <f>'Total Cost'!F116/(1+Assumptions!$D$49)^($A116-2022)</f>
        <v>18986.954341231623</v>
      </c>
      <c r="I116" s="36">
        <f>'Total Cost'!G116/(1+Assumptions!$D$49)^($A116-2022)</f>
        <v>11382.231790947755</v>
      </c>
      <c r="J116" s="37">
        <f>'Total Cost'!H116/(1+Assumptions!$D$49)^($A116-2022)</f>
        <v>48067.894210072067</v>
      </c>
      <c r="K116" s="37">
        <f>'Total Cost'!I116/(1+Assumptions!$D$49)^($A116-2022)</f>
        <v>51356.170288863344</v>
      </c>
      <c r="L116" s="37">
        <f>'Total Cost'!J116/(1+Assumptions!$D$49)^($A116-2022)</f>
        <v>32627.08885081227</v>
      </c>
      <c r="M116" s="37">
        <f>'Total Cost'!K116/(1+Assumptions!$D$49)^($A116-2022)</f>
        <v>24791.624811685691</v>
      </c>
      <c r="N116" s="37">
        <f>'Total Cost'!L116/(1+Assumptions!$D$49)^($A116-2022)</f>
        <v>21983.472547568723</v>
      </c>
      <c r="O116" s="37">
        <f>'Total Cost'!M116/(1+Assumptions!$D$49)^($A116-2022)</f>
        <v>9343.824883561203</v>
      </c>
      <c r="P116" s="38">
        <f>'Total Cost'!N116/(1+Assumptions!$D$49)^($A116-2022)</f>
        <v>1132751.208090818</v>
      </c>
      <c r="Q116" s="38">
        <f>'Total Cost'!O116/(1+Assumptions!$D$49)^($A116-2022)</f>
        <v>2050481.0053350881</v>
      </c>
      <c r="R116" s="38">
        <f>'Total Cost'!P116/(1+Assumptions!$D$49)^($A116-2022)</f>
        <v>1533297.4948142727</v>
      </c>
      <c r="S116" s="38">
        <f>'Total Cost'!Q116/(1+Assumptions!$D$49)^($A116-2022)</f>
        <v>563316.26087817596</v>
      </c>
      <c r="T116" s="38">
        <f>'Total Cost'!R116/(1+Assumptions!$D$49)^($A116-2022)</f>
        <v>380515.15982479742</v>
      </c>
      <c r="U116" s="38">
        <f>'Total Cost'!S116/(1+Assumptions!$D$49)^($A116-2022)</f>
        <v>212050.8959993014</v>
      </c>
      <c r="V116" s="84">
        <f t="shared" si="11"/>
        <v>1206466.4018822396</v>
      </c>
      <c r="W116" s="84">
        <f t="shared" si="6"/>
        <v>2134741.2692728923</v>
      </c>
      <c r="X116" s="84">
        <f t="shared" si="7"/>
        <v>1600618.0237964455</v>
      </c>
      <c r="Y116" s="84">
        <f t="shared" si="8"/>
        <v>610922.05334071326</v>
      </c>
      <c r="Z116" s="84">
        <f t="shared" si="9"/>
        <v>421485.58671359776</v>
      </c>
      <c r="AA116" s="84">
        <f t="shared" si="10"/>
        <v>232776.95267381036</v>
      </c>
    </row>
    <row r="117" spans="1:27" x14ac:dyDescent="0.35">
      <c r="A117">
        <v>2136</v>
      </c>
      <c r="B117">
        <v>2130</v>
      </c>
      <c r="C117">
        <f>'[2]Total Frequency Model'!L117</f>
        <v>3.5095506291192327</v>
      </c>
      <c r="D117" s="36">
        <f>'Total Cost'!B117/(1+Assumptions!$D$49)^($A117-2022)</f>
        <v>24684.888939627694</v>
      </c>
      <c r="E117" s="36">
        <f>'Total Cost'!C117/(1+Assumptions!$D$49)^($A117-2022)</f>
        <v>31669.373019444836</v>
      </c>
      <c r="F117" s="36">
        <f>'Total Cost'!D117/(1+Assumptions!$D$49)^($A117-2022)</f>
        <v>33391.574573372345</v>
      </c>
      <c r="G117" s="36">
        <f>'Total Cost'!E117/(1+Assumptions!$D$49)^($A117-2022)</f>
        <v>21958.069812575799</v>
      </c>
      <c r="H117" s="36">
        <f>'Total Cost'!F117/(1+Assumptions!$D$49)^($A117-2022)</f>
        <v>18274.472044453061</v>
      </c>
      <c r="I117" s="36">
        <f>'Total Cost'!G117/(1+Assumptions!$D$49)^($A117-2022)</f>
        <v>10955.11544026113</v>
      </c>
      <c r="J117" s="37">
        <f>'Total Cost'!H117/(1+Assumptions!$D$49)^($A117-2022)</f>
        <v>45941.335500895424</v>
      </c>
      <c r="K117" s="37">
        <f>'Total Cost'!I117/(1+Assumptions!$D$49)^($A117-2022)</f>
        <v>49085.417966971494</v>
      </c>
      <c r="L117" s="37">
        <f>'Total Cost'!J117/(1+Assumptions!$D$49)^($A117-2022)</f>
        <v>31185.61794164891</v>
      </c>
      <c r="M117" s="37">
        <f>'Total Cost'!K117/(1+Assumptions!$D$49)^($A117-2022)</f>
        <v>23700.359656398388</v>
      </c>
      <c r="N117" s="37">
        <f>'Total Cost'!L117/(1+Assumptions!$D$49)^($A117-2022)</f>
        <v>21014.491146691209</v>
      </c>
      <c r="O117" s="37">
        <f>'Total Cost'!M117/(1+Assumptions!$D$49)^($A117-2022)</f>
        <v>8931.5782594021384</v>
      </c>
      <c r="P117" s="38">
        <f>'Total Cost'!N117/(1+Assumptions!$D$49)^($A117-2022)</f>
        <v>1083295.1960777347</v>
      </c>
      <c r="Q117" s="38">
        <f>'Total Cost'!O117/(1+Assumptions!$D$49)^($A117-2022)</f>
        <v>1961087.5143401593</v>
      </c>
      <c r="R117" s="38">
        <f>'Total Cost'!P117/(1+Assumptions!$D$49)^($A117-2022)</f>
        <v>1466587.0823464359</v>
      </c>
      <c r="S117" s="38">
        <f>'Total Cost'!Q117/(1+Assumptions!$D$49)^($A117-2022)</f>
        <v>539018.161772063</v>
      </c>
      <c r="T117" s="38">
        <f>'Total Cost'!R117/(1+Assumptions!$D$49)^($A117-2022)</f>
        <v>364051.49772841088</v>
      </c>
      <c r="U117" s="38">
        <f>'Total Cost'!S117/(1+Assumptions!$D$49)^($A117-2022)</f>
        <v>202855.7173748744</v>
      </c>
      <c r="V117" s="84">
        <f t="shared" si="11"/>
        <v>1153921.4205182579</v>
      </c>
      <c r="W117" s="84">
        <f t="shared" si="6"/>
        <v>2041842.3053265756</v>
      </c>
      <c r="X117" s="84">
        <f t="shared" si="7"/>
        <v>1531164.2748614571</v>
      </c>
      <c r="Y117" s="84">
        <f t="shared" si="8"/>
        <v>584676.59124103724</v>
      </c>
      <c r="Z117" s="84">
        <f t="shared" si="9"/>
        <v>403340.46091955516</v>
      </c>
      <c r="AA117" s="84">
        <f t="shared" si="10"/>
        <v>222742.41107453767</v>
      </c>
    </row>
    <row r="118" spans="1:27" x14ac:dyDescent="0.35">
      <c r="A118">
        <v>2137</v>
      </c>
      <c r="B118">
        <v>2130</v>
      </c>
      <c r="C118">
        <f>'[2]Total Frequency Model'!L118</f>
        <v>3.5095506291192327</v>
      </c>
      <c r="D118" s="36">
        <f>'Total Cost'!B118/(1+Assumptions!$D$49)^($A118-2022)</f>
        <v>23758.592596815248</v>
      </c>
      <c r="E118" s="36">
        <f>'Total Cost'!C118/(1+Assumptions!$D$49)^($A118-2022)</f>
        <v>30480.985075759105</v>
      </c>
      <c r="F118" s="36">
        <f>'Total Cost'!D118/(1+Assumptions!$D$49)^($A118-2022)</f>
        <v>32138.561303443887</v>
      </c>
      <c r="G118" s="36">
        <f>'Total Cost'!E118/(1+Assumptions!$D$49)^($A118-2022)</f>
        <v>21134.096902981008</v>
      </c>
      <c r="H118" s="36">
        <f>'Total Cost'!F118/(1+Assumptions!$D$49)^($A118-2022)</f>
        <v>17588.725527099661</v>
      </c>
      <c r="I118" s="36">
        <f>'Total Cost'!G118/(1+Assumptions!$D$49)^($A118-2022)</f>
        <v>10544.026559439328</v>
      </c>
      <c r="J118" s="37">
        <f>'Total Cost'!H118/(1+Assumptions!$D$49)^($A118-2022)</f>
        <v>43908.973352709865</v>
      </c>
      <c r="K118" s="37">
        <f>'Total Cost'!I118/(1+Assumptions!$D$49)^($A118-2022)</f>
        <v>46915.198741973654</v>
      </c>
      <c r="L118" s="37">
        <f>'Total Cost'!J118/(1+Assumptions!$D$49)^($A118-2022)</f>
        <v>29807.919520876461</v>
      </c>
      <c r="M118" s="37">
        <f>'Total Cost'!K118/(1+Assumptions!$D$49)^($A118-2022)</f>
        <v>22657.214156977254</v>
      </c>
      <c r="N118" s="37">
        <f>'Total Cost'!L118/(1+Assumptions!$D$49)^($A118-2022)</f>
        <v>20088.289746659237</v>
      </c>
      <c r="O118" s="37">
        <f>'Total Cost'!M118/(1+Assumptions!$D$49)^($A118-2022)</f>
        <v>8537.5476199238965</v>
      </c>
      <c r="P118" s="38">
        <f>'Total Cost'!N118/(1+Assumptions!$D$49)^($A118-2022)</f>
        <v>1036005.4899405041</v>
      </c>
      <c r="Q118" s="38">
        <f>'Total Cost'!O118/(1+Assumptions!$D$49)^($A118-2022)</f>
        <v>1875604.3633800705</v>
      </c>
      <c r="R118" s="38">
        <f>'Total Cost'!P118/(1+Assumptions!$D$49)^($A118-2022)</f>
        <v>1402789.233775483</v>
      </c>
      <c r="S118" s="38">
        <f>'Total Cost'!Q118/(1+Assumptions!$D$49)^($A118-2022)</f>
        <v>515772.2879067607</v>
      </c>
      <c r="T118" s="38">
        <f>'Total Cost'!R118/(1+Assumptions!$D$49)^($A118-2022)</f>
        <v>348302.87887644593</v>
      </c>
      <c r="U118" s="38">
        <f>'Total Cost'!S118/(1+Assumptions!$D$49)^($A118-2022)</f>
        <v>194060.74128629794</v>
      </c>
      <c r="V118" s="84">
        <f t="shared" si="11"/>
        <v>1103673.0558900293</v>
      </c>
      <c r="W118" s="84">
        <f t="shared" si="6"/>
        <v>1953000.5471978034</v>
      </c>
      <c r="X118" s="84">
        <f t="shared" si="7"/>
        <v>1464735.7145998033</v>
      </c>
      <c r="Y118" s="84">
        <f t="shared" si="8"/>
        <v>559563.598966719</v>
      </c>
      <c r="Z118" s="84">
        <f t="shared" si="9"/>
        <v>385979.89415020484</v>
      </c>
      <c r="AA118" s="84">
        <f t="shared" si="10"/>
        <v>213142.31546566117</v>
      </c>
    </row>
    <row r="119" spans="1:27" x14ac:dyDescent="0.35">
      <c r="A119">
        <v>2138</v>
      </c>
      <c r="B119">
        <v>2130</v>
      </c>
      <c r="C119">
        <f>'[2]Total Frequency Model'!L119</f>
        <v>3.5095506291192327</v>
      </c>
      <c r="D119" s="36">
        <f>'Total Cost'!B119/(1+Assumptions!$D$49)^($A119-2022)</f>
        <v>22867.055369865404</v>
      </c>
      <c r="E119" s="36">
        <f>'Total Cost'!C119/(1+Assumptions!$D$49)^($A119-2022)</f>
        <v>29337.191191571506</v>
      </c>
      <c r="F119" s="36">
        <f>'Total Cost'!D119/(1+Assumptions!$D$49)^($A119-2022)</f>
        <v>30932.567147608625</v>
      </c>
      <c r="G119" s="36">
        <f>'Total Cost'!E119/(1+Assumptions!$D$49)^($A119-2022)</f>
        <v>20341.043439473291</v>
      </c>
      <c r="H119" s="36">
        <f>'Total Cost'!F119/(1+Assumptions!$D$49)^($A119-2022)</f>
        <v>16928.711533505008</v>
      </c>
      <c r="I119" s="36">
        <f>'Total Cost'!G119/(1+Assumptions!$D$49)^($A119-2022)</f>
        <v>10148.363720347243</v>
      </c>
      <c r="J119" s="37">
        <f>'Total Cost'!H119/(1+Assumptions!$D$49)^($A119-2022)</f>
        <v>41966.63072354257</v>
      </c>
      <c r="K119" s="37">
        <f>'Total Cost'!I119/(1+Assumptions!$D$49)^($A119-2022)</f>
        <v>44841.056576901814</v>
      </c>
      <c r="L119" s="37">
        <f>'Total Cost'!J119/(1+Assumptions!$D$49)^($A119-2022)</f>
        <v>28491.168736721316</v>
      </c>
      <c r="M119" s="37">
        <f>'Total Cost'!K119/(1+Assumptions!$D$49)^($A119-2022)</f>
        <v>21660.063097892271</v>
      </c>
      <c r="N119" s="37">
        <f>'Total Cost'!L119/(1+Assumptions!$D$49)^($A119-2022)</f>
        <v>19202.976882393501</v>
      </c>
      <c r="O119" s="37">
        <f>'Total Cost'!M119/(1+Assumptions!$D$49)^($A119-2022)</f>
        <v>8160.9269544146555</v>
      </c>
      <c r="P119" s="38">
        <f>'Total Cost'!N119/(1+Assumptions!$D$49)^($A119-2022)</f>
        <v>990786.91179711826</v>
      </c>
      <c r="Q119" s="38">
        <f>'Total Cost'!O119/(1+Assumptions!$D$49)^($A119-2022)</f>
        <v>1793859.9664863993</v>
      </c>
      <c r="R119" s="38">
        <f>'Total Cost'!P119/(1+Assumptions!$D$49)^($A119-2022)</f>
        <v>1341776.3717421265</v>
      </c>
      <c r="S119" s="38">
        <f>'Total Cost'!Q119/(1+Assumptions!$D$49)^($A119-2022)</f>
        <v>493532.90135197388</v>
      </c>
      <c r="T119" s="38">
        <f>'Total Cost'!R119/(1+Assumptions!$D$49)^($A119-2022)</f>
        <v>333238.13600992557</v>
      </c>
      <c r="U119" s="38">
        <f>'Total Cost'!S119/(1+Assumptions!$D$49)^($A119-2022)</f>
        <v>185648.48921284315</v>
      </c>
      <c r="V119" s="84">
        <f t="shared" si="11"/>
        <v>1055620.5978905263</v>
      </c>
      <c r="W119" s="84">
        <f t="shared" si="6"/>
        <v>1868038.2142548726</v>
      </c>
      <c r="X119" s="84">
        <f t="shared" si="7"/>
        <v>1401200.1076264565</v>
      </c>
      <c r="Y119" s="84">
        <f t="shared" si="8"/>
        <v>535534.00788933947</v>
      </c>
      <c r="Z119" s="84">
        <f t="shared" si="9"/>
        <v>369369.8244258241</v>
      </c>
      <c r="AA119" s="84">
        <f t="shared" si="10"/>
        <v>203957.77988760505</v>
      </c>
    </row>
    <row r="120" spans="1:27" x14ac:dyDescent="0.35">
      <c r="A120">
        <v>2139</v>
      </c>
      <c r="B120">
        <v>2130</v>
      </c>
      <c r="C120">
        <f>'[2]Total Frequency Model'!L120</f>
        <v>3.5095506291192327</v>
      </c>
      <c r="D120" s="36">
        <f>'Total Cost'!B120/(1+Assumptions!$D$49)^($A120-2022)</f>
        <v>22008.972928749281</v>
      </c>
      <c r="E120" s="36">
        <f>'Total Cost'!C120/(1+Assumptions!$D$49)^($A120-2022)</f>
        <v>28236.317982232609</v>
      </c>
      <c r="F120" s="36">
        <f>'Total Cost'!D120/(1+Assumptions!$D$49)^($A120-2022)</f>
        <v>29771.827721447669</v>
      </c>
      <c r="G120" s="36">
        <f>'Total Cost'!E120/(1+Assumptions!$D$49)^($A120-2022)</f>
        <v>19577.749174992092</v>
      </c>
      <c r="H120" s="36">
        <f>'Total Cost'!F120/(1+Assumptions!$D$49)^($A120-2022)</f>
        <v>16293.464455004312</v>
      </c>
      <c r="I120" s="36">
        <f>'Total Cost'!G120/(1+Assumptions!$D$49)^($A120-2022)</f>
        <v>9767.5480633402822</v>
      </c>
      <c r="J120" s="37">
        <f>'Total Cost'!H120/(1+Assumptions!$D$49)^($A120-2022)</f>
        <v>40110.315977988641</v>
      </c>
      <c r="K120" s="37">
        <f>'Total Cost'!I120/(1+Assumptions!$D$49)^($A120-2022)</f>
        <v>42858.733146756975</v>
      </c>
      <c r="L120" s="37">
        <f>'Total Cost'!J120/(1+Assumptions!$D$49)^($A120-2022)</f>
        <v>27232.666003513543</v>
      </c>
      <c r="M120" s="37">
        <f>'Total Cost'!K120/(1+Assumptions!$D$49)^($A120-2022)</f>
        <v>20706.87525739496</v>
      </c>
      <c r="N120" s="37">
        <f>'Total Cost'!L120/(1+Assumptions!$D$49)^($A120-2022)</f>
        <v>18356.744826346127</v>
      </c>
      <c r="O120" s="37">
        <f>'Total Cost'!M120/(1+Assumptions!$D$49)^($A120-2022)</f>
        <v>7800.945959472393</v>
      </c>
      <c r="P120" s="38">
        <f>'Total Cost'!N120/(1+Assumptions!$D$49)^($A120-2022)</f>
        <v>947548.47717314644</v>
      </c>
      <c r="Q120" s="38">
        <f>'Total Cost'!O120/(1+Assumptions!$D$49)^($A120-2022)</f>
        <v>1715690.2887298341</v>
      </c>
      <c r="R120" s="38">
        <f>'Total Cost'!P120/(1+Assumptions!$D$49)^($A120-2022)</f>
        <v>1283426.524040659</v>
      </c>
      <c r="S120" s="38">
        <f>'Total Cost'!Q120/(1+Assumptions!$D$49)^($A120-2022)</f>
        <v>472256.25936285645</v>
      </c>
      <c r="T120" s="38">
        <f>'Total Cost'!R120/(1+Assumptions!$D$49)^($A120-2022)</f>
        <v>318827.46497346886</v>
      </c>
      <c r="U120" s="38">
        <f>'Total Cost'!S120/(1+Assumptions!$D$49)^($A120-2022)</f>
        <v>177602.24847025477</v>
      </c>
      <c r="V120" s="84">
        <f t="shared" si="11"/>
        <v>1009667.7660798844</v>
      </c>
      <c r="W120" s="84">
        <f t="shared" si="6"/>
        <v>1786785.3398588237</v>
      </c>
      <c r="X120" s="84">
        <f t="shared" si="7"/>
        <v>1340431.0177656203</v>
      </c>
      <c r="Y120" s="84">
        <f t="shared" si="8"/>
        <v>512540.88379524351</v>
      </c>
      <c r="Z120" s="84">
        <f t="shared" si="9"/>
        <v>353477.67425481929</v>
      </c>
      <c r="AA120" s="84">
        <f t="shared" si="10"/>
        <v>195170.74249306743</v>
      </c>
    </row>
    <row r="121" spans="1:27" x14ac:dyDescent="0.35">
      <c r="A121">
        <v>2140</v>
      </c>
      <c r="B121">
        <v>2140</v>
      </c>
      <c r="C121">
        <f>'[2]Total Frequency Model'!L121</f>
        <v>3.8094427801078492</v>
      </c>
      <c r="D121" s="36">
        <f>'Total Cost'!B121/(1+Assumptions!$D$49)^($A121-2022)</f>
        <v>22510.264006611465</v>
      </c>
      <c r="E121" s="36">
        <f>'Total Cost'!C121/(1+Assumptions!$D$49)^($A121-2022)</f>
        <v>28879.447233288352</v>
      </c>
      <c r="F121" s="36">
        <f>'Total Cost'!D121/(1+Assumptions!$D$49)^($A121-2022)</f>
        <v>30449.930768633334</v>
      </c>
      <c r="G121" s="36">
        <f>'Total Cost'!E121/(1+Assumptions!$D$49)^($A121-2022)</f>
        <v>20023.665075648572</v>
      </c>
      <c r="H121" s="36">
        <f>'Total Cost'!F121/(1+Assumptions!$D$49)^($A121-2022)</f>
        <v>16664.575291716243</v>
      </c>
      <c r="I121" s="36">
        <f>'Total Cost'!G121/(1+Assumptions!$D$49)^($A121-2022)</f>
        <v>9990.0202665000488</v>
      </c>
      <c r="J121" s="37">
        <f>'Total Cost'!H121/(1+Assumptions!$D$49)^($A121-2022)</f>
        <v>40738.075387040568</v>
      </c>
      <c r="K121" s="37">
        <f>'Total Cost'!I121/(1+Assumptions!$D$49)^($A121-2022)</f>
        <v>43530.667153604452</v>
      </c>
      <c r="L121" s="37">
        <f>'Total Cost'!J121/(1+Assumptions!$D$49)^($A121-2022)</f>
        <v>27660.666167537609</v>
      </c>
      <c r="M121" s="37">
        <f>'Total Cost'!K121/(1+Assumptions!$D$49)^($A121-2022)</f>
        <v>21035.960459843798</v>
      </c>
      <c r="N121" s="37">
        <f>'Total Cost'!L121/(1+Assumptions!$D$49)^($A121-2022)</f>
        <v>18647.284023697772</v>
      </c>
      <c r="O121" s="37">
        <f>'Total Cost'!M121/(1+Assumptions!$D$49)^($A121-2022)</f>
        <v>7924.0601102016544</v>
      </c>
      <c r="P121" s="38">
        <f>'Total Cost'!N121/(1+Assumptions!$D$49)^($A121-2022)</f>
        <v>962979.13114825205</v>
      </c>
      <c r="Q121" s="38">
        <f>'Total Cost'!O121/(1+Assumptions!$D$49)^($A121-2022)</f>
        <v>1743747.4580863921</v>
      </c>
      <c r="R121" s="38">
        <f>'Total Cost'!P121/(1+Assumptions!$D$49)^($A121-2022)</f>
        <v>1304536.7650410463</v>
      </c>
      <c r="S121" s="38">
        <f>'Total Cost'!Q121/(1+Assumptions!$D$49)^($A121-2022)</f>
        <v>480213.23718364048</v>
      </c>
      <c r="T121" s="38">
        <f>'Total Cost'!R121/(1+Assumptions!$D$49)^($A121-2022)</f>
        <v>324154.04002034111</v>
      </c>
      <c r="U121" s="38">
        <f>'Total Cost'!S121/(1+Assumptions!$D$49)^($A121-2022)</f>
        <v>180551.08127996634</v>
      </c>
      <c r="V121" s="84">
        <f t="shared" si="11"/>
        <v>1026227.4705419041</v>
      </c>
      <c r="W121" s="84">
        <f t="shared" si="6"/>
        <v>1816157.572473285</v>
      </c>
      <c r="X121" s="84">
        <f t="shared" si="7"/>
        <v>1362647.3619772173</v>
      </c>
      <c r="Y121" s="84">
        <f t="shared" si="8"/>
        <v>521272.86271913286</v>
      </c>
      <c r="Z121" s="84">
        <f t="shared" si="9"/>
        <v>359465.89933575515</v>
      </c>
      <c r="AA121" s="84">
        <f t="shared" si="10"/>
        <v>198465.16165666803</v>
      </c>
    </row>
    <row r="122" spans="1:27" x14ac:dyDescent="0.35">
      <c r="A122">
        <v>2141</v>
      </c>
      <c r="B122">
        <v>2140</v>
      </c>
      <c r="C122">
        <f>'[2]Total Frequency Model'!L122</f>
        <v>3.8094427801078492</v>
      </c>
      <c r="D122" s="36">
        <f>'Total Cost'!B122/(1+Assumptions!$D$49)^($A122-2022)</f>
        <v>21665.570101929014</v>
      </c>
      <c r="E122" s="36">
        <f>'Total Cost'!C122/(1+Assumptions!$D$49)^($A122-2022)</f>
        <v>27795.75078968412</v>
      </c>
      <c r="F122" s="36">
        <f>'Total Cost'!D122/(1+Assumptions!$D$49)^($A122-2022)</f>
        <v>29307.302192144278</v>
      </c>
      <c r="G122" s="36">
        <f>'Total Cost'!E122/(1+Assumptions!$D$49)^($A122-2022)</f>
        <v>19272.280381367087</v>
      </c>
      <c r="H122" s="36">
        <f>'Total Cost'!F122/(1+Assumptions!$D$49)^($A122-2022)</f>
        <v>16039.239881660627</v>
      </c>
      <c r="I122" s="36">
        <f>'Total Cost'!G122/(1+Assumptions!$D$49)^($A122-2022)</f>
        <v>9615.1464212049304</v>
      </c>
      <c r="J122" s="37">
        <f>'Total Cost'!H122/(1+Assumptions!$D$49)^($A122-2022)</f>
        <v>38936.312878861099</v>
      </c>
      <c r="K122" s="37">
        <f>'Total Cost'!I122/(1+Assumptions!$D$49)^($A122-2022)</f>
        <v>41606.507771505523</v>
      </c>
      <c r="L122" s="37">
        <f>'Total Cost'!J122/(1+Assumptions!$D$49)^($A122-2022)</f>
        <v>26439.006946774691</v>
      </c>
      <c r="M122" s="37">
        <f>'Total Cost'!K122/(1+Assumptions!$D$49)^($A122-2022)</f>
        <v>20110.390405075952</v>
      </c>
      <c r="N122" s="37">
        <f>'Total Cost'!L122/(1+Assumptions!$D$49)^($A122-2022)</f>
        <v>17825.665461769269</v>
      </c>
      <c r="O122" s="37">
        <f>'Total Cost'!M122/(1+Assumptions!$D$49)^($A122-2022)</f>
        <v>7574.5775160447411</v>
      </c>
      <c r="P122" s="38">
        <f>'Total Cost'!N122/(1+Assumptions!$D$49)^($A122-2022)</f>
        <v>920966.90277746494</v>
      </c>
      <c r="Q122" s="38">
        <f>'Total Cost'!O122/(1+Assumptions!$D$49)^($A122-2022)</f>
        <v>1667785.0265808972</v>
      </c>
      <c r="R122" s="38">
        <f>'Total Cost'!P122/(1+Assumptions!$D$49)^($A122-2022)</f>
        <v>1247824.552295211</v>
      </c>
      <c r="S122" s="38">
        <f>'Total Cost'!Q122/(1+Assumptions!$D$49)^($A122-2022)</f>
        <v>459518.25653345074</v>
      </c>
      <c r="T122" s="38">
        <f>'Total Cost'!R122/(1+Assumptions!$D$49)^($A122-2022)</f>
        <v>310141.07087504107</v>
      </c>
      <c r="U122" s="38">
        <f>'Total Cost'!S122/(1+Assumptions!$D$49)^($A122-2022)</f>
        <v>172728.40764315685</v>
      </c>
      <c r="V122" s="84">
        <f t="shared" si="11"/>
        <v>981568.78575825505</v>
      </c>
      <c r="W122" s="84">
        <f t="shared" si="6"/>
        <v>1737187.2851420869</v>
      </c>
      <c r="X122" s="84">
        <f t="shared" si="7"/>
        <v>1303570.86143413</v>
      </c>
      <c r="Y122" s="84">
        <f t="shared" si="8"/>
        <v>498900.92731989379</v>
      </c>
      <c r="Z122" s="84">
        <f t="shared" si="9"/>
        <v>344005.97621847095</v>
      </c>
      <c r="AA122" s="84">
        <f t="shared" si="10"/>
        <v>189918.13158040651</v>
      </c>
    </row>
    <row r="123" spans="1:27" x14ac:dyDescent="0.35">
      <c r="A123">
        <v>2142</v>
      </c>
      <c r="B123">
        <v>2140</v>
      </c>
      <c r="C123">
        <f>'[2]Total Frequency Model'!L123</f>
        <v>3.8094427801078492</v>
      </c>
      <c r="D123" s="36">
        <f>'Total Cost'!B123/(1+Assumptions!$D$49)^($A123-2022)</f>
        <v>20852.573195220375</v>
      </c>
      <c r="E123" s="36">
        <f>'Total Cost'!C123/(1+Assumptions!$D$49)^($A123-2022)</f>
        <v>26752.719874488157</v>
      </c>
      <c r="F123" s="36">
        <f>'Total Cost'!D123/(1+Assumptions!$D$49)^($A123-2022)</f>
        <v>28207.550562526787</v>
      </c>
      <c r="G123" s="36">
        <f>'Total Cost'!E123/(1+Assumptions!$D$49)^($A123-2022)</f>
        <v>18549.091272492544</v>
      </c>
      <c r="H123" s="36">
        <f>'Total Cost'!F123/(1+Assumptions!$D$49)^($A123-2022)</f>
        <v>15437.370078632139</v>
      </c>
      <c r="I123" s="36">
        <f>'Total Cost'!G123/(1+Assumptions!$D$49)^($A123-2022)</f>
        <v>9254.3396544679581</v>
      </c>
      <c r="J123" s="37">
        <f>'Total Cost'!H123/(1+Assumptions!$D$49)^($A123-2022)</f>
        <v>37214.339491252555</v>
      </c>
      <c r="K123" s="37">
        <f>'Total Cost'!I123/(1+Assumptions!$D$49)^($A123-2022)</f>
        <v>39767.513785992473</v>
      </c>
      <c r="L123" s="37">
        <f>'Total Cost'!J123/(1+Assumptions!$D$49)^($A123-2022)</f>
        <v>25271.379900781267</v>
      </c>
      <c r="M123" s="37">
        <f>'Total Cost'!K123/(1+Assumptions!$D$49)^($A123-2022)</f>
        <v>19225.618563119282</v>
      </c>
      <c r="N123" s="37">
        <f>'Total Cost'!L123/(1+Assumptions!$D$49)^($A123-2022)</f>
        <v>17040.308591399335</v>
      </c>
      <c r="O123" s="37">
        <f>'Total Cost'!M123/(1+Assumptions!$D$49)^($A123-2022)</f>
        <v>7240.5326242027058</v>
      </c>
      <c r="P123" s="38">
        <f>'Total Cost'!N123/(1+Assumptions!$D$49)^($A123-2022)</f>
        <v>880793.63591510977</v>
      </c>
      <c r="Q123" s="38">
        <f>'Total Cost'!O123/(1+Assumptions!$D$49)^($A123-2022)</f>
        <v>1595143.0247707807</v>
      </c>
      <c r="R123" s="38">
        <f>'Total Cost'!P123/(1+Assumptions!$D$49)^($A123-2022)</f>
        <v>1193586.5274062827</v>
      </c>
      <c r="S123" s="38">
        <f>'Total Cost'!Q123/(1+Assumptions!$D$49)^($A123-2022)</f>
        <v>439718.70219113253</v>
      </c>
      <c r="T123" s="38">
        <f>'Total Cost'!R123/(1+Assumptions!$D$49)^($A123-2022)</f>
        <v>296736.20782194217</v>
      </c>
      <c r="U123" s="38">
        <f>'Total Cost'!S123/(1+Assumptions!$D$49)^($A123-2022)</f>
        <v>165245.93060808277</v>
      </c>
      <c r="V123" s="84">
        <f t="shared" si="11"/>
        <v>938860.54860158265</v>
      </c>
      <c r="W123" s="84">
        <f t="shared" si="6"/>
        <v>1661663.2584312614</v>
      </c>
      <c r="X123" s="84">
        <f t="shared" si="7"/>
        <v>1247065.4578695907</v>
      </c>
      <c r="Y123" s="84">
        <f t="shared" si="8"/>
        <v>477493.41202674434</v>
      </c>
      <c r="Z123" s="84">
        <f t="shared" si="9"/>
        <v>329213.88649197365</v>
      </c>
      <c r="AA123" s="84">
        <f t="shared" si="10"/>
        <v>181740.80288675343</v>
      </c>
    </row>
    <row r="124" spans="1:27" x14ac:dyDescent="0.35">
      <c r="A124">
        <v>2143</v>
      </c>
      <c r="B124">
        <v>2140</v>
      </c>
      <c r="C124">
        <f>'[2]Total Frequency Model'!L124</f>
        <v>3.8094427801078492</v>
      </c>
      <c r="D124" s="36">
        <f>'Total Cost'!B124/(1+Assumptions!$D$49)^($A124-2022)</f>
        <v>20070.083861920069</v>
      </c>
      <c r="E124" s="36">
        <f>'Total Cost'!C124/(1+Assumptions!$D$49)^($A124-2022)</f>
        <v>25748.828520525363</v>
      </c>
      <c r="F124" s="36">
        <f>'Total Cost'!D124/(1+Assumptions!$D$49)^($A124-2022)</f>
        <v>27149.066929496526</v>
      </c>
      <c r="G124" s="36">
        <f>'Total Cost'!E124/(1+Assumptions!$D$49)^($A124-2022)</f>
        <v>17853.039714382387</v>
      </c>
      <c r="H124" s="36">
        <f>'Total Cost'!F124/(1+Assumptions!$D$49)^($A124-2022)</f>
        <v>14858.085339638501</v>
      </c>
      <c r="I124" s="36">
        <f>'Total Cost'!G124/(1+Assumptions!$D$49)^($A124-2022)</f>
        <v>8907.0721015110394</v>
      </c>
      <c r="J124" s="37">
        <f>'Total Cost'!H124/(1+Assumptions!$D$49)^($A124-2022)</f>
        <v>35568.617871458875</v>
      </c>
      <c r="K124" s="37">
        <f>'Total Cost'!I124/(1+Assumptions!$D$49)^($A124-2022)</f>
        <v>38009.911224840667</v>
      </c>
      <c r="L124" s="37">
        <f>'Total Cost'!J124/(1+Assumptions!$D$49)^($A124-2022)</f>
        <v>24155.392246466476</v>
      </c>
      <c r="M124" s="37">
        <f>'Total Cost'!K124/(1+Assumptions!$D$49)^($A124-2022)</f>
        <v>18379.843667892095</v>
      </c>
      <c r="N124" s="37">
        <f>'Total Cost'!L124/(1+Assumptions!$D$49)^($A124-2022)</f>
        <v>16289.610633416134</v>
      </c>
      <c r="O124" s="37">
        <f>'Total Cost'!M124/(1+Assumptions!$D$49)^($A124-2022)</f>
        <v>6921.2425501816451</v>
      </c>
      <c r="P124" s="38">
        <f>'Total Cost'!N124/(1+Assumptions!$D$49)^($A124-2022)</f>
        <v>842378.58709302929</v>
      </c>
      <c r="Q124" s="38">
        <f>'Total Cost'!O124/(1+Assumptions!$D$49)^($A124-2022)</f>
        <v>1525675.849587979</v>
      </c>
      <c r="R124" s="38">
        <f>'Total Cost'!P124/(1+Assumptions!$D$49)^($A124-2022)</f>
        <v>1141714.3907341261</v>
      </c>
      <c r="S124" s="38">
        <f>'Total Cost'!Q124/(1+Assumptions!$D$49)^($A124-2022)</f>
        <v>420775.68347772153</v>
      </c>
      <c r="T124" s="38">
        <f>'Total Cost'!R124/(1+Assumptions!$D$49)^($A124-2022)</f>
        <v>283912.96527421247</v>
      </c>
      <c r="U124" s="38">
        <f>'Total Cost'!S124/(1+Assumptions!$D$49)^($A124-2022)</f>
        <v>158088.80343234175</v>
      </c>
      <c r="V124" s="84">
        <f t="shared" si="11"/>
        <v>898017.28882640821</v>
      </c>
      <c r="W124" s="84">
        <f t="shared" si="6"/>
        <v>1589434.5893333449</v>
      </c>
      <c r="X124" s="84">
        <f t="shared" si="7"/>
        <v>1193018.849910089</v>
      </c>
      <c r="Y124" s="84">
        <f t="shared" si="8"/>
        <v>457008.566859996</v>
      </c>
      <c r="Z124" s="84">
        <f t="shared" si="9"/>
        <v>315060.6612472671</v>
      </c>
      <c r="AA124" s="84">
        <f t="shared" si="10"/>
        <v>173917.11808403445</v>
      </c>
    </row>
    <row r="125" spans="1:27" x14ac:dyDescent="0.35">
      <c r="A125">
        <v>2144</v>
      </c>
      <c r="B125">
        <v>2140</v>
      </c>
      <c r="C125">
        <f>'[2]Total Frequency Model'!L125</f>
        <v>3.8094427801078492</v>
      </c>
      <c r="D125" s="36">
        <f>'Total Cost'!B125/(1+Assumptions!$D$49)^($A125-2022)</f>
        <v>19316.957310421149</v>
      </c>
      <c r="E125" s="36">
        <f>'Total Cost'!C125/(1+Assumptions!$D$49)^($A125-2022)</f>
        <v>24782.608022284498</v>
      </c>
      <c r="F125" s="36">
        <f>'Total Cost'!D125/(1+Assumptions!$D$49)^($A125-2022)</f>
        <v>26130.302718360388</v>
      </c>
      <c r="G125" s="36">
        <f>'Total Cost'!E125/(1+Assumptions!$D$49)^($A125-2022)</f>
        <v>17183.107374967651</v>
      </c>
      <c r="H125" s="36">
        <f>'Total Cost'!F125/(1+Assumptions!$D$49)^($A125-2022)</f>
        <v>14300.538163916432</v>
      </c>
      <c r="I125" s="36">
        <f>'Total Cost'!G125/(1+Assumptions!$D$49)^($A125-2022)</f>
        <v>8572.8357055938814</v>
      </c>
      <c r="J125" s="37">
        <f>'Total Cost'!H125/(1+Assumptions!$D$49)^($A125-2022)</f>
        <v>33995.767647612804</v>
      </c>
      <c r="K125" s="37">
        <f>'Total Cost'!I125/(1+Assumptions!$D$49)^($A125-2022)</f>
        <v>36330.09352930123</v>
      </c>
      <c r="L125" s="37">
        <f>'Total Cost'!J125/(1+Assumptions!$D$49)^($A125-2022)</f>
        <v>23088.757282872903</v>
      </c>
      <c r="M125" s="37">
        <f>'Total Cost'!K125/(1+Assumptions!$D$49)^($A125-2022)</f>
        <v>17571.344095941287</v>
      </c>
      <c r="N125" s="37">
        <f>'Total Cost'!L125/(1+Assumptions!$D$49)^($A125-2022)</f>
        <v>15572.039746478711</v>
      </c>
      <c r="O125" s="37">
        <f>'Total Cost'!M125/(1+Assumptions!$D$49)^($A125-2022)</f>
        <v>6616.0546544850104</v>
      </c>
      <c r="P125" s="38">
        <f>'Total Cost'!N125/(1+Assumptions!$D$49)^($A125-2022)</f>
        <v>805644.56816639705</v>
      </c>
      <c r="Q125" s="38">
        <f>'Total Cost'!O125/(1+Assumptions!$D$49)^($A125-2022)</f>
        <v>1459244.3016016413</v>
      </c>
      <c r="R125" s="38">
        <f>'Total Cost'!P125/(1+Assumptions!$D$49)^($A125-2022)</f>
        <v>1092104.5977356255</v>
      </c>
      <c r="S125" s="38">
        <f>'Total Cost'!Q125/(1+Assumptions!$D$49)^($A125-2022)</f>
        <v>402652.00491472124</v>
      </c>
      <c r="T125" s="38">
        <f>'Total Cost'!R125/(1+Assumptions!$D$49)^($A125-2022)</f>
        <v>271646.01515684725</v>
      </c>
      <c r="U125" s="38">
        <f>'Total Cost'!S125/(1+Assumptions!$D$49)^($A125-2022)</f>
        <v>151242.82944471322</v>
      </c>
      <c r="V125" s="84">
        <f t="shared" si="11"/>
        <v>858957.29312443105</v>
      </c>
      <c r="W125" s="84">
        <f t="shared" si="6"/>
        <v>1520357.003153227</v>
      </c>
      <c r="X125" s="84">
        <f t="shared" si="7"/>
        <v>1141323.6577368588</v>
      </c>
      <c r="Y125" s="84">
        <f t="shared" si="8"/>
        <v>437406.45638563018</v>
      </c>
      <c r="Z125" s="84">
        <f t="shared" si="9"/>
        <v>301518.59306724241</v>
      </c>
      <c r="AA125" s="84">
        <f t="shared" si="10"/>
        <v>166431.71980479211</v>
      </c>
    </row>
    <row r="126" spans="1:27" x14ac:dyDescent="0.35">
      <c r="A126">
        <v>2145</v>
      </c>
      <c r="B126">
        <v>2140</v>
      </c>
      <c r="C126">
        <f>'[2]Total Frequency Model'!L126</f>
        <v>3.8094427801078492</v>
      </c>
      <c r="D126" s="36">
        <f>'Total Cost'!B126/(1+Assumptions!$D$49)^($A126-2022)</f>
        <v>18592.091707230917</v>
      </c>
      <c r="E126" s="36">
        <f>'Total Cost'!C126/(1+Assumptions!$D$49)^($A126-2022)</f>
        <v>23852.64478718385</v>
      </c>
      <c r="F126" s="36">
        <f>'Total Cost'!D126/(1+Assumptions!$D$49)^($A126-2022)</f>
        <v>25149.767464432516</v>
      </c>
      <c r="G126" s="36">
        <f>'Total Cost'!E126/(1+Assumptions!$D$49)^($A126-2022)</f>
        <v>16538.314134920525</v>
      </c>
      <c r="H126" s="36">
        <f>'Total Cost'!F126/(1+Assumptions!$D$49)^($A126-2022)</f>
        <v>13763.912853027541</v>
      </c>
      <c r="I126" s="36">
        <f>'Total Cost'!G126/(1+Assumptions!$D$49)^($A126-2022)</f>
        <v>8251.1414747206982</v>
      </c>
      <c r="J126" s="37">
        <f>'Total Cost'!H126/(1+Assumptions!$D$49)^($A126-2022)</f>
        <v>32492.558456060378</v>
      </c>
      <c r="K126" s="37">
        <f>'Total Cost'!I126/(1+Assumptions!$D$49)^($A126-2022)</f>
        <v>34724.614120716113</v>
      </c>
      <c r="L126" s="37">
        <f>'Total Cost'!J126/(1+Assumptions!$D$49)^($A126-2022)</f>
        <v>22069.289683415645</v>
      </c>
      <c r="M126" s="37">
        <f>'Total Cost'!K126/(1+Assumptions!$D$49)^($A126-2022)</f>
        <v>16798.474340489673</v>
      </c>
      <c r="N126" s="37">
        <f>'Total Cost'!L126/(1+Assumptions!$D$49)^($A126-2022)</f>
        <v>14886.131883692617</v>
      </c>
      <c r="O126" s="37">
        <f>'Total Cost'!M126/(1+Assumptions!$D$49)^($A126-2022)</f>
        <v>6324.345201573713</v>
      </c>
      <c r="P126" s="38">
        <f>'Total Cost'!N126/(1+Assumptions!$D$49)^($A126-2022)</f>
        <v>770517.78935408767</v>
      </c>
      <c r="Q126" s="38">
        <f>'Total Cost'!O126/(1+Assumptions!$D$49)^($A126-2022)</f>
        <v>1395715.3026196153</v>
      </c>
      <c r="R126" s="38">
        <f>'Total Cost'!P126/(1+Assumptions!$D$49)^($A126-2022)</f>
        <v>1044658.1495877316</v>
      </c>
      <c r="S126" s="38">
        <f>'Total Cost'!Q126/(1+Assumptions!$D$49)^($A126-2022)</f>
        <v>385312.09208284563</v>
      </c>
      <c r="T126" s="38">
        <f>'Total Cost'!R126/(1+Assumptions!$D$49)^($A126-2022)</f>
        <v>259911.1361576496</v>
      </c>
      <c r="U126" s="38">
        <f>'Total Cost'!S126/(1+Assumptions!$D$49)^($A126-2022)</f>
        <v>144694.43349432424</v>
      </c>
      <c r="V126" s="84">
        <f t="shared" si="11"/>
        <v>821602.43951737892</v>
      </c>
      <c r="W126" s="84">
        <f t="shared" si="6"/>
        <v>1454292.5615275153</v>
      </c>
      <c r="X126" s="84">
        <f t="shared" si="7"/>
        <v>1091877.2067355798</v>
      </c>
      <c r="Y126" s="84">
        <f t="shared" si="8"/>
        <v>418648.88055825583</v>
      </c>
      <c r="Z126" s="84">
        <f t="shared" si="9"/>
        <v>288561.18089436973</v>
      </c>
      <c r="AA126" s="84">
        <f t="shared" si="10"/>
        <v>159269.92017061866</v>
      </c>
    </row>
    <row r="127" spans="1:27" x14ac:dyDescent="0.35">
      <c r="A127">
        <v>2146</v>
      </c>
      <c r="B127">
        <v>2140</v>
      </c>
      <c r="C127">
        <f>'[2]Total Frequency Model'!L127</f>
        <v>3.8094427801078492</v>
      </c>
      <c r="D127" s="36">
        <f>'Total Cost'!B127/(1+Assumptions!$D$49)^($A127-2022)</f>
        <v>17894.426564974812</v>
      </c>
      <c r="E127" s="36">
        <f>'Total Cost'!C127/(1+Assumptions!$D$49)^($A127-2022)</f>
        <v>22957.578267467685</v>
      </c>
      <c r="F127" s="36">
        <f>'Total Cost'!D127/(1+Assumptions!$D$49)^($A127-2022)</f>
        <v>24206.026632465924</v>
      </c>
      <c r="G127" s="36">
        <f>'Total Cost'!E127/(1+Assumptions!$D$49)^($A127-2022)</f>
        <v>15917.716653727595</v>
      </c>
      <c r="H127" s="36">
        <f>'Total Cost'!F127/(1+Assumptions!$D$49)^($A127-2022)</f>
        <v>13247.424317481353</v>
      </c>
      <c r="I127" s="36">
        <f>'Total Cost'!G127/(1+Assumptions!$D$49)^($A127-2022)</f>
        <v>7941.5187662388216</v>
      </c>
      <c r="J127" s="37">
        <f>'Total Cost'!H127/(1+Assumptions!$D$49)^($A127-2022)</f>
        <v>31055.903278635451</v>
      </c>
      <c r="K127" s="37">
        <f>'Total Cost'!I127/(1+Assumptions!$D$49)^($A127-2022)</f>
        <v>33190.179297457573</v>
      </c>
      <c r="L127" s="37">
        <f>'Total Cost'!J127/(1+Assumptions!$D$49)^($A127-2022)</f>
        <v>21094.900997229226</v>
      </c>
      <c r="M127" s="37">
        <f>'Total Cost'!K127/(1+Assumptions!$D$49)^($A127-2022)</f>
        <v>16059.661641765195</v>
      </c>
      <c r="N127" s="37">
        <f>'Total Cost'!L127/(1+Assumptions!$D$49)^($A127-2022)</f>
        <v>14230.48778866152</v>
      </c>
      <c r="O127" s="37">
        <f>'Total Cost'!M127/(1+Assumptions!$D$49)^($A127-2022)</f>
        <v>6045.5180783454352</v>
      </c>
      <c r="P127" s="38">
        <f>'Total Cost'!N127/(1+Assumptions!$D$49)^($A127-2022)</f>
        <v>736927.70922507998</v>
      </c>
      <c r="Q127" s="38">
        <f>'Total Cost'!O127/(1+Assumptions!$D$49)^($A127-2022)</f>
        <v>1334961.6257746564</v>
      </c>
      <c r="R127" s="38">
        <f>'Total Cost'!P127/(1+Assumptions!$D$49)^($A127-2022)</f>
        <v>999280.3930539873</v>
      </c>
      <c r="S127" s="38">
        <f>'Total Cost'!Q127/(1+Assumptions!$D$49)^($A127-2022)</f>
        <v>368721.92073359794</v>
      </c>
      <c r="T127" s="38">
        <f>'Total Cost'!R127/(1+Assumptions!$D$49)^($A127-2022)</f>
        <v>248685.16520980615</v>
      </c>
      <c r="U127" s="38">
        <f>'Total Cost'!S127/(1+Assumptions!$D$49)^($A127-2022)</f>
        <v>138430.63465730348</v>
      </c>
      <c r="V127" s="84">
        <f t="shared" si="11"/>
        <v>785878.03906869027</v>
      </c>
      <c r="W127" s="84">
        <f t="shared" si="6"/>
        <v>1391109.3833395818</v>
      </c>
      <c r="X127" s="84">
        <f t="shared" si="7"/>
        <v>1044581.3206836825</v>
      </c>
      <c r="Y127" s="84">
        <f t="shared" si="8"/>
        <v>400699.29902909073</v>
      </c>
      <c r="Z127" s="84">
        <f t="shared" si="9"/>
        <v>276163.07731594902</v>
      </c>
      <c r="AA127" s="84">
        <f t="shared" si="10"/>
        <v>152417.67150188773</v>
      </c>
    </row>
    <row r="128" spans="1:27" x14ac:dyDescent="0.35">
      <c r="A128">
        <v>2147</v>
      </c>
      <c r="B128">
        <v>2140</v>
      </c>
      <c r="C128">
        <f>'[2]Total Frequency Model'!L128</f>
        <v>3.8094427801078492</v>
      </c>
      <c r="D128" s="36">
        <f>'Total Cost'!B128/(1+Assumptions!$D$49)^($A128-2022)</f>
        <v>17222.941190890237</v>
      </c>
      <c r="E128" s="36">
        <f>'Total Cost'!C128/(1+Assumptions!$D$49)^($A128-2022)</f>
        <v>22096.098969708022</v>
      </c>
      <c r="F128" s="36">
        <f>'Total Cost'!D128/(1+Assumptions!$D$49)^($A128-2022)</f>
        <v>23297.699517909659</v>
      </c>
      <c r="G128" s="36">
        <f>'Total Cost'!E128/(1+Assumptions!$D$49)^($A128-2022)</f>
        <v>15320.406989570967</v>
      </c>
      <c r="H128" s="36">
        <f>'Total Cost'!F128/(1+Assumptions!$D$49)^($A128-2022)</f>
        <v>12750.316928139673</v>
      </c>
      <c r="I128" s="36">
        <f>'Total Cost'!G128/(1+Assumptions!$D$49)^($A128-2022)</f>
        <v>7643.5145982826825</v>
      </c>
      <c r="J128" s="37">
        <f>'Total Cost'!H128/(1+Assumptions!$D$49)^($A128-2022)</f>
        <v>29682.852076097195</v>
      </c>
      <c r="K128" s="37">
        <f>'Total Cost'!I128/(1+Assumptions!$D$49)^($A128-2022)</f>
        <v>31723.641447502629</v>
      </c>
      <c r="L128" s="37">
        <f>'Total Cost'!J128/(1+Assumptions!$D$49)^($A128-2022)</f>
        <v>20163.595350327083</v>
      </c>
      <c r="M128" s="37">
        <f>'Total Cost'!K128/(1+Assumptions!$D$49)^($A128-2022)</f>
        <v>15353.402766678035</v>
      </c>
      <c r="N128" s="37">
        <f>'Total Cost'!L128/(1+Assumptions!$D$49)^($A128-2022)</f>
        <v>13603.770124783981</v>
      </c>
      <c r="O128" s="37">
        <f>'Total Cost'!M128/(1+Assumptions!$D$49)^($A128-2022)</f>
        <v>5779.0035694892968</v>
      </c>
      <c r="P128" s="38">
        <f>'Total Cost'!N128/(1+Assumptions!$D$49)^($A128-2022)</f>
        <v>704806.89132283453</v>
      </c>
      <c r="Q128" s="38">
        <f>'Total Cost'!O128/(1+Assumptions!$D$49)^($A128-2022)</f>
        <v>1276861.6375421709</v>
      </c>
      <c r="R128" s="38">
        <f>'Total Cost'!P128/(1+Assumptions!$D$49)^($A128-2022)</f>
        <v>955880.8291854877</v>
      </c>
      <c r="S128" s="38">
        <f>'Total Cost'!Q128/(1+Assumptions!$D$49)^($A128-2022)</f>
        <v>352848.94901056</v>
      </c>
      <c r="T128" s="38">
        <f>'Total Cost'!R128/(1+Assumptions!$D$49)^($A128-2022)</f>
        <v>237945.95110766005</v>
      </c>
      <c r="U128" s="38">
        <f>'Total Cost'!S128/(1+Assumptions!$D$49)^($A128-2022)</f>
        <v>132439.02014539475</v>
      </c>
      <c r="V128" s="84">
        <f t="shared" si="11"/>
        <v>751712.68458982196</v>
      </c>
      <c r="W128" s="84">
        <f t="shared" si="6"/>
        <v>1330681.3779593816</v>
      </c>
      <c r="X128" s="84">
        <f t="shared" si="7"/>
        <v>999342.12405372446</v>
      </c>
      <c r="Y128" s="84">
        <f t="shared" si="8"/>
        <v>383522.75876680901</v>
      </c>
      <c r="Z128" s="84">
        <f t="shared" si="9"/>
        <v>264300.0381605837</v>
      </c>
      <c r="AA128" s="84">
        <f t="shared" si="10"/>
        <v>145861.53831316673</v>
      </c>
    </row>
    <row r="129" spans="1:27" x14ac:dyDescent="0.35">
      <c r="A129">
        <v>2148</v>
      </c>
      <c r="B129">
        <v>2140</v>
      </c>
      <c r="C129">
        <f>'[2]Total Frequency Model'!L129</f>
        <v>3.8094427801078492</v>
      </c>
      <c r="D129" s="36">
        <f>'Total Cost'!B129/(1+Assumptions!$D$49)^($A129-2022)</f>
        <v>16576.653193540387</v>
      </c>
      <c r="E129" s="36">
        <f>'Total Cost'!C129/(1+Assumptions!$D$49)^($A129-2022)</f>
        <v>21266.946538999491</v>
      </c>
      <c r="F129" s="36">
        <f>'Total Cost'!D129/(1+Assumptions!$D$49)^($A129-2022)</f>
        <v>22423.457226920906</v>
      </c>
      <c r="G129" s="36">
        <f>'Total Cost'!E129/(1+Assumptions!$D$49)^($A129-2022)</f>
        <v>14745.511270998135</v>
      </c>
      <c r="H129" s="36">
        <f>'Total Cost'!F129/(1+Assumptions!$D$49)^($A129-2022)</f>
        <v>12271.863410721759</v>
      </c>
      <c r="I129" s="36">
        <f>'Total Cost'!G129/(1+Assumptions!$D$49)^($A129-2022)</f>
        <v>7356.6929870557142</v>
      </c>
      <c r="J129" s="37">
        <f>'Total Cost'!H129/(1+Assumptions!$D$49)^($A129-2022)</f>
        <v>28370.58570455647</v>
      </c>
      <c r="K129" s="37">
        <f>'Total Cost'!I129/(1+Assumptions!$D$49)^($A129-2022)</f>
        <v>30321.992562606465</v>
      </c>
      <c r="L129" s="37">
        <f>'Total Cost'!J129/(1+Assumptions!$D$49)^($A129-2022)</f>
        <v>19273.465337691672</v>
      </c>
      <c r="M129" s="37">
        <f>'Total Cost'!K129/(1+Assumptions!$D$49)^($A129-2022)</f>
        <v>14678.2609312195</v>
      </c>
      <c r="N129" s="37">
        <f>'Total Cost'!L129/(1+Assumptions!$D$49)^($A129-2022)</f>
        <v>13004.700731879342</v>
      </c>
      <c r="O129" s="37">
        <f>'Total Cost'!M129/(1+Assumptions!$D$49)^($A129-2022)</f>
        <v>5524.2571871894233</v>
      </c>
      <c r="P129" s="38">
        <f>'Total Cost'!N129/(1+Assumptions!$D$49)^($A129-2022)</f>
        <v>674090.86713327758</v>
      </c>
      <c r="Q129" s="38">
        <f>'Total Cost'!O129/(1+Assumptions!$D$49)^($A129-2022)</f>
        <v>1221299.0511608517</v>
      </c>
      <c r="R129" s="38">
        <f>'Total Cost'!P129/(1+Assumptions!$D$49)^($A129-2022)</f>
        <v>914372.93046535063</v>
      </c>
      <c r="S129" s="38">
        <f>'Total Cost'!Q129/(1+Assumptions!$D$49)^($A129-2022)</f>
        <v>337662.05264357541</v>
      </c>
      <c r="T129" s="38">
        <f>'Total Cost'!R129/(1+Assumptions!$D$49)^($A129-2022)</f>
        <v>227672.31016163199</v>
      </c>
      <c r="U129" s="38">
        <f>'Total Cost'!S129/(1+Assumptions!$D$49)^($A129-2022)</f>
        <v>126707.72036346013</v>
      </c>
      <c r="V129" s="84">
        <f t="shared" si="11"/>
        <v>719038.10603137442</v>
      </c>
      <c r="W129" s="84">
        <f t="shared" si="6"/>
        <v>1272887.9902624576</v>
      </c>
      <c r="X129" s="84">
        <f t="shared" si="7"/>
        <v>956069.85302996321</v>
      </c>
      <c r="Y129" s="84">
        <f t="shared" si="8"/>
        <v>367085.82484579307</v>
      </c>
      <c r="Z129" s="84">
        <f t="shared" si="9"/>
        <v>252948.87430423309</v>
      </c>
      <c r="AA129" s="84">
        <f t="shared" si="10"/>
        <v>139588.67053770527</v>
      </c>
    </row>
    <row r="130" spans="1:27" x14ac:dyDescent="0.35">
      <c r="A130">
        <v>2149</v>
      </c>
      <c r="B130">
        <v>2140</v>
      </c>
      <c r="C130">
        <f>'[2]Total Frequency Model'!L130</f>
        <v>3.8094427801078492</v>
      </c>
      <c r="D130" s="36">
        <f>'Total Cost'!B130/(1+Assumptions!$D$49)^($A130-2022)</f>
        <v>15954.617045563362</v>
      </c>
      <c r="E130" s="36">
        <f>'Total Cost'!C130/(1+Assumptions!$D$49)^($A130-2022)</f>
        <v>20468.907915044467</v>
      </c>
      <c r="F130" s="36">
        <f>'Total Cost'!D130/(1+Assumptions!$D$49)^($A130-2022)</f>
        <v>21582.020732176792</v>
      </c>
      <c r="G130" s="36">
        <f>'Total Cost'!E130/(1+Assumptions!$D$49)^($A130-2022)</f>
        <v>14192.188418437177</v>
      </c>
      <c r="H130" s="36">
        <f>'Total Cost'!F130/(1+Assumptions!$D$49)^($A130-2022)</f>
        <v>11811.363781793032</v>
      </c>
      <c r="I130" s="36">
        <f>'Total Cost'!G130/(1+Assumptions!$D$49)^($A130-2022)</f>
        <v>7080.6343089806396</v>
      </c>
      <c r="J130" s="37">
        <f>'Total Cost'!H130/(1+Assumptions!$D$49)^($A130-2022)</f>
        <v>27116.410102303736</v>
      </c>
      <c r="K130" s="37">
        <f>'Total Cost'!I130/(1+Assumptions!$D$49)^($A130-2022)</f>
        <v>28982.358040663235</v>
      </c>
      <c r="L130" s="37">
        <f>'Total Cost'!J130/(1+Assumptions!$D$49)^($A130-2022)</f>
        <v>18422.688097808448</v>
      </c>
      <c r="M130" s="37">
        <f>'Total Cost'!K130/(1+Assumptions!$D$49)^($A130-2022)</f>
        <v>14032.86285925083</v>
      </c>
      <c r="N130" s="37">
        <f>'Total Cost'!L130/(1+Assumptions!$D$49)^($A130-2022)</f>
        <v>12432.058004489923</v>
      </c>
      <c r="O130" s="37">
        <f>'Total Cost'!M130/(1+Assumptions!$D$49)^($A130-2022)</f>
        <v>5280.7585527633291</v>
      </c>
      <c r="P130" s="38">
        <f>'Total Cost'!N130/(1+Assumptions!$D$49)^($A130-2022)</f>
        <v>644718.00511510135</v>
      </c>
      <c r="Q130" s="38">
        <f>'Total Cost'!O130/(1+Assumptions!$D$49)^($A130-2022)</f>
        <v>1168162.6909510419</v>
      </c>
      <c r="R130" s="38">
        <f>'Total Cost'!P130/(1+Assumptions!$D$49)^($A130-2022)</f>
        <v>874673.96602312452</v>
      </c>
      <c r="S130" s="38">
        <f>'Total Cost'!Q130/(1+Assumptions!$D$49)^($A130-2022)</f>
        <v>323131.46298504912</v>
      </c>
      <c r="T130" s="38">
        <f>'Total Cost'!R130/(1+Assumptions!$D$49)^($A130-2022)</f>
        <v>217843.98380239663</v>
      </c>
      <c r="U130" s="38">
        <f>'Total Cost'!S130/(1+Assumptions!$D$49)^($A130-2022)</f>
        <v>121225.38506514969</v>
      </c>
      <c r="V130" s="84">
        <f t="shared" si="11"/>
        <v>687789.03226296848</v>
      </c>
      <c r="W130" s="84">
        <f t="shared" si="6"/>
        <v>1217613.9569067496</v>
      </c>
      <c r="X130" s="84">
        <f t="shared" si="7"/>
        <v>914678.67485310975</v>
      </c>
      <c r="Y130" s="84">
        <f t="shared" si="8"/>
        <v>351356.51426273712</v>
      </c>
      <c r="Z130" s="84">
        <f t="shared" si="9"/>
        <v>242087.4055886796</v>
      </c>
      <c r="AA130" s="84">
        <f t="shared" si="10"/>
        <v>133586.77792689367</v>
      </c>
    </row>
    <row r="131" spans="1:27" x14ac:dyDescent="0.35">
      <c r="A131">
        <v>2150</v>
      </c>
      <c r="B131">
        <v>2150</v>
      </c>
      <c r="C131">
        <f>'[2]Total Frequency Model'!L131</f>
        <v>4.1093349310964644</v>
      </c>
      <c r="D131" s="36">
        <f>'Total Cost'!B131/(1+Assumptions!$D$49)^($A131-2022)</f>
        <v>16288.793262801541</v>
      </c>
      <c r="E131" s="36">
        <f>'Total Cost'!C131/(1+Assumptions!$D$49)^($A131-2022)</f>
        <v>20897.637868167869</v>
      </c>
      <c r="F131" s="36">
        <f>'Total Cost'!D131/(1+Assumptions!$D$49)^($A131-2022)</f>
        <v>22034.065305107506</v>
      </c>
      <c r="G131" s="36">
        <f>'Total Cost'!E131/(1+Assumptions!$D$49)^($A131-2022)</f>
        <v>14489.449820980441</v>
      </c>
      <c r="H131" s="36">
        <f>'Total Cost'!F131/(1+Assumptions!$D$49)^($A131-2022)</f>
        <v>12058.757803081762</v>
      </c>
      <c r="I131" s="36">
        <f>'Total Cost'!G131/(1+Assumptions!$D$49)^($A131-2022)</f>
        <v>7228.9411960882799</v>
      </c>
      <c r="J131" s="37">
        <f>'Total Cost'!H131/(1+Assumptions!$D$49)^($A131-2022)</f>
        <v>27492.251152689962</v>
      </c>
      <c r="K131" s="37">
        <f>'Total Cost'!I131/(1+Assumptions!$D$49)^($A131-2022)</f>
        <v>29384.883560485083</v>
      </c>
      <c r="L131" s="37">
        <f>'Total Cost'!J131/(1+Assumptions!$D$49)^($A131-2022)</f>
        <v>18679.297999205879</v>
      </c>
      <c r="M131" s="37">
        <f>'Total Cost'!K131/(1+Assumptions!$D$49)^($A131-2022)</f>
        <v>14230.910130337945</v>
      </c>
      <c r="N131" s="37">
        <f>'Total Cost'!L131/(1+Assumptions!$D$49)^($A131-2022)</f>
        <v>12606.667007529191</v>
      </c>
      <c r="O131" s="37">
        <f>'Total Cost'!M131/(1+Assumptions!$D$49)^($A131-2022)</f>
        <v>5354.6763828276244</v>
      </c>
      <c r="P131" s="38">
        <f>'Total Cost'!N131/(1+Assumptions!$D$49)^($A131-2022)</f>
        <v>654089.55075885123</v>
      </c>
      <c r="Q131" s="38">
        <f>'Total Cost'!O131/(1+Assumptions!$D$49)^($A131-2022)</f>
        <v>1185224.9260469254</v>
      </c>
      <c r="R131" s="38">
        <f>'Total Cost'!P131/(1+Assumptions!$D$49)^($A131-2022)</f>
        <v>887534.55836651137</v>
      </c>
      <c r="S131" s="38">
        <f>'Total Cost'!Q131/(1+Assumptions!$D$49)^($A131-2022)</f>
        <v>328014.31668866298</v>
      </c>
      <c r="T131" s="38">
        <f>'Total Cost'!R131/(1+Assumptions!$D$49)^($A131-2022)</f>
        <v>221104.40148933863</v>
      </c>
      <c r="U131" s="38">
        <f>'Total Cost'!S131/(1+Assumptions!$D$49)^($A131-2022)</f>
        <v>123027.0029081205</v>
      </c>
      <c r="V131" s="84">
        <f t="shared" si="11"/>
        <v>697870.59517434274</v>
      </c>
      <c r="W131" s="84">
        <f t="shared" si="6"/>
        <v>1235507.4474755784</v>
      </c>
      <c r="X131" s="84">
        <f t="shared" si="7"/>
        <v>928247.92167082475</v>
      </c>
      <c r="Y131" s="84">
        <f t="shared" si="8"/>
        <v>356734.67663998134</v>
      </c>
      <c r="Z131" s="84">
        <f t="shared" si="9"/>
        <v>245769.82629994958</v>
      </c>
      <c r="AA131" s="84">
        <f t="shared" si="10"/>
        <v>135610.62048703642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085B-7EF8-438C-950E-B337594A503E}">
  <sheetPr>
    <tabColor rgb="FF00B050"/>
  </sheetPr>
  <dimension ref="A1:H48"/>
  <sheetViews>
    <sheetView tabSelected="1" zoomScale="130" zoomScaleNormal="130" workbookViewId="0">
      <selection activeCell="B5" sqref="B5"/>
    </sheetView>
  </sheetViews>
  <sheetFormatPr defaultColWidth="8.81640625" defaultRowHeight="14.5" x14ac:dyDescent="0.35"/>
  <cols>
    <col min="1" max="1" width="48.81640625" bestFit="1" customWidth="1"/>
    <col min="2" max="2" width="17.54296875" bestFit="1" customWidth="1"/>
    <col min="3" max="3" width="18.81640625" bestFit="1" customWidth="1"/>
    <col min="4" max="4" width="17.54296875" bestFit="1" customWidth="1"/>
    <col min="5" max="7" width="17.453125" bestFit="1" customWidth="1"/>
    <col min="8" max="9" width="18.81640625" bestFit="1" customWidth="1"/>
    <col min="10" max="10" width="14.81640625" bestFit="1" customWidth="1"/>
    <col min="11" max="11" width="13.1796875" bestFit="1" customWidth="1"/>
  </cols>
  <sheetData>
    <row r="1" spans="1:8" x14ac:dyDescent="0.35">
      <c r="A1" s="122" t="s">
        <v>199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</row>
    <row r="2" spans="1:8" x14ac:dyDescent="0.35">
      <c r="A2" s="85" t="s">
        <v>167</v>
      </c>
      <c r="B2" s="86">
        <v>2376180</v>
      </c>
      <c r="C2" s="86">
        <v>1634628</v>
      </c>
      <c r="D2" s="86">
        <v>1865736</v>
      </c>
      <c r="E2" s="86">
        <v>403548</v>
      </c>
      <c r="F2" s="86">
        <v>500448</v>
      </c>
      <c r="G2" s="86">
        <v>110052</v>
      </c>
    </row>
    <row r="3" spans="1:8" x14ac:dyDescent="0.35">
      <c r="A3" s="85" t="s">
        <v>168</v>
      </c>
      <c r="B3" s="88">
        <f>SUM('Future Expected Cost'!V4:V131)</f>
        <v>1914075338.1159</v>
      </c>
      <c r="C3" s="88">
        <f>SUM('Future Expected Cost'!W4:W131)</f>
        <v>3377082334.6048141</v>
      </c>
      <c r="D3" s="88">
        <f>SUM('Future Expected Cost'!X4:X131)</f>
        <v>2508226477.6816649</v>
      </c>
      <c r="E3" s="88">
        <f>SUM('Future Expected Cost'!Y4:Y131)</f>
        <v>925574857.72778785</v>
      </c>
      <c r="F3" s="88">
        <f>SUM('Future Expected Cost'!Z4:Z131)</f>
        <v>643407662.42362988</v>
      </c>
      <c r="G3" s="88">
        <f>SUM('Future Expected Cost'!AA4:AA131)</f>
        <v>357081895.09806275</v>
      </c>
    </row>
    <row r="4" spans="1:8" x14ac:dyDescent="0.35">
      <c r="A4" s="85" t="s">
        <v>175</v>
      </c>
      <c r="B4" s="88">
        <f>B3/B2</f>
        <v>805.52623880173223</v>
      </c>
      <c r="C4" s="88">
        <f t="shared" ref="C4:G4" si="0">C3/C2</f>
        <v>2065.9638367902753</v>
      </c>
      <c r="D4" s="88">
        <f t="shared" si="0"/>
        <v>1344.3630168907418</v>
      </c>
      <c r="E4" s="88">
        <f t="shared" si="0"/>
        <v>2293.5929746344618</v>
      </c>
      <c r="F4" s="88">
        <f t="shared" si="0"/>
        <v>1285.6633704673211</v>
      </c>
      <c r="G4" s="88">
        <f t="shared" si="0"/>
        <v>3244.6652046129352</v>
      </c>
    </row>
    <row r="5" spans="1:8" x14ac:dyDescent="0.35">
      <c r="A5" s="85" t="s">
        <v>169</v>
      </c>
      <c r="B5" s="87">
        <f>(B3/B2)/((1-(1/(1+Assumptions!$D$49))^127)/Assumptions!$D$49)</f>
        <v>44.802191904448236</v>
      </c>
      <c r="C5" s="87">
        <f>(C3/C2)/((1-(1/(1+Assumptions!$D$49))^127)/Assumptions!$D$49)</f>
        <v>114.90588862904839</v>
      </c>
      <c r="D5" s="87">
        <f>(D3/D2)/((1-(1/(1+Assumptions!$D$49))^127)/Assumptions!$D$49)</f>
        <v>74.771505843904336</v>
      </c>
      <c r="E5" s="87">
        <f>(E3/E2)/((1-(1/(1+Assumptions!$D$49))^127)/Assumptions!$D$49)</f>
        <v>127.56628853347596</v>
      </c>
      <c r="F5" s="87">
        <f>(F3/F2)/((1-(1/(1+Assumptions!$D$49))^127)/Assumptions!$D$49)</f>
        <v>71.506717315479179</v>
      </c>
      <c r="G5" s="87">
        <f>(G3/G2)/((1-(1/(1+Assumptions!$D$49))^127)/Assumptions!$D$49)</f>
        <v>180.463535711758</v>
      </c>
      <c r="H5" s="101"/>
    </row>
    <row r="6" spans="1:8" x14ac:dyDescent="0.35">
      <c r="A6" s="85" t="s">
        <v>28</v>
      </c>
      <c r="B6" s="89">
        <v>82459</v>
      </c>
      <c r="C6" s="89">
        <v>68123</v>
      </c>
      <c r="D6" s="89">
        <v>71916</v>
      </c>
      <c r="E6" s="89">
        <v>48615</v>
      </c>
      <c r="F6" s="89">
        <v>61518</v>
      </c>
      <c r="G6" s="89">
        <v>69340</v>
      </c>
    </row>
    <row r="7" spans="1:8" x14ac:dyDescent="0.35">
      <c r="A7" s="85" t="s">
        <v>170</v>
      </c>
      <c r="B7" s="90">
        <f>B5/B6</f>
        <v>5.4332688856823679E-4</v>
      </c>
      <c r="C7" s="90">
        <f t="shared" ref="C7:G7" si="1">C5/C6</f>
        <v>1.6867414621940958E-3</v>
      </c>
      <c r="D7" s="90">
        <f t="shared" si="1"/>
        <v>1.03970612720263E-3</v>
      </c>
      <c r="E7" s="90">
        <f t="shared" si="1"/>
        <v>2.6240108718189026E-3</v>
      </c>
      <c r="F7" s="90">
        <f t="shared" si="1"/>
        <v>1.1623706446158713E-3</v>
      </c>
      <c r="G7" s="90">
        <f t="shared" si="1"/>
        <v>2.6025892084187772E-3</v>
      </c>
    </row>
    <row r="8" spans="1:8" x14ac:dyDescent="0.35">
      <c r="A8" s="85" t="s">
        <v>171</v>
      </c>
      <c r="B8" s="88">
        <f>4/52*B6</f>
        <v>6343</v>
      </c>
      <c r="C8" s="88">
        <f t="shared" ref="C8:G8" si="2">4/52*C6</f>
        <v>5240.2307692307695</v>
      </c>
      <c r="D8" s="88">
        <f t="shared" si="2"/>
        <v>5532</v>
      </c>
      <c r="E8" s="88">
        <f t="shared" si="2"/>
        <v>3739.6153846153848</v>
      </c>
      <c r="F8" s="88">
        <f t="shared" si="2"/>
        <v>4732.1538461538466</v>
      </c>
      <c r="G8" s="88">
        <f t="shared" si="2"/>
        <v>5333.8461538461543</v>
      </c>
    </row>
    <row r="9" spans="1:8" x14ac:dyDescent="0.35">
      <c r="A9" s="85" t="s">
        <v>172</v>
      </c>
      <c r="B9" s="87">
        <f>MAX(B5-B8,0)</f>
        <v>0</v>
      </c>
      <c r="C9" s="87">
        <f t="shared" ref="C9:G9" si="3">MAX(C5-C8,0)</f>
        <v>0</v>
      </c>
      <c r="D9" s="87">
        <f t="shared" si="3"/>
        <v>0</v>
      </c>
      <c r="E9" s="87">
        <f t="shared" si="3"/>
        <v>0</v>
      </c>
      <c r="F9" s="87">
        <f t="shared" si="3"/>
        <v>0</v>
      </c>
      <c r="G9" s="87">
        <f t="shared" si="3"/>
        <v>0</v>
      </c>
    </row>
    <row r="10" spans="1:8" x14ac:dyDescent="0.35">
      <c r="A10" s="85" t="s">
        <v>196</v>
      </c>
      <c r="B10" s="87">
        <f>B4-$B$4</f>
        <v>0</v>
      </c>
      <c r="C10" s="87">
        <f t="shared" ref="C10:G10" si="4">C4-$B$4</f>
        <v>1260.4375979885431</v>
      </c>
      <c r="D10" s="87">
        <f t="shared" si="4"/>
        <v>538.83677808900961</v>
      </c>
      <c r="E10" s="87">
        <f t="shared" si="4"/>
        <v>1488.0667358327296</v>
      </c>
      <c r="F10" s="87">
        <f t="shared" si="4"/>
        <v>480.13713166558887</v>
      </c>
      <c r="G10" s="87">
        <f t="shared" si="4"/>
        <v>2439.138965811203</v>
      </c>
    </row>
    <row r="11" spans="1:8" x14ac:dyDescent="0.35">
      <c r="A11" s="85" t="s">
        <v>176</v>
      </c>
      <c r="B11" s="87">
        <f>MAX(0.75*B10,0)</f>
        <v>0</v>
      </c>
      <c r="C11" s="87">
        <f t="shared" ref="C11:G11" si="5">MAX(0.75*C10,0)</f>
        <v>945.32819849140731</v>
      </c>
      <c r="D11" s="87">
        <f t="shared" si="5"/>
        <v>404.12758356675721</v>
      </c>
      <c r="E11" s="87">
        <f t="shared" si="5"/>
        <v>1116.0500518745471</v>
      </c>
      <c r="F11" s="87">
        <f t="shared" si="5"/>
        <v>360.10284874919165</v>
      </c>
      <c r="G11" s="87">
        <f t="shared" si="5"/>
        <v>1829.3542243584022</v>
      </c>
    </row>
    <row r="12" spans="1:8" x14ac:dyDescent="0.35">
      <c r="C12" s="101"/>
    </row>
    <row r="13" spans="1:8" x14ac:dyDescent="0.35">
      <c r="A13" s="122" t="s">
        <v>198</v>
      </c>
      <c r="B13" s="85" t="s">
        <v>1</v>
      </c>
      <c r="C13" s="85" t="s">
        <v>2</v>
      </c>
      <c r="D13" s="85" t="s">
        <v>3</v>
      </c>
      <c r="E13" s="85" t="s">
        <v>4</v>
      </c>
      <c r="F13" s="85" t="s">
        <v>5</v>
      </c>
      <c r="G13" s="85" t="s">
        <v>6</v>
      </c>
    </row>
    <row r="14" spans="1:8" x14ac:dyDescent="0.35">
      <c r="A14" s="85" t="s">
        <v>167</v>
      </c>
      <c r="B14" s="86">
        <v>2376180</v>
      </c>
      <c r="C14" s="86">
        <v>1634628</v>
      </c>
      <c r="D14" s="86">
        <v>1865736</v>
      </c>
      <c r="E14" s="86">
        <v>403548</v>
      </c>
      <c r="F14" s="86">
        <v>500448</v>
      </c>
      <c r="G14" s="86">
        <v>110052</v>
      </c>
    </row>
    <row r="15" spans="1:8" x14ac:dyDescent="0.35">
      <c r="A15" s="85" t="s">
        <v>168</v>
      </c>
      <c r="B15" s="88">
        <f>SUM('Incentive Relocation assumption'!AN:AN)</f>
        <v>0</v>
      </c>
      <c r="C15" s="88">
        <f>SUM('Incentive Relocation assumption'!AO:AO)</f>
        <v>731929139.57107317</v>
      </c>
      <c r="D15" s="88">
        <f>SUM('Incentive Relocation assumption'!AP:AP)</f>
        <v>357138094.04049861</v>
      </c>
      <c r="E15" s="88">
        <f>SUM('Incentive Relocation assumption'!AQ:AQ)</f>
        <v>213327263.45813426</v>
      </c>
      <c r="F15" s="88">
        <f>SUM('Incentive Relocation assumption'!AR:AR)</f>
        <v>85359724.764902964</v>
      </c>
      <c r="G15" s="88">
        <f>SUM('Incentive Relocation assumption'!AS:AS)</f>
        <v>95359340.345071375</v>
      </c>
    </row>
    <row r="16" spans="1:8" x14ac:dyDescent="0.35">
      <c r="A16" s="85" t="s">
        <v>175</v>
      </c>
      <c r="B16" s="88">
        <f>B15/B14</f>
        <v>0</v>
      </c>
      <c r="C16" s="88">
        <f t="shared" ref="C16:G16" si="6">C15/C14</f>
        <v>447.76495910450154</v>
      </c>
      <c r="D16" s="88">
        <f t="shared" si="6"/>
        <v>191.41941520156047</v>
      </c>
      <c r="E16" s="88">
        <f t="shared" si="6"/>
        <v>528.62921748623273</v>
      </c>
      <c r="F16" s="88">
        <f t="shared" si="6"/>
        <v>170.56662183664031</v>
      </c>
      <c r="G16" s="88">
        <f t="shared" si="6"/>
        <v>866.49347894696484</v>
      </c>
    </row>
    <row r="17" spans="1:7" x14ac:dyDescent="0.35">
      <c r="A17" s="85" t="s">
        <v>169</v>
      </c>
      <c r="B17" s="87">
        <f>(B15/B14)/((1-(1/(1+Assumptions!$D$49))^127)/Assumptions!$D$49)</f>
        <v>0</v>
      </c>
      <c r="C17" s="87">
        <f>(C15/C14)/((1-(1/(1+Assumptions!$D$49))^127)/Assumptions!$D$49)</f>
        <v>24.904032493999193</v>
      </c>
      <c r="D17" s="87">
        <f>(D15/D14)/((1-(1/(1+Assumptions!$D$49))^127)/Assumptions!$D$49)</f>
        <v>10.646468061493424</v>
      </c>
      <c r="E17" s="87">
        <f>(E15/E14)/((1-(1/(1+Assumptions!$D$49))^127)/Assumptions!$D$49)</f>
        <v>29.401584339881307</v>
      </c>
      <c r="F17" s="87">
        <f>(F15/F14)/((1-(1/(1+Assumptions!$D$49))^127)/Assumptions!$D$49)</f>
        <v>9.486666176617879</v>
      </c>
      <c r="G17" s="87">
        <f>(G15/G14)/((1-(1/(1+Assumptions!$D$49))^127)/Assumptions!$D$49)</f>
        <v>48.193100680969913</v>
      </c>
    </row>
    <row r="18" spans="1:7" x14ac:dyDescent="0.35">
      <c r="A18" s="85" t="s">
        <v>28</v>
      </c>
      <c r="B18" s="89">
        <v>82459</v>
      </c>
      <c r="C18" s="89">
        <v>68123</v>
      </c>
      <c r="D18" s="89">
        <v>71916</v>
      </c>
      <c r="E18" s="89">
        <v>48615</v>
      </c>
      <c r="F18" s="89">
        <v>61518</v>
      </c>
      <c r="G18" s="89">
        <v>69340</v>
      </c>
    </row>
    <row r="19" spans="1:7" x14ac:dyDescent="0.35">
      <c r="A19" s="85" t="s">
        <v>170</v>
      </c>
      <c r="B19" s="90">
        <f>B17/B18</f>
        <v>0</v>
      </c>
      <c r="C19" s="90">
        <f t="shared" ref="C19:G19" si="7">C17/C18</f>
        <v>3.6557451219117177E-4</v>
      </c>
      <c r="D19" s="90">
        <f t="shared" si="7"/>
        <v>1.48040325678478E-4</v>
      </c>
      <c r="E19" s="90">
        <f t="shared" si="7"/>
        <v>6.0478420939794931E-4</v>
      </c>
      <c r="F19" s="90">
        <f t="shared" si="7"/>
        <v>1.5420960006206117E-4</v>
      </c>
      <c r="G19" s="90">
        <f t="shared" si="7"/>
        <v>6.950259688631369E-4</v>
      </c>
    </row>
    <row r="20" spans="1:7" x14ac:dyDescent="0.35">
      <c r="A20" s="85" t="s">
        <v>171</v>
      </c>
      <c r="B20" s="88">
        <f>4/52*B18</f>
        <v>6343</v>
      </c>
      <c r="C20" s="88">
        <f t="shared" ref="C20:G20" si="8">4/52*C18</f>
        <v>5240.2307692307695</v>
      </c>
      <c r="D20" s="88">
        <f t="shared" si="8"/>
        <v>5532</v>
      </c>
      <c r="E20" s="88">
        <f t="shared" si="8"/>
        <v>3739.6153846153848</v>
      </c>
      <c r="F20" s="88">
        <f t="shared" si="8"/>
        <v>4732.1538461538466</v>
      </c>
      <c r="G20" s="88">
        <f t="shared" si="8"/>
        <v>5333.8461538461543</v>
      </c>
    </row>
    <row r="21" spans="1:7" x14ac:dyDescent="0.35">
      <c r="A21" s="85" t="s">
        <v>172</v>
      </c>
      <c r="B21" s="87">
        <f>MAX(B17-B20,0)</f>
        <v>0</v>
      </c>
      <c r="C21" s="87">
        <f t="shared" ref="C21:G21" si="9">MAX(C17-C20,0)</f>
        <v>0</v>
      </c>
      <c r="D21" s="87">
        <f t="shared" si="9"/>
        <v>0</v>
      </c>
      <c r="E21" s="87">
        <f t="shared" si="9"/>
        <v>0</v>
      </c>
      <c r="F21" s="87">
        <f t="shared" si="9"/>
        <v>0</v>
      </c>
      <c r="G21" s="87">
        <f t="shared" si="9"/>
        <v>0</v>
      </c>
    </row>
    <row r="22" spans="1:7" x14ac:dyDescent="0.35">
      <c r="A22" s="85" t="s">
        <v>196</v>
      </c>
      <c r="B22" s="87">
        <f>B16-$B$4</f>
        <v>-805.52623880173223</v>
      </c>
      <c r="C22" s="87">
        <f t="shared" ref="C22:G22" si="10">C16-$B$4</f>
        <v>-357.76127969723069</v>
      </c>
      <c r="D22" s="87">
        <f t="shared" si="10"/>
        <v>-614.10682360017177</v>
      </c>
      <c r="E22" s="87">
        <f t="shared" si="10"/>
        <v>-276.8970213154995</v>
      </c>
      <c r="F22" s="87">
        <f t="shared" si="10"/>
        <v>-634.95961696509198</v>
      </c>
      <c r="G22" s="87">
        <f t="shared" si="10"/>
        <v>60.967240145232608</v>
      </c>
    </row>
    <row r="23" spans="1:7" x14ac:dyDescent="0.35">
      <c r="A23" s="85" t="s">
        <v>176</v>
      </c>
      <c r="B23" s="87">
        <f>MAX(0.75*B22,0)</f>
        <v>0</v>
      </c>
      <c r="C23" s="87">
        <f t="shared" ref="C23:G23" si="11">MAX(0.75*C22,0)</f>
        <v>0</v>
      </c>
      <c r="D23" s="87">
        <f t="shared" si="11"/>
        <v>0</v>
      </c>
      <c r="E23" s="87">
        <f t="shared" si="11"/>
        <v>0</v>
      </c>
      <c r="F23" s="87">
        <f t="shared" si="11"/>
        <v>0</v>
      </c>
      <c r="G23" s="87">
        <f t="shared" si="11"/>
        <v>45.725430108924456</v>
      </c>
    </row>
    <row r="26" spans="1:7" x14ac:dyDescent="0.35">
      <c r="A26" t="s">
        <v>207</v>
      </c>
      <c r="B26" s="93">
        <f>SUM(B3:G3)</f>
        <v>9725448565.6518593</v>
      </c>
    </row>
    <row r="27" spans="1:7" x14ac:dyDescent="0.35">
      <c r="A27" t="s">
        <v>200</v>
      </c>
      <c r="B27" s="92">
        <f>[1]Summary!$F$2</f>
        <v>129693892200</v>
      </c>
      <c r="C27" s="92"/>
      <c r="D27" s="93"/>
    </row>
    <row r="28" spans="1:7" x14ac:dyDescent="0.35">
      <c r="A28" t="s">
        <v>201</v>
      </c>
      <c r="B28" s="93">
        <f>IF(B26-B27&lt;0,B26,B26-B27)</f>
        <v>9725448565.6518593</v>
      </c>
    </row>
    <row r="30" spans="1:7" x14ac:dyDescent="0.35">
      <c r="A30" s="85"/>
      <c r="B30" s="85" t="s">
        <v>1</v>
      </c>
      <c r="C30" s="85" t="s">
        <v>2</v>
      </c>
      <c r="D30" s="85" t="s">
        <v>3</v>
      </c>
      <c r="E30" s="85" t="s">
        <v>4</v>
      </c>
      <c r="F30" s="85" t="s">
        <v>5</v>
      </c>
      <c r="G30" s="85" t="s">
        <v>6</v>
      </c>
    </row>
    <row r="31" spans="1:7" x14ac:dyDescent="0.35">
      <c r="A31" s="85" t="s">
        <v>202</v>
      </c>
      <c r="B31" s="123">
        <f t="shared" ref="B31:G31" si="12">B3/$B$26</f>
        <v>0.19681100827328338</v>
      </c>
      <c r="C31" s="123">
        <f t="shared" si="12"/>
        <v>0.34724180708043889</v>
      </c>
      <c r="D31" s="123">
        <f t="shared" si="12"/>
        <v>0.25790342324570692</v>
      </c>
      <c r="E31" s="123">
        <f t="shared" si="12"/>
        <v>9.5170402833316528E-2</v>
      </c>
      <c r="F31" s="123">
        <f t="shared" si="12"/>
        <v>6.6157119445986678E-2</v>
      </c>
      <c r="G31" s="123">
        <f t="shared" si="12"/>
        <v>3.6716239121267612E-2</v>
      </c>
    </row>
    <row r="32" spans="1:7" x14ac:dyDescent="0.35">
      <c r="A32" s="85" t="s">
        <v>203</v>
      </c>
      <c r="B32" s="124">
        <f>$B$28*B31</f>
        <v>1914075338.1159</v>
      </c>
      <c r="C32" s="124">
        <f t="shared" ref="C32:G32" si="13">$B$28*C31</f>
        <v>3377082334.6048141</v>
      </c>
      <c r="D32" s="124">
        <f t="shared" si="13"/>
        <v>2508226477.6816649</v>
      </c>
      <c r="E32" s="124">
        <f t="shared" si="13"/>
        <v>925574857.72778785</v>
      </c>
      <c r="F32" s="124">
        <f t="shared" si="13"/>
        <v>643407662.42362988</v>
      </c>
      <c r="G32" s="124">
        <f t="shared" si="13"/>
        <v>357081895.09806275</v>
      </c>
    </row>
    <row r="33" spans="1:7" x14ac:dyDescent="0.35">
      <c r="A33" s="85" t="s">
        <v>204</v>
      </c>
      <c r="B33" s="125">
        <f>B32/B2/((1-(1/(1+AVERAGE('Inflation-Interest'!$E$9:$E$68)))^127)/AVERAGE('Inflation-Interest'!$E$9:$E$68))</f>
        <v>44.761040313362599</v>
      </c>
      <c r="C33" s="125">
        <f>C32/C2/((1-(1/(1+AVERAGE('Inflation-Interest'!$E$9:$E$68)))^127)/AVERAGE('Inflation-Interest'!$E$9:$E$68))</f>
        <v>114.80034557543443</v>
      </c>
      <c r="D33" s="125">
        <f>D32/D2/((1-(1/(1+AVERAGE('Inflation-Interest'!$E$9:$E$68)))^127)/AVERAGE('Inflation-Interest'!$E$9:$E$68))</f>
        <v>74.702826917661</v>
      </c>
      <c r="E33" s="125">
        <f>E32/E2/((1-(1/(1+AVERAGE('Inflation-Interest'!$E$9:$E$68)))^127)/AVERAGE('Inflation-Interest'!$E$9:$E$68))</f>
        <v>127.4491166827496</v>
      </c>
      <c r="F33" s="125">
        <f>F32/F2/((1-(1/(1+AVERAGE('Inflation-Interest'!$E$9:$E$68)))^127)/AVERAGE('Inflation-Interest'!$E$9:$E$68))</f>
        <v>71.441037154179966</v>
      </c>
      <c r="G33" s="125">
        <f>G32/G2/((1-(1/(1+AVERAGE('Inflation-Interest'!$E$9:$E$68)))^127)/AVERAGE('Inflation-Interest'!$E$9:$E$68))</f>
        <v>180.29777682113684</v>
      </c>
    </row>
    <row r="34" spans="1:7" x14ac:dyDescent="0.35">
      <c r="A34" s="85" t="s">
        <v>205</v>
      </c>
      <c r="B34" s="87">
        <f>B17</f>
        <v>0</v>
      </c>
      <c r="C34" s="87">
        <f t="shared" ref="C34:G34" si="14">C17</f>
        <v>24.904032493999193</v>
      </c>
      <c r="D34" s="87">
        <f t="shared" si="14"/>
        <v>10.646468061493424</v>
      </c>
      <c r="E34" s="87">
        <f t="shared" si="14"/>
        <v>29.401584339881307</v>
      </c>
      <c r="F34" s="87">
        <f t="shared" si="14"/>
        <v>9.486666176617879</v>
      </c>
      <c r="G34" s="87">
        <f t="shared" si="14"/>
        <v>48.193100680969913</v>
      </c>
    </row>
    <row r="35" spans="1:7" x14ac:dyDescent="0.35">
      <c r="A35" s="85" t="s">
        <v>206</v>
      </c>
      <c r="B35" s="87">
        <f>B33+B34</f>
        <v>44.761040313362599</v>
      </c>
      <c r="C35" s="87">
        <f t="shared" ref="C35:G35" si="15">C33+C34</f>
        <v>139.70437806943363</v>
      </c>
      <c r="D35" s="87">
        <f t="shared" si="15"/>
        <v>85.349294979154422</v>
      </c>
      <c r="E35" s="87">
        <f t="shared" si="15"/>
        <v>156.85070102263091</v>
      </c>
      <c r="F35" s="87">
        <f t="shared" si="15"/>
        <v>80.92770333079784</v>
      </c>
      <c r="G35" s="87">
        <f t="shared" si="15"/>
        <v>228.49087750210674</v>
      </c>
    </row>
    <row r="40" spans="1:7" x14ac:dyDescent="0.35">
      <c r="B40" s="95"/>
      <c r="C40" s="95"/>
      <c r="D40" s="95"/>
      <c r="E40" s="95"/>
      <c r="F40" s="95"/>
      <c r="G40" s="95"/>
    </row>
    <row r="41" spans="1:7" x14ac:dyDescent="0.35">
      <c r="C41" s="101"/>
      <c r="D41" s="101"/>
      <c r="E41" s="101"/>
      <c r="F41" s="101"/>
      <c r="G41" s="101"/>
    </row>
    <row r="42" spans="1:7" x14ac:dyDescent="0.35">
      <c r="B42" s="92"/>
      <c r="C42" s="92"/>
      <c r="D42" s="93"/>
      <c r="F42" s="101"/>
      <c r="G42" s="101"/>
    </row>
    <row r="43" spans="1:7" x14ac:dyDescent="0.35">
      <c r="B43" s="92"/>
      <c r="C43" s="92"/>
      <c r="D43" s="93"/>
    </row>
    <row r="46" spans="1:7" x14ac:dyDescent="0.35">
      <c r="B46" s="94"/>
      <c r="C46" s="94"/>
      <c r="D46" s="94"/>
      <c r="E46" s="94"/>
      <c r="F46" s="94"/>
      <c r="G46" s="94"/>
    </row>
    <row r="47" spans="1:7" x14ac:dyDescent="0.35">
      <c r="B47" s="25"/>
      <c r="C47" s="25"/>
      <c r="D47" s="25"/>
      <c r="E47" s="25"/>
      <c r="F47" s="25"/>
      <c r="G47" s="25"/>
    </row>
    <row r="48" spans="1:7" x14ac:dyDescent="0.35">
      <c r="B48" s="95"/>
      <c r="C48" s="95"/>
      <c r="D48" s="95"/>
      <c r="E48" s="95"/>
      <c r="F48" s="95"/>
      <c r="G48" s="95"/>
    </row>
  </sheetData>
  <phoneticPr fontId="17" type="noConversion"/>
  <conditionalFormatting sqref="B2:G2">
    <cfRule type="expression" dxfId="3" priority="3">
      <formula>MOD(ROW(),3)=2</formula>
    </cfRule>
  </conditionalFormatting>
  <conditionalFormatting sqref="B14:G14">
    <cfRule type="expression" dxfId="2" priority="2">
      <formula>MOD(ROW(),3)=2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Data&gt;&gt;&gt;</vt:lpstr>
      <vt:lpstr>Demographic-Economic</vt:lpstr>
      <vt:lpstr>Inflation-Interest</vt:lpstr>
      <vt:lpstr>Workings&gt;&gt;&gt;</vt:lpstr>
      <vt:lpstr>Assumptions</vt:lpstr>
      <vt:lpstr>Total Cost</vt:lpstr>
      <vt:lpstr>Total Property Damage Expected</vt:lpstr>
      <vt:lpstr>Future Expected Cost</vt:lpstr>
      <vt:lpstr>Levy Proposition</vt:lpstr>
      <vt:lpstr>Property Value</vt:lpstr>
      <vt:lpstr>Average Property Value</vt:lpstr>
      <vt:lpstr>Incentive Relocation assumption</vt:lpstr>
      <vt:lpstr>Economic Cost Impact</vt:lpstr>
      <vt:lpstr>Property % affected</vt:lpstr>
      <vt:lpstr>Population Estimate</vt:lpstr>
      <vt:lpstr>Displacement_Number</vt:lpstr>
      <vt:lpstr>Temporary Relocation Numbers</vt:lpstr>
      <vt:lpstr>Temp Relocation Housing Costs</vt:lpstr>
      <vt:lpstr>Temp Relocation Living Costs</vt:lpstr>
      <vt:lpstr>Summary</vt:lpstr>
      <vt:lpstr>Archive&gt;&gt;&gt;&gt;&gt;&gt;</vt:lpstr>
      <vt:lpstr>Costs</vt:lpstr>
      <vt:lpstr>Frequency</vt:lpstr>
      <vt:lpstr>Total Severity</vt:lpstr>
      <vt:lpstr>Number of displacements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Khaw</dc:creator>
  <cp:lastModifiedBy>Xue, Jason</cp:lastModifiedBy>
  <dcterms:created xsi:type="dcterms:W3CDTF">2023-03-18T00:26:29Z</dcterms:created>
  <dcterms:modified xsi:type="dcterms:W3CDTF">2023-03-24T23:58:38Z</dcterms:modified>
</cp:coreProperties>
</file>