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venarajasundaram/Desktop/"/>
    </mc:Choice>
  </mc:AlternateContent>
  <xr:revisionPtr revIDLastSave="0" documentId="13_ncr:1_{948B194F-6206-6C47-A60D-E58712643C06}" xr6:coauthVersionLast="47" xr6:coauthVersionMax="47" xr10:uidLastSave="{00000000-0000-0000-0000-000000000000}"/>
  <bookViews>
    <workbookView xWindow="0" yWindow="500" windowWidth="28800" windowHeight="16100" activeTab="8" xr2:uid="{00000000-000D-0000-FFFF-FFFF00000000}"/>
  </bookViews>
  <sheets>
    <sheet name="Total Costs_Both Incentives" sheetId="1" r:id="rId1"/>
    <sheet name="Death Benefit" sheetId="2" r:id="rId2"/>
    <sheet name="Cardio App" sheetId="3" r:id="rId3"/>
    <sheet name="T20_Cardio" sheetId="4" r:id="rId4"/>
    <sheet name="SPWL_Cardio" sheetId="5" r:id="rId5"/>
    <sheet name="Cancer prevention" sheetId="6" r:id="rId6"/>
    <sheet name="T20_Cancer" sheetId="7" r:id="rId7"/>
    <sheet name="SPWL_Cancer" sheetId="8" r:id="rId8"/>
    <sheet name="Policies in forc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Lk/oAVwHSfyHb894e4ce8eYPjjSwpwX7vj35fBJhyp4="/>
    </ext>
  </extLst>
</workbook>
</file>

<file path=xl/calcChain.xml><?xml version="1.0" encoding="utf-8"?>
<calcChain xmlns="http://schemas.openxmlformats.org/spreadsheetml/2006/main">
  <c r="N5" i="9" l="1" a="1"/>
  <c r="N5" i="9" s="1"/>
  <c r="O5" i="9" a="1"/>
  <c r="O5" i="9" s="1"/>
  <c r="P5" i="9" a="1"/>
  <c r="P5" i="9" s="1"/>
  <c r="Q5" i="9" a="1"/>
  <c r="Q5" i="9" s="1"/>
  <c r="N6" i="9" a="1"/>
  <c r="N6" i="9" s="1"/>
  <c r="O6" i="9" a="1"/>
  <c r="O6" i="9" s="1"/>
  <c r="P6" i="9" a="1"/>
  <c r="P6" i="9" s="1"/>
  <c r="Q6" i="9" a="1"/>
  <c r="Q6" i="9" s="1"/>
  <c r="N7" i="9" a="1"/>
  <c r="N7" i="9" s="1"/>
  <c r="O7" i="9" a="1"/>
  <c r="O7" i="9" s="1"/>
  <c r="P7" i="9" a="1"/>
  <c r="P7" i="9" s="1"/>
  <c r="Q7" i="9" a="1"/>
  <c r="Q7" i="9" s="1"/>
  <c r="N8" i="9" a="1"/>
  <c r="N8" i="9" s="1"/>
  <c r="O8" i="9" a="1"/>
  <c r="O8" i="9" s="1"/>
  <c r="P8" i="9" a="1"/>
  <c r="P8" i="9" s="1"/>
  <c r="Q8" i="9" a="1"/>
  <c r="Q8" i="9" s="1"/>
  <c r="N9" i="9" a="1"/>
  <c r="N9" i="9" s="1"/>
  <c r="O9" i="9" a="1"/>
  <c r="O9" i="9" s="1"/>
  <c r="P9" i="9" a="1"/>
  <c r="P9" i="9" s="1"/>
  <c r="Q9" i="9" a="1"/>
  <c r="Q9" i="9" s="1"/>
  <c r="N10" i="9" a="1"/>
  <c r="N10" i="9" s="1"/>
  <c r="O10" i="9" a="1"/>
  <c r="O10" i="9" s="1"/>
  <c r="P10" i="9" a="1"/>
  <c r="P10" i="9" s="1"/>
  <c r="Q10" i="9" a="1"/>
  <c r="Q10" i="9" s="1"/>
  <c r="N11" i="9" a="1"/>
  <c r="N11" i="9" s="1"/>
  <c r="O11" i="9" a="1"/>
  <c r="O11" i="9" s="1"/>
  <c r="P11" i="9" a="1"/>
  <c r="P11" i="9" s="1"/>
  <c r="Q11" i="9" a="1"/>
  <c r="Q11" i="9" s="1"/>
  <c r="N12" i="9" a="1"/>
  <c r="N12" i="9" s="1"/>
  <c r="O12" i="9" a="1"/>
  <c r="O12" i="9" s="1"/>
  <c r="P12" i="9" a="1"/>
  <c r="P12" i="9" s="1"/>
  <c r="Q12" i="9" a="1"/>
  <c r="Q12" i="9" s="1"/>
  <c r="N13" i="9" a="1"/>
  <c r="N13" i="9" s="1"/>
  <c r="O13" i="9" a="1"/>
  <c r="O13" i="9" s="1"/>
  <c r="P13" i="9" a="1"/>
  <c r="P13" i="9" s="1"/>
  <c r="Q13" i="9" a="1"/>
  <c r="Q13" i="9" s="1"/>
  <c r="N14" i="9" a="1"/>
  <c r="N14" i="9" s="1"/>
  <c r="O14" i="9" a="1"/>
  <c r="O14" i="9" s="1"/>
  <c r="P14" i="9" a="1"/>
  <c r="P14" i="9" s="1"/>
  <c r="Q14" i="9" a="1"/>
  <c r="Q14" i="9" s="1"/>
  <c r="N15" i="9" a="1"/>
  <c r="N15" i="9" s="1"/>
  <c r="O15" i="9" a="1"/>
  <c r="O15" i="9" s="1"/>
  <c r="P15" i="9" a="1"/>
  <c r="P15" i="9" s="1"/>
  <c r="Q15" i="9" a="1"/>
  <c r="Q15" i="9" s="1"/>
  <c r="N16" i="9" a="1"/>
  <c r="N16" i="9" s="1"/>
  <c r="O16" i="9" a="1"/>
  <c r="O16" i="9" s="1"/>
  <c r="P16" i="9" a="1"/>
  <c r="P16" i="9" s="1"/>
  <c r="Q16" i="9" a="1"/>
  <c r="Q16" i="9"/>
  <c r="N17" i="9" a="1"/>
  <c r="N17" i="9" s="1"/>
  <c r="O17" i="9" a="1"/>
  <c r="O17" i="9"/>
  <c r="P17" i="9" a="1"/>
  <c r="P17" i="9" s="1"/>
  <c r="Q17" i="9" a="1"/>
  <c r="Q17" i="9" s="1"/>
  <c r="N18" i="9" a="1"/>
  <c r="N18" i="9" s="1"/>
  <c r="O18" i="9" a="1"/>
  <c r="O18" i="9" s="1"/>
  <c r="P18" i="9" a="1"/>
  <c r="P18" i="9" s="1"/>
  <c r="Q18" i="9" a="1"/>
  <c r="Q18" i="9"/>
  <c r="N19" i="9" a="1"/>
  <c r="N19" i="9" s="1"/>
  <c r="O19" i="9" a="1"/>
  <c r="O19" i="9"/>
  <c r="P19" i="9" a="1"/>
  <c r="P19" i="9" s="1"/>
  <c r="Q19" i="9" a="1"/>
  <c r="Q19" i="9" s="1"/>
  <c r="N20" i="9" a="1"/>
  <c r="N20" i="9" s="1"/>
  <c r="O20" i="9" a="1"/>
  <c r="O20" i="9" s="1"/>
  <c r="P20" i="9" a="1"/>
  <c r="P20" i="9" s="1"/>
  <c r="Q20" i="9" a="1"/>
  <c r="Q20" i="9"/>
  <c r="N21" i="9" a="1"/>
  <c r="N21" i="9" s="1"/>
  <c r="O21" i="9" a="1"/>
  <c r="O21" i="9"/>
  <c r="P21" i="9" a="1"/>
  <c r="P21" i="9" s="1"/>
  <c r="Q21" i="9" a="1"/>
  <c r="Q21" i="9" s="1"/>
  <c r="N22" i="9" a="1"/>
  <c r="N22" i="9" s="1"/>
  <c r="O22" i="9" a="1"/>
  <c r="O22" i="9" s="1"/>
  <c r="P22" i="9" a="1"/>
  <c r="P22" i="9" s="1"/>
  <c r="Q22" i="9" a="1"/>
  <c r="Q22" i="9"/>
  <c r="N23" i="9" a="1"/>
  <c r="N23" i="9" s="1"/>
  <c r="O23" i="9" a="1"/>
  <c r="O23" i="9"/>
  <c r="P23" i="9" a="1"/>
  <c r="P23" i="9" s="1"/>
  <c r="Q23" i="9" a="1"/>
  <c r="Q23" i="9" s="1"/>
  <c r="N24" i="9" a="1"/>
  <c r="N24" i="9" s="1"/>
  <c r="O24" i="9" a="1"/>
  <c r="O24" i="9" s="1"/>
  <c r="P24" i="9" a="1"/>
  <c r="P24" i="9" s="1"/>
  <c r="Q24" i="9" a="1"/>
  <c r="Q24" i="9"/>
  <c r="N25" i="9" a="1"/>
  <c r="N25" i="9" s="1"/>
  <c r="O25" i="9" a="1"/>
  <c r="O25" i="9"/>
  <c r="P25" i="9" a="1"/>
  <c r="P25" i="9" s="1"/>
  <c r="Q25" i="9" a="1"/>
  <c r="Q25" i="9" s="1"/>
  <c r="N26" i="9" a="1"/>
  <c r="N26" i="9" s="1"/>
  <c r="O26" i="9" a="1"/>
  <c r="O26" i="9" s="1"/>
  <c r="P26" i="9" a="1"/>
  <c r="P26" i="9" s="1"/>
  <c r="Q26" i="9" a="1"/>
  <c r="Q26" i="9"/>
  <c r="N27" i="9" a="1"/>
  <c r="N27" i="9" s="1"/>
  <c r="O27" i="9" a="1"/>
  <c r="O27" i="9"/>
  <c r="P27" i="9" a="1"/>
  <c r="P27" i="9" s="1"/>
  <c r="Q27" i="9" a="1"/>
  <c r="Q27" i="9" s="1"/>
  <c r="N28" i="9" a="1"/>
  <c r="N28" i="9" s="1"/>
  <c r="O28" i="9" a="1"/>
  <c r="O28" i="9" s="1"/>
  <c r="P28" i="9" a="1"/>
  <c r="P28" i="9" s="1"/>
  <c r="Q28" i="9" a="1"/>
  <c r="Q28" i="9"/>
  <c r="N29" i="9" a="1"/>
  <c r="N29" i="9" s="1"/>
  <c r="O29" i="9" a="1"/>
  <c r="O29" i="9"/>
  <c r="P29" i="9" a="1"/>
  <c r="P29" i="9" s="1"/>
  <c r="Q29" i="9" a="1"/>
  <c r="Q29" i="9" s="1"/>
  <c r="N30" i="9" a="1"/>
  <c r="N30" i="9" s="1"/>
  <c r="O30" i="9" a="1"/>
  <c r="O30" i="9" s="1"/>
  <c r="P30" i="9" a="1"/>
  <c r="P30" i="9" s="1"/>
  <c r="Q30" i="9" a="1"/>
  <c r="Q30" i="9"/>
  <c r="N31" i="9" a="1"/>
  <c r="N31" i="9" s="1"/>
  <c r="O31" i="9" a="1"/>
  <c r="O31" i="9"/>
  <c r="P31" i="9" a="1"/>
  <c r="P31" i="9" s="1"/>
  <c r="Q31" i="9" a="1"/>
  <c r="Q31" i="9" s="1"/>
  <c r="N32" i="9" a="1"/>
  <c r="N32" i="9" s="1"/>
  <c r="O32" i="9" a="1"/>
  <c r="O32" i="9" s="1"/>
  <c r="P32" i="9" a="1"/>
  <c r="P32" i="9" s="1"/>
  <c r="Q32" i="9" a="1"/>
  <c r="Q32" i="9"/>
  <c r="N33" i="9" a="1"/>
  <c r="N33" i="9" s="1"/>
  <c r="O33" i="9" a="1"/>
  <c r="O33" i="9"/>
  <c r="P33" i="9" a="1"/>
  <c r="P33" i="9" s="1"/>
  <c r="Q33" i="9" a="1"/>
  <c r="Q33" i="9" s="1"/>
  <c r="N34" i="9" a="1"/>
  <c r="N34" i="9" s="1"/>
  <c r="O34" i="9" a="1"/>
  <c r="O34" i="9" s="1"/>
  <c r="P34" i="9" a="1"/>
  <c r="P34" i="9" s="1"/>
  <c r="Q34" i="9" a="1"/>
  <c r="Q34" i="9"/>
  <c r="N35" i="9" a="1"/>
  <c r="N35" i="9" s="1"/>
  <c r="O35" i="9" a="1"/>
  <c r="O35" i="9"/>
  <c r="P35" i="9" a="1"/>
  <c r="P35" i="9" s="1"/>
  <c r="Q35" i="9" a="1"/>
  <c r="Q35" i="9" s="1"/>
  <c r="N36" i="9" a="1"/>
  <c r="N36" i="9" s="1"/>
  <c r="O36" i="9" a="1"/>
  <c r="O36" i="9" s="1"/>
  <c r="P36" i="9" a="1"/>
  <c r="P36" i="9" s="1"/>
  <c r="Q36" i="9" a="1"/>
  <c r="Q36" i="9"/>
  <c r="N37" i="9" a="1"/>
  <c r="N37" i="9" s="1"/>
  <c r="O37" i="9" a="1"/>
  <c r="O37" i="9"/>
  <c r="P37" i="9" a="1"/>
  <c r="P37" i="9" s="1"/>
  <c r="Q37" i="9" a="1"/>
  <c r="Q37" i="9" s="1"/>
  <c r="N38" i="9" a="1"/>
  <c r="N38" i="9" s="1"/>
  <c r="O38" i="9" a="1"/>
  <c r="O38" i="9" s="1"/>
  <c r="P38" i="9" a="1"/>
  <c r="P38" i="9" s="1"/>
  <c r="Q38" i="9" a="1"/>
  <c r="Q38" i="9"/>
  <c r="N39" i="9" a="1"/>
  <c r="N39" i="9" s="1"/>
  <c r="O39" i="9" a="1"/>
  <c r="O39" i="9" s="1"/>
  <c r="P39" i="9" a="1"/>
  <c r="P39" i="9" s="1"/>
  <c r="Q39" i="9" a="1"/>
  <c r="Q39" i="9" s="1"/>
  <c r="N40" i="9" a="1"/>
  <c r="N40" i="9" s="1"/>
  <c r="O40" i="9" a="1"/>
  <c r="O40" i="9" s="1"/>
  <c r="P40" i="9" a="1"/>
  <c r="P40" i="9" s="1"/>
  <c r="Q40" i="9" a="1"/>
  <c r="Q40" i="9"/>
  <c r="N41" i="9" a="1"/>
  <c r="N41" i="9" s="1"/>
  <c r="O41" i="9" a="1"/>
  <c r="O41" i="9"/>
  <c r="P41" i="9" a="1"/>
  <c r="P41" i="9" s="1"/>
  <c r="Q41" i="9" a="1"/>
  <c r="Q41" i="9" s="1"/>
  <c r="N42" i="9" a="1"/>
  <c r="N42" i="9" s="1"/>
  <c r="O42" i="9" a="1"/>
  <c r="O42" i="9" s="1"/>
  <c r="P42" i="9" a="1"/>
  <c r="P42" i="9" s="1"/>
  <c r="Q42" i="9" a="1"/>
  <c r="Q42" i="9"/>
  <c r="N43" i="9" a="1"/>
  <c r="N43" i="9" s="1"/>
  <c r="O43" i="9" a="1"/>
  <c r="O43" i="9"/>
  <c r="P43" i="9" a="1"/>
  <c r="P43" i="9" s="1"/>
  <c r="Q43" i="9" a="1"/>
  <c r="Q43" i="9" s="1"/>
  <c r="N44" i="9" a="1"/>
  <c r="N44" i="9" s="1"/>
  <c r="O44" i="9" a="1"/>
  <c r="O44" i="9" s="1"/>
  <c r="P44" i="9" a="1"/>
  <c r="P44" i="9" s="1"/>
  <c r="Q44" i="9" a="1"/>
  <c r="Q44" i="9"/>
  <c r="N45" i="9" a="1"/>
  <c r="N45" i="9" s="1"/>
  <c r="O45" i="9" a="1"/>
  <c r="O45" i="9" s="1"/>
  <c r="P45" i="9" a="1"/>
  <c r="P45" i="9" s="1"/>
  <c r="Q45" i="9" a="1"/>
  <c r="Q45" i="9" s="1"/>
  <c r="N46" i="9" a="1"/>
  <c r="N46" i="9" s="1"/>
  <c r="O46" i="9" a="1"/>
  <c r="O46" i="9" s="1"/>
  <c r="P46" i="9" a="1"/>
  <c r="P46" i="9" s="1"/>
  <c r="Q46" i="9" a="1"/>
  <c r="Q46" i="9"/>
  <c r="N47" i="9" a="1"/>
  <c r="N47" i="9" s="1"/>
  <c r="O47" i="9" a="1"/>
  <c r="O47" i="9"/>
  <c r="P47" i="9" a="1"/>
  <c r="P47" i="9" s="1"/>
  <c r="Q47" i="9" a="1"/>
  <c r="Q47" i="9" s="1"/>
  <c r="N48" i="9" a="1"/>
  <c r="N48" i="9" s="1"/>
  <c r="O48" i="9" a="1"/>
  <c r="O48" i="9" s="1"/>
  <c r="P48" i="9" a="1"/>
  <c r="P48" i="9" s="1"/>
  <c r="Q48" i="9" a="1"/>
  <c r="Q48" i="9" s="1"/>
  <c r="N49" i="9" a="1"/>
  <c r="N49" i="9" s="1"/>
  <c r="O49" i="9" a="1"/>
  <c r="O49" i="9" s="1"/>
  <c r="P49" i="9" a="1"/>
  <c r="P49" i="9" s="1"/>
  <c r="Q49" i="9" a="1"/>
  <c r="Q49" i="9" s="1"/>
  <c r="N50" i="9" a="1"/>
  <c r="N50" i="9" s="1"/>
  <c r="O50" i="9" a="1"/>
  <c r="O50" i="9" s="1"/>
  <c r="P50" i="9" a="1"/>
  <c r="P50" i="9" s="1"/>
  <c r="Q50" i="9" a="1"/>
  <c r="Q50" i="9" s="1"/>
  <c r="N51" i="9" a="1"/>
  <c r="N51" i="9" s="1"/>
  <c r="O51" i="9" a="1"/>
  <c r="O51" i="9" s="1"/>
  <c r="P51" i="9" a="1"/>
  <c r="P51" i="9" s="1"/>
  <c r="Q51" i="9" a="1"/>
  <c r="Q51" i="9" s="1"/>
  <c r="N52" i="9" a="1"/>
  <c r="N52" i="9" s="1"/>
  <c r="O52" i="9" a="1"/>
  <c r="O52" i="9" s="1"/>
  <c r="P52" i="9" a="1"/>
  <c r="P52" i="9" s="1"/>
  <c r="Q52" i="9" a="1"/>
  <c r="Q52" i="9" s="1"/>
  <c r="N53" i="9" a="1"/>
  <c r="N53" i="9" s="1"/>
  <c r="O53" i="9" a="1"/>
  <c r="O53" i="9" s="1"/>
  <c r="P53" i="9" a="1"/>
  <c r="P53" i="9" s="1"/>
  <c r="Q53" i="9" a="1"/>
  <c r="Q53" i="9" s="1"/>
  <c r="N54" i="9" a="1"/>
  <c r="N54" i="9" s="1"/>
  <c r="O54" i="9" a="1"/>
  <c r="O54" i="9" s="1"/>
  <c r="P54" i="9" a="1"/>
  <c r="P54" i="9" s="1"/>
  <c r="Q54" i="9" a="1"/>
  <c r="Q54" i="9" s="1"/>
  <c r="N55" i="9" a="1"/>
  <c r="N55" i="9" s="1"/>
  <c r="O55" i="9" a="1"/>
  <c r="O55" i="9" s="1"/>
  <c r="P55" i="9" a="1"/>
  <c r="P55" i="9" s="1"/>
  <c r="Q55" i="9" a="1"/>
  <c r="Q55" i="9" s="1"/>
  <c r="N56" i="9" a="1"/>
  <c r="N56" i="9" s="1"/>
  <c r="O56" i="9" a="1"/>
  <c r="O56" i="9" s="1"/>
  <c r="P56" i="9" a="1"/>
  <c r="P56" i="9" s="1"/>
  <c r="Q56" i="9" a="1"/>
  <c r="Q56" i="9" s="1"/>
  <c r="N57" i="9" a="1"/>
  <c r="N57" i="9" s="1"/>
  <c r="O57" i="9" a="1"/>
  <c r="O57" i="9" s="1"/>
  <c r="P57" i="9" a="1"/>
  <c r="P57" i="9" s="1"/>
  <c r="Q57" i="9" a="1"/>
  <c r="Q57" i="9" s="1"/>
  <c r="N58" i="9" a="1"/>
  <c r="N58" i="9" s="1"/>
  <c r="O58" i="9" a="1"/>
  <c r="O58" i="9" s="1"/>
  <c r="P58" i="9" a="1"/>
  <c r="P58" i="9" s="1"/>
  <c r="Q58" i="9" a="1"/>
  <c r="Q58" i="9" s="1"/>
  <c r="N59" i="9" a="1"/>
  <c r="N59" i="9" s="1"/>
  <c r="O59" i="9" a="1"/>
  <c r="O59" i="9" s="1"/>
  <c r="P59" i="9" a="1"/>
  <c r="P59" i="9" s="1"/>
  <c r="Q59" i="9" a="1"/>
  <c r="Q59" i="9" s="1"/>
  <c r="N60" i="9" a="1"/>
  <c r="N60" i="9" s="1"/>
  <c r="O60" i="9" a="1"/>
  <c r="O60" i="9" s="1"/>
  <c r="P60" i="9" a="1"/>
  <c r="P60" i="9" s="1"/>
  <c r="Q60" i="9" a="1"/>
  <c r="Q60" i="9" s="1"/>
  <c r="N61" i="9" a="1"/>
  <c r="N61" i="9" s="1"/>
  <c r="O61" i="9" a="1"/>
  <c r="O61" i="9" s="1"/>
  <c r="P61" i="9" a="1"/>
  <c r="P61" i="9" s="1"/>
  <c r="Q61" i="9" a="1"/>
  <c r="Q61" i="9" s="1"/>
  <c r="N62" i="9" a="1"/>
  <c r="N62" i="9" s="1"/>
  <c r="O62" i="9" a="1"/>
  <c r="O62" i="9" s="1"/>
  <c r="P62" i="9" a="1"/>
  <c r="P62" i="9" s="1"/>
  <c r="Q62" i="9" a="1"/>
  <c r="Q62" i="9" s="1"/>
  <c r="N63" i="9" a="1"/>
  <c r="N63" i="9" s="1"/>
  <c r="O63" i="9" a="1"/>
  <c r="O63" i="9" s="1"/>
  <c r="P63" i="9" a="1"/>
  <c r="P63" i="9" s="1"/>
  <c r="Q63" i="9" a="1"/>
  <c r="Q63" i="9" s="1"/>
  <c r="N64" i="9" a="1"/>
  <c r="N64" i="9" s="1"/>
  <c r="O64" i="9" a="1"/>
  <c r="O64" i="9" s="1"/>
  <c r="P64" i="9" a="1"/>
  <c r="P64" i="9" s="1"/>
  <c r="Q64" i="9" a="1"/>
  <c r="Q64" i="9" s="1"/>
  <c r="N65" i="9" a="1"/>
  <c r="N65" i="9" s="1"/>
  <c r="O65" i="9" a="1"/>
  <c r="O65" i="9" s="1"/>
  <c r="P65" i="9" a="1"/>
  <c r="P65" i="9" s="1"/>
  <c r="Q65" i="9" a="1"/>
  <c r="Q65" i="9" s="1"/>
  <c r="N66" i="9" a="1"/>
  <c r="N66" i="9" s="1"/>
  <c r="O66" i="9" a="1"/>
  <c r="O66" i="9" s="1"/>
  <c r="P66" i="9" a="1"/>
  <c r="P66" i="9" s="1"/>
  <c r="Q66" i="9" a="1"/>
  <c r="Q66" i="9" s="1"/>
  <c r="N67" i="9" a="1"/>
  <c r="N67" i="9" s="1"/>
  <c r="O67" i="9" a="1"/>
  <c r="O67" i="9" s="1"/>
  <c r="P67" i="9" a="1"/>
  <c r="P67" i="9" s="1"/>
  <c r="Q67" i="9" a="1"/>
  <c r="Q67" i="9" s="1"/>
  <c r="N68" i="9" a="1"/>
  <c r="N68" i="9" s="1"/>
  <c r="O68" i="9" a="1"/>
  <c r="O68" i="9" s="1"/>
  <c r="P68" i="9" a="1"/>
  <c r="P68" i="9" s="1"/>
  <c r="Q68" i="9" a="1"/>
  <c r="Q68" i="9" s="1"/>
  <c r="N69" i="9" a="1"/>
  <c r="N69" i="9" s="1"/>
  <c r="O69" i="9" a="1"/>
  <c r="O69" i="9" s="1"/>
  <c r="P69" i="9" a="1"/>
  <c r="P69" i="9" s="1"/>
  <c r="Q69" i="9" a="1"/>
  <c r="Q69" i="9" s="1"/>
  <c r="N70" i="9" a="1"/>
  <c r="N70" i="9" s="1"/>
  <c r="O70" i="9" a="1"/>
  <c r="O70" i="9" s="1"/>
  <c r="P70" i="9" a="1"/>
  <c r="P70" i="9" s="1"/>
  <c r="Q70" i="9" a="1"/>
  <c r="Q70" i="9" s="1"/>
  <c r="N71" i="9" a="1"/>
  <c r="N71" i="9" s="1"/>
  <c r="O71" i="9" a="1"/>
  <c r="O71" i="9" s="1"/>
  <c r="P71" i="9" a="1"/>
  <c r="P71" i="9" s="1"/>
  <c r="Q71" i="9" a="1"/>
  <c r="Q71" i="9" s="1"/>
  <c r="N72" i="9" a="1"/>
  <c r="N72" i="9" s="1"/>
  <c r="O72" i="9" a="1"/>
  <c r="O72" i="9" s="1"/>
  <c r="P72" i="9" a="1"/>
  <c r="P72" i="9" s="1"/>
  <c r="Q72" i="9" a="1"/>
  <c r="Q72" i="9" s="1"/>
  <c r="N73" i="9" a="1"/>
  <c r="N73" i="9" s="1"/>
  <c r="O73" i="9" a="1"/>
  <c r="O73" i="9" s="1"/>
  <c r="P73" i="9" a="1"/>
  <c r="P73" i="9" s="1"/>
  <c r="Q73" i="9" a="1"/>
  <c r="Q73" i="9" s="1"/>
  <c r="N74" i="9" a="1"/>
  <c r="N74" i="9" s="1"/>
  <c r="O74" i="9" a="1"/>
  <c r="O74" i="9" s="1"/>
  <c r="P74" i="9" a="1"/>
  <c r="P74" i="9" s="1"/>
  <c r="Q74" i="9" a="1"/>
  <c r="Q74" i="9" s="1"/>
  <c r="O4" i="9" a="1"/>
  <c r="O4" i="9" s="1"/>
  <c r="E3" i="2" s="1"/>
  <c r="P4" i="9" a="1"/>
  <c r="P4" i="9"/>
  <c r="B3" i="2" s="1"/>
  <c r="Q4" i="9" a="1"/>
  <c r="Q4" i="9" s="1"/>
  <c r="D3" i="2" s="1"/>
  <c r="N4" i="9" a="1"/>
  <c r="N4" i="9" s="1"/>
  <c r="C3" i="2" s="1"/>
  <c r="I5" i="9" a="1"/>
  <c r="I5" i="9" s="1"/>
  <c r="J5" i="9" a="1"/>
  <c r="J5" i="9" s="1"/>
  <c r="K5" i="9" a="1"/>
  <c r="K5" i="9" s="1"/>
  <c r="L5" i="9" a="1"/>
  <c r="L5" i="9" s="1"/>
  <c r="I6" i="9" a="1"/>
  <c r="I6" i="9" s="1"/>
  <c r="J6" i="9" a="1"/>
  <c r="J6" i="9" s="1"/>
  <c r="K6" i="9" a="1"/>
  <c r="K6" i="9" s="1"/>
  <c r="L6" i="9" a="1"/>
  <c r="L6" i="9" s="1"/>
  <c r="I7" i="9" a="1"/>
  <c r="I7" i="9" s="1"/>
  <c r="J7" i="9" a="1"/>
  <c r="J7" i="9" s="1"/>
  <c r="K7" i="9" a="1"/>
  <c r="K7" i="9" s="1"/>
  <c r="L7" i="9" a="1"/>
  <c r="L7" i="9" s="1"/>
  <c r="I8" i="9" a="1"/>
  <c r="I8" i="9" s="1"/>
  <c r="J8" i="9" a="1"/>
  <c r="J8" i="9" s="1"/>
  <c r="K8" i="9" a="1"/>
  <c r="K8" i="9" s="1"/>
  <c r="L8" i="9" a="1"/>
  <c r="L8" i="9" s="1"/>
  <c r="I9" i="9" a="1"/>
  <c r="I9" i="9" s="1"/>
  <c r="J9" i="9" a="1"/>
  <c r="J9" i="9" s="1"/>
  <c r="K9" i="9" a="1"/>
  <c r="K9" i="9" s="1"/>
  <c r="L9" i="9" a="1"/>
  <c r="L9" i="9" s="1"/>
  <c r="I10" i="9" a="1"/>
  <c r="I10" i="9" s="1"/>
  <c r="J10" i="9" a="1"/>
  <c r="J10" i="9" s="1"/>
  <c r="K10" i="9" a="1"/>
  <c r="K10" i="9" s="1"/>
  <c r="L10" i="9" a="1"/>
  <c r="L10" i="9" s="1"/>
  <c r="I11" i="9" a="1"/>
  <c r="I11" i="9" s="1"/>
  <c r="J11" i="9" a="1"/>
  <c r="J11" i="9" s="1"/>
  <c r="K11" i="9" a="1"/>
  <c r="K11" i="9" s="1"/>
  <c r="L11" i="9" a="1"/>
  <c r="L11" i="9" s="1"/>
  <c r="I12" i="9" a="1"/>
  <c r="I12" i="9" s="1"/>
  <c r="J12" i="9" a="1"/>
  <c r="J12" i="9" s="1"/>
  <c r="K12" i="9" a="1"/>
  <c r="K12" i="9" s="1"/>
  <c r="L12" i="9" a="1"/>
  <c r="L12" i="9" s="1"/>
  <c r="I13" i="9" a="1"/>
  <c r="I13" i="9" s="1"/>
  <c r="J13" i="9" a="1"/>
  <c r="J13" i="9" s="1"/>
  <c r="K13" i="9" a="1"/>
  <c r="K13" i="9" s="1"/>
  <c r="L13" i="9" a="1"/>
  <c r="L13" i="9" s="1"/>
  <c r="I14" i="9" a="1"/>
  <c r="I14" i="9" s="1"/>
  <c r="J14" i="9" a="1"/>
  <c r="J14" i="9" s="1"/>
  <c r="K14" i="9" a="1"/>
  <c r="K14" i="9" s="1"/>
  <c r="L14" i="9" a="1"/>
  <c r="L14" i="9" s="1"/>
  <c r="I15" i="9" a="1"/>
  <c r="I15" i="9" s="1"/>
  <c r="J15" i="9" a="1"/>
  <c r="J15" i="9" s="1"/>
  <c r="K15" i="9" a="1"/>
  <c r="K15" i="9" s="1"/>
  <c r="L15" i="9" a="1"/>
  <c r="L15" i="9" s="1"/>
  <c r="I16" i="9" a="1"/>
  <c r="I16" i="9" s="1"/>
  <c r="J16" i="9" a="1"/>
  <c r="J16" i="9" s="1"/>
  <c r="K16" i="9" a="1"/>
  <c r="K16" i="9" s="1"/>
  <c r="L16" i="9" a="1"/>
  <c r="L16" i="9" s="1"/>
  <c r="I17" i="9" a="1"/>
  <c r="I17" i="9" s="1"/>
  <c r="J17" i="9" a="1"/>
  <c r="J17" i="9" s="1"/>
  <c r="K17" i="9" a="1"/>
  <c r="K17" i="9" s="1"/>
  <c r="L17" i="9" a="1"/>
  <c r="L17" i="9" s="1"/>
  <c r="I18" i="9" a="1"/>
  <c r="I18" i="9" s="1"/>
  <c r="J18" i="9" a="1"/>
  <c r="J18" i="9" s="1"/>
  <c r="K18" i="9" a="1"/>
  <c r="K18" i="9" s="1"/>
  <c r="L18" i="9" a="1"/>
  <c r="L18" i="9" s="1"/>
  <c r="I19" i="9" a="1"/>
  <c r="I19" i="9" s="1"/>
  <c r="J19" i="9" a="1"/>
  <c r="J19" i="9" s="1"/>
  <c r="K19" i="9" a="1"/>
  <c r="K19" i="9" s="1"/>
  <c r="L19" i="9" a="1"/>
  <c r="L19" i="9" s="1"/>
  <c r="I20" i="9" a="1"/>
  <c r="I20" i="9" s="1"/>
  <c r="J20" i="9" a="1"/>
  <c r="J20" i="9" s="1"/>
  <c r="K20" i="9" a="1"/>
  <c r="K20" i="9" s="1"/>
  <c r="L20" i="9" a="1"/>
  <c r="L20" i="9" s="1"/>
  <c r="I21" i="9" a="1"/>
  <c r="I21" i="9" s="1"/>
  <c r="J21" i="9" a="1"/>
  <c r="J21" i="9" s="1"/>
  <c r="K21" i="9" a="1"/>
  <c r="K21" i="9" s="1"/>
  <c r="L21" i="9" a="1"/>
  <c r="L21" i="9" s="1"/>
  <c r="I22" i="9" a="1"/>
  <c r="I22" i="9" s="1"/>
  <c r="J22" i="9" a="1"/>
  <c r="J22" i="9" s="1"/>
  <c r="K22" i="9" a="1"/>
  <c r="K22" i="9" s="1"/>
  <c r="L22" i="9" a="1"/>
  <c r="L22" i="9" s="1"/>
  <c r="I23" i="9" a="1"/>
  <c r="I23" i="9" s="1"/>
  <c r="J23" i="9" a="1"/>
  <c r="J23" i="9" s="1"/>
  <c r="K23" i="9" a="1"/>
  <c r="K23" i="9" s="1"/>
  <c r="L23" i="9" a="1"/>
  <c r="L23" i="9" s="1"/>
  <c r="I24" i="9" a="1"/>
  <c r="I24" i="9" s="1"/>
  <c r="J24" i="9" a="1"/>
  <c r="J24" i="9" s="1"/>
  <c r="K24" i="9" a="1"/>
  <c r="K24" i="9" s="1"/>
  <c r="L24" i="9" a="1"/>
  <c r="L24" i="9" s="1"/>
  <c r="I25" i="9" a="1"/>
  <c r="I25" i="9" s="1"/>
  <c r="J25" i="9" a="1"/>
  <c r="J25" i="9" s="1"/>
  <c r="K25" i="9" a="1"/>
  <c r="K25" i="9" s="1"/>
  <c r="L25" i="9" a="1"/>
  <c r="L25" i="9" s="1"/>
  <c r="I26" i="9" a="1"/>
  <c r="I26" i="9" s="1"/>
  <c r="J26" i="9" a="1"/>
  <c r="J26" i="9" s="1"/>
  <c r="K26" i="9" a="1"/>
  <c r="K26" i="9" s="1"/>
  <c r="L26" i="9" a="1"/>
  <c r="L26" i="9" s="1"/>
  <c r="I27" i="9" a="1"/>
  <c r="I27" i="9" s="1"/>
  <c r="J27" i="9" a="1"/>
  <c r="J27" i="9" s="1"/>
  <c r="K27" i="9" a="1"/>
  <c r="K27" i="9" s="1"/>
  <c r="L27" i="9" a="1"/>
  <c r="L27" i="9" s="1"/>
  <c r="I28" i="9" a="1"/>
  <c r="I28" i="9" s="1"/>
  <c r="J28" i="9" a="1"/>
  <c r="J28" i="9" s="1"/>
  <c r="K28" i="9" a="1"/>
  <c r="K28" i="9" s="1"/>
  <c r="L28" i="9" a="1"/>
  <c r="L28" i="9" s="1"/>
  <c r="I29" i="9" a="1"/>
  <c r="I29" i="9" s="1"/>
  <c r="J29" i="9" a="1"/>
  <c r="J29" i="9" s="1"/>
  <c r="K29" i="9" a="1"/>
  <c r="K29" i="9" s="1"/>
  <c r="L29" i="9" a="1"/>
  <c r="L29" i="9" s="1"/>
  <c r="I30" i="9" a="1"/>
  <c r="I30" i="9" s="1"/>
  <c r="J30" i="9" a="1"/>
  <c r="J30" i="9" s="1"/>
  <c r="K30" i="9" a="1"/>
  <c r="K30" i="9" s="1"/>
  <c r="L30" i="9" a="1"/>
  <c r="L30" i="9" s="1"/>
  <c r="I31" i="9" a="1"/>
  <c r="I31" i="9" s="1"/>
  <c r="J31" i="9" a="1"/>
  <c r="J31" i="9" s="1"/>
  <c r="K31" i="9" a="1"/>
  <c r="K31" i="9" s="1"/>
  <c r="L31" i="9" a="1"/>
  <c r="L31" i="9" s="1"/>
  <c r="I32" i="9" a="1"/>
  <c r="I32" i="9" s="1"/>
  <c r="J32" i="9" a="1"/>
  <c r="J32" i="9" s="1"/>
  <c r="K32" i="9" a="1"/>
  <c r="K32" i="9" s="1"/>
  <c r="L32" i="9" a="1"/>
  <c r="L32" i="9" s="1"/>
  <c r="I33" i="9" a="1"/>
  <c r="I33" i="9" s="1"/>
  <c r="J33" i="9" a="1"/>
  <c r="J33" i="9"/>
  <c r="K33" i="9" a="1"/>
  <c r="K33" i="9" s="1"/>
  <c r="L33" i="9" a="1"/>
  <c r="L33" i="9"/>
  <c r="I34" i="9" a="1"/>
  <c r="I34" i="9" s="1"/>
  <c r="J34" i="9" a="1"/>
  <c r="J34" i="9" s="1"/>
  <c r="K34" i="9" a="1"/>
  <c r="K34" i="9" s="1"/>
  <c r="L34" i="9" a="1"/>
  <c r="L34" i="9"/>
  <c r="I35" i="9" a="1"/>
  <c r="I35" i="9" s="1"/>
  <c r="J35" i="9" a="1"/>
  <c r="J35" i="9"/>
  <c r="K35" i="9" a="1"/>
  <c r="K35" i="9" s="1"/>
  <c r="L35" i="9" a="1"/>
  <c r="L35" i="9"/>
  <c r="I36" i="9" a="1"/>
  <c r="I36" i="9" s="1"/>
  <c r="J36" i="9" a="1"/>
  <c r="J36" i="9" s="1"/>
  <c r="K36" i="9" a="1"/>
  <c r="K36" i="9" s="1"/>
  <c r="L36" i="9" a="1"/>
  <c r="L36" i="9"/>
  <c r="I37" i="9" a="1"/>
  <c r="I37" i="9" s="1"/>
  <c r="J37" i="9" a="1"/>
  <c r="J37" i="9"/>
  <c r="K37" i="9" a="1"/>
  <c r="K37" i="9" s="1"/>
  <c r="L37" i="9" a="1"/>
  <c r="L37" i="9"/>
  <c r="I38" i="9" a="1"/>
  <c r="I38" i="9" s="1"/>
  <c r="J38" i="9" a="1"/>
  <c r="J38" i="9" s="1"/>
  <c r="K38" i="9" a="1"/>
  <c r="K38" i="9" s="1"/>
  <c r="L38" i="9" a="1"/>
  <c r="L38" i="9"/>
  <c r="I39" i="9" a="1"/>
  <c r="I39" i="9" s="1"/>
  <c r="J39" i="9" a="1"/>
  <c r="J39" i="9"/>
  <c r="K39" i="9" a="1"/>
  <c r="K39" i="9" s="1"/>
  <c r="L39" i="9" a="1"/>
  <c r="L39" i="9"/>
  <c r="I40" i="9" a="1"/>
  <c r="I40" i="9" s="1"/>
  <c r="J40" i="9" a="1"/>
  <c r="J40" i="9" s="1"/>
  <c r="K40" i="9" a="1"/>
  <c r="K40" i="9" s="1"/>
  <c r="L40" i="9" a="1"/>
  <c r="L40" i="9"/>
  <c r="I41" i="9" a="1"/>
  <c r="I41" i="9" s="1"/>
  <c r="J41" i="9" a="1"/>
  <c r="J41" i="9"/>
  <c r="K41" i="9" a="1"/>
  <c r="K41" i="9" s="1"/>
  <c r="L41" i="9" a="1"/>
  <c r="L41" i="9"/>
  <c r="I42" i="9" a="1"/>
  <c r="I42" i="9" s="1"/>
  <c r="J42" i="9" a="1"/>
  <c r="J42" i="9" s="1"/>
  <c r="K42" i="9" a="1"/>
  <c r="K42" i="9" s="1"/>
  <c r="L42" i="9" a="1"/>
  <c r="L42" i="9"/>
  <c r="I43" i="9" a="1"/>
  <c r="I43" i="9" s="1"/>
  <c r="J43" i="9" a="1"/>
  <c r="J43" i="9"/>
  <c r="K43" i="9" a="1"/>
  <c r="K43" i="9" s="1"/>
  <c r="L43" i="9" a="1"/>
  <c r="L43" i="9"/>
  <c r="I44" i="9" a="1"/>
  <c r="I44" i="9" s="1"/>
  <c r="J44" i="9" a="1"/>
  <c r="J44" i="9" s="1"/>
  <c r="K44" i="9" a="1"/>
  <c r="K44" i="9" s="1"/>
  <c r="L44" i="9" a="1"/>
  <c r="L44" i="9"/>
  <c r="I45" i="9" a="1"/>
  <c r="I45" i="9" s="1"/>
  <c r="J45" i="9" a="1"/>
  <c r="J45" i="9"/>
  <c r="K45" i="9" a="1"/>
  <c r="K45" i="9" s="1"/>
  <c r="L45" i="9" a="1"/>
  <c r="L45" i="9"/>
  <c r="I46" i="9" a="1"/>
  <c r="I46" i="9" s="1"/>
  <c r="J46" i="9" a="1"/>
  <c r="J46" i="9" s="1"/>
  <c r="K46" i="9" a="1"/>
  <c r="K46" i="9" s="1"/>
  <c r="L46" i="9" a="1"/>
  <c r="L46" i="9"/>
  <c r="I47" i="9" a="1"/>
  <c r="I47" i="9" s="1"/>
  <c r="J47" i="9" a="1"/>
  <c r="J47" i="9"/>
  <c r="K47" i="9" a="1"/>
  <c r="K47" i="9" s="1"/>
  <c r="L47" i="9" a="1"/>
  <c r="L47" i="9"/>
  <c r="I48" i="9" a="1"/>
  <c r="I48" i="9" s="1"/>
  <c r="J48" i="9" a="1"/>
  <c r="J48" i="9"/>
  <c r="K48" i="9" a="1"/>
  <c r="K48" i="9" s="1"/>
  <c r="L48" i="9" a="1"/>
  <c r="L48" i="9"/>
  <c r="I49" i="9" a="1"/>
  <c r="I49" i="9" s="1"/>
  <c r="J49" i="9" a="1"/>
  <c r="J49" i="9"/>
  <c r="K49" i="9" a="1"/>
  <c r="K49" i="9" s="1"/>
  <c r="L49" i="9" a="1"/>
  <c r="L49" i="9"/>
  <c r="I50" i="9" a="1"/>
  <c r="I50" i="9" s="1"/>
  <c r="J50" i="9" a="1"/>
  <c r="J50" i="9"/>
  <c r="K50" i="9" a="1"/>
  <c r="K50" i="9" s="1"/>
  <c r="L50" i="9" a="1"/>
  <c r="L50" i="9"/>
  <c r="I51" i="9" a="1"/>
  <c r="I51" i="9" s="1"/>
  <c r="J51" i="9" a="1"/>
  <c r="J51" i="9"/>
  <c r="K51" i="9" a="1"/>
  <c r="K51" i="9" s="1"/>
  <c r="L51" i="9" a="1"/>
  <c r="L51" i="9" s="1"/>
  <c r="I52" i="9" a="1"/>
  <c r="I52" i="9" s="1"/>
  <c r="J52" i="9" a="1"/>
  <c r="J52" i="9" s="1"/>
  <c r="K52" i="9" a="1"/>
  <c r="K52" i="9" s="1"/>
  <c r="L52" i="9" a="1"/>
  <c r="L52" i="9" s="1"/>
  <c r="I53" i="9" a="1"/>
  <c r="I53" i="9" s="1"/>
  <c r="J53" i="9" a="1"/>
  <c r="J53" i="9" s="1"/>
  <c r="K53" i="9" a="1"/>
  <c r="K53" i="9" s="1"/>
  <c r="L53" i="9" a="1"/>
  <c r="L53" i="9" s="1"/>
  <c r="I54" i="9" a="1"/>
  <c r="I54" i="9" s="1"/>
  <c r="J54" i="9" a="1"/>
  <c r="J54" i="9" s="1"/>
  <c r="K54" i="9" a="1"/>
  <c r="K54" i="9" s="1"/>
  <c r="L54" i="9" a="1"/>
  <c r="L54" i="9" s="1"/>
  <c r="I55" i="9" a="1"/>
  <c r="I55" i="9" s="1"/>
  <c r="J55" i="9" a="1"/>
  <c r="J55" i="9" s="1"/>
  <c r="K55" i="9" a="1"/>
  <c r="K55" i="9" s="1"/>
  <c r="L55" i="9" a="1"/>
  <c r="L55" i="9" s="1"/>
  <c r="I56" i="9" a="1"/>
  <c r="I56" i="9" s="1"/>
  <c r="J56" i="9" a="1"/>
  <c r="J56" i="9" s="1"/>
  <c r="K56" i="9" a="1"/>
  <c r="K56" i="9" s="1"/>
  <c r="L56" i="9" a="1"/>
  <c r="L56" i="9" s="1"/>
  <c r="I57" i="9" a="1"/>
  <c r="I57" i="9" s="1"/>
  <c r="J57" i="9" a="1"/>
  <c r="J57" i="9" s="1"/>
  <c r="K57" i="9" a="1"/>
  <c r="K57" i="9" s="1"/>
  <c r="L57" i="9" a="1"/>
  <c r="L57" i="9" s="1"/>
  <c r="I58" i="9" a="1"/>
  <c r="I58" i="9" s="1"/>
  <c r="J58" i="9" a="1"/>
  <c r="J58" i="9" s="1"/>
  <c r="K58" i="9" a="1"/>
  <c r="K58" i="9" s="1"/>
  <c r="L58" i="9" a="1"/>
  <c r="L58" i="9" s="1"/>
  <c r="I59" i="9" a="1"/>
  <c r="I59" i="9" s="1"/>
  <c r="J59" i="9" a="1"/>
  <c r="J59" i="9" s="1"/>
  <c r="K59" i="9" a="1"/>
  <c r="K59" i="9" s="1"/>
  <c r="L59" i="9" a="1"/>
  <c r="L59" i="9" s="1"/>
  <c r="I60" i="9" a="1"/>
  <c r="I60" i="9" s="1"/>
  <c r="J60" i="9" a="1"/>
  <c r="J60" i="9" s="1"/>
  <c r="K60" i="9" a="1"/>
  <c r="K60" i="9" s="1"/>
  <c r="L60" i="9" a="1"/>
  <c r="L60" i="9" s="1"/>
  <c r="I61" i="9" a="1"/>
  <c r="I61" i="9" s="1"/>
  <c r="J61" i="9" a="1"/>
  <c r="J61" i="9" s="1"/>
  <c r="K61" i="9" a="1"/>
  <c r="K61" i="9" s="1"/>
  <c r="L61" i="9" a="1"/>
  <c r="L61" i="9" s="1"/>
  <c r="I62" i="9" a="1"/>
  <c r="I62" i="9" s="1"/>
  <c r="J62" i="9" a="1"/>
  <c r="J62" i="9" s="1"/>
  <c r="K62" i="9" a="1"/>
  <c r="K62" i="9" s="1"/>
  <c r="L62" i="9" a="1"/>
  <c r="L62" i="9" s="1"/>
  <c r="I63" i="9" a="1"/>
  <c r="I63" i="9" s="1"/>
  <c r="J63" i="9" a="1"/>
  <c r="J63" i="9" s="1"/>
  <c r="K63" i="9" a="1"/>
  <c r="K63" i="9" s="1"/>
  <c r="L63" i="9" a="1"/>
  <c r="L63" i="9" s="1"/>
  <c r="I64" i="9" a="1"/>
  <c r="I64" i="9" s="1"/>
  <c r="J64" i="9" a="1"/>
  <c r="J64" i="9" s="1"/>
  <c r="K64" i="9" a="1"/>
  <c r="K64" i="9" s="1"/>
  <c r="L64" i="9" a="1"/>
  <c r="L64" i="9" s="1"/>
  <c r="I65" i="9" a="1"/>
  <c r="I65" i="9" s="1"/>
  <c r="J65" i="9" a="1"/>
  <c r="J65" i="9" s="1"/>
  <c r="K65" i="9" a="1"/>
  <c r="K65" i="9" s="1"/>
  <c r="L65" i="9" a="1"/>
  <c r="L65" i="9" s="1"/>
  <c r="I66" i="9" a="1"/>
  <c r="I66" i="9" s="1"/>
  <c r="J66" i="9" a="1"/>
  <c r="J66" i="9" s="1"/>
  <c r="K66" i="9" a="1"/>
  <c r="K66" i="9" s="1"/>
  <c r="L66" i="9" a="1"/>
  <c r="L66" i="9" s="1"/>
  <c r="I67" i="9" a="1"/>
  <c r="I67" i="9" s="1"/>
  <c r="J67" i="9" a="1"/>
  <c r="J67" i="9" s="1"/>
  <c r="K67" i="9" a="1"/>
  <c r="K67" i="9" s="1"/>
  <c r="L67" i="9" a="1"/>
  <c r="L67" i="9" s="1"/>
  <c r="I68" i="9" a="1"/>
  <c r="I68" i="9" s="1"/>
  <c r="J68" i="9" a="1"/>
  <c r="J68" i="9" s="1"/>
  <c r="K68" i="9" a="1"/>
  <c r="K68" i="9" s="1"/>
  <c r="L68" i="9" a="1"/>
  <c r="L68" i="9" s="1"/>
  <c r="I69" i="9" a="1"/>
  <c r="I69" i="9" s="1"/>
  <c r="J69" i="9" a="1"/>
  <c r="J69" i="9" s="1"/>
  <c r="K69" i="9" a="1"/>
  <c r="K69" i="9" s="1"/>
  <c r="L69" i="9" a="1"/>
  <c r="L69" i="9" s="1"/>
  <c r="I70" i="9" a="1"/>
  <c r="I70" i="9" s="1"/>
  <c r="J70" i="9" a="1"/>
  <c r="J70" i="9" s="1"/>
  <c r="K70" i="9" a="1"/>
  <c r="K70" i="9" s="1"/>
  <c r="L70" i="9" a="1"/>
  <c r="L70" i="9" s="1"/>
  <c r="I71" i="9" a="1"/>
  <c r="I71" i="9" s="1"/>
  <c r="J71" i="9" a="1"/>
  <c r="J71" i="9" s="1"/>
  <c r="K71" i="9" a="1"/>
  <c r="K71" i="9" s="1"/>
  <c r="L71" i="9" a="1"/>
  <c r="L71" i="9" s="1"/>
  <c r="I72" i="9" a="1"/>
  <c r="I72" i="9" s="1"/>
  <c r="J72" i="9" a="1"/>
  <c r="J72" i="9" s="1"/>
  <c r="K72" i="9" a="1"/>
  <c r="K72" i="9" s="1"/>
  <c r="L72" i="9" a="1"/>
  <c r="L72" i="9" s="1"/>
  <c r="I73" i="9" a="1"/>
  <c r="I73" i="9" s="1"/>
  <c r="J73" i="9" a="1"/>
  <c r="J73" i="9" s="1"/>
  <c r="K73" i="9" a="1"/>
  <c r="K73" i="9" s="1"/>
  <c r="L73" i="9" a="1"/>
  <c r="L73" i="9" s="1"/>
  <c r="I74" i="9" a="1"/>
  <c r="I74" i="9" s="1"/>
  <c r="J74" i="9" a="1"/>
  <c r="J74" i="9" s="1"/>
  <c r="K74" i="9" a="1"/>
  <c r="K74" i="9" s="1"/>
  <c r="L74" i="9" a="1"/>
  <c r="L74" i="9" s="1"/>
  <c r="J4" i="9" a="1"/>
  <c r="J4" i="9" s="1"/>
  <c r="I3" i="1" s="1"/>
  <c r="K4" i="9" a="1"/>
  <c r="K4" i="9" s="1"/>
  <c r="L4" i="9" a="1"/>
  <c r="L4" i="9" s="1"/>
  <c r="G3" i="1" s="1"/>
  <c r="I4" i="9" a="1"/>
  <c r="I4" i="9" s="1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157" i="9"/>
  <c r="F156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9" i="9"/>
  <c r="F138" i="9"/>
  <c r="F137" i="9"/>
  <c r="F136" i="9"/>
  <c r="F135" i="9"/>
  <c r="F134" i="9"/>
  <c r="F133" i="9"/>
  <c r="F132" i="9"/>
  <c r="F131" i="9"/>
  <c r="F130" i="9"/>
  <c r="F129" i="9"/>
  <c r="F128" i="9"/>
  <c r="F127" i="9"/>
  <c r="F126" i="9"/>
  <c r="F125" i="9"/>
  <c r="F124" i="9"/>
  <c r="F123" i="9"/>
  <c r="F122" i="9"/>
  <c r="F121" i="9"/>
  <c r="F120" i="9"/>
  <c r="F119" i="9"/>
  <c r="F118" i="9"/>
  <c r="F117" i="9"/>
  <c r="F116" i="9"/>
  <c r="F115" i="9"/>
  <c r="F114" i="9"/>
  <c r="F113" i="9"/>
  <c r="F112" i="9"/>
  <c r="F111" i="9"/>
  <c r="F110" i="9"/>
  <c r="F109" i="9"/>
  <c r="F108" i="9"/>
  <c r="F107" i="9"/>
  <c r="F106" i="9"/>
  <c r="F105" i="9"/>
  <c r="F104" i="9"/>
  <c r="F103" i="9"/>
  <c r="F102" i="9"/>
  <c r="F101" i="9"/>
  <c r="F100" i="9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H6" i="9"/>
  <c r="F6" i="9"/>
  <c r="D4" i="2"/>
  <c r="B4" i="2"/>
  <c r="E4" i="2"/>
  <c r="C4" i="2"/>
  <c r="M5" i="9"/>
  <c r="B4" i="5"/>
  <c r="F5" i="9"/>
  <c r="M4" i="9"/>
  <c r="F4" i="9"/>
  <c r="F3" i="9"/>
  <c r="F2" i="9"/>
  <c r="J4" i="8"/>
  <c r="L4" i="8" s="1"/>
  <c r="B4" i="8"/>
  <c r="A4" i="8"/>
  <c r="C4" i="8" s="1"/>
  <c r="N3" i="8"/>
  <c r="L3" i="8"/>
  <c r="E3" i="8"/>
  <c r="C3" i="8"/>
  <c r="B5" i="7"/>
  <c r="L4" i="7"/>
  <c r="J4" i="7"/>
  <c r="J5" i="7" s="1"/>
  <c r="C4" i="7"/>
  <c r="A4" i="7"/>
  <c r="A5" i="7" s="1"/>
  <c r="O3" i="7"/>
  <c r="N3" i="7"/>
  <c r="L3" i="7"/>
  <c r="M3" i="7" s="1"/>
  <c r="P3" i="7" s="1"/>
  <c r="E3" i="7"/>
  <c r="C3" i="7"/>
  <c r="H9" i="6"/>
  <c r="D9" i="6"/>
  <c r="H8" i="6"/>
  <c r="D8" i="6"/>
  <c r="B8" i="6"/>
  <c r="H7" i="6"/>
  <c r="B7" i="6"/>
  <c r="D7" i="6" s="1"/>
  <c r="H6" i="6"/>
  <c r="D6" i="6"/>
  <c r="B6" i="6"/>
  <c r="H5" i="6"/>
  <c r="D5" i="6"/>
  <c r="B5" i="6"/>
  <c r="H4" i="6"/>
  <c r="B4" i="6"/>
  <c r="D4" i="6" s="1"/>
  <c r="D11" i="6" s="1"/>
  <c r="H3" i="6"/>
  <c r="B3" i="6"/>
  <c r="D3" i="6" s="1"/>
  <c r="H2" i="6"/>
  <c r="D2" i="6"/>
  <c r="B2" i="6"/>
  <c r="A7" i="5"/>
  <c r="A8" i="5" s="1"/>
  <c r="A6" i="5"/>
  <c r="A5" i="5"/>
  <c r="L4" i="5"/>
  <c r="J4" i="5"/>
  <c r="J5" i="5" s="1"/>
  <c r="C4" i="5"/>
  <c r="A4" i="5"/>
  <c r="E4" i="5" s="1"/>
  <c r="N3" i="5"/>
  <c r="L3" i="5"/>
  <c r="E3" i="5"/>
  <c r="C3" i="5"/>
  <c r="B5" i="4"/>
  <c r="L4" i="4"/>
  <c r="J4" i="4"/>
  <c r="J5" i="4" s="1"/>
  <c r="L5" i="4" s="1"/>
  <c r="C4" i="4"/>
  <c r="A4" i="4"/>
  <c r="A5" i="4" s="1"/>
  <c r="C5" i="4" s="1"/>
  <c r="D5" i="4" s="1"/>
  <c r="N3" i="4"/>
  <c r="M3" i="4"/>
  <c r="P3" i="4" s="1"/>
  <c r="L3" i="4"/>
  <c r="E3" i="4"/>
  <c r="C3" i="4"/>
  <c r="D9" i="3"/>
  <c r="B8" i="3"/>
  <c r="D8" i="3" s="1"/>
  <c r="D7" i="3"/>
  <c r="B7" i="3"/>
  <c r="B6" i="3"/>
  <c r="D6" i="3" s="1"/>
  <c r="D5" i="3"/>
  <c r="B5" i="3"/>
  <c r="B4" i="3"/>
  <c r="D4" i="3" s="1"/>
  <c r="D3" i="3"/>
  <c r="B3" i="3"/>
  <c r="B2" i="3"/>
  <c r="D2" i="3" s="1"/>
  <c r="D11" i="3" s="1"/>
  <c r="I2" i="2"/>
  <c r="H2" i="2"/>
  <c r="G2" i="2"/>
  <c r="F2" i="2"/>
  <c r="C5" i="1"/>
  <c r="A5" i="1"/>
  <c r="A5" i="2" s="1"/>
  <c r="A4" i="1"/>
  <c r="A4" i="2" s="1"/>
  <c r="J3" i="1"/>
  <c r="A3" i="1"/>
  <c r="A3" i="2" s="1"/>
  <c r="K4" i="5" l="1"/>
  <c r="M4" i="5" s="1"/>
  <c r="P4" i="5" s="1"/>
  <c r="I4" i="1"/>
  <c r="K4" i="8"/>
  <c r="B3" i="8"/>
  <c r="D3" i="8" s="1"/>
  <c r="F3" i="8" s="1"/>
  <c r="B3" i="5"/>
  <c r="D3" i="5" s="1"/>
  <c r="G3" i="5" s="1"/>
  <c r="E3" i="1"/>
  <c r="B4" i="4"/>
  <c r="D4" i="4" s="1"/>
  <c r="G4" i="4" s="1"/>
  <c r="C4" i="1"/>
  <c r="B4" i="7"/>
  <c r="D4" i="7" s="1"/>
  <c r="G4" i="7" s="1"/>
  <c r="B3" i="4"/>
  <c r="B3" i="7"/>
  <c r="D3" i="7" s="1"/>
  <c r="C3" i="1"/>
  <c r="K4" i="7"/>
  <c r="M4" i="7" s="1"/>
  <c r="P4" i="7" s="1"/>
  <c r="K4" i="4"/>
  <c r="M4" i="4" s="1"/>
  <c r="P4" i="4" s="1"/>
  <c r="G4" i="1"/>
  <c r="D3" i="4"/>
  <c r="G3" i="4" s="1"/>
  <c r="D4" i="5"/>
  <c r="D4" i="8"/>
  <c r="K3" i="5"/>
  <c r="M3" i="5" s="1"/>
  <c r="K3" i="8"/>
  <c r="M3" i="8" s="1"/>
  <c r="E4" i="1"/>
  <c r="M4" i="8"/>
  <c r="P4" i="8" s="1"/>
  <c r="F5" i="4"/>
  <c r="G5" i="4"/>
  <c r="E8" i="5"/>
  <c r="C8" i="5"/>
  <c r="A9" i="5"/>
  <c r="O3" i="4"/>
  <c r="Q3" i="4" s="1"/>
  <c r="J6" i="4"/>
  <c r="N5" i="4"/>
  <c r="F4" i="5"/>
  <c r="G4" i="5"/>
  <c r="E7" i="5"/>
  <c r="C7" i="5"/>
  <c r="E6" i="5"/>
  <c r="C6" i="5"/>
  <c r="A6" i="4"/>
  <c r="E5" i="4"/>
  <c r="L5" i="5"/>
  <c r="J6" i="5"/>
  <c r="N5" i="5"/>
  <c r="E5" i="5"/>
  <c r="C5" i="5"/>
  <c r="E4" i="4"/>
  <c r="N4" i="4"/>
  <c r="F3" i="5"/>
  <c r="H3" i="5" s="1"/>
  <c r="N4" i="5"/>
  <c r="O4" i="5" s="1"/>
  <c r="Q4" i="5" s="1"/>
  <c r="J6" i="7"/>
  <c r="N5" i="7"/>
  <c r="L5" i="7"/>
  <c r="A6" i="7"/>
  <c r="E5" i="7"/>
  <c r="C5" i="7"/>
  <c r="D5" i="7" s="1"/>
  <c r="G3" i="7"/>
  <c r="F3" i="7"/>
  <c r="Q3" i="7"/>
  <c r="G4" i="8"/>
  <c r="E4" i="7"/>
  <c r="N4" i="7"/>
  <c r="G3" i="8"/>
  <c r="E4" i="8"/>
  <c r="F4" i="8" s="1"/>
  <c r="N4" i="8"/>
  <c r="O4" i="8" s="1"/>
  <c r="Q4" i="8" s="1"/>
  <c r="A5" i="8"/>
  <c r="J5" i="8"/>
  <c r="C5" i="2"/>
  <c r="B5" i="2"/>
  <c r="H7" i="9"/>
  <c r="M6" i="9"/>
  <c r="E5" i="2"/>
  <c r="D5" i="2"/>
  <c r="H3" i="7" l="1"/>
  <c r="O4" i="7"/>
  <c r="Q4" i="7" s="1"/>
  <c r="F4" i="1" s="1"/>
  <c r="P3" i="5"/>
  <c r="O3" i="5"/>
  <c r="P3" i="8"/>
  <c r="O3" i="8"/>
  <c r="Q3" i="8" s="1"/>
  <c r="F3" i="4"/>
  <c r="H3" i="4" s="1"/>
  <c r="F4" i="7"/>
  <c r="O4" i="4"/>
  <c r="Q4" i="4" s="1"/>
  <c r="G5" i="7"/>
  <c r="F5" i="7"/>
  <c r="J4" i="1"/>
  <c r="L6" i="5"/>
  <c r="J7" i="5"/>
  <c r="N6" i="5"/>
  <c r="B3" i="1"/>
  <c r="F3" i="1"/>
  <c r="H4" i="1"/>
  <c r="E9" i="5"/>
  <c r="C9" i="5"/>
  <c r="A10" i="5"/>
  <c r="B5" i="8"/>
  <c r="B5" i="5"/>
  <c r="D5" i="5" s="1"/>
  <c r="E5" i="1"/>
  <c r="K5" i="8"/>
  <c r="K5" i="5"/>
  <c r="M5" i="5" s="1"/>
  <c r="I5" i="1"/>
  <c r="L5" i="8"/>
  <c r="J6" i="8"/>
  <c r="N5" i="8"/>
  <c r="H3" i="8"/>
  <c r="D3" i="1" s="1"/>
  <c r="A7" i="7"/>
  <c r="E6" i="7"/>
  <c r="C6" i="7"/>
  <c r="A6" i="1"/>
  <c r="A6" i="2" s="1"/>
  <c r="J7" i="7"/>
  <c r="N6" i="7"/>
  <c r="L6" i="7"/>
  <c r="J5" i="1"/>
  <c r="H4" i="5"/>
  <c r="J7" i="4"/>
  <c r="N6" i="4"/>
  <c r="L6" i="4"/>
  <c r="H5" i="4"/>
  <c r="K5" i="4"/>
  <c r="M5" i="4" s="1"/>
  <c r="P5" i="4" s="1"/>
  <c r="K5" i="7"/>
  <c r="M5" i="7" s="1"/>
  <c r="G5" i="1"/>
  <c r="H8" i="9"/>
  <c r="B6" i="2"/>
  <c r="C6" i="2"/>
  <c r="D6" i="2"/>
  <c r="E6" i="2"/>
  <c r="M7" i="9"/>
  <c r="C5" i="8"/>
  <c r="D5" i="8" s="1"/>
  <c r="A6" i="8"/>
  <c r="E5" i="8"/>
  <c r="H4" i="8"/>
  <c r="H4" i="7"/>
  <c r="A7" i="4"/>
  <c r="E6" i="4"/>
  <c r="J6" i="1" s="1"/>
  <c r="C6" i="4"/>
  <c r="F4" i="4"/>
  <c r="H4" i="4" s="1"/>
  <c r="H5" i="7" l="1"/>
  <c r="B5" i="1" s="1"/>
  <c r="Q3" i="5"/>
  <c r="M5" i="8"/>
  <c r="P5" i="8" s="1"/>
  <c r="H3" i="1"/>
  <c r="P5" i="7"/>
  <c r="O5" i="7"/>
  <c r="P5" i="5"/>
  <c r="O5" i="5"/>
  <c r="F5" i="5"/>
  <c r="G5" i="5"/>
  <c r="A8" i="4"/>
  <c r="E7" i="4"/>
  <c r="C7" i="4"/>
  <c r="K6" i="7"/>
  <c r="K6" i="4"/>
  <c r="M6" i="4" s="1"/>
  <c r="P6" i="4" s="1"/>
  <c r="G6" i="1"/>
  <c r="B6" i="8"/>
  <c r="B6" i="5"/>
  <c r="D6" i="5" s="1"/>
  <c r="E6" i="1"/>
  <c r="H9" i="9"/>
  <c r="B7" i="2"/>
  <c r="C7" i="2"/>
  <c r="D7" i="2"/>
  <c r="E7" i="2"/>
  <c r="M8" i="9"/>
  <c r="J8" i="4"/>
  <c r="N7" i="4"/>
  <c r="L7" i="4"/>
  <c r="L6" i="8"/>
  <c r="J7" i="8"/>
  <c r="N6" i="8"/>
  <c r="E10" i="5"/>
  <c r="C10" i="5"/>
  <c r="A11" i="5"/>
  <c r="K6" i="8"/>
  <c r="K6" i="5"/>
  <c r="M6" i="5" s="1"/>
  <c r="I6" i="1"/>
  <c r="B4" i="1"/>
  <c r="C6" i="8"/>
  <c r="A7" i="8"/>
  <c r="E6" i="8"/>
  <c r="B6" i="7"/>
  <c r="B6" i="4"/>
  <c r="D6" i="4" s="1"/>
  <c r="C6" i="1"/>
  <c r="D4" i="1"/>
  <c r="J8" i="7"/>
  <c r="N7" i="7"/>
  <c r="L7" i="7"/>
  <c r="A8" i="7"/>
  <c r="E7" i="7"/>
  <c r="C7" i="7"/>
  <c r="A7" i="1"/>
  <c r="A7" i="2" s="1"/>
  <c r="L7" i="5"/>
  <c r="J8" i="5"/>
  <c r="N7" i="5"/>
  <c r="G5" i="8"/>
  <c r="F5" i="8"/>
  <c r="M6" i="7"/>
  <c r="P6" i="7" s="1"/>
  <c r="D6" i="7"/>
  <c r="O5" i="4"/>
  <c r="Q5" i="4" s="1"/>
  <c r="O5" i="8" l="1"/>
  <c r="Q5" i="8" s="1"/>
  <c r="Q5" i="5"/>
  <c r="O6" i="7"/>
  <c r="Q6" i="7" s="1"/>
  <c r="D6" i="8"/>
  <c r="F6" i="8" s="1"/>
  <c r="H5" i="8"/>
  <c r="P6" i="5"/>
  <c r="O6" i="5"/>
  <c r="F6" i="4"/>
  <c r="G6" i="4"/>
  <c r="K7" i="7"/>
  <c r="K7" i="4"/>
  <c r="M7" i="4" s="1"/>
  <c r="G7" i="1"/>
  <c r="J7" i="1"/>
  <c r="H5" i="1"/>
  <c r="G6" i="7"/>
  <c r="F6" i="7"/>
  <c r="J9" i="7"/>
  <c r="N8" i="7"/>
  <c r="L8" i="7"/>
  <c r="A9" i="4"/>
  <c r="E8" i="4"/>
  <c r="C8" i="4"/>
  <c r="O6" i="4"/>
  <c r="Q6" i="4" s="1"/>
  <c r="L8" i="5"/>
  <c r="J9" i="5"/>
  <c r="N8" i="5"/>
  <c r="A9" i="7"/>
  <c r="E8" i="7"/>
  <c r="C8" i="7"/>
  <c r="A8" i="1"/>
  <c r="A8" i="2" s="1"/>
  <c r="E11" i="5"/>
  <c r="C11" i="5"/>
  <c r="A12" i="5"/>
  <c r="L7" i="8"/>
  <c r="J8" i="8"/>
  <c r="N7" i="8"/>
  <c r="M7" i="7"/>
  <c r="P7" i="7" s="1"/>
  <c r="C7" i="8"/>
  <c r="A8" i="8"/>
  <c r="E7" i="8"/>
  <c r="M6" i="8"/>
  <c r="P6" i="8" s="1"/>
  <c r="J9" i="4"/>
  <c r="N8" i="4"/>
  <c r="L8" i="4"/>
  <c r="B7" i="8"/>
  <c r="B7" i="5"/>
  <c r="D7" i="5" s="1"/>
  <c r="E7" i="1"/>
  <c r="D8" i="2"/>
  <c r="E8" i="2"/>
  <c r="M9" i="9"/>
  <c r="H10" i="9"/>
  <c r="B8" i="2"/>
  <c r="C8" i="2"/>
  <c r="F6" i="5"/>
  <c r="G6" i="5"/>
  <c r="H6" i="5" s="1"/>
  <c r="H5" i="5"/>
  <c r="D5" i="1" s="1"/>
  <c r="Q5" i="7"/>
  <c r="F5" i="1" s="1"/>
  <c r="B7" i="7"/>
  <c r="D7" i="7" s="1"/>
  <c r="B7" i="4"/>
  <c r="C7" i="1"/>
  <c r="K7" i="8"/>
  <c r="K7" i="5"/>
  <c r="M7" i="5" s="1"/>
  <c r="I7" i="1"/>
  <c r="D7" i="4"/>
  <c r="G6" i="8" l="1"/>
  <c r="H6" i="4"/>
  <c r="F6" i="1"/>
  <c r="H6" i="8"/>
  <c r="D6" i="1" s="1"/>
  <c r="H6" i="7"/>
  <c r="Q6" i="5"/>
  <c r="H6" i="1" s="1"/>
  <c r="P7" i="5"/>
  <c r="O7" i="5"/>
  <c r="Q7" i="5" s="1"/>
  <c r="G7" i="7"/>
  <c r="F7" i="7"/>
  <c r="P7" i="4"/>
  <c r="O7" i="4"/>
  <c r="Q7" i="4" s="1"/>
  <c r="F7" i="5"/>
  <c r="G7" i="5"/>
  <c r="J10" i="4"/>
  <c r="N9" i="4"/>
  <c r="L9" i="4"/>
  <c r="C8" i="8"/>
  <c r="A9" i="8"/>
  <c r="E8" i="8"/>
  <c r="E12" i="5"/>
  <c r="C12" i="5"/>
  <c r="A13" i="5"/>
  <c r="L9" i="5"/>
  <c r="J10" i="5"/>
  <c r="N9" i="5"/>
  <c r="O6" i="8"/>
  <c r="Q6" i="8" s="1"/>
  <c r="F7" i="4"/>
  <c r="G7" i="4"/>
  <c r="K8" i="8"/>
  <c r="K8" i="5"/>
  <c r="I8" i="1"/>
  <c r="L8" i="8"/>
  <c r="J9" i="8"/>
  <c r="N8" i="8"/>
  <c r="A10" i="7"/>
  <c r="E9" i="7"/>
  <c r="C9" i="7"/>
  <c r="A9" i="1"/>
  <c r="A9" i="2" s="1"/>
  <c r="A10" i="4"/>
  <c r="E9" i="4"/>
  <c r="J9" i="1" s="1"/>
  <c r="C9" i="4"/>
  <c r="B8" i="8"/>
  <c r="B8" i="5"/>
  <c r="D8" i="5" s="1"/>
  <c r="E8" i="1"/>
  <c r="D9" i="2"/>
  <c r="E9" i="2"/>
  <c r="M10" i="9"/>
  <c r="H11" i="9"/>
  <c r="B9" i="2"/>
  <c r="C9" i="2"/>
  <c r="D7" i="8"/>
  <c r="M8" i="5"/>
  <c r="P8" i="5" s="1"/>
  <c r="J8" i="1"/>
  <c r="B8" i="7"/>
  <c r="D8" i="7" s="1"/>
  <c r="B8" i="4"/>
  <c r="D8" i="4" s="1"/>
  <c r="C8" i="1"/>
  <c r="K8" i="4"/>
  <c r="M8" i="4" s="1"/>
  <c r="K8" i="7"/>
  <c r="M8" i="7" s="1"/>
  <c r="P8" i="7" s="1"/>
  <c r="G8" i="1"/>
  <c r="M7" i="8"/>
  <c r="P7" i="8" s="1"/>
  <c r="J10" i="7"/>
  <c r="N9" i="7"/>
  <c r="L9" i="7"/>
  <c r="O7" i="7"/>
  <c r="Q7" i="7" s="1"/>
  <c r="B6" i="1" l="1"/>
  <c r="M8" i="8"/>
  <c r="P8" i="8" s="1"/>
  <c r="H7" i="4"/>
  <c r="H7" i="5"/>
  <c r="F7" i="1"/>
  <c r="P8" i="4"/>
  <c r="O8" i="4"/>
  <c r="G8" i="7"/>
  <c r="F8" i="7"/>
  <c r="G7" i="8"/>
  <c r="F7" i="8"/>
  <c r="J11" i="7"/>
  <c r="N10" i="7"/>
  <c r="L10" i="7"/>
  <c r="K9" i="4"/>
  <c r="M9" i="4" s="1"/>
  <c r="P9" i="4" s="1"/>
  <c r="K9" i="7"/>
  <c r="M9" i="7" s="1"/>
  <c r="P9" i="7" s="1"/>
  <c r="G9" i="1"/>
  <c r="B9" i="8"/>
  <c r="B9" i="5"/>
  <c r="D9" i="5" s="1"/>
  <c r="E9" i="1"/>
  <c r="L9" i="8"/>
  <c r="J10" i="8"/>
  <c r="N9" i="8"/>
  <c r="L10" i="5"/>
  <c r="J11" i="5"/>
  <c r="N10" i="5"/>
  <c r="D8" i="8"/>
  <c r="O8" i="5"/>
  <c r="Q8" i="5" s="1"/>
  <c r="B9" i="7"/>
  <c r="D9" i="7" s="1"/>
  <c r="B9" i="4"/>
  <c r="D9" i="4" s="1"/>
  <c r="C9" i="1"/>
  <c r="H7" i="7"/>
  <c r="B7" i="1" s="1"/>
  <c r="O7" i="8"/>
  <c r="Q7" i="8" s="1"/>
  <c r="H12" i="9"/>
  <c r="B10" i="2"/>
  <c r="C10" i="2"/>
  <c r="E10" i="2"/>
  <c r="M11" i="9"/>
  <c r="D10" i="2"/>
  <c r="A11" i="4"/>
  <c r="E10" i="4"/>
  <c r="J10" i="1" s="1"/>
  <c r="C10" i="4"/>
  <c r="A11" i="7"/>
  <c r="E10" i="7"/>
  <c r="C10" i="7"/>
  <c r="A10" i="1"/>
  <c r="A10" i="2" s="1"/>
  <c r="F8" i="4"/>
  <c r="G8" i="4"/>
  <c r="H7" i="1"/>
  <c r="K9" i="8"/>
  <c r="K9" i="5"/>
  <c r="M9" i="5" s="1"/>
  <c r="I9" i="1"/>
  <c r="F8" i="5"/>
  <c r="G8" i="5"/>
  <c r="O8" i="7"/>
  <c r="Q8" i="7" s="1"/>
  <c r="O8" i="8"/>
  <c r="Q8" i="8" s="1"/>
  <c r="E13" i="5"/>
  <c r="C13" i="5"/>
  <c r="A14" i="5"/>
  <c r="C9" i="8"/>
  <c r="D9" i="8" s="1"/>
  <c r="A10" i="8"/>
  <c r="E9" i="8"/>
  <c r="J11" i="4"/>
  <c r="N10" i="4"/>
  <c r="L10" i="4"/>
  <c r="Q8" i="4" l="1"/>
  <c r="H8" i="4"/>
  <c r="H7" i="8"/>
  <c r="D7" i="1" s="1"/>
  <c r="F9" i="4"/>
  <c r="G9" i="4"/>
  <c r="P9" i="5"/>
  <c r="O9" i="5"/>
  <c r="K10" i="8"/>
  <c r="K10" i="5"/>
  <c r="I10" i="1"/>
  <c r="G8" i="8"/>
  <c r="F8" i="8"/>
  <c r="M10" i="5"/>
  <c r="P10" i="5" s="1"/>
  <c r="G9" i="7"/>
  <c r="F9" i="7"/>
  <c r="H8" i="7"/>
  <c r="G9" i="8"/>
  <c r="F9" i="8"/>
  <c r="J12" i="4"/>
  <c r="N11" i="4"/>
  <c r="L11" i="4"/>
  <c r="E14" i="5"/>
  <c r="C14" i="5"/>
  <c r="A15" i="5"/>
  <c r="A12" i="4"/>
  <c r="E11" i="4"/>
  <c r="C11" i="4"/>
  <c r="A12" i="7"/>
  <c r="E11" i="7"/>
  <c r="C11" i="7"/>
  <c r="A11" i="1"/>
  <c r="A11" i="2" s="1"/>
  <c r="C10" i="8"/>
  <c r="A11" i="8"/>
  <c r="E10" i="8"/>
  <c r="H8" i="5"/>
  <c r="K10" i="7"/>
  <c r="M10" i="7" s="1"/>
  <c r="K10" i="4"/>
  <c r="M10" i="4" s="1"/>
  <c r="P10" i="4" s="1"/>
  <c r="G10" i="1"/>
  <c r="B10" i="8"/>
  <c r="B10" i="5"/>
  <c r="D10" i="5" s="1"/>
  <c r="E10" i="1"/>
  <c r="D11" i="2"/>
  <c r="E11" i="2"/>
  <c r="M12" i="9"/>
  <c r="H13" i="9"/>
  <c r="C11" i="2"/>
  <c r="B11" i="2"/>
  <c r="O9" i="7"/>
  <c r="Q9" i="7" s="1"/>
  <c r="B10" i="7"/>
  <c r="D10" i="7" s="1"/>
  <c r="B10" i="4"/>
  <c r="D10" i="4" s="1"/>
  <c r="C10" i="1"/>
  <c r="H8" i="1"/>
  <c r="L10" i="8"/>
  <c r="J11" i="8"/>
  <c r="N10" i="8"/>
  <c r="J12" i="7"/>
  <c r="N11" i="7"/>
  <c r="L11" i="7"/>
  <c r="O9" i="4"/>
  <c r="Q9" i="4" s="1"/>
  <c r="F8" i="1"/>
  <c r="L11" i="5"/>
  <c r="J12" i="5"/>
  <c r="N11" i="5"/>
  <c r="M9" i="8"/>
  <c r="P9" i="8" s="1"/>
  <c r="F9" i="5"/>
  <c r="G9" i="5"/>
  <c r="M10" i="8" l="1"/>
  <c r="P10" i="8" s="1"/>
  <c r="B8" i="1"/>
  <c r="Q9" i="5"/>
  <c r="H9" i="1" s="1"/>
  <c r="H9" i="8"/>
  <c r="H9" i="5"/>
  <c r="H9" i="4"/>
  <c r="F9" i="1"/>
  <c r="O10" i="8"/>
  <c r="Q10" i="8" s="1"/>
  <c r="O9" i="8"/>
  <c r="Q9" i="8" s="1"/>
  <c r="H9" i="7"/>
  <c r="P10" i="7"/>
  <c r="O10" i="7"/>
  <c r="F10" i="4"/>
  <c r="G10" i="4"/>
  <c r="K11" i="7"/>
  <c r="M11" i="7" s="1"/>
  <c r="P11" i="7" s="1"/>
  <c r="K11" i="4"/>
  <c r="G11" i="1"/>
  <c r="G10" i="7"/>
  <c r="F10" i="7"/>
  <c r="F10" i="5"/>
  <c r="G10" i="5"/>
  <c r="C11" i="8"/>
  <c r="A12" i="8"/>
  <c r="E11" i="8"/>
  <c r="E15" i="5"/>
  <c r="C15" i="5"/>
  <c r="A16" i="5"/>
  <c r="H8" i="8"/>
  <c r="D8" i="1" s="1"/>
  <c r="A13" i="7"/>
  <c r="E12" i="7"/>
  <c r="C12" i="7"/>
  <c r="A12" i="1"/>
  <c r="A12" i="2" s="1"/>
  <c r="L12" i="5"/>
  <c r="J13" i="5"/>
  <c r="N12" i="5"/>
  <c r="J12" i="8"/>
  <c r="L11" i="8"/>
  <c r="N11" i="8"/>
  <c r="J13" i="7"/>
  <c r="N12" i="7"/>
  <c r="L12" i="7"/>
  <c r="O10" i="5"/>
  <c r="Q10" i="5" s="1"/>
  <c r="B11" i="7"/>
  <c r="D11" i="7" s="1"/>
  <c r="B11" i="4"/>
  <c r="D11" i="4" s="1"/>
  <c r="C11" i="1"/>
  <c r="D12" i="2"/>
  <c r="E12" i="2"/>
  <c r="M13" i="9"/>
  <c r="H14" i="9"/>
  <c r="B12" i="2"/>
  <c r="C12" i="2"/>
  <c r="K11" i="8"/>
  <c r="K11" i="5"/>
  <c r="M11" i="5" s="1"/>
  <c r="I11" i="1"/>
  <c r="D10" i="8"/>
  <c r="J11" i="1"/>
  <c r="J13" i="4"/>
  <c r="N12" i="4"/>
  <c r="L12" i="4"/>
  <c r="O10" i="4"/>
  <c r="Q10" i="4" s="1"/>
  <c r="A13" i="4"/>
  <c r="E12" i="4"/>
  <c r="J12" i="1" s="1"/>
  <c r="C12" i="4"/>
  <c r="B11" i="8"/>
  <c r="B11" i="5"/>
  <c r="D11" i="5" s="1"/>
  <c r="E11" i="1"/>
  <c r="M11" i="4"/>
  <c r="P11" i="4" s="1"/>
  <c r="Q10" i="7" l="1"/>
  <c r="F10" i="1" s="1"/>
  <c r="H10" i="1"/>
  <c r="H10" i="7"/>
  <c r="D9" i="1"/>
  <c r="H10" i="4"/>
  <c r="B9" i="1"/>
  <c r="G11" i="7"/>
  <c r="F11" i="7"/>
  <c r="F11" i="4"/>
  <c r="G11" i="4"/>
  <c r="P11" i="5"/>
  <c r="O11" i="5"/>
  <c r="B12" i="8"/>
  <c r="B12" i="5"/>
  <c r="D12" i="5" s="1"/>
  <c r="E12" i="1"/>
  <c r="J14" i="7"/>
  <c r="N13" i="7"/>
  <c r="L13" i="7"/>
  <c r="M11" i="8"/>
  <c r="P11" i="8" s="1"/>
  <c r="L13" i="5"/>
  <c r="J14" i="5"/>
  <c r="N13" i="5"/>
  <c r="O11" i="4"/>
  <c r="Q11" i="4" s="1"/>
  <c r="D11" i="8"/>
  <c r="B10" i="1"/>
  <c r="G10" i="8"/>
  <c r="F10" i="8"/>
  <c r="D12" i="4"/>
  <c r="J14" i="4"/>
  <c r="N13" i="4"/>
  <c r="L13" i="4"/>
  <c r="B12" i="7"/>
  <c r="D12" i="7" s="1"/>
  <c r="B12" i="4"/>
  <c r="C12" i="1"/>
  <c r="O11" i="7"/>
  <c r="Q11" i="7" s="1"/>
  <c r="J13" i="8"/>
  <c r="L12" i="8"/>
  <c r="N12" i="8"/>
  <c r="A14" i="7"/>
  <c r="E13" i="7"/>
  <c r="C13" i="7"/>
  <c r="A13" i="1"/>
  <c r="A13" i="2" s="1"/>
  <c r="E16" i="5"/>
  <c r="C16" i="5"/>
  <c r="A17" i="5"/>
  <c r="H10" i="5"/>
  <c r="H15" i="9"/>
  <c r="B13" i="2"/>
  <c r="C13" i="2"/>
  <c r="M14" i="9"/>
  <c r="D13" i="2"/>
  <c r="E13" i="2"/>
  <c r="K12" i="8"/>
  <c r="K12" i="5"/>
  <c r="M12" i="5" s="1"/>
  <c r="I12" i="1"/>
  <c r="F11" i="5"/>
  <c r="G11" i="5"/>
  <c r="A14" i="4"/>
  <c r="E13" i="4"/>
  <c r="J13" i="1" s="1"/>
  <c r="C13" i="4"/>
  <c r="K12" i="4"/>
  <c r="M12" i="4" s="1"/>
  <c r="P12" i="4" s="1"/>
  <c r="K12" i="7"/>
  <c r="M12" i="7" s="1"/>
  <c r="G12" i="1"/>
  <c r="O11" i="8"/>
  <c r="Q11" i="8" s="1"/>
  <c r="C12" i="8"/>
  <c r="D12" i="8" s="1"/>
  <c r="A13" i="8"/>
  <c r="E12" i="8"/>
  <c r="Q11" i="5" l="1"/>
  <c r="H11" i="5"/>
  <c r="P12" i="5"/>
  <c r="O12" i="5"/>
  <c r="G12" i="7"/>
  <c r="F12" i="7"/>
  <c r="P12" i="7"/>
  <c r="O12" i="7"/>
  <c r="Q12" i="7" s="1"/>
  <c r="J14" i="8"/>
  <c r="N13" i="8"/>
  <c r="L13" i="8"/>
  <c r="F12" i="4"/>
  <c r="G12" i="4"/>
  <c r="L14" i="5"/>
  <c r="J15" i="5"/>
  <c r="N14" i="5"/>
  <c r="A14" i="8"/>
  <c r="E13" i="8"/>
  <c r="C13" i="8"/>
  <c r="A15" i="4"/>
  <c r="E14" i="4"/>
  <c r="C14" i="4"/>
  <c r="B13" i="8"/>
  <c r="B13" i="5"/>
  <c r="D13" i="5" s="1"/>
  <c r="E13" i="1"/>
  <c r="M12" i="8"/>
  <c r="P12" i="8" s="1"/>
  <c r="J15" i="4"/>
  <c r="N14" i="4"/>
  <c r="L14" i="4"/>
  <c r="O12" i="4"/>
  <c r="Q12" i="4" s="1"/>
  <c r="F12" i="5"/>
  <c r="G12" i="5"/>
  <c r="H12" i="5" s="1"/>
  <c r="H11" i="4"/>
  <c r="B13" i="7"/>
  <c r="B13" i="4"/>
  <c r="D13" i="4" s="1"/>
  <c r="C13" i="1"/>
  <c r="G12" i="8"/>
  <c r="F12" i="8"/>
  <c r="H16" i="9"/>
  <c r="B14" i="2"/>
  <c r="C14" i="2"/>
  <c r="D14" i="2"/>
  <c r="E14" i="2"/>
  <c r="M15" i="9"/>
  <c r="A15" i="7"/>
  <c r="E14" i="7"/>
  <c r="C14" i="7"/>
  <c r="A14" i="1"/>
  <c r="A14" i="2" s="1"/>
  <c r="K13" i="8"/>
  <c r="K13" i="5"/>
  <c r="I13" i="1"/>
  <c r="G11" i="8"/>
  <c r="F11" i="8"/>
  <c r="M13" i="5"/>
  <c r="P13" i="5" s="1"/>
  <c r="J15" i="7"/>
  <c r="N14" i="7"/>
  <c r="L14" i="7"/>
  <c r="H11" i="1"/>
  <c r="K13" i="4"/>
  <c r="M13" i="4" s="1"/>
  <c r="K13" i="7"/>
  <c r="M13" i="7" s="1"/>
  <c r="G13" i="1"/>
  <c r="E17" i="5"/>
  <c r="C17" i="5"/>
  <c r="A18" i="5"/>
  <c r="D13" i="7"/>
  <c r="O12" i="8"/>
  <c r="Q12" i="8" s="1"/>
  <c r="H10" i="8"/>
  <c r="D10" i="1" s="1"/>
  <c r="F11" i="1"/>
  <c r="H11" i="7"/>
  <c r="H12" i="4" l="1"/>
  <c r="F12" i="1"/>
  <c r="H12" i="8"/>
  <c r="P13" i="7"/>
  <c r="O13" i="7"/>
  <c r="P13" i="4"/>
  <c r="O13" i="4"/>
  <c r="Q13" i="4" s="1"/>
  <c r="B14" i="7"/>
  <c r="B14" i="4"/>
  <c r="C14" i="1"/>
  <c r="B14" i="8"/>
  <c r="B14" i="5"/>
  <c r="D14" i="5" s="1"/>
  <c r="E14" i="1"/>
  <c r="D15" i="2"/>
  <c r="E15" i="2"/>
  <c r="M16" i="9"/>
  <c r="B15" i="2"/>
  <c r="C15" i="2"/>
  <c r="H17" i="9"/>
  <c r="D12" i="1"/>
  <c r="D13" i="8"/>
  <c r="J15" i="8"/>
  <c r="N14" i="8"/>
  <c r="L14" i="8"/>
  <c r="H12" i="7"/>
  <c r="B12" i="1" s="1"/>
  <c r="D14" i="4"/>
  <c r="Q12" i="5"/>
  <c r="H12" i="1" s="1"/>
  <c r="B11" i="1"/>
  <c r="O13" i="5"/>
  <c r="Q13" i="5" s="1"/>
  <c r="J16" i="4"/>
  <c r="N15" i="4"/>
  <c r="L15" i="4"/>
  <c r="F13" i="5"/>
  <c r="G13" i="5"/>
  <c r="H13" i="5" s="1"/>
  <c r="A16" i="4"/>
  <c r="E15" i="4"/>
  <c r="J15" i="1" s="1"/>
  <c r="C15" i="4"/>
  <c r="F13" i="4"/>
  <c r="G13" i="4"/>
  <c r="G13" i="7"/>
  <c r="F13" i="7"/>
  <c r="D14" i="7"/>
  <c r="E18" i="5"/>
  <c r="C18" i="5"/>
  <c r="A19" i="5"/>
  <c r="H11" i="8"/>
  <c r="D11" i="1" s="1"/>
  <c r="K14" i="8"/>
  <c r="K14" i="5"/>
  <c r="M14" i="5" s="1"/>
  <c r="I14" i="1"/>
  <c r="J16" i="7"/>
  <c r="N15" i="7"/>
  <c r="L15" i="7"/>
  <c r="A16" i="7"/>
  <c r="E15" i="7"/>
  <c r="C15" i="7"/>
  <c r="A15" i="1"/>
  <c r="A15" i="2" s="1"/>
  <c r="K14" i="7"/>
  <c r="M14" i="7" s="1"/>
  <c r="K14" i="4"/>
  <c r="M14" i="4" s="1"/>
  <c r="G14" i="1"/>
  <c r="J14" i="1"/>
  <c r="A15" i="8"/>
  <c r="E14" i="8"/>
  <c r="C14" i="8"/>
  <c r="D14" i="8" s="1"/>
  <c r="L15" i="5"/>
  <c r="J16" i="5"/>
  <c r="N15" i="5"/>
  <c r="M13" i="8"/>
  <c r="P13" i="8" s="1"/>
  <c r="P14" i="4" l="1"/>
  <c r="O14" i="4"/>
  <c r="H13" i="7"/>
  <c r="M14" i="8"/>
  <c r="P14" i="8" s="1"/>
  <c r="P14" i="5"/>
  <c r="O14" i="5"/>
  <c r="P14" i="7"/>
  <c r="O14" i="7"/>
  <c r="Q14" i="7" s="1"/>
  <c r="G14" i="8"/>
  <c r="F14" i="8"/>
  <c r="G14" i="7"/>
  <c r="F14" i="7"/>
  <c r="O13" i="8"/>
  <c r="Q13" i="8" s="1"/>
  <c r="H13" i="1" s="1"/>
  <c r="F14" i="4"/>
  <c r="G14" i="4"/>
  <c r="E19" i="5"/>
  <c r="C19" i="5"/>
  <c r="A20" i="5"/>
  <c r="J16" i="8"/>
  <c r="N15" i="8"/>
  <c r="L15" i="8"/>
  <c r="D16" i="2"/>
  <c r="E16" i="2"/>
  <c r="M17" i="9"/>
  <c r="H18" i="9"/>
  <c r="B16" i="2"/>
  <c r="C16" i="2"/>
  <c r="K15" i="8"/>
  <c r="K15" i="5"/>
  <c r="I15" i="1"/>
  <c r="L16" i="5"/>
  <c r="J17" i="5"/>
  <c r="N16" i="5"/>
  <c r="A16" i="8"/>
  <c r="E15" i="8"/>
  <c r="C15" i="8"/>
  <c r="J17" i="7"/>
  <c r="N16" i="7"/>
  <c r="L16" i="7"/>
  <c r="H13" i="4"/>
  <c r="B13" i="1" s="1"/>
  <c r="A17" i="4"/>
  <c r="E16" i="4"/>
  <c r="J16" i="1" s="1"/>
  <c r="C16" i="4"/>
  <c r="K15" i="7"/>
  <c r="M15" i="7" s="1"/>
  <c r="K15" i="4"/>
  <c r="M15" i="4" s="1"/>
  <c r="G15" i="1"/>
  <c r="M15" i="5"/>
  <c r="P15" i="5" s="1"/>
  <c r="A17" i="7"/>
  <c r="E16" i="7"/>
  <c r="C16" i="7"/>
  <c r="A16" i="1"/>
  <c r="A16" i="2" s="1"/>
  <c r="J17" i="4"/>
  <c r="N16" i="4"/>
  <c r="L16" i="4"/>
  <c r="G13" i="8"/>
  <c r="F13" i="8"/>
  <c r="B15" i="8"/>
  <c r="B15" i="5"/>
  <c r="D15" i="5" s="1"/>
  <c r="E15" i="1"/>
  <c r="Q13" i="7"/>
  <c r="F13" i="1" s="1"/>
  <c r="B15" i="7"/>
  <c r="D15" i="7" s="1"/>
  <c r="B15" i="4"/>
  <c r="D15" i="4" s="1"/>
  <c r="C15" i="1"/>
  <c r="F14" i="5"/>
  <c r="G14" i="5"/>
  <c r="Q14" i="4" l="1"/>
  <c r="F14" i="1" s="1"/>
  <c r="O14" i="8"/>
  <c r="Q14" i="8" s="1"/>
  <c r="G15" i="7"/>
  <c r="F15" i="7"/>
  <c r="P15" i="4"/>
  <c r="O15" i="4"/>
  <c r="P15" i="7"/>
  <c r="O15" i="7"/>
  <c r="J17" i="8"/>
  <c r="N16" i="8"/>
  <c r="L16" i="8"/>
  <c r="F15" i="4"/>
  <c r="G15" i="4"/>
  <c r="F15" i="5"/>
  <c r="G15" i="5"/>
  <c r="J18" i="7"/>
  <c r="N17" i="7"/>
  <c r="L17" i="7"/>
  <c r="H14" i="4"/>
  <c r="H13" i="8"/>
  <c r="D13" i="1" s="1"/>
  <c r="A18" i="7"/>
  <c r="E17" i="7"/>
  <c r="C17" i="7"/>
  <c r="A17" i="1"/>
  <c r="A17" i="2" s="1"/>
  <c r="A18" i="4"/>
  <c r="E17" i="4"/>
  <c r="J17" i="1" s="1"/>
  <c r="C17" i="4"/>
  <c r="A17" i="8"/>
  <c r="E16" i="8"/>
  <c r="C16" i="8"/>
  <c r="K16" i="8"/>
  <c r="K16" i="5"/>
  <c r="I16" i="1"/>
  <c r="K16" i="4"/>
  <c r="M16" i="4" s="1"/>
  <c r="K16" i="7"/>
  <c r="M16" i="7" s="1"/>
  <c r="P16" i="7" s="1"/>
  <c r="G16" i="1"/>
  <c r="H14" i="5"/>
  <c r="D15" i="8"/>
  <c r="L17" i="5"/>
  <c r="J18" i="5"/>
  <c r="N17" i="5"/>
  <c r="B16" i="8"/>
  <c r="B16" i="5"/>
  <c r="D16" i="5" s="1"/>
  <c r="E16" i="1"/>
  <c r="H19" i="9"/>
  <c r="B17" i="2"/>
  <c r="C17" i="2"/>
  <c r="D17" i="2"/>
  <c r="E17" i="2"/>
  <c r="M18" i="9"/>
  <c r="M15" i="8"/>
  <c r="P15" i="8" s="1"/>
  <c r="E20" i="5"/>
  <c r="C20" i="5"/>
  <c r="A21" i="5"/>
  <c r="Q14" i="5"/>
  <c r="H14" i="1" s="1"/>
  <c r="J18" i="4"/>
  <c r="N17" i="4"/>
  <c r="L17" i="4"/>
  <c r="M16" i="5"/>
  <c r="P16" i="5" s="1"/>
  <c r="B16" i="7"/>
  <c r="D16" i="7" s="1"/>
  <c r="B16" i="4"/>
  <c r="D16" i="4" s="1"/>
  <c r="C16" i="1"/>
  <c r="O15" i="8"/>
  <c r="Q15" i="8" s="1"/>
  <c r="O15" i="5"/>
  <c r="Q15" i="5" s="1"/>
  <c r="H14" i="7"/>
  <c r="H14" i="8"/>
  <c r="H15" i="4" l="1"/>
  <c r="Q15" i="7"/>
  <c r="D16" i="8"/>
  <c r="G16" i="8" s="1"/>
  <c r="Q15" i="4"/>
  <c r="F16" i="4"/>
  <c r="G16" i="4"/>
  <c r="G16" i="7"/>
  <c r="F16" i="7"/>
  <c r="P16" i="4"/>
  <c r="O16" i="4"/>
  <c r="K17" i="4"/>
  <c r="M17" i="4" s="1"/>
  <c r="P17" i="4" s="1"/>
  <c r="K17" i="7"/>
  <c r="G17" i="1"/>
  <c r="F16" i="5"/>
  <c r="G16" i="5"/>
  <c r="H16" i="5" s="1"/>
  <c r="B17" i="8"/>
  <c r="B17" i="5"/>
  <c r="D17" i="5" s="1"/>
  <c r="E17" i="1"/>
  <c r="G15" i="8"/>
  <c r="H15" i="8" s="1"/>
  <c r="F15" i="8"/>
  <c r="D14" i="1"/>
  <c r="B14" i="1"/>
  <c r="J19" i="7"/>
  <c r="N18" i="7"/>
  <c r="L18" i="7"/>
  <c r="J18" i="8"/>
  <c r="N17" i="8"/>
  <c r="L17" i="8"/>
  <c r="H15" i="1"/>
  <c r="E21" i="5"/>
  <c r="C21" i="5"/>
  <c r="A22" i="5"/>
  <c r="H20" i="9"/>
  <c r="B18" i="2"/>
  <c r="C18" i="2"/>
  <c r="D18" i="2"/>
  <c r="E18" i="2"/>
  <c r="M19" i="9"/>
  <c r="B17" i="7"/>
  <c r="D17" i="7" s="1"/>
  <c r="B17" i="4"/>
  <c r="D17" i="4" s="1"/>
  <c r="C17" i="1"/>
  <c r="A18" i="8"/>
  <c r="E17" i="8"/>
  <c r="C17" i="8"/>
  <c r="D17" i="8" s="1"/>
  <c r="A19" i="4"/>
  <c r="E18" i="4"/>
  <c r="C18" i="4"/>
  <c r="A19" i="7"/>
  <c r="E18" i="7"/>
  <c r="C18" i="7"/>
  <c r="A18" i="1"/>
  <c r="A18" i="2" s="1"/>
  <c r="O16" i="5"/>
  <c r="Q16" i="5" s="1"/>
  <c r="J19" i="4"/>
  <c r="N18" i="4"/>
  <c r="L18" i="4"/>
  <c r="K17" i="8"/>
  <c r="K17" i="5"/>
  <c r="M17" i="5" s="1"/>
  <c r="I17" i="1"/>
  <c r="L18" i="5"/>
  <c r="J19" i="5"/>
  <c r="N18" i="5"/>
  <c r="O16" i="7"/>
  <c r="Q16" i="7" s="1"/>
  <c r="M17" i="7"/>
  <c r="P17" i="7" s="1"/>
  <c r="H15" i="5"/>
  <c r="M16" i="8"/>
  <c r="P16" i="8" s="1"/>
  <c r="H15" i="7"/>
  <c r="B15" i="1" s="1"/>
  <c r="Q16" i="4" l="1"/>
  <c r="H16" i="4"/>
  <c r="D15" i="1"/>
  <c r="F16" i="8"/>
  <c r="H16" i="8" s="1"/>
  <c r="D16" i="1" s="1"/>
  <c r="F15" i="1"/>
  <c r="P17" i="5"/>
  <c r="O17" i="5"/>
  <c r="F17" i="4"/>
  <c r="G17" i="4"/>
  <c r="G17" i="7"/>
  <c r="F17" i="7"/>
  <c r="D19" i="2"/>
  <c r="E19" i="2"/>
  <c r="M20" i="9"/>
  <c r="H21" i="9"/>
  <c r="B19" i="2"/>
  <c r="C19" i="2"/>
  <c r="O17" i="4"/>
  <c r="Q17" i="4" s="1"/>
  <c r="J19" i="8"/>
  <c r="N18" i="8"/>
  <c r="L18" i="8"/>
  <c r="J20" i="7"/>
  <c r="N19" i="7"/>
  <c r="L19" i="7"/>
  <c r="K18" i="8"/>
  <c r="K18" i="5"/>
  <c r="M18" i="5" s="1"/>
  <c r="I18" i="1"/>
  <c r="E22" i="5"/>
  <c r="C22" i="5"/>
  <c r="A23" i="5"/>
  <c r="O16" i="8"/>
  <c r="Q16" i="8" s="1"/>
  <c r="H16" i="7"/>
  <c r="B16" i="1" s="1"/>
  <c r="B18" i="7"/>
  <c r="B18" i="4"/>
  <c r="D18" i="4" s="1"/>
  <c r="C18" i="1"/>
  <c r="M18" i="4"/>
  <c r="P18" i="4" s="1"/>
  <c r="D18" i="7"/>
  <c r="J18" i="1"/>
  <c r="A19" i="8"/>
  <c r="E18" i="8"/>
  <c r="C18" i="8"/>
  <c r="K18" i="7"/>
  <c r="M18" i="7" s="1"/>
  <c r="K18" i="4"/>
  <c r="G18" i="1"/>
  <c r="O17" i="7"/>
  <c r="Q17" i="7" s="1"/>
  <c r="M17" i="8"/>
  <c r="P17" i="8" s="1"/>
  <c r="F17" i="5"/>
  <c r="G17" i="5"/>
  <c r="H17" i="5" s="1"/>
  <c r="F16" i="1"/>
  <c r="L19" i="5"/>
  <c r="J20" i="5"/>
  <c r="N19" i="5"/>
  <c r="H16" i="1"/>
  <c r="A20" i="7"/>
  <c r="E19" i="7"/>
  <c r="C19" i="7"/>
  <c r="A19" i="1"/>
  <c r="A19" i="2" s="1"/>
  <c r="G17" i="8"/>
  <c r="F17" i="8"/>
  <c r="J20" i="4"/>
  <c r="N19" i="4"/>
  <c r="L19" i="4"/>
  <c r="A20" i="4"/>
  <c r="E19" i="4"/>
  <c r="C19" i="4"/>
  <c r="B18" i="8"/>
  <c r="B18" i="5"/>
  <c r="D18" i="5" s="1"/>
  <c r="E18" i="1"/>
  <c r="O17" i="8" l="1"/>
  <c r="Q17" i="8" s="1"/>
  <c r="D18" i="8"/>
  <c r="P18" i="5"/>
  <c r="O18" i="5"/>
  <c r="Q17" i="5"/>
  <c r="H17" i="4"/>
  <c r="F18" i="4"/>
  <c r="G18" i="4"/>
  <c r="P18" i="7"/>
  <c r="O18" i="7"/>
  <c r="Q18" i="7" s="1"/>
  <c r="L20" i="5"/>
  <c r="J21" i="5"/>
  <c r="N20" i="5"/>
  <c r="M18" i="8"/>
  <c r="P18" i="8" s="1"/>
  <c r="K19" i="8"/>
  <c r="K19" i="5"/>
  <c r="M19" i="5" s="1"/>
  <c r="I19" i="1"/>
  <c r="K19" i="4"/>
  <c r="K19" i="7"/>
  <c r="G19" i="1"/>
  <c r="J19" i="1"/>
  <c r="J21" i="4"/>
  <c r="N20" i="4"/>
  <c r="L20" i="4"/>
  <c r="H17" i="8"/>
  <c r="D17" i="1" s="1"/>
  <c r="A21" i="7"/>
  <c r="E20" i="7"/>
  <c r="C20" i="7"/>
  <c r="A20" i="1"/>
  <c r="A20" i="2" s="1"/>
  <c r="G18" i="8"/>
  <c r="F18" i="8"/>
  <c r="G18" i="7"/>
  <c r="F18" i="7"/>
  <c r="M19" i="7"/>
  <c r="P19" i="7" s="1"/>
  <c r="F18" i="5"/>
  <c r="G18" i="5"/>
  <c r="A21" i="4"/>
  <c r="E20" i="4"/>
  <c r="J20" i="1" s="1"/>
  <c r="C20" i="4"/>
  <c r="O18" i="4"/>
  <c r="Q18" i="4" s="1"/>
  <c r="J20" i="8"/>
  <c r="N19" i="8"/>
  <c r="L19" i="8"/>
  <c r="H22" i="9"/>
  <c r="B20" i="2"/>
  <c r="M21" i="9"/>
  <c r="D20" i="2"/>
  <c r="C20" i="2"/>
  <c r="E20" i="2"/>
  <c r="H17" i="1"/>
  <c r="B19" i="8"/>
  <c r="B19" i="5"/>
  <c r="D19" i="5" s="1"/>
  <c r="E19" i="1"/>
  <c r="M19" i="4"/>
  <c r="P19" i="4" s="1"/>
  <c r="A20" i="8"/>
  <c r="E19" i="8"/>
  <c r="C19" i="8"/>
  <c r="E23" i="5"/>
  <c r="C23" i="5"/>
  <c r="A24" i="5"/>
  <c r="J21" i="7"/>
  <c r="N20" i="7"/>
  <c r="L20" i="7"/>
  <c r="F17" i="1"/>
  <c r="B19" i="7"/>
  <c r="D19" i="7" s="1"/>
  <c r="B19" i="4"/>
  <c r="D19" i="4" s="1"/>
  <c r="C19" i="1"/>
  <c r="H17" i="7"/>
  <c r="B17" i="1" s="1"/>
  <c r="P19" i="5" l="1"/>
  <c r="O19" i="5"/>
  <c r="H18" i="8"/>
  <c r="M19" i="8"/>
  <c r="P19" i="8" s="1"/>
  <c r="H18" i="7"/>
  <c r="D19" i="8"/>
  <c r="Q18" i="5"/>
  <c r="F19" i="4"/>
  <c r="G19" i="4"/>
  <c r="G19" i="7"/>
  <c r="F19" i="7"/>
  <c r="K20" i="7"/>
  <c r="K20" i="4"/>
  <c r="M20" i="4" s="1"/>
  <c r="P20" i="4" s="1"/>
  <c r="G20" i="1"/>
  <c r="H23" i="9"/>
  <c r="B21" i="2"/>
  <c r="C21" i="2"/>
  <c r="D21" i="2"/>
  <c r="M22" i="9"/>
  <c r="E21" i="2"/>
  <c r="O19" i="7"/>
  <c r="Q19" i="7" s="1"/>
  <c r="O18" i="8"/>
  <c r="Q18" i="8" s="1"/>
  <c r="H18" i="1" s="1"/>
  <c r="M20" i="7"/>
  <c r="P20" i="7" s="1"/>
  <c r="A21" i="8"/>
  <c r="E20" i="8"/>
  <c r="C20" i="8"/>
  <c r="B20" i="7"/>
  <c r="D20" i="7" s="1"/>
  <c r="B20" i="4"/>
  <c r="D20" i="4" s="1"/>
  <c r="C20" i="1"/>
  <c r="O19" i="4"/>
  <c r="Q19" i="4" s="1"/>
  <c r="H18" i="4"/>
  <c r="B18" i="1" s="1"/>
  <c r="K20" i="8"/>
  <c r="K20" i="5"/>
  <c r="M20" i="5" s="1"/>
  <c r="I20" i="1"/>
  <c r="J21" i="8"/>
  <c r="N20" i="8"/>
  <c r="L20" i="8"/>
  <c r="L21" i="5"/>
  <c r="J22" i="5"/>
  <c r="N21" i="5"/>
  <c r="F19" i="5"/>
  <c r="G19" i="5"/>
  <c r="J22" i="7"/>
  <c r="N21" i="7"/>
  <c r="L21" i="7"/>
  <c r="G19" i="8"/>
  <c r="F19" i="8"/>
  <c r="F18" i="1"/>
  <c r="A22" i="4"/>
  <c r="E21" i="4"/>
  <c r="J21" i="1" s="1"/>
  <c r="C21" i="4"/>
  <c r="E24" i="5"/>
  <c r="C24" i="5"/>
  <c r="A25" i="5"/>
  <c r="B20" i="8"/>
  <c r="B20" i="5"/>
  <c r="D20" i="5" s="1"/>
  <c r="E20" i="1"/>
  <c r="H18" i="5"/>
  <c r="D18" i="1" s="1"/>
  <c r="A22" i="7"/>
  <c r="E21" i="7"/>
  <c r="C21" i="7"/>
  <c r="A21" i="1"/>
  <c r="A21" i="2" s="1"/>
  <c r="J22" i="4"/>
  <c r="N21" i="4"/>
  <c r="L21" i="4"/>
  <c r="O19" i="8" l="1"/>
  <c r="Q19" i="8" s="1"/>
  <c r="Q19" i="5"/>
  <c r="H19" i="4"/>
  <c r="H19" i="5"/>
  <c r="M20" i="8"/>
  <c r="P20" i="8" s="1"/>
  <c r="O20" i="7"/>
  <c r="Q20" i="7" s="1"/>
  <c r="F19" i="1"/>
  <c r="P20" i="5"/>
  <c r="O20" i="5"/>
  <c r="G20" i="7"/>
  <c r="F20" i="7"/>
  <c r="K21" i="8"/>
  <c r="K21" i="5"/>
  <c r="M21" i="5" s="1"/>
  <c r="I21" i="1"/>
  <c r="B21" i="7"/>
  <c r="D21" i="7" s="1"/>
  <c r="B21" i="4"/>
  <c r="D21" i="4" s="1"/>
  <c r="C21" i="1"/>
  <c r="H19" i="7"/>
  <c r="B21" i="8"/>
  <c r="B21" i="5"/>
  <c r="D21" i="5" s="1"/>
  <c r="E21" i="1"/>
  <c r="H24" i="9"/>
  <c r="B22" i="2"/>
  <c r="C22" i="2"/>
  <c r="M23" i="9"/>
  <c r="D22" i="2"/>
  <c r="E22" i="2"/>
  <c r="E25" i="5"/>
  <c r="C25" i="5"/>
  <c r="A26" i="5"/>
  <c r="H19" i="8"/>
  <c r="D19" i="1" s="1"/>
  <c r="O20" i="4"/>
  <c r="Q20" i="4" s="1"/>
  <c r="F20" i="1" s="1"/>
  <c r="D20" i="8"/>
  <c r="A23" i="4"/>
  <c r="E22" i="4"/>
  <c r="C22" i="4"/>
  <c r="L22" i="5"/>
  <c r="J23" i="5"/>
  <c r="N22" i="5"/>
  <c r="O20" i="8"/>
  <c r="Q20" i="8" s="1"/>
  <c r="K21" i="7"/>
  <c r="M21" i="7" s="1"/>
  <c r="K21" i="4"/>
  <c r="M21" i="4" s="1"/>
  <c r="G21" i="1"/>
  <c r="B19" i="1"/>
  <c r="J23" i="7"/>
  <c r="N22" i="7"/>
  <c r="L22" i="7"/>
  <c r="F20" i="4"/>
  <c r="G20" i="4"/>
  <c r="J23" i="4"/>
  <c r="N22" i="4"/>
  <c r="L22" i="4"/>
  <c r="A23" i="7"/>
  <c r="E22" i="7"/>
  <c r="C22" i="7"/>
  <c r="A22" i="1"/>
  <c r="A22" i="2" s="1"/>
  <c r="F20" i="5"/>
  <c r="G20" i="5"/>
  <c r="J22" i="8"/>
  <c r="N21" i="8"/>
  <c r="L21" i="8"/>
  <c r="M21" i="8" s="1"/>
  <c r="P21" i="8" s="1"/>
  <c r="A22" i="8"/>
  <c r="E21" i="8"/>
  <c r="C21" i="8"/>
  <c r="D21" i="8" s="1"/>
  <c r="H19" i="1" l="1"/>
  <c r="P21" i="7"/>
  <c r="O21" i="7"/>
  <c r="P21" i="5"/>
  <c r="O21" i="5"/>
  <c r="Q21" i="5" s="1"/>
  <c r="H20" i="7"/>
  <c r="G21" i="7"/>
  <c r="F21" i="7"/>
  <c r="P21" i="4"/>
  <c r="O21" i="4"/>
  <c r="K22" i="8"/>
  <c r="K22" i="5"/>
  <c r="M22" i="5" s="1"/>
  <c r="P22" i="5" s="1"/>
  <c r="I22" i="1"/>
  <c r="B22" i="7"/>
  <c r="D22" i="7" s="1"/>
  <c r="B22" i="4"/>
  <c r="D22" i="4" s="1"/>
  <c r="C22" i="1"/>
  <c r="G21" i="8"/>
  <c r="F21" i="8"/>
  <c r="O21" i="8"/>
  <c r="Q21" i="8" s="1"/>
  <c r="H20" i="5"/>
  <c r="J24" i="4"/>
  <c r="N23" i="4"/>
  <c r="L23" i="4"/>
  <c r="K22" i="4"/>
  <c r="K22" i="7"/>
  <c r="M22" i="7" s="1"/>
  <c r="G22" i="1"/>
  <c r="A24" i="7"/>
  <c r="E23" i="7"/>
  <c r="C23" i="7"/>
  <c r="A23" i="1"/>
  <c r="A23" i="2" s="1"/>
  <c r="H20" i="4"/>
  <c r="J24" i="7"/>
  <c r="N23" i="7"/>
  <c r="L23" i="7"/>
  <c r="L23" i="5"/>
  <c r="J24" i="5"/>
  <c r="N23" i="5"/>
  <c r="J22" i="1"/>
  <c r="G20" i="8"/>
  <c r="F20" i="8"/>
  <c r="Q20" i="5"/>
  <c r="H20" i="1" s="1"/>
  <c r="J23" i="8"/>
  <c r="N22" i="8"/>
  <c r="L22" i="8"/>
  <c r="M22" i="8" s="1"/>
  <c r="P22" i="8" s="1"/>
  <c r="A23" i="8"/>
  <c r="E22" i="8"/>
  <c r="C22" i="8"/>
  <c r="M22" i="4"/>
  <c r="P22" i="4" s="1"/>
  <c r="F21" i="4"/>
  <c r="G21" i="4"/>
  <c r="A24" i="4"/>
  <c r="E23" i="4"/>
  <c r="J23" i="1" s="1"/>
  <c r="C23" i="4"/>
  <c r="E26" i="5"/>
  <c r="C26" i="5"/>
  <c r="A27" i="5"/>
  <c r="B22" i="8"/>
  <c r="B22" i="5"/>
  <c r="D22" i="5" s="1"/>
  <c r="E22" i="1"/>
  <c r="D23" i="2"/>
  <c r="E23" i="2"/>
  <c r="M24" i="9"/>
  <c r="H25" i="9"/>
  <c r="B23" i="2"/>
  <c r="C23" i="2"/>
  <c r="F21" i="5"/>
  <c r="G21" i="5"/>
  <c r="H21" i="5" s="1"/>
  <c r="H21" i="1" l="1"/>
  <c r="Q21" i="7"/>
  <c r="H21" i="8"/>
  <c r="Q21" i="4"/>
  <c r="F21" i="1" s="1"/>
  <c r="B20" i="1"/>
  <c r="O22" i="5"/>
  <c r="Q22" i="5" s="1"/>
  <c r="H21" i="4"/>
  <c r="F22" i="4"/>
  <c r="G22" i="4"/>
  <c r="P22" i="7"/>
  <c r="O22" i="7"/>
  <c r="J24" i="8"/>
  <c r="N23" i="8"/>
  <c r="L23" i="8"/>
  <c r="J25" i="4"/>
  <c r="N24" i="4"/>
  <c r="L24" i="4"/>
  <c r="G22" i="7"/>
  <c r="F22" i="7"/>
  <c r="K23" i="8"/>
  <c r="K23" i="5"/>
  <c r="I23" i="1"/>
  <c r="E27" i="5"/>
  <c r="C27" i="5"/>
  <c r="A28" i="5"/>
  <c r="A24" i="8"/>
  <c r="E23" i="8"/>
  <c r="C23" i="8"/>
  <c r="K23" i="7"/>
  <c r="M23" i="7" s="1"/>
  <c r="K23" i="4"/>
  <c r="M23" i="4" s="1"/>
  <c r="G23" i="1"/>
  <c r="A25" i="4"/>
  <c r="E24" i="4"/>
  <c r="C24" i="4"/>
  <c r="L24" i="5"/>
  <c r="J25" i="5"/>
  <c r="N24" i="5"/>
  <c r="J25" i="7"/>
  <c r="N24" i="7"/>
  <c r="L24" i="7"/>
  <c r="B23" i="7"/>
  <c r="D23" i="7" s="1"/>
  <c r="B23" i="4"/>
  <c r="D23" i="4" s="1"/>
  <c r="C23" i="1"/>
  <c r="D24" i="2"/>
  <c r="E24" i="2"/>
  <c r="M25" i="9"/>
  <c r="B24" i="2"/>
  <c r="H26" i="9"/>
  <c r="C24" i="2"/>
  <c r="B23" i="8"/>
  <c r="B23" i="5"/>
  <c r="D23" i="5" s="1"/>
  <c r="E23" i="1"/>
  <c r="D21" i="1"/>
  <c r="F22" i="5"/>
  <c r="G22" i="5"/>
  <c r="D22" i="8"/>
  <c r="O22" i="8"/>
  <c r="Q22" i="8" s="1"/>
  <c r="H22" i="1" s="1"/>
  <c r="H20" i="8"/>
  <c r="D20" i="1" s="1"/>
  <c r="M23" i="5"/>
  <c r="P23" i="5" s="1"/>
  <c r="A25" i="7"/>
  <c r="E24" i="7"/>
  <c r="C24" i="7"/>
  <c r="A24" i="1"/>
  <c r="A24" i="2" s="1"/>
  <c r="O22" i="4"/>
  <c r="Q22" i="4" s="1"/>
  <c r="H21" i="7"/>
  <c r="B21" i="1" s="1"/>
  <c r="Q22" i="7" l="1"/>
  <c r="F22" i="1" s="1"/>
  <c r="P23" i="4"/>
  <c r="O23" i="4"/>
  <c r="Q23" i="4" s="1"/>
  <c r="H22" i="7"/>
  <c r="B22" i="1" s="1"/>
  <c r="H22" i="4"/>
  <c r="F23" i="4"/>
  <c r="G23" i="4"/>
  <c r="H23" i="4" s="1"/>
  <c r="G23" i="7"/>
  <c r="F23" i="7"/>
  <c r="P23" i="7"/>
  <c r="O23" i="7"/>
  <c r="Q23" i="7" s="1"/>
  <c r="F23" i="1" s="1"/>
  <c r="A26" i="7"/>
  <c r="E25" i="7"/>
  <c r="C25" i="7"/>
  <c r="A25" i="1"/>
  <c r="A25" i="2" s="1"/>
  <c r="G22" i="8"/>
  <c r="F22" i="8"/>
  <c r="K24" i="8"/>
  <c r="K24" i="5"/>
  <c r="M24" i="5" s="1"/>
  <c r="P24" i="5" s="1"/>
  <c r="I24" i="1"/>
  <c r="D23" i="8"/>
  <c r="M23" i="8"/>
  <c r="P23" i="8" s="1"/>
  <c r="B24" i="8"/>
  <c r="B24" i="5"/>
  <c r="D24" i="5" s="1"/>
  <c r="E24" i="1"/>
  <c r="J26" i="7"/>
  <c r="N25" i="7"/>
  <c r="L25" i="7"/>
  <c r="J26" i="4"/>
  <c r="N25" i="4"/>
  <c r="L25" i="4"/>
  <c r="K24" i="7"/>
  <c r="M24" i="7" s="1"/>
  <c r="K24" i="4"/>
  <c r="G24" i="1"/>
  <c r="H22" i="5"/>
  <c r="F23" i="5"/>
  <c r="G23" i="5"/>
  <c r="H27" i="9"/>
  <c r="B25" i="2"/>
  <c r="F25" i="2" s="1"/>
  <c r="C25" i="2"/>
  <c r="D25" i="2"/>
  <c r="H25" i="2" s="1"/>
  <c r="E25" i="2"/>
  <c r="M26" i="9"/>
  <c r="B24" i="7"/>
  <c r="D24" i="7" s="1"/>
  <c r="B24" i="4"/>
  <c r="D24" i="4" s="1"/>
  <c r="C24" i="1"/>
  <c r="J24" i="1"/>
  <c r="A25" i="8"/>
  <c r="E24" i="8"/>
  <c r="C24" i="8"/>
  <c r="J25" i="8"/>
  <c r="N24" i="8"/>
  <c r="L24" i="8"/>
  <c r="L25" i="5"/>
  <c r="J26" i="5"/>
  <c r="N25" i="5"/>
  <c r="A26" i="4"/>
  <c r="E25" i="4"/>
  <c r="J25" i="1" s="1"/>
  <c r="C25" i="4"/>
  <c r="O23" i="5"/>
  <c r="Q23" i="5" s="1"/>
  <c r="E28" i="5"/>
  <c r="C28" i="5"/>
  <c r="A29" i="5"/>
  <c r="M24" i="4"/>
  <c r="P24" i="4" s="1"/>
  <c r="D24" i="8" l="1"/>
  <c r="H22" i="8"/>
  <c r="P24" i="7"/>
  <c r="O24" i="7"/>
  <c r="F24" i="4"/>
  <c r="G24" i="4"/>
  <c r="J26" i="8"/>
  <c r="N25" i="8"/>
  <c r="L25" i="8"/>
  <c r="J27" i="7"/>
  <c r="N26" i="7"/>
  <c r="L26" i="7"/>
  <c r="M24" i="8"/>
  <c r="P24" i="8" s="1"/>
  <c r="K25" i="7"/>
  <c r="K25" i="4"/>
  <c r="M25" i="4" s="1"/>
  <c r="G25" i="1"/>
  <c r="B25" i="8"/>
  <c r="B25" i="5"/>
  <c r="D25" i="5" s="1"/>
  <c r="E25" i="1"/>
  <c r="H28" i="9"/>
  <c r="B26" i="2"/>
  <c r="F26" i="2" s="1"/>
  <c r="C26" i="2"/>
  <c r="D26" i="2"/>
  <c r="H26" i="2" s="1"/>
  <c r="M27" i="9"/>
  <c r="E26" i="2"/>
  <c r="M25" i="7"/>
  <c r="P25" i="7" s="1"/>
  <c r="F24" i="5"/>
  <c r="G24" i="5"/>
  <c r="A27" i="7"/>
  <c r="E26" i="7"/>
  <c r="C26" i="7"/>
  <c r="A26" i="1"/>
  <c r="A26" i="2" s="1"/>
  <c r="A27" i="4"/>
  <c r="E26" i="4"/>
  <c r="J26" i="1" s="1"/>
  <c r="C26" i="4"/>
  <c r="O24" i="8"/>
  <c r="Q24" i="8" s="1"/>
  <c r="A26" i="8"/>
  <c r="E25" i="8"/>
  <c r="C25" i="8"/>
  <c r="D25" i="8" s="1"/>
  <c r="B25" i="7"/>
  <c r="D25" i="7" s="1"/>
  <c r="B25" i="4"/>
  <c r="D25" i="4" s="1"/>
  <c r="C25" i="1"/>
  <c r="H23" i="5"/>
  <c r="G23" i="8"/>
  <c r="F23" i="8"/>
  <c r="H23" i="7"/>
  <c r="B23" i="1" s="1"/>
  <c r="G24" i="7"/>
  <c r="F24" i="7"/>
  <c r="J27" i="4"/>
  <c r="N26" i="4"/>
  <c r="L26" i="4"/>
  <c r="E29" i="5"/>
  <c r="C29" i="5"/>
  <c r="A30" i="5"/>
  <c r="L26" i="5"/>
  <c r="J27" i="5"/>
  <c r="N26" i="5"/>
  <c r="G24" i="8"/>
  <c r="F24" i="8"/>
  <c r="O24" i="5"/>
  <c r="Q24" i="5" s="1"/>
  <c r="K25" i="8"/>
  <c r="K25" i="5"/>
  <c r="M25" i="5" s="1"/>
  <c r="I25" i="1"/>
  <c r="D22" i="1"/>
  <c r="O23" i="8"/>
  <c r="Q23" i="8" s="1"/>
  <c r="H23" i="1" s="1"/>
  <c r="O24" i="4"/>
  <c r="Q24" i="4" s="1"/>
  <c r="H24" i="4" l="1"/>
  <c r="H24" i="5"/>
  <c r="Q24" i="7"/>
  <c r="F24" i="1" s="1"/>
  <c r="H23" i="8"/>
  <c r="H24" i="7"/>
  <c r="M25" i="8"/>
  <c r="P25" i="8" s="1"/>
  <c r="H24" i="1"/>
  <c r="P25" i="5"/>
  <c r="O25" i="5"/>
  <c r="G25" i="7"/>
  <c r="F25" i="7"/>
  <c r="F25" i="4"/>
  <c r="G25" i="4"/>
  <c r="P25" i="4"/>
  <c r="O25" i="4"/>
  <c r="B26" i="8"/>
  <c r="B26" i="5"/>
  <c r="D26" i="5" s="1"/>
  <c r="E26" i="1"/>
  <c r="D27" i="2"/>
  <c r="H27" i="2" s="1"/>
  <c r="E27" i="2"/>
  <c r="M28" i="9"/>
  <c r="H29" i="9"/>
  <c r="B27" i="2"/>
  <c r="F27" i="2" s="1"/>
  <c r="C27" i="2"/>
  <c r="F25" i="5"/>
  <c r="G25" i="5"/>
  <c r="H25" i="5" s="1"/>
  <c r="O25" i="8"/>
  <c r="Q25" i="8" s="1"/>
  <c r="B26" i="7"/>
  <c r="D26" i="7" s="1"/>
  <c r="B26" i="4"/>
  <c r="C26" i="1"/>
  <c r="K26" i="8"/>
  <c r="K26" i="5"/>
  <c r="M26" i="5" s="1"/>
  <c r="P26" i="5" s="1"/>
  <c r="I26" i="1"/>
  <c r="J27" i="8"/>
  <c r="N26" i="8"/>
  <c r="L26" i="8"/>
  <c r="L27" i="5"/>
  <c r="J28" i="5"/>
  <c r="N27" i="5"/>
  <c r="M26" i="4"/>
  <c r="P26" i="4" s="1"/>
  <c r="B24" i="1"/>
  <c r="O25" i="7"/>
  <c r="Q25" i="7" s="1"/>
  <c r="A27" i="8"/>
  <c r="E26" i="8"/>
  <c r="C26" i="8"/>
  <c r="A28" i="4"/>
  <c r="E27" i="4"/>
  <c r="C27" i="4"/>
  <c r="A28" i="7"/>
  <c r="E27" i="7"/>
  <c r="C27" i="7"/>
  <c r="A27" i="1"/>
  <c r="A27" i="2" s="1"/>
  <c r="H24" i="8"/>
  <c r="J28" i="4"/>
  <c r="N27" i="4"/>
  <c r="L27" i="4"/>
  <c r="D24" i="1"/>
  <c r="E30" i="5"/>
  <c r="C30" i="5"/>
  <c r="A31" i="5"/>
  <c r="D23" i="1"/>
  <c r="G25" i="8"/>
  <c r="F25" i="8"/>
  <c r="D26" i="4"/>
  <c r="K26" i="4"/>
  <c r="K26" i="7"/>
  <c r="M26" i="7" s="1"/>
  <c r="G26" i="1"/>
  <c r="J28" i="7"/>
  <c r="N27" i="7"/>
  <c r="L27" i="7"/>
  <c r="D26" i="8" l="1"/>
  <c r="H25" i="4"/>
  <c r="Q25" i="5"/>
  <c r="H25" i="1" s="1"/>
  <c r="M26" i="8"/>
  <c r="P26" i="8" s="1"/>
  <c r="O26" i="4"/>
  <c r="Q26" i="4" s="1"/>
  <c r="H25" i="7"/>
  <c r="B25" i="1" s="1"/>
  <c r="P26" i="7"/>
  <c r="O26" i="7"/>
  <c r="G26" i="7"/>
  <c r="F26" i="7"/>
  <c r="F26" i="4"/>
  <c r="G26" i="4"/>
  <c r="E31" i="5"/>
  <c r="C31" i="5"/>
  <c r="A32" i="5"/>
  <c r="A29" i="7"/>
  <c r="E28" i="7"/>
  <c r="C28" i="7"/>
  <c r="A28" i="1"/>
  <c r="A28" i="2" s="1"/>
  <c r="J29" i="7"/>
  <c r="N28" i="7"/>
  <c r="L28" i="7"/>
  <c r="O26" i="5"/>
  <c r="Q26" i="5" s="1"/>
  <c r="J29" i="4"/>
  <c r="N28" i="4"/>
  <c r="L28" i="4"/>
  <c r="A29" i="4"/>
  <c r="E28" i="4"/>
  <c r="C28" i="4"/>
  <c r="B27" i="8"/>
  <c r="B27" i="5"/>
  <c r="D27" i="5" s="1"/>
  <c r="E27" i="1"/>
  <c r="K27" i="8"/>
  <c r="K27" i="5"/>
  <c r="M27" i="5" s="1"/>
  <c r="P27" i="5" s="1"/>
  <c r="I27" i="1"/>
  <c r="Q25" i="4"/>
  <c r="F25" i="1" s="1"/>
  <c r="G26" i="8"/>
  <c r="F26" i="8"/>
  <c r="K27" i="7"/>
  <c r="M27" i="7" s="1"/>
  <c r="K27" i="4"/>
  <c r="M27" i="4" s="1"/>
  <c r="G27" i="1"/>
  <c r="F26" i="5"/>
  <c r="G26" i="5"/>
  <c r="H25" i="8"/>
  <c r="D25" i="1" s="1"/>
  <c r="J27" i="1"/>
  <c r="E27" i="8"/>
  <c r="A28" i="8"/>
  <c r="C27" i="8"/>
  <c r="L28" i="5"/>
  <c r="J29" i="5"/>
  <c r="N28" i="5"/>
  <c r="J28" i="8"/>
  <c r="N27" i="8"/>
  <c r="L27" i="8"/>
  <c r="B27" i="7"/>
  <c r="D27" i="7" s="1"/>
  <c r="B27" i="4"/>
  <c r="D27" i="4" s="1"/>
  <c r="C27" i="1"/>
  <c r="D28" i="2"/>
  <c r="H28" i="2" s="1"/>
  <c r="E28" i="2"/>
  <c r="M29" i="9"/>
  <c r="H30" i="9"/>
  <c r="B28" i="2"/>
  <c r="F28" i="2" s="1"/>
  <c r="C28" i="2"/>
  <c r="D27" i="8" l="1"/>
  <c r="H26" i="5"/>
  <c r="O26" i="8"/>
  <c r="Q26" i="8" s="1"/>
  <c r="H26" i="1" s="1"/>
  <c r="H26" i="8"/>
  <c r="D26" i="1" s="1"/>
  <c r="H26" i="7"/>
  <c r="H26" i="4"/>
  <c r="Q26" i="7"/>
  <c r="F26" i="1" s="1"/>
  <c r="F27" i="4"/>
  <c r="G27" i="4"/>
  <c r="P27" i="4"/>
  <c r="O27" i="4"/>
  <c r="Q27" i="4" s="1"/>
  <c r="P27" i="7"/>
  <c r="O27" i="7"/>
  <c r="K28" i="8"/>
  <c r="K28" i="5"/>
  <c r="M28" i="5" s="1"/>
  <c r="I28" i="1"/>
  <c r="B28" i="8"/>
  <c r="B28" i="5"/>
  <c r="D28" i="5" s="1"/>
  <c r="E28" i="1"/>
  <c r="A29" i="8"/>
  <c r="E28" i="8"/>
  <c r="C28" i="8"/>
  <c r="A30" i="7"/>
  <c r="E29" i="7"/>
  <c r="C29" i="7"/>
  <c r="A29" i="1"/>
  <c r="A29" i="2" s="1"/>
  <c r="H31" i="9"/>
  <c r="B29" i="2"/>
  <c r="F29" i="2" s="1"/>
  <c r="C29" i="2"/>
  <c r="D29" i="2"/>
  <c r="H29" i="2" s="1"/>
  <c r="E29" i="2"/>
  <c r="M30" i="9"/>
  <c r="A30" i="4"/>
  <c r="E29" i="4"/>
  <c r="J29" i="1" s="1"/>
  <c r="C29" i="4"/>
  <c r="J29" i="8"/>
  <c r="N28" i="8"/>
  <c r="L28" i="8"/>
  <c r="G27" i="8"/>
  <c r="F27" i="8"/>
  <c r="G27" i="7"/>
  <c r="F27" i="7"/>
  <c r="O27" i="5"/>
  <c r="Q27" i="5" s="1"/>
  <c r="K28" i="7"/>
  <c r="M28" i="7" s="1"/>
  <c r="P28" i="7" s="1"/>
  <c r="K28" i="4"/>
  <c r="M28" i="4" s="1"/>
  <c r="G28" i="1"/>
  <c r="B28" i="7"/>
  <c r="D28" i="7" s="1"/>
  <c r="B28" i="4"/>
  <c r="D28" i="4" s="1"/>
  <c r="C28" i="1"/>
  <c r="M27" i="8"/>
  <c r="P27" i="8" s="1"/>
  <c r="L29" i="5"/>
  <c r="J30" i="5"/>
  <c r="N29" i="5"/>
  <c r="F27" i="5"/>
  <c r="G27" i="5"/>
  <c r="H27" i="5" s="1"/>
  <c r="J28" i="1"/>
  <c r="J30" i="4"/>
  <c r="N29" i="4"/>
  <c r="L29" i="4"/>
  <c r="J30" i="7"/>
  <c r="N29" i="7"/>
  <c r="L29" i="7"/>
  <c r="E32" i="5"/>
  <c r="C32" i="5"/>
  <c r="A33" i="5"/>
  <c r="B26" i="1" l="1"/>
  <c r="Q27" i="7"/>
  <c r="F27" i="1" s="1"/>
  <c r="H27" i="4"/>
  <c r="D28" i="8"/>
  <c r="H27" i="7"/>
  <c r="O27" i="8"/>
  <c r="Q27" i="8" s="1"/>
  <c r="H27" i="1" s="1"/>
  <c r="O28" i="7"/>
  <c r="Q28" i="7" s="1"/>
  <c r="P28" i="5"/>
  <c r="O28" i="5"/>
  <c r="P28" i="4"/>
  <c r="O28" i="4"/>
  <c r="G28" i="7"/>
  <c r="F28" i="7"/>
  <c r="F28" i="4"/>
  <c r="G28" i="4"/>
  <c r="K29" i="8"/>
  <c r="K29" i="5"/>
  <c r="M29" i="5" s="1"/>
  <c r="I29" i="1"/>
  <c r="F28" i="5"/>
  <c r="G28" i="5"/>
  <c r="K29" i="7"/>
  <c r="M29" i="7" s="1"/>
  <c r="K29" i="4"/>
  <c r="M29" i="4" s="1"/>
  <c r="G29" i="1"/>
  <c r="B29" i="8"/>
  <c r="B29" i="5"/>
  <c r="D29" i="5" s="1"/>
  <c r="E29" i="1"/>
  <c r="H32" i="9"/>
  <c r="B30" i="2"/>
  <c r="F30" i="2" s="1"/>
  <c r="C30" i="2"/>
  <c r="M31" i="9"/>
  <c r="D30" i="2"/>
  <c r="H30" i="2" s="1"/>
  <c r="E30" i="2"/>
  <c r="A30" i="8"/>
  <c r="C29" i="8"/>
  <c r="E29" i="8"/>
  <c r="B27" i="1"/>
  <c r="F28" i="8"/>
  <c r="G28" i="8"/>
  <c r="J30" i="8"/>
  <c r="N29" i="8"/>
  <c r="O29" i="8" s="1"/>
  <c r="Q29" i="8" s="1"/>
  <c r="L29" i="8"/>
  <c r="M29" i="8" s="1"/>
  <c r="P29" i="8" s="1"/>
  <c r="E33" i="5"/>
  <c r="C33" i="5"/>
  <c r="A34" i="5"/>
  <c r="J31" i="4"/>
  <c r="N30" i="4"/>
  <c r="L30" i="4"/>
  <c r="H27" i="8"/>
  <c r="D27" i="1" s="1"/>
  <c r="A31" i="4"/>
  <c r="E30" i="4"/>
  <c r="C30" i="4"/>
  <c r="J31" i="7"/>
  <c r="N30" i="7"/>
  <c r="L30" i="7"/>
  <c r="L30" i="5"/>
  <c r="J31" i="5"/>
  <c r="N30" i="5"/>
  <c r="M28" i="8"/>
  <c r="P28" i="8" s="1"/>
  <c r="B29" i="7"/>
  <c r="D29" i="7" s="1"/>
  <c r="B29" i="4"/>
  <c r="D29" i="4" s="1"/>
  <c r="C29" i="1"/>
  <c r="A31" i="7"/>
  <c r="E30" i="7"/>
  <c r="C30" i="7"/>
  <c r="A30" i="1"/>
  <c r="A30" i="2" s="1"/>
  <c r="H28" i="5" l="1"/>
  <c r="Q28" i="5"/>
  <c r="P29" i="7"/>
  <c r="O29" i="7"/>
  <c r="H28" i="4"/>
  <c r="Q28" i="4"/>
  <c r="F28" i="1" s="1"/>
  <c r="P29" i="4"/>
  <c r="O29" i="4"/>
  <c r="Q29" i="4" s="1"/>
  <c r="F29" i="4"/>
  <c r="G29" i="4"/>
  <c r="G29" i="7"/>
  <c r="F29" i="7"/>
  <c r="P29" i="5"/>
  <c r="O29" i="5"/>
  <c r="J32" i="7"/>
  <c r="N31" i="7"/>
  <c r="L31" i="7"/>
  <c r="K30" i="7"/>
  <c r="M30" i="7" s="1"/>
  <c r="K30" i="4"/>
  <c r="G30" i="1"/>
  <c r="L31" i="5"/>
  <c r="J32" i="5"/>
  <c r="N31" i="5"/>
  <c r="A32" i="4"/>
  <c r="E31" i="4"/>
  <c r="J31" i="1" s="1"/>
  <c r="C31" i="4"/>
  <c r="J31" i="8"/>
  <c r="N30" i="8"/>
  <c r="L30" i="8"/>
  <c r="K30" i="8"/>
  <c r="K30" i="5"/>
  <c r="M30" i="5" s="1"/>
  <c r="I30" i="1"/>
  <c r="A32" i="7"/>
  <c r="E31" i="7"/>
  <c r="C31" i="7"/>
  <c r="A31" i="1"/>
  <c r="A31" i="2" s="1"/>
  <c r="D29" i="8"/>
  <c r="O28" i="8"/>
  <c r="Q28" i="8" s="1"/>
  <c r="H28" i="1" s="1"/>
  <c r="B30" i="7"/>
  <c r="D30" i="7" s="1"/>
  <c r="B30" i="4"/>
  <c r="D30" i="4" s="1"/>
  <c r="C30" i="1"/>
  <c r="J32" i="4"/>
  <c r="N31" i="4"/>
  <c r="L31" i="4"/>
  <c r="J30" i="1"/>
  <c r="M30" i="4"/>
  <c r="P30" i="4" s="1"/>
  <c r="E34" i="5"/>
  <c r="C34" i="5"/>
  <c r="A35" i="5"/>
  <c r="H28" i="8"/>
  <c r="A31" i="8"/>
  <c r="E30" i="8"/>
  <c r="C30" i="8"/>
  <c r="B30" i="8"/>
  <c r="B30" i="5"/>
  <c r="D30" i="5" s="1"/>
  <c r="E30" i="1"/>
  <c r="D31" i="2"/>
  <c r="H31" i="2" s="1"/>
  <c r="E31" i="2"/>
  <c r="M32" i="9"/>
  <c r="H33" i="9"/>
  <c r="B31" i="2"/>
  <c r="F31" i="2" s="1"/>
  <c r="C31" i="2"/>
  <c r="F29" i="5"/>
  <c r="G29" i="5"/>
  <c r="H29" i="5" s="1"/>
  <c r="H28" i="7"/>
  <c r="B28" i="1" s="1"/>
  <c r="D28" i="1" l="1"/>
  <c r="Q29" i="7"/>
  <c r="F29" i="1" s="1"/>
  <c r="P30" i="7"/>
  <c r="O30" i="7"/>
  <c r="G30" i="7"/>
  <c r="F30" i="7"/>
  <c r="P30" i="5"/>
  <c r="O30" i="5"/>
  <c r="K31" i="4"/>
  <c r="G31" i="1"/>
  <c r="K31" i="7"/>
  <c r="F30" i="5"/>
  <c r="G30" i="5"/>
  <c r="A32" i="8"/>
  <c r="C31" i="8"/>
  <c r="E31" i="8"/>
  <c r="A33" i="7"/>
  <c r="E32" i="7"/>
  <c r="C32" i="7"/>
  <c r="A32" i="1"/>
  <c r="A32" i="2" s="1"/>
  <c r="M30" i="8"/>
  <c r="P30" i="8" s="1"/>
  <c r="L32" i="5"/>
  <c r="J33" i="5"/>
  <c r="N32" i="5"/>
  <c r="Q29" i="5"/>
  <c r="H29" i="1" s="1"/>
  <c r="H29" i="4"/>
  <c r="B31" i="7"/>
  <c r="B31" i="4"/>
  <c r="D31" i="4" s="1"/>
  <c r="C31" i="1"/>
  <c r="D32" i="2"/>
  <c r="H32" i="2" s="1"/>
  <c r="E32" i="2"/>
  <c r="M33" i="9"/>
  <c r="B32" i="2"/>
  <c r="F32" i="2" s="1"/>
  <c r="H34" i="9"/>
  <c r="C32" i="2"/>
  <c r="M31" i="4"/>
  <c r="P31" i="4" s="1"/>
  <c r="O30" i="8"/>
  <c r="Q30" i="8" s="1"/>
  <c r="M31" i="7"/>
  <c r="P31" i="7" s="1"/>
  <c r="B31" i="8"/>
  <c r="B31" i="5"/>
  <c r="D31" i="5" s="1"/>
  <c r="E31" i="1"/>
  <c r="K31" i="8"/>
  <c r="K31" i="5"/>
  <c r="M31" i="5" s="1"/>
  <c r="I31" i="1"/>
  <c r="D30" i="8"/>
  <c r="E35" i="5"/>
  <c r="C35" i="5"/>
  <c r="A36" i="5"/>
  <c r="O30" i="4"/>
  <c r="Q30" i="4" s="1"/>
  <c r="F29" i="8"/>
  <c r="G29" i="8"/>
  <c r="H29" i="8" s="1"/>
  <c r="D29" i="1" s="1"/>
  <c r="D31" i="7"/>
  <c r="J32" i="8"/>
  <c r="N31" i="8"/>
  <c r="L31" i="8"/>
  <c r="M31" i="8" s="1"/>
  <c r="P31" i="8" s="1"/>
  <c r="A33" i="4"/>
  <c r="E32" i="4"/>
  <c r="J32" i="1" s="1"/>
  <c r="C32" i="4"/>
  <c r="O31" i="7"/>
  <c r="Q31" i="7" s="1"/>
  <c r="J33" i="4"/>
  <c r="N32" i="4"/>
  <c r="L32" i="4"/>
  <c r="F30" i="4"/>
  <c r="G30" i="4"/>
  <c r="J33" i="7"/>
  <c r="N32" i="7"/>
  <c r="L32" i="7"/>
  <c r="H29" i="7"/>
  <c r="H30" i="4" l="1"/>
  <c r="Q30" i="7"/>
  <c r="F30" i="1" s="1"/>
  <c r="H30" i="5"/>
  <c r="P31" i="5"/>
  <c r="O31" i="5"/>
  <c r="J34" i="7"/>
  <c r="N33" i="7"/>
  <c r="L33" i="7"/>
  <c r="E36" i="5"/>
  <c r="C36" i="5"/>
  <c r="A37" i="5"/>
  <c r="F31" i="5"/>
  <c r="G31" i="5"/>
  <c r="J34" i="4"/>
  <c r="N33" i="4"/>
  <c r="L33" i="4"/>
  <c r="J33" i="8"/>
  <c r="N32" i="8"/>
  <c r="L32" i="8"/>
  <c r="K32" i="7"/>
  <c r="M32" i="7" s="1"/>
  <c r="K32" i="4"/>
  <c r="M32" i="4" s="1"/>
  <c r="G32" i="1"/>
  <c r="A34" i="4"/>
  <c r="E33" i="4"/>
  <c r="C33" i="4"/>
  <c r="G31" i="7"/>
  <c r="H31" i="7" s="1"/>
  <c r="F31" i="7"/>
  <c r="O31" i="4"/>
  <c r="Q31" i="4" s="1"/>
  <c r="F31" i="1" s="1"/>
  <c r="F30" i="8"/>
  <c r="G30" i="8"/>
  <c r="H35" i="9"/>
  <c r="B33" i="2"/>
  <c r="F33" i="2" s="1"/>
  <c r="C33" i="2"/>
  <c r="D33" i="2"/>
  <c r="H33" i="2" s="1"/>
  <c r="E33" i="2"/>
  <c r="M34" i="9"/>
  <c r="B32" i="7"/>
  <c r="D32" i="7" s="1"/>
  <c r="B32" i="4"/>
  <c r="D32" i="4" s="1"/>
  <c r="C32" i="1"/>
  <c r="B29" i="1"/>
  <c r="D31" i="8"/>
  <c r="Q30" i="5"/>
  <c r="H30" i="1" s="1"/>
  <c r="F31" i="4"/>
  <c r="G31" i="4"/>
  <c r="A33" i="8"/>
  <c r="E32" i="8"/>
  <c r="C32" i="8"/>
  <c r="O31" i="8"/>
  <c r="Q31" i="8" s="1"/>
  <c r="K32" i="8"/>
  <c r="K32" i="5"/>
  <c r="M32" i="5" s="1"/>
  <c r="I32" i="1"/>
  <c r="A34" i="7"/>
  <c r="E33" i="7"/>
  <c r="C33" i="7"/>
  <c r="A33" i="1"/>
  <c r="A33" i="2" s="1"/>
  <c r="B32" i="8"/>
  <c r="B32" i="5"/>
  <c r="D32" i="5" s="1"/>
  <c r="E32" i="1"/>
  <c r="L33" i="5"/>
  <c r="J34" i="5"/>
  <c r="N33" i="5"/>
  <c r="H30" i="7"/>
  <c r="B30" i="1" s="1"/>
  <c r="H30" i="8" l="1"/>
  <c r="D30" i="1"/>
  <c r="P32" i="4"/>
  <c r="O32" i="4"/>
  <c r="Q31" i="5"/>
  <c r="H31" i="1" s="1"/>
  <c r="P32" i="5"/>
  <c r="O32" i="5"/>
  <c r="H31" i="4"/>
  <c r="B31" i="1" s="1"/>
  <c r="D32" i="8"/>
  <c r="G32" i="8" s="1"/>
  <c r="H31" i="5"/>
  <c r="F32" i="4"/>
  <c r="G32" i="4"/>
  <c r="P32" i="7"/>
  <c r="O32" i="7"/>
  <c r="K33" i="8"/>
  <c r="K33" i="5"/>
  <c r="M33" i="5" s="1"/>
  <c r="I33" i="1"/>
  <c r="L34" i="5"/>
  <c r="J35" i="5"/>
  <c r="N34" i="5"/>
  <c r="A34" i="8"/>
  <c r="C33" i="8"/>
  <c r="E33" i="8"/>
  <c r="F31" i="8"/>
  <c r="G31" i="8"/>
  <c r="K33" i="7"/>
  <c r="M33" i="7" s="1"/>
  <c r="K33" i="4"/>
  <c r="G33" i="1"/>
  <c r="B33" i="8"/>
  <c r="B33" i="5"/>
  <c r="D33" i="5" s="1"/>
  <c r="E33" i="1"/>
  <c r="H36" i="9"/>
  <c r="B34" i="2"/>
  <c r="F34" i="2" s="1"/>
  <c r="F35" i="2" s="1"/>
  <c r="C34" i="2"/>
  <c r="D34" i="2"/>
  <c r="H34" i="2" s="1"/>
  <c r="H35" i="2" s="1"/>
  <c r="M35" i="9"/>
  <c r="E34" i="2"/>
  <c r="A35" i="4"/>
  <c r="E34" i="4"/>
  <c r="J34" i="1" s="1"/>
  <c r="C34" i="4"/>
  <c r="M33" i="4"/>
  <c r="P33" i="4" s="1"/>
  <c r="B33" i="7"/>
  <c r="B33" i="4"/>
  <c r="D33" i="4" s="1"/>
  <c r="C33" i="1"/>
  <c r="M32" i="8"/>
  <c r="P32" i="8" s="1"/>
  <c r="J35" i="7"/>
  <c r="N34" i="7"/>
  <c r="L34" i="7"/>
  <c r="F32" i="8"/>
  <c r="J35" i="4"/>
  <c r="N34" i="4"/>
  <c r="L34" i="4"/>
  <c r="A35" i="7"/>
  <c r="E34" i="7"/>
  <c r="C34" i="7"/>
  <c r="A34" i="1"/>
  <c r="A34" i="2" s="1"/>
  <c r="G32" i="7"/>
  <c r="F32" i="7"/>
  <c r="F32" i="5"/>
  <c r="G32" i="5"/>
  <c r="D33" i="7"/>
  <c r="J33" i="1"/>
  <c r="J34" i="8"/>
  <c r="N33" i="8"/>
  <c r="L33" i="8"/>
  <c r="M33" i="8" s="1"/>
  <c r="P33" i="8" s="1"/>
  <c r="E37" i="5"/>
  <c r="C37" i="5"/>
  <c r="A38" i="5"/>
  <c r="H32" i="8" l="1"/>
  <c r="Q32" i="4"/>
  <c r="P33" i="5"/>
  <c r="O33" i="5"/>
  <c r="D33" i="8"/>
  <c r="Q32" i="7"/>
  <c r="F32" i="1" s="1"/>
  <c r="Q32" i="5"/>
  <c r="H31" i="8"/>
  <c r="D31" i="1" s="1"/>
  <c r="P33" i="7"/>
  <c r="O33" i="7"/>
  <c r="Q33" i="7" s="1"/>
  <c r="F33" i="4"/>
  <c r="G33" i="4"/>
  <c r="J35" i="8"/>
  <c r="N34" i="8"/>
  <c r="L34" i="8"/>
  <c r="A36" i="7"/>
  <c r="E35" i="7"/>
  <c r="C35" i="7"/>
  <c r="A35" i="1"/>
  <c r="A35" i="2" s="1"/>
  <c r="J36" i="4"/>
  <c r="N35" i="4"/>
  <c r="L35" i="4"/>
  <c r="J36" i="7"/>
  <c r="N35" i="7"/>
  <c r="L35" i="7"/>
  <c r="A36" i="4"/>
  <c r="E35" i="4"/>
  <c r="J35" i="1" s="1"/>
  <c r="C35" i="4"/>
  <c r="B34" i="7"/>
  <c r="B34" i="4"/>
  <c r="D34" i="4" s="1"/>
  <c r="C34" i="1"/>
  <c r="K34" i="8"/>
  <c r="K34" i="5"/>
  <c r="I34" i="1"/>
  <c r="A35" i="8"/>
  <c r="E34" i="8"/>
  <c r="C34" i="8"/>
  <c r="B34" i="8"/>
  <c r="B34" i="5"/>
  <c r="D34" i="5" s="1"/>
  <c r="E34" i="1"/>
  <c r="D35" i="2"/>
  <c r="E35" i="2"/>
  <c r="I35" i="2" s="1"/>
  <c r="M36" i="9"/>
  <c r="H37" i="9"/>
  <c r="B35" i="2"/>
  <c r="C35" i="2"/>
  <c r="G35" i="2" s="1"/>
  <c r="F33" i="5"/>
  <c r="G33" i="5"/>
  <c r="F33" i="8"/>
  <c r="G33" i="8"/>
  <c r="M34" i="5"/>
  <c r="P34" i="5" s="1"/>
  <c r="G33" i="7"/>
  <c r="F33" i="7"/>
  <c r="D34" i="7"/>
  <c r="O32" i="8"/>
  <c r="Q32" i="8" s="1"/>
  <c r="H32" i="1" s="1"/>
  <c r="E38" i="5"/>
  <c r="C38" i="5"/>
  <c r="A39" i="5"/>
  <c r="O33" i="8"/>
  <c r="Q33" i="8" s="1"/>
  <c r="H32" i="5"/>
  <c r="D32" i="1" s="1"/>
  <c r="H32" i="7"/>
  <c r="M34" i="7"/>
  <c r="P34" i="7" s="1"/>
  <c r="O33" i="4"/>
  <c r="Q33" i="4" s="1"/>
  <c r="F33" i="1" s="1"/>
  <c r="K34" i="7"/>
  <c r="K34" i="4"/>
  <c r="M34" i="4" s="1"/>
  <c r="G34" i="1"/>
  <c r="H32" i="4"/>
  <c r="L35" i="5"/>
  <c r="J36" i="5"/>
  <c r="N35" i="5"/>
  <c r="Q33" i="5" l="1"/>
  <c r="H33" i="1" s="1"/>
  <c r="O34" i="5"/>
  <c r="Q34" i="5" s="1"/>
  <c r="H33" i="4"/>
  <c r="P34" i="4"/>
  <c r="O34" i="4"/>
  <c r="F34" i="4"/>
  <c r="G34" i="4"/>
  <c r="B35" i="8"/>
  <c r="B35" i="5"/>
  <c r="D35" i="5" s="1"/>
  <c r="E35" i="1"/>
  <c r="L36" i="5"/>
  <c r="J37" i="5"/>
  <c r="N36" i="5"/>
  <c r="H33" i="7"/>
  <c r="H33" i="5"/>
  <c r="K35" i="4"/>
  <c r="K35" i="7"/>
  <c r="M35" i="7" s="1"/>
  <c r="G35" i="1"/>
  <c r="J37" i="4"/>
  <c r="N36" i="4"/>
  <c r="L36" i="4"/>
  <c r="M34" i="8"/>
  <c r="P34" i="8" s="1"/>
  <c r="F34" i="5"/>
  <c r="G34" i="5"/>
  <c r="A36" i="8"/>
  <c r="C35" i="8"/>
  <c r="E35" i="8"/>
  <c r="J37" i="7"/>
  <c r="N36" i="7"/>
  <c r="L36" i="7"/>
  <c r="B32" i="1"/>
  <c r="E39" i="5"/>
  <c r="C39" i="5"/>
  <c r="A40" i="5"/>
  <c r="G34" i="7"/>
  <c r="F34" i="7"/>
  <c r="H33" i="8"/>
  <c r="B35" i="7"/>
  <c r="D35" i="7" s="1"/>
  <c r="B35" i="4"/>
  <c r="D35" i="4" s="1"/>
  <c r="C35" i="1"/>
  <c r="D36" i="2"/>
  <c r="E36" i="2"/>
  <c r="I36" i="2" s="1"/>
  <c r="M37" i="9"/>
  <c r="H38" i="9"/>
  <c r="B36" i="2"/>
  <c r="C36" i="2"/>
  <c r="G36" i="2" s="1"/>
  <c r="A37" i="4"/>
  <c r="E36" i="4"/>
  <c r="C36" i="4"/>
  <c r="M35" i="4"/>
  <c r="P35" i="4" s="1"/>
  <c r="O34" i="7"/>
  <c r="Q34" i="7" s="1"/>
  <c r="J36" i="8"/>
  <c r="N35" i="8"/>
  <c r="L35" i="8"/>
  <c r="K35" i="8"/>
  <c r="K35" i="5"/>
  <c r="M35" i="5" s="1"/>
  <c r="I35" i="1"/>
  <c r="D34" i="8"/>
  <c r="A37" i="7"/>
  <c r="E36" i="7"/>
  <c r="C36" i="7"/>
  <c r="A36" i="1"/>
  <c r="A36" i="2" s="1"/>
  <c r="B33" i="1" l="1"/>
  <c r="H34" i="5"/>
  <c r="Q34" i="4"/>
  <c r="F34" i="1" s="1"/>
  <c r="H34" i="7"/>
  <c r="M35" i="8"/>
  <c r="P35" i="8" s="1"/>
  <c r="D35" i="8"/>
  <c r="P35" i="7"/>
  <c r="O35" i="7"/>
  <c r="G35" i="7"/>
  <c r="F35" i="7"/>
  <c r="P35" i="5"/>
  <c r="O35" i="5"/>
  <c r="F35" i="4"/>
  <c r="G35" i="4"/>
  <c r="F34" i="8"/>
  <c r="G34" i="8"/>
  <c r="A38" i="4"/>
  <c r="E37" i="4"/>
  <c r="C37" i="4"/>
  <c r="B36" i="8"/>
  <c r="B36" i="5"/>
  <c r="D36" i="5" s="1"/>
  <c r="E36" i="1"/>
  <c r="E40" i="5"/>
  <c r="C40" i="5"/>
  <c r="A41" i="5"/>
  <c r="A37" i="8"/>
  <c r="E36" i="8"/>
  <c r="C36" i="8"/>
  <c r="D36" i="8" s="1"/>
  <c r="L37" i="5"/>
  <c r="J38" i="5"/>
  <c r="N37" i="5"/>
  <c r="F35" i="8"/>
  <c r="G35" i="8"/>
  <c r="K36" i="7"/>
  <c r="M36" i="7" s="1"/>
  <c r="P36" i="7" s="1"/>
  <c r="K36" i="4"/>
  <c r="M36" i="4" s="1"/>
  <c r="G36" i="1"/>
  <c r="O35" i="4"/>
  <c r="Q35" i="4" s="1"/>
  <c r="B36" i="7"/>
  <c r="D36" i="7" s="1"/>
  <c r="B36" i="4"/>
  <c r="D36" i="4" s="1"/>
  <c r="C36" i="1"/>
  <c r="O34" i="8"/>
  <c r="Q34" i="8" s="1"/>
  <c r="H34" i="1" s="1"/>
  <c r="J38" i="7"/>
  <c r="N37" i="7"/>
  <c r="L37" i="7"/>
  <c r="D33" i="1"/>
  <c r="K36" i="8"/>
  <c r="K36" i="5"/>
  <c r="M36" i="5" s="1"/>
  <c r="I36" i="1"/>
  <c r="J38" i="4"/>
  <c r="N37" i="4"/>
  <c r="L37" i="4"/>
  <c r="F35" i="5"/>
  <c r="G35" i="5"/>
  <c r="A38" i="7"/>
  <c r="E37" i="7"/>
  <c r="C37" i="7"/>
  <c r="A37" i="1"/>
  <c r="A37" i="2" s="1"/>
  <c r="J37" i="8"/>
  <c r="N36" i="8"/>
  <c r="L36" i="8"/>
  <c r="J36" i="1"/>
  <c r="H39" i="9"/>
  <c r="B37" i="2"/>
  <c r="C37" i="2"/>
  <c r="G37" i="2" s="1"/>
  <c r="D37" i="2"/>
  <c r="E37" i="2"/>
  <c r="I37" i="2" s="1"/>
  <c r="M38" i="9"/>
  <c r="H34" i="4"/>
  <c r="P36" i="4" l="1"/>
  <c r="O36" i="4"/>
  <c r="Q36" i="4" s="1"/>
  <c r="O35" i="8"/>
  <c r="Q35" i="8" s="1"/>
  <c r="H35" i="7"/>
  <c r="H34" i="8"/>
  <c r="D34" i="1" s="1"/>
  <c r="B34" i="1"/>
  <c r="P36" i="5"/>
  <c r="O36" i="5"/>
  <c r="G36" i="7"/>
  <c r="F36" i="7"/>
  <c r="F36" i="4"/>
  <c r="G36" i="4"/>
  <c r="J39" i="4"/>
  <c r="N38" i="4"/>
  <c r="L38" i="4"/>
  <c r="J39" i="7"/>
  <c r="N38" i="7"/>
  <c r="L38" i="7"/>
  <c r="H35" i="8"/>
  <c r="O36" i="7"/>
  <c r="Q36" i="7" s="1"/>
  <c r="J37" i="1"/>
  <c r="H35" i="4"/>
  <c r="K37" i="8"/>
  <c r="K37" i="5"/>
  <c r="M37" i="5" s="1"/>
  <c r="I37" i="1"/>
  <c r="B37" i="8"/>
  <c r="B37" i="5"/>
  <c r="D37" i="5" s="1"/>
  <c r="E37" i="1"/>
  <c r="H40" i="9"/>
  <c r="B38" i="2"/>
  <c r="C38" i="2"/>
  <c r="G38" i="2" s="1"/>
  <c r="M39" i="9"/>
  <c r="D38" i="2"/>
  <c r="E38" i="2"/>
  <c r="I38" i="2" s="1"/>
  <c r="J38" i="8"/>
  <c r="N37" i="8"/>
  <c r="L37" i="8"/>
  <c r="M37" i="8" s="1"/>
  <c r="P37" i="8" s="1"/>
  <c r="F36" i="8"/>
  <c r="G36" i="8"/>
  <c r="E41" i="5"/>
  <c r="C41" i="5"/>
  <c r="A42" i="5"/>
  <c r="F36" i="5"/>
  <c r="G36" i="5"/>
  <c r="A39" i="4"/>
  <c r="E38" i="4"/>
  <c r="J38" i="1" s="1"/>
  <c r="C38" i="4"/>
  <c r="B37" i="7"/>
  <c r="D37" i="7" s="1"/>
  <c r="B37" i="4"/>
  <c r="D37" i="4" s="1"/>
  <c r="C37" i="1"/>
  <c r="A39" i="7"/>
  <c r="E38" i="7"/>
  <c r="C38" i="7"/>
  <c r="A38" i="1"/>
  <c r="Q35" i="5"/>
  <c r="H35" i="1" s="1"/>
  <c r="Q35" i="7"/>
  <c r="F35" i="1" s="1"/>
  <c r="K37" i="7"/>
  <c r="M37" i="7" s="1"/>
  <c r="K37" i="4"/>
  <c r="M37" i="4" s="1"/>
  <c r="G37" i="1"/>
  <c r="F36" i="1"/>
  <c r="M36" i="8"/>
  <c r="P36" i="8" s="1"/>
  <c r="H35" i="5"/>
  <c r="D35" i="1" s="1"/>
  <c r="L38" i="5"/>
  <c r="J39" i="5"/>
  <c r="N38" i="5"/>
  <c r="A38" i="8"/>
  <c r="C37" i="8"/>
  <c r="D37" i="8" s="1"/>
  <c r="E37" i="8"/>
  <c r="B35" i="1" l="1"/>
  <c r="H36" i="5"/>
  <c r="H36" i="4"/>
  <c r="Q36" i="5"/>
  <c r="P37" i="4"/>
  <c r="O37" i="4"/>
  <c r="P37" i="7"/>
  <c r="O37" i="7"/>
  <c r="G37" i="7"/>
  <c r="F37" i="7"/>
  <c r="F37" i="4"/>
  <c r="G37" i="4"/>
  <c r="P37" i="5"/>
  <c r="O37" i="5"/>
  <c r="B38" i="7"/>
  <c r="B38" i="4"/>
  <c r="D38" i="4" s="1"/>
  <c r="C38" i="1"/>
  <c r="K38" i="8"/>
  <c r="K38" i="5"/>
  <c r="I38" i="1"/>
  <c r="J40" i="7"/>
  <c r="N39" i="7"/>
  <c r="L39" i="7"/>
  <c r="K38" i="4"/>
  <c r="M38" i="4" s="1"/>
  <c r="K38" i="7"/>
  <c r="M38" i="7" s="1"/>
  <c r="G38" i="1"/>
  <c r="O36" i="8"/>
  <c r="Q36" i="8" s="1"/>
  <c r="H36" i="7"/>
  <c r="B36" i="1" s="1"/>
  <c r="L39" i="5"/>
  <c r="J40" i="5"/>
  <c r="N39" i="5"/>
  <c r="A38" i="2"/>
  <c r="K3" i="1" a="1"/>
  <c r="K3" i="1" s="1"/>
  <c r="E42" i="5"/>
  <c r="C42" i="5"/>
  <c r="A43" i="5"/>
  <c r="F37" i="8"/>
  <c r="G37" i="8"/>
  <c r="M38" i="5"/>
  <c r="P38" i="5" s="1"/>
  <c r="D38" i="7"/>
  <c r="A40" i="4"/>
  <c r="E39" i="4"/>
  <c r="J39" i="1" s="1"/>
  <c r="C39" i="4"/>
  <c r="A39" i="8"/>
  <c r="E38" i="8"/>
  <c r="C38" i="8"/>
  <c r="O37" i="8"/>
  <c r="Q37" i="8" s="1"/>
  <c r="A40" i="7"/>
  <c r="E39" i="7"/>
  <c r="C39" i="7"/>
  <c r="A39" i="1"/>
  <c r="A39" i="2" s="1"/>
  <c r="H36" i="8"/>
  <c r="D36" i="1" s="1"/>
  <c r="J39" i="8"/>
  <c r="N38" i="8"/>
  <c r="L38" i="8"/>
  <c r="M38" i="8" s="1"/>
  <c r="P38" i="8" s="1"/>
  <c r="B38" i="8"/>
  <c r="B38" i="5"/>
  <c r="D38" i="5" s="1"/>
  <c r="E38" i="1"/>
  <c r="D39" i="2"/>
  <c r="E39" i="2"/>
  <c r="I39" i="2" s="1"/>
  <c r="M40" i="9"/>
  <c r="H41" i="9"/>
  <c r="B39" i="2"/>
  <c r="C39" i="2"/>
  <c r="G39" i="2" s="1"/>
  <c r="F37" i="5"/>
  <c r="G37" i="5"/>
  <c r="J40" i="4"/>
  <c r="N39" i="4"/>
  <c r="L39" i="4"/>
  <c r="H36" i="1" l="1"/>
  <c r="P38" i="7"/>
  <c r="O38" i="7"/>
  <c r="H37" i="5"/>
  <c r="Q37" i="5"/>
  <c r="H37" i="1" s="1"/>
  <c r="Q37" i="4"/>
  <c r="D38" i="8"/>
  <c r="H37" i="8"/>
  <c r="D37" i="1" s="1"/>
  <c r="P38" i="4"/>
  <c r="O38" i="4"/>
  <c r="H37" i="4"/>
  <c r="Q37" i="7"/>
  <c r="F37" i="1" s="1"/>
  <c r="F38" i="4"/>
  <c r="G38" i="4"/>
  <c r="A41" i="7"/>
  <c r="E40" i="7"/>
  <c r="C40" i="7"/>
  <c r="A40" i="1"/>
  <c r="A40" i="2" s="1"/>
  <c r="F38" i="8"/>
  <c r="G38" i="8"/>
  <c r="H38" i="8" s="1"/>
  <c r="K39" i="7"/>
  <c r="K39" i="4"/>
  <c r="M39" i="4" s="1"/>
  <c r="P39" i="4" s="1"/>
  <c r="G39" i="1"/>
  <c r="O38" i="8"/>
  <c r="Q38" i="8" s="1"/>
  <c r="O38" i="5"/>
  <c r="Q38" i="5" s="1"/>
  <c r="L40" i="5"/>
  <c r="J41" i="5"/>
  <c r="N40" i="5"/>
  <c r="M39" i="7"/>
  <c r="P39" i="7" s="1"/>
  <c r="B39" i="8"/>
  <c r="B39" i="5"/>
  <c r="D39" i="5" s="1"/>
  <c r="E39" i="1"/>
  <c r="F38" i="5"/>
  <c r="G38" i="5"/>
  <c r="J40" i="8"/>
  <c r="N39" i="8"/>
  <c r="L39" i="8"/>
  <c r="A40" i="8"/>
  <c r="C39" i="8"/>
  <c r="E39" i="8"/>
  <c r="A41" i="4"/>
  <c r="E40" i="4"/>
  <c r="J40" i="1" s="1"/>
  <c r="C40" i="4"/>
  <c r="K39" i="8"/>
  <c r="K39" i="5"/>
  <c r="M39" i="5" s="1"/>
  <c r="I39" i="1"/>
  <c r="J41" i="4"/>
  <c r="N40" i="4"/>
  <c r="L40" i="4"/>
  <c r="B39" i="7"/>
  <c r="D39" i="7" s="1"/>
  <c r="B39" i="4"/>
  <c r="D39" i="4" s="1"/>
  <c r="C39" i="1"/>
  <c r="D40" i="2"/>
  <c r="E40" i="2"/>
  <c r="I40" i="2" s="1"/>
  <c r="M41" i="9"/>
  <c r="B40" i="2"/>
  <c r="H42" i="9"/>
  <c r="C40" i="2"/>
  <c r="G40" i="2" s="1"/>
  <c r="G38" i="7"/>
  <c r="F38" i="7"/>
  <c r="A44" i="5"/>
  <c r="E43" i="5"/>
  <c r="C43" i="5"/>
  <c r="J41" i="7"/>
  <c r="N40" i="7"/>
  <c r="L40" i="7"/>
  <c r="H37" i="7"/>
  <c r="Q38" i="7" l="1"/>
  <c r="H38" i="5"/>
  <c r="O39" i="7"/>
  <c r="Q39" i="7" s="1"/>
  <c r="H38" i="4"/>
  <c r="Q38" i="4"/>
  <c r="F38" i="1" s="1"/>
  <c r="P39" i="5"/>
  <c r="O39" i="5"/>
  <c r="Q39" i="5" s="1"/>
  <c r="F39" i="4"/>
  <c r="G39" i="4"/>
  <c r="G39" i="7"/>
  <c r="F39" i="7"/>
  <c r="B40" i="8"/>
  <c r="B40" i="5"/>
  <c r="D40" i="5" s="1"/>
  <c r="E40" i="1"/>
  <c r="A41" i="8"/>
  <c r="E40" i="8"/>
  <c r="C40" i="8"/>
  <c r="J41" i="8"/>
  <c r="N40" i="8"/>
  <c r="L40" i="8"/>
  <c r="A45" i="5"/>
  <c r="E44" i="5"/>
  <c r="C44" i="5"/>
  <c r="H43" i="9"/>
  <c r="B41" i="2"/>
  <c r="C41" i="2"/>
  <c r="G41" i="2" s="1"/>
  <c r="D41" i="2"/>
  <c r="E41" i="2"/>
  <c r="I41" i="2" s="1"/>
  <c r="M42" i="9"/>
  <c r="B40" i="7"/>
  <c r="D40" i="7" s="1"/>
  <c r="B40" i="4"/>
  <c r="D40" i="4" s="1"/>
  <c r="C40" i="1"/>
  <c r="A42" i="4"/>
  <c r="E41" i="4"/>
  <c r="C41" i="4"/>
  <c r="D38" i="1"/>
  <c r="F39" i="5"/>
  <c r="G39" i="5"/>
  <c r="L41" i="5"/>
  <c r="J42" i="5"/>
  <c r="N41" i="5"/>
  <c r="A42" i="7"/>
  <c r="E41" i="7"/>
  <c r="C41" i="7"/>
  <c r="A41" i="1"/>
  <c r="A41" i="2" s="1"/>
  <c r="B37" i="1"/>
  <c r="M39" i="8"/>
  <c r="P39" i="8" s="1"/>
  <c r="K40" i="7"/>
  <c r="M40" i="7" s="1"/>
  <c r="K40" i="4"/>
  <c r="M40" i="4" s="1"/>
  <c r="G40" i="1"/>
  <c r="J42" i="7"/>
  <c r="N41" i="7"/>
  <c r="L41" i="7"/>
  <c r="H38" i="7"/>
  <c r="B38" i="1" s="1"/>
  <c r="K40" i="8"/>
  <c r="K40" i="5"/>
  <c r="M40" i="5" s="1"/>
  <c r="P40" i="5" s="1"/>
  <c r="I40" i="1"/>
  <c r="J42" i="4"/>
  <c r="N41" i="4"/>
  <c r="L41" i="4"/>
  <c r="D39" i="8"/>
  <c r="O39" i="4"/>
  <c r="Q39" i="4" s="1"/>
  <c r="F39" i="1" s="1"/>
  <c r="H38" i="1"/>
  <c r="H39" i="4" l="1"/>
  <c r="M40" i="8"/>
  <c r="P40" i="8" s="1"/>
  <c r="P40" i="7"/>
  <c r="O40" i="7"/>
  <c r="P40" i="4"/>
  <c r="O40" i="4"/>
  <c r="G40" i="7"/>
  <c r="F40" i="7"/>
  <c r="L42" i="5"/>
  <c r="J43" i="5"/>
  <c r="N42" i="5"/>
  <c r="A46" i="5"/>
  <c r="E45" i="5"/>
  <c r="C45" i="5"/>
  <c r="O40" i="8"/>
  <c r="Q40" i="8" s="1"/>
  <c r="A42" i="8"/>
  <c r="C41" i="8"/>
  <c r="E41" i="8"/>
  <c r="K41" i="7"/>
  <c r="M41" i="7" s="1"/>
  <c r="K41" i="4"/>
  <c r="M41" i="4" s="1"/>
  <c r="G41" i="1"/>
  <c r="B41" i="8"/>
  <c r="B41" i="5"/>
  <c r="D41" i="5" s="1"/>
  <c r="E41" i="1"/>
  <c r="H44" i="9"/>
  <c r="B42" i="2"/>
  <c r="C42" i="2"/>
  <c r="G42" i="2" s="1"/>
  <c r="D42" i="2"/>
  <c r="M43" i="9"/>
  <c r="E42" i="2"/>
  <c r="I42" i="2" s="1"/>
  <c r="J42" i="8"/>
  <c r="N41" i="8"/>
  <c r="L41" i="8"/>
  <c r="F40" i="4"/>
  <c r="G40" i="4"/>
  <c r="A43" i="4"/>
  <c r="E42" i="4"/>
  <c r="C42" i="4"/>
  <c r="K41" i="8"/>
  <c r="K41" i="5"/>
  <c r="M41" i="5" s="1"/>
  <c r="I41" i="1"/>
  <c r="O39" i="8"/>
  <c r="Q39" i="8" s="1"/>
  <c r="H39" i="1" s="1"/>
  <c r="F39" i="8"/>
  <c r="G39" i="8"/>
  <c r="H39" i="8" s="1"/>
  <c r="J43" i="4"/>
  <c r="N42" i="4"/>
  <c r="L42" i="4"/>
  <c r="J43" i="7"/>
  <c r="N42" i="7"/>
  <c r="L42" i="7"/>
  <c r="A43" i="7"/>
  <c r="E42" i="7"/>
  <c r="C42" i="7"/>
  <c r="A42" i="1"/>
  <c r="A42" i="2" s="1"/>
  <c r="H39" i="5"/>
  <c r="J41" i="1"/>
  <c r="B41" i="7"/>
  <c r="D41" i="7" s="1"/>
  <c r="B41" i="4"/>
  <c r="D41" i="4" s="1"/>
  <c r="C41" i="1"/>
  <c r="O40" i="5"/>
  <c r="Q40" i="5" s="1"/>
  <c r="H40" i="1" s="1"/>
  <c r="D40" i="8"/>
  <c r="F40" i="5"/>
  <c r="G40" i="5"/>
  <c r="H39" i="7"/>
  <c r="B39" i="1" s="1"/>
  <c r="Q40" i="4" l="1"/>
  <c r="D41" i="8"/>
  <c r="Q40" i="7"/>
  <c r="F40" i="1" s="1"/>
  <c r="H40" i="5"/>
  <c r="H40" i="4"/>
  <c r="F41" i="4"/>
  <c r="G41" i="4"/>
  <c r="H41" i="4" s="1"/>
  <c r="G41" i="7"/>
  <c r="F41" i="7"/>
  <c r="P41" i="5"/>
  <c r="O41" i="5"/>
  <c r="Q41" i="5" s="1"/>
  <c r="P41" i="4"/>
  <c r="O41" i="4"/>
  <c r="P41" i="7"/>
  <c r="O41" i="7"/>
  <c r="Q41" i="7" s="1"/>
  <c r="B42" i="7"/>
  <c r="B42" i="4"/>
  <c r="D42" i="4" s="1"/>
  <c r="C42" i="1"/>
  <c r="K42" i="8"/>
  <c r="K42" i="5"/>
  <c r="M42" i="5" s="1"/>
  <c r="P42" i="5" s="1"/>
  <c r="I42" i="1"/>
  <c r="A43" i="8"/>
  <c r="E42" i="8"/>
  <c r="C42" i="8"/>
  <c r="A47" i="5"/>
  <c r="E46" i="5"/>
  <c r="C46" i="5"/>
  <c r="F40" i="8"/>
  <c r="G40" i="8"/>
  <c r="J44" i="7"/>
  <c r="N43" i="7"/>
  <c r="L43" i="7"/>
  <c r="A44" i="4"/>
  <c r="E43" i="4"/>
  <c r="C43" i="4"/>
  <c r="D39" i="1"/>
  <c r="A44" i="7"/>
  <c r="E43" i="7"/>
  <c r="C43" i="7"/>
  <c r="A43" i="1"/>
  <c r="A43" i="2" s="1"/>
  <c r="M41" i="8"/>
  <c r="P41" i="8" s="1"/>
  <c r="K42" i="4"/>
  <c r="M42" i="4" s="1"/>
  <c r="K42" i="7"/>
  <c r="M42" i="7" s="1"/>
  <c r="G42" i="1"/>
  <c r="J44" i="5"/>
  <c r="L43" i="5"/>
  <c r="N43" i="5"/>
  <c r="D42" i="7"/>
  <c r="J44" i="4"/>
  <c r="N43" i="4"/>
  <c r="L43" i="4"/>
  <c r="J42" i="1"/>
  <c r="J43" i="8"/>
  <c r="N42" i="8"/>
  <c r="L42" i="8"/>
  <c r="B42" i="8"/>
  <c r="B42" i="5"/>
  <c r="D42" i="5" s="1"/>
  <c r="E42" i="1"/>
  <c r="D43" i="2"/>
  <c r="E43" i="2"/>
  <c r="I43" i="2" s="1"/>
  <c r="M44" i="9"/>
  <c r="H45" i="9"/>
  <c r="B43" i="2"/>
  <c r="C43" i="2"/>
  <c r="G43" i="2" s="1"/>
  <c r="F41" i="5"/>
  <c r="G41" i="5"/>
  <c r="F41" i="8"/>
  <c r="G41" i="8"/>
  <c r="H40" i="7"/>
  <c r="H41" i="5" l="1"/>
  <c r="B40" i="1"/>
  <c r="Q41" i="4"/>
  <c r="F41" i="1" s="1"/>
  <c r="M42" i="8"/>
  <c r="P42" i="8" s="1"/>
  <c r="H40" i="8"/>
  <c r="D40" i="1" s="1"/>
  <c r="P42" i="4"/>
  <c r="O42" i="4"/>
  <c r="P42" i="7"/>
  <c r="O42" i="7"/>
  <c r="B43" i="8"/>
  <c r="B43" i="5"/>
  <c r="D43" i="5" s="1"/>
  <c r="E43" i="1"/>
  <c r="G42" i="7"/>
  <c r="F42" i="7"/>
  <c r="A44" i="8"/>
  <c r="E43" i="8"/>
  <c r="C43" i="8"/>
  <c r="K43" i="7"/>
  <c r="K43" i="4"/>
  <c r="M43" i="4" s="1"/>
  <c r="P43" i="4" s="1"/>
  <c r="G43" i="1"/>
  <c r="O42" i="5"/>
  <c r="Q42" i="5" s="1"/>
  <c r="J43" i="1"/>
  <c r="J45" i="7"/>
  <c r="N44" i="7"/>
  <c r="L44" i="7"/>
  <c r="F42" i="4"/>
  <c r="G42" i="4"/>
  <c r="A48" i="5"/>
  <c r="E47" i="5"/>
  <c r="C47" i="5"/>
  <c r="K43" i="8"/>
  <c r="K43" i="5"/>
  <c r="M43" i="5" s="1"/>
  <c r="I43" i="1"/>
  <c r="F42" i="5"/>
  <c r="G42" i="5"/>
  <c r="H42" i="5" s="1"/>
  <c r="J44" i="8"/>
  <c r="N43" i="8"/>
  <c r="L43" i="8"/>
  <c r="J45" i="4"/>
  <c r="N44" i="4"/>
  <c r="L44" i="4"/>
  <c r="A45" i="7"/>
  <c r="E44" i="7"/>
  <c r="C44" i="7"/>
  <c r="A44" i="1"/>
  <c r="A44" i="2" s="1"/>
  <c r="A45" i="4"/>
  <c r="E44" i="4"/>
  <c r="J44" i="1" s="1"/>
  <c r="C44" i="4"/>
  <c r="D42" i="8"/>
  <c r="H41" i="7"/>
  <c r="H41" i="8"/>
  <c r="D41" i="1" s="1"/>
  <c r="B43" i="7"/>
  <c r="D43" i="7" s="1"/>
  <c r="B43" i="4"/>
  <c r="D43" i="4" s="1"/>
  <c r="C43" i="1"/>
  <c r="D44" i="2"/>
  <c r="E44" i="2"/>
  <c r="I44" i="2" s="1"/>
  <c r="I45" i="2" s="1"/>
  <c r="M45" i="9"/>
  <c r="H46" i="9"/>
  <c r="B44" i="2"/>
  <c r="C44" i="2"/>
  <c r="G44" i="2" s="1"/>
  <c r="G45" i="2" s="1"/>
  <c r="J45" i="5"/>
  <c r="N44" i="5"/>
  <c r="L44" i="5"/>
  <c r="M43" i="7"/>
  <c r="P43" i="7" s="1"/>
  <c r="O41" i="8"/>
  <c r="Q41" i="8" s="1"/>
  <c r="H41" i="1" s="1"/>
  <c r="B41" i="1"/>
  <c r="Q42" i="7" l="1"/>
  <c r="O42" i="8"/>
  <c r="Q42" i="8" s="1"/>
  <c r="H42" i="1" s="1"/>
  <c r="D43" i="8"/>
  <c r="G43" i="8" s="1"/>
  <c r="P43" i="5"/>
  <c r="O43" i="5"/>
  <c r="B44" i="7"/>
  <c r="B44" i="4"/>
  <c r="C44" i="1"/>
  <c r="J45" i="8"/>
  <c r="N44" i="8"/>
  <c r="L44" i="8"/>
  <c r="F43" i="8"/>
  <c r="F43" i="4"/>
  <c r="G43" i="4"/>
  <c r="H47" i="9"/>
  <c r="B45" i="2"/>
  <c r="C45" i="2"/>
  <c r="D45" i="2"/>
  <c r="E45" i="2"/>
  <c r="M46" i="9"/>
  <c r="A46" i="4"/>
  <c r="E45" i="4"/>
  <c r="J45" i="1" s="1"/>
  <c r="C45" i="4"/>
  <c r="A46" i="7"/>
  <c r="E45" i="7"/>
  <c r="C45" i="7"/>
  <c r="A45" i="1"/>
  <c r="A45" i="2" s="1"/>
  <c r="J46" i="4"/>
  <c r="N45" i="4"/>
  <c r="L45" i="4"/>
  <c r="A49" i="5"/>
  <c r="E48" i="5"/>
  <c r="C48" i="5"/>
  <c r="G43" i="7"/>
  <c r="F43" i="7"/>
  <c r="J46" i="5"/>
  <c r="N45" i="5"/>
  <c r="L45" i="5"/>
  <c r="K44" i="8"/>
  <c r="I44" i="1"/>
  <c r="K44" i="5"/>
  <c r="M44" i="5" s="1"/>
  <c r="F42" i="8"/>
  <c r="G42" i="8"/>
  <c r="H42" i="8" s="1"/>
  <c r="D42" i="1" s="1"/>
  <c r="M43" i="8"/>
  <c r="P43" i="8" s="1"/>
  <c r="H42" i="4"/>
  <c r="J46" i="7"/>
  <c r="N45" i="7"/>
  <c r="L45" i="7"/>
  <c r="O43" i="4"/>
  <c r="Q43" i="4" s="1"/>
  <c r="A45" i="8"/>
  <c r="E44" i="8"/>
  <c r="C44" i="8"/>
  <c r="F43" i="5"/>
  <c r="G43" i="5"/>
  <c r="Q42" i="4"/>
  <c r="F42" i="1" s="1"/>
  <c r="K44" i="7"/>
  <c r="M44" i="7" s="1"/>
  <c r="K44" i="4"/>
  <c r="M44" i="4" s="1"/>
  <c r="P44" i="4" s="1"/>
  <c r="G44" i="1"/>
  <c r="B44" i="8"/>
  <c r="E44" i="1"/>
  <c r="B44" i="5"/>
  <c r="D44" i="5" s="1"/>
  <c r="D44" i="4"/>
  <c r="D44" i="7"/>
  <c r="O43" i="7"/>
  <c r="Q43" i="7" s="1"/>
  <c r="H42" i="7"/>
  <c r="D44" i="8" l="1"/>
  <c r="Q43" i="5"/>
  <c r="H43" i="5"/>
  <c r="H43" i="4"/>
  <c r="P44" i="5"/>
  <c r="O44" i="5"/>
  <c r="P44" i="7"/>
  <c r="O44" i="7"/>
  <c r="B45" i="7"/>
  <c r="D45" i="7" s="1"/>
  <c r="B45" i="4"/>
  <c r="D45" i="4" s="1"/>
  <c r="C45" i="1"/>
  <c r="J46" i="8"/>
  <c r="N45" i="8"/>
  <c r="L45" i="8"/>
  <c r="F44" i="8"/>
  <c r="G44" i="8"/>
  <c r="J47" i="5"/>
  <c r="N46" i="5"/>
  <c r="L46" i="5"/>
  <c r="A47" i="4"/>
  <c r="E46" i="4"/>
  <c r="J46" i="1" s="1"/>
  <c r="C46" i="4"/>
  <c r="O44" i="4"/>
  <c r="Q44" i="4" s="1"/>
  <c r="K45" i="8"/>
  <c r="K45" i="5"/>
  <c r="M45" i="5" s="1"/>
  <c r="I45" i="1"/>
  <c r="M44" i="8"/>
  <c r="P44" i="8" s="1"/>
  <c r="G44" i="7"/>
  <c r="F44" i="7"/>
  <c r="F44" i="4"/>
  <c r="G44" i="4"/>
  <c r="A46" i="8"/>
  <c r="E45" i="8"/>
  <c r="C45" i="8"/>
  <c r="J47" i="7"/>
  <c r="N46" i="7"/>
  <c r="L46" i="7"/>
  <c r="H43" i="7"/>
  <c r="A50" i="5"/>
  <c r="E49" i="5"/>
  <c r="C49" i="5"/>
  <c r="J47" i="4"/>
  <c r="N46" i="4"/>
  <c r="L46" i="4"/>
  <c r="A47" i="7"/>
  <c r="E46" i="7"/>
  <c r="C46" i="7"/>
  <c r="A46" i="1"/>
  <c r="A46" i="2" s="1"/>
  <c r="O43" i="8"/>
  <c r="Q43" i="8" s="1"/>
  <c r="H43" i="1" s="1"/>
  <c r="G44" i="5"/>
  <c r="F44" i="5"/>
  <c r="F43" i="1"/>
  <c r="B42" i="1"/>
  <c r="K45" i="7"/>
  <c r="M45" i="7" s="1"/>
  <c r="K45" i="4"/>
  <c r="M45" i="4" s="1"/>
  <c r="G45" i="1"/>
  <c r="B45" i="8"/>
  <c r="B45" i="5"/>
  <c r="D45" i="5" s="1"/>
  <c r="E45" i="1"/>
  <c r="H48" i="9"/>
  <c r="B46" i="2"/>
  <c r="C46" i="2"/>
  <c r="M47" i="9"/>
  <c r="D46" i="2"/>
  <c r="E46" i="2"/>
  <c r="H43" i="8"/>
  <c r="D43" i="1" s="1"/>
  <c r="O44" i="8"/>
  <c r="Q44" i="8" s="1"/>
  <c r="B43" i="1" l="1"/>
  <c r="M45" i="8"/>
  <c r="P45" i="8" s="1"/>
  <c r="Q44" i="5"/>
  <c r="Q44" i="7"/>
  <c r="F44" i="1" s="1"/>
  <c r="P45" i="7"/>
  <c r="O45" i="7"/>
  <c r="F45" i="4"/>
  <c r="G45" i="4"/>
  <c r="P45" i="5"/>
  <c r="O45" i="5"/>
  <c r="P45" i="4"/>
  <c r="O45" i="4"/>
  <c r="B46" i="8"/>
  <c r="B46" i="5"/>
  <c r="D46" i="5" s="1"/>
  <c r="E46" i="1"/>
  <c r="D47" i="2"/>
  <c r="E47" i="2"/>
  <c r="M48" i="9"/>
  <c r="H49" i="9"/>
  <c r="B47" i="2"/>
  <c r="C47" i="2"/>
  <c r="F45" i="5"/>
  <c r="G45" i="5"/>
  <c r="M46" i="4"/>
  <c r="P46" i="4" s="1"/>
  <c r="H44" i="1"/>
  <c r="K46" i="7"/>
  <c r="M46" i="7" s="1"/>
  <c r="K46" i="4"/>
  <c r="G46" i="1"/>
  <c r="H44" i="5"/>
  <c r="J48" i="4"/>
  <c r="N47" i="4"/>
  <c r="L47" i="4"/>
  <c r="J48" i="7"/>
  <c r="N47" i="7"/>
  <c r="L47" i="7"/>
  <c r="H44" i="7"/>
  <c r="A48" i="4"/>
  <c r="E47" i="4"/>
  <c r="C47" i="4"/>
  <c r="H44" i="8"/>
  <c r="J47" i="8"/>
  <c r="N46" i="8"/>
  <c r="L46" i="8"/>
  <c r="A48" i="7"/>
  <c r="E47" i="7"/>
  <c r="C47" i="7"/>
  <c r="A47" i="1"/>
  <c r="A47" i="2" s="1"/>
  <c r="D45" i="8"/>
  <c r="H44" i="4"/>
  <c r="B46" i="7"/>
  <c r="B46" i="4"/>
  <c r="D46" i="4" s="1"/>
  <c r="C46" i="1"/>
  <c r="K46" i="8"/>
  <c r="K46" i="5"/>
  <c r="M46" i="5" s="1"/>
  <c r="I46" i="1"/>
  <c r="D46" i="7"/>
  <c r="A51" i="5"/>
  <c r="E50" i="5"/>
  <c r="C50" i="5"/>
  <c r="A47" i="8"/>
  <c r="E46" i="8"/>
  <c r="C46" i="8"/>
  <c r="G45" i="7"/>
  <c r="F45" i="7"/>
  <c r="J48" i="5"/>
  <c r="N47" i="5"/>
  <c r="L47" i="5"/>
  <c r="O45" i="8"/>
  <c r="Q45" i="8" s="1"/>
  <c r="H45" i="5" l="1"/>
  <c r="Q45" i="4"/>
  <c r="H45" i="4"/>
  <c r="D46" i="8"/>
  <c r="F46" i="8" s="1"/>
  <c r="Q45" i="5"/>
  <c r="H45" i="1" s="1"/>
  <c r="Q45" i="7"/>
  <c r="F45" i="1" s="1"/>
  <c r="B44" i="1"/>
  <c r="D44" i="1"/>
  <c r="P46" i="5"/>
  <c r="O46" i="5"/>
  <c r="F46" i="4"/>
  <c r="G46" i="4"/>
  <c r="P46" i="7"/>
  <c r="O46" i="7"/>
  <c r="K47" i="8"/>
  <c r="K47" i="5"/>
  <c r="M47" i="5" s="1"/>
  <c r="P47" i="5" s="1"/>
  <c r="I47" i="1"/>
  <c r="K47" i="4"/>
  <c r="G47" i="1"/>
  <c r="K47" i="7"/>
  <c r="M47" i="7" s="1"/>
  <c r="J49" i="5"/>
  <c r="N48" i="5"/>
  <c r="L48" i="5"/>
  <c r="F45" i="8"/>
  <c r="G45" i="8"/>
  <c r="J48" i="8"/>
  <c r="N47" i="8"/>
  <c r="L47" i="8"/>
  <c r="M47" i="8" s="1"/>
  <c r="P47" i="8" s="1"/>
  <c r="A49" i="4"/>
  <c r="E48" i="4"/>
  <c r="C48" i="4"/>
  <c r="J49" i="7"/>
  <c r="N48" i="7"/>
  <c r="L48" i="7"/>
  <c r="A48" i="8"/>
  <c r="E47" i="8"/>
  <c r="C47" i="8"/>
  <c r="A52" i="5"/>
  <c r="E51" i="5"/>
  <c r="C51" i="5"/>
  <c r="A49" i="7"/>
  <c r="E48" i="7"/>
  <c r="C48" i="7"/>
  <c r="A48" i="1"/>
  <c r="A48" i="2" s="1"/>
  <c r="M47" i="4"/>
  <c r="P47" i="4" s="1"/>
  <c r="H45" i="7"/>
  <c r="O46" i="4"/>
  <c r="Q46" i="4" s="1"/>
  <c r="M46" i="8"/>
  <c r="P46" i="8" s="1"/>
  <c r="G46" i="5"/>
  <c r="F46" i="5"/>
  <c r="B47" i="8"/>
  <c r="B47" i="5"/>
  <c r="D47" i="5" s="1"/>
  <c r="E47" i="1"/>
  <c r="G46" i="8"/>
  <c r="G46" i="7"/>
  <c r="F46" i="7"/>
  <c r="J47" i="1"/>
  <c r="L48" i="4"/>
  <c r="J49" i="4"/>
  <c r="N48" i="4"/>
  <c r="B47" i="7"/>
  <c r="D47" i="7" s="1"/>
  <c r="B47" i="4"/>
  <c r="D47" i="4" s="1"/>
  <c r="C47" i="1"/>
  <c r="D48" i="2"/>
  <c r="E48" i="2"/>
  <c r="M49" i="9"/>
  <c r="B48" i="2"/>
  <c r="H50" i="9"/>
  <c r="C48" i="2"/>
  <c r="B45" i="1" l="1"/>
  <c r="H46" i="4"/>
  <c r="H46" i="8"/>
  <c r="Q46" i="7"/>
  <c r="F46" i="1" s="1"/>
  <c r="Q46" i="5"/>
  <c r="O46" i="8"/>
  <c r="Q46" i="8" s="1"/>
  <c r="O47" i="4"/>
  <c r="Q47" i="4" s="1"/>
  <c r="P47" i="7"/>
  <c r="O47" i="7"/>
  <c r="L49" i="4"/>
  <c r="J50" i="4"/>
  <c r="N49" i="4"/>
  <c r="F47" i="4"/>
  <c r="G47" i="4"/>
  <c r="A49" i="8"/>
  <c r="E48" i="8"/>
  <c r="C48" i="8"/>
  <c r="K48" i="8"/>
  <c r="K48" i="5"/>
  <c r="M48" i="5" s="1"/>
  <c r="I48" i="1"/>
  <c r="G47" i="7"/>
  <c r="F47" i="7"/>
  <c r="G47" i="5"/>
  <c r="F47" i="5"/>
  <c r="H46" i="5"/>
  <c r="A53" i="5"/>
  <c r="E52" i="5"/>
  <c r="C52" i="5"/>
  <c r="O47" i="8"/>
  <c r="Q47" i="8" s="1"/>
  <c r="J50" i="7"/>
  <c r="N49" i="7"/>
  <c r="L49" i="7"/>
  <c r="B48" i="8"/>
  <c r="B48" i="5"/>
  <c r="D48" i="5" s="1"/>
  <c r="E48" i="1"/>
  <c r="A50" i="7"/>
  <c r="E49" i="7"/>
  <c r="C49" i="7"/>
  <c r="A49" i="1"/>
  <c r="A49" i="2" s="1"/>
  <c r="D47" i="8"/>
  <c r="J48" i="1"/>
  <c r="J49" i="8"/>
  <c r="N48" i="8"/>
  <c r="L48" i="8"/>
  <c r="K48" i="7"/>
  <c r="M48" i="7" s="1"/>
  <c r="K48" i="4"/>
  <c r="M48" i="4" s="1"/>
  <c r="G48" i="1"/>
  <c r="H51" i="9"/>
  <c r="B49" i="2"/>
  <c r="C49" i="2"/>
  <c r="D49" i="2"/>
  <c r="E49" i="2"/>
  <c r="M50" i="9"/>
  <c r="B48" i="7"/>
  <c r="D48" i="7" s="1"/>
  <c r="B48" i="4"/>
  <c r="D48" i="4" s="1"/>
  <c r="C48" i="1"/>
  <c r="H46" i="7"/>
  <c r="B46" i="1" s="1"/>
  <c r="O47" i="5"/>
  <c r="Q47" i="5" s="1"/>
  <c r="C49" i="4"/>
  <c r="A50" i="4"/>
  <c r="E49" i="4"/>
  <c r="J49" i="1" s="1"/>
  <c r="H45" i="8"/>
  <c r="D45" i="1" s="1"/>
  <c r="J50" i="5"/>
  <c r="N49" i="5"/>
  <c r="L49" i="5"/>
  <c r="H46" i="1" l="1"/>
  <c r="D46" i="1"/>
  <c r="H47" i="4"/>
  <c r="H47" i="5"/>
  <c r="P48" i="5"/>
  <c r="O48" i="5"/>
  <c r="P48" i="7"/>
  <c r="O48" i="7"/>
  <c r="G48" i="7"/>
  <c r="F48" i="7"/>
  <c r="P48" i="4"/>
  <c r="O48" i="4"/>
  <c r="J51" i="5"/>
  <c r="N50" i="5"/>
  <c r="L50" i="5"/>
  <c r="K49" i="8"/>
  <c r="K49" i="5"/>
  <c r="M49" i="5" s="1"/>
  <c r="I49" i="1"/>
  <c r="K49" i="7"/>
  <c r="M49" i="7" s="1"/>
  <c r="P49" i="7" s="1"/>
  <c r="K49" i="4"/>
  <c r="M49" i="4" s="1"/>
  <c r="P49" i="4" s="1"/>
  <c r="G49" i="1"/>
  <c r="B49" i="8"/>
  <c r="B49" i="5"/>
  <c r="D49" i="5" s="1"/>
  <c r="E49" i="1"/>
  <c r="H52" i="9"/>
  <c r="B50" i="2"/>
  <c r="C50" i="2"/>
  <c r="D50" i="2"/>
  <c r="M51" i="9"/>
  <c r="E50" i="2"/>
  <c r="M48" i="8"/>
  <c r="P48" i="8" s="1"/>
  <c r="F48" i="5"/>
  <c r="G48" i="5"/>
  <c r="J51" i="7"/>
  <c r="N50" i="7"/>
  <c r="L50" i="7"/>
  <c r="D48" i="8"/>
  <c r="Q47" i="7"/>
  <c r="F47" i="1" s="1"/>
  <c r="J50" i="8"/>
  <c r="N49" i="8"/>
  <c r="L49" i="8"/>
  <c r="A54" i="5"/>
  <c r="E53" i="5"/>
  <c r="C53" i="5"/>
  <c r="A50" i="8"/>
  <c r="E49" i="8"/>
  <c r="C49" i="8"/>
  <c r="D49" i="8" s="1"/>
  <c r="L50" i="4"/>
  <c r="J51" i="4"/>
  <c r="N50" i="4"/>
  <c r="F48" i="4"/>
  <c r="G48" i="4"/>
  <c r="H47" i="7"/>
  <c r="C50" i="4"/>
  <c r="A51" i="4"/>
  <c r="E50" i="4"/>
  <c r="H47" i="1"/>
  <c r="B49" i="7"/>
  <c r="D49" i="7" s="1"/>
  <c r="B49" i="4"/>
  <c r="D49" i="4" s="1"/>
  <c r="C49" i="1"/>
  <c r="F47" i="8"/>
  <c r="G47" i="8"/>
  <c r="A51" i="7"/>
  <c r="E50" i="7"/>
  <c r="C50" i="7"/>
  <c r="A50" i="1"/>
  <c r="A50" i="2" s="1"/>
  <c r="B47" i="1" l="1"/>
  <c r="M49" i="8"/>
  <c r="P49" i="8" s="1"/>
  <c r="H48" i="5"/>
  <c r="P49" i="5"/>
  <c r="O49" i="5"/>
  <c r="H47" i="8"/>
  <c r="D47" i="1" s="1"/>
  <c r="Q48" i="5"/>
  <c r="Q48" i="4"/>
  <c r="F48" i="1" s="1"/>
  <c r="Q48" i="7"/>
  <c r="G49" i="4"/>
  <c r="F49" i="4"/>
  <c r="G49" i="7"/>
  <c r="H49" i="7" s="1"/>
  <c r="F49" i="7"/>
  <c r="B50" i="8"/>
  <c r="B50" i="5"/>
  <c r="D50" i="5" s="1"/>
  <c r="E50" i="1"/>
  <c r="D51" i="2"/>
  <c r="E51" i="2"/>
  <c r="M52" i="9"/>
  <c r="H53" i="9"/>
  <c r="B51" i="2"/>
  <c r="C51" i="2"/>
  <c r="F49" i="5"/>
  <c r="G49" i="5"/>
  <c r="B50" i="7"/>
  <c r="B50" i="4"/>
  <c r="D50" i="4" s="1"/>
  <c r="C50" i="1"/>
  <c r="K50" i="8"/>
  <c r="K50" i="5"/>
  <c r="M50" i="5" s="1"/>
  <c r="P50" i="5" s="1"/>
  <c r="I50" i="1"/>
  <c r="C51" i="4"/>
  <c r="A52" i="4"/>
  <c r="E51" i="4"/>
  <c r="A51" i="8"/>
  <c r="E50" i="8"/>
  <c r="C50" i="8"/>
  <c r="D50" i="8" s="1"/>
  <c r="D50" i="7"/>
  <c r="O49" i="7"/>
  <c r="Q49" i="7" s="1"/>
  <c r="J52" i="7"/>
  <c r="N51" i="7"/>
  <c r="L51" i="7"/>
  <c r="O49" i="8"/>
  <c r="Q49" i="8" s="1"/>
  <c r="K50" i="7"/>
  <c r="K50" i="4"/>
  <c r="M50" i="4" s="1"/>
  <c r="P50" i="4" s="1"/>
  <c r="G50" i="1"/>
  <c r="L51" i="4"/>
  <c r="J52" i="4"/>
  <c r="N51" i="4"/>
  <c r="F48" i="8"/>
  <c r="G48" i="8"/>
  <c r="O49" i="4"/>
  <c r="Q49" i="4" s="1"/>
  <c r="O48" i="8"/>
  <c r="Q48" i="8" s="1"/>
  <c r="H48" i="1" s="1"/>
  <c r="F49" i="8"/>
  <c r="G49" i="8"/>
  <c r="A52" i="7"/>
  <c r="E51" i="7"/>
  <c r="C51" i="7"/>
  <c r="A51" i="1"/>
  <c r="A51" i="2" s="1"/>
  <c r="J50" i="1"/>
  <c r="H48" i="4"/>
  <c r="A55" i="5"/>
  <c r="E54" i="5"/>
  <c r="C54" i="5"/>
  <c r="J51" i="8"/>
  <c r="N50" i="8"/>
  <c r="L50" i="8"/>
  <c r="M50" i="7"/>
  <c r="P50" i="7" s="1"/>
  <c r="J52" i="5"/>
  <c r="N51" i="5"/>
  <c r="L51" i="5"/>
  <c r="H48" i="7"/>
  <c r="H49" i="1" l="1"/>
  <c r="Q49" i="5"/>
  <c r="M50" i="8"/>
  <c r="P50" i="8" s="1"/>
  <c r="H49" i="8"/>
  <c r="F49" i="1"/>
  <c r="A56" i="5"/>
  <c r="E55" i="5"/>
  <c r="C55" i="5"/>
  <c r="G50" i="7"/>
  <c r="F50" i="7"/>
  <c r="A52" i="8"/>
  <c r="E51" i="8"/>
  <c r="C51" i="8"/>
  <c r="B48" i="1"/>
  <c r="O50" i="5"/>
  <c r="Q50" i="5" s="1"/>
  <c r="J53" i="7"/>
  <c r="N52" i="7"/>
  <c r="L52" i="7"/>
  <c r="F50" i="8"/>
  <c r="G50" i="8"/>
  <c r="C52" i="4"/>
  <c r="A53" i="4"/>
  <c r="E52" i="4"/>
  <c r="J52" i="1" s="1"/>
  <c r="K51" i="8"/>
  <c r="K51" i="5"/>
  <c r="M51" i="5" s="1"/>
  <c r="P51" i="5" s="1"/>
  <c r="I51" i="1"/>
  <c r="B51" i="8"/>
  <c r="B51" i="5"/>
  <c r="D51" i="5" s="1"/>
  <c r="E51" i="1"/>
  <c r="A53" i="7"/>
  <c r="E52" i="7"/>
  <c r="C52" i="7"/>
  <c r="A52" i="1"/>
  <c r="A52" i="2" s="1"/>
  <c r="L52" i="4"/>
  <c r="J53" i="4"/>
  <c r="N52" i="4"/>
  <c r="H49" i="5"/>
  <c r="K51" i="4"/>
  <c r="M51" i="4" s="1"/>
  <c r="K51" i="7"/>
  <c r="M51" i="7" s="1"/>
  <c r="P51" i="7" s="1"/>
  <c r="G51" i="1"/>
  <c r="G50" i="5"/>
  <c r="F50" i="5"/>
  <c r="J53" i="5"/>
  <c r="N52" i="5"/>
  <c r="L52" i="5"/>
  <c r="J52" i="8"/>
  <c r="N51" i="8"/>
  <c r="L51" i="8"/>
  <c r="M51" i="8" s="1"/>
  <c r="P51" i="8" s="1"/>
  <c r="O50" i="4"/>
  <c r="Q50" i="4" s="1"/>
  <c r="H48" i="8"/>
  <c r="D48" i="1" s="1"/>
  <c r="G50" i="4"/>
  <c r="F50" i="4"/>
  <c r="O50" i="7"/>
  <c r="Q50" i="7" s="1"/>
  <c r="J51" i="1"/>
  <c r="B51" i="7"/>
  <c r="D51" i="7" s="1"/>
  <c r="B51" i="4"/>
  <c r="D51" i="4" s="1"/>
  <c r="C51" i="1"/>
  <c r="D52" i="2"/>
  <c r="E52" i="2"/>
  <c r="M53" i="9"/>
  <c r="H54" i="9"/>
  <c r="B52" i="2"/>
  <c r="C52" i="2"/>
  <c r="H49" i="4"/>
  <c r="B49" i="1" s="1"/>
  <c r="D49" i="1" l="1"/>
  <c r="O50" i="8"/>
  <c r="Q50" i="8" s="1"/>
  <c r="H50" i="1" s="1"/>
  <c r="H50" i="4"/>
  <c r="H50" i="7"/>
  <c r="F50" i="1"/>
  <c r="H50" i="5"/>
  <c r="P51" i="4"/>
  <c r="O51" i="4"/>
  <c r="G51" i="7"/>
  <c r="F51" i="7"/>
  <c r="K52" i="8"/>
  <c r="K52" i="5"/>
  <c r="M52" i="5" s="1"/>
  <c r="I52" i="1"/>
  <c r="O51" i="7"/>
  <c r="Q51" i="7" s="1"/>
  <c r="J53" i="8"/>
  <c r="N52" i="8"/>
  <c r="L52" i="8"/>
  <c r="L53" i="4"/>
  <c r="J54" i="4"/>
  <c r="N53" i="4"/>
  <c r="G51" i="5"/>
  <c r="H51" i="5" s="1"/>
  <c r="F51" i="5"/>
  <c r="H50" i="8"/>
  <c r="J54" i="7"/>
  <c r="N53" i="7"/>
  <c r="L53" i="7"/>
  <c r="K52" i="7"/>
  <c r="M52" i="7" s="1"/>
  <c r="K52" i="4"/>
  <c r="M52" i="4" s="1"/>
  <c r="P52" i="4" s="1"/>
  <c r="G52" i="1"/>
  <c r="B52" i="8"/>
  <c r="B52" i="5"/>
  <c r="D52" i="5" s="1"/>
  <c r="E52" i="1"/>
  <c r="A54" i="7"/>
  <c r="E53" i="7"/>
  <c r="C53" i="7"/>
  <c r="A53" i="1"/>
  <c r="A53" i="2" s="1"/>
  <c r="D51" i="8"/>
  <c r="B52" i="7"/>
  <c r="B52" i="4"/>
  <c r="C52" i="1"/>
  <c r="G51" i="4"/>
  <c r="F51" i="4"/>
  <c r="C53" i="4"/>
  <c r="A54" i="4"/>
  <c r="E53" i="4"/>
  <c r="J53" i="1" s="1"/>
  <c r="A57" i="5"/>
  <c r="E56" i="5"/>
  <c r="C56" i="5"/>
  <c r="H55" i="9"/>
  <c r="B53" i="2"/>
  <c r="C53" i="2"/>
  <c r="D53" i="2"/>
  <c r="E53" i="2"/>
  <c r="M54" i="9"/>
  <c r="O51" i="8"/>
  <c r="Q51" i="8" s="1"/>
  <c r="J54" i="5"/>
  <c r="N53" i="5"/>
  <c r="L53" i="5"/>
  <c r="D52" i="7"/>
  <c r="D52" i="4"/>
  <c r="A53" i="8"/>
  <c r="E52" i="8"/>
  <c r="C52" i="8"/>
  <c r="D52" i="8" s="1"/>
  <c r="O51" i="5"/>
  <c r="Q51" i="5" s="1"/>
  <c r="H51" i="7" l="1"/>
  <c r="O52" i="4"/>
  <c r="Q52" i="4" s="1"/>
  <c r="D50" i="1"/>
  <c r="M52" i="8"/>
  <c r="P52" i="8" s="1"/>
  <c r="Q51" i="4"/>
  <c r="F51" i="1" s="1"/>
  <c r="H51" i="1"/>
  <c r="B50" i="1"/>
  <c r="P52" i="5"/>
  <c r="O52" i="5"/>
  <c r="Q52" i="5" s="1"/>
  <c r="P52" i="7"/>
  <c r="O52" i="7"/>
  <c r="A58" i="5"/>
  <c r="E57" i="5"/>
  <c r="C57" i="5"/>
  <c r="F52" i="5"/>
  <c r="G52" i="5"/>
  <c r="J55" i="7"/>
  <c r="N54" i="7"/>
  <c r="L54" i="7"/>
  <c r="F52" i="8"/>
  <c r="G52" i="8"/>
  <c r="G52" i="4"/>
  <c r="F52" i="4"/>
  <c r="G52" i="7"/>
  <c r="F52" i="7"/>
  <c r="J55" i="5"/>
  <c r="N54" i="5"/>
  <c r="L54" i="5"/>
  <c r="B53" i="7"/>
  <c r="B53" i="4"/>
  <c r="D53" i="4" s="1"/>
  <c r="C53" i="1"/>
  <c r="H51" i="4"/>
  <c r="B51" i="1" s="1"/>
  <c r="K53" i="8"/>
  <c r="K53" i="5"/>
  <c r="M53" i="5" s="1"/>
  <c r="I53" i="1"/>
  <c r="A54" i="8"/>
  <c r="E53" i="8"/>
  <c r="C53" i="8"/>
  <c r="C54" i="4"/>
  <c r="A55" i="4"/>
  <c r="E54" i="4"/>
  <c r="F51" i="8"/>
  <c r="G51" i="8"/>
  <c r="A55" i="7"/>
  <c r="E54" i="7"/>
  <c r="C54" i="7"/>
  <c r="A54" i="1"/>
  <c r="A54" i="2" s="1"/>
  <c r="K53" i="7"/>
  <c r="M53" i="7" s="1"/>
  <c r="K53" i="4"/>
  <c r="M53" i="4" s="1"/>
  <c r="G53" i="1"/>
  <c r="B53" i="8"/>
  <c r="B53" i="5"/>
  <c r="D53" i="5" s="1"/>
  <c r="E53" i="1"/>
  <c r="H56" i="9"/>
  <c r="B54" i="2"/>
  <c r="C54" i="2"/>
  <c r="M55" i="9"/>
  <c r="D54" i="2"/>
  <c r="E54" i="2"/>
  <c r="D53" i="7"/>
  <c r="L54" i="4"/>
  <c r="J55" i="4"/>
  <c r="N54" i="4"/>
  <c r="J54" i="8"/>
  <c r="N53" i="8"/>
  <c r="L53" i="8"/>
  <c r="H52" i="4" l="1"/>
  <c r="M53" i="8"/>
  <c r="P53" i="8" s="1"/>
  <c r="O52" i="8"/>
  <c r="Q52" i="8" s="1"/>
  <c r="H52" i="1" s="1"/>
  <c r="Q52" i="7"/>
  <c r="F52" i="1" s="1"/>
  <c r="P53" i="4"/>
  <c r="O53" i="4"/>
  <c r="P53" i="5"/>
  <c r="O53" i="5"/>
  <c r="G53" i="4"/>
  <c r="F53" i="4"/>
  <c r="P53" i="7"/>
  <c r="O53" i="7"/>
  <c r="B54" i="8"/>
  <c r="B54" i="5"/>
  <c r="D54" i="5" s="1"/>
  <c r="E54" i="1"/>
  <c r="O53" i="8"/>
  <c r="Q53" i="8" s="1"/>
  <c r="H51" i="8"/>
  <c r="D51" i="1" s="1"/>
  <c r="A55" i="8"/>
  <c r="E54" i="8"/>
  <c r="C54" i="8"/>
  <c r="J56" i="7"/>
  <c r="N55" i="7"/>
  <c r="L55" i="7"/>
  <c r="J56" i="5"/>
  <c r="N55" i="5"/>
  <c r="L55" i="5"/>
  <c r="H52" i="5"/>
  <c r="J55" i="8"/>
  <c r="N54" i="8"/>
  <c r="L54" i="8"/>
  <c r="G53" i="7"/>
  <c r="F53" i="7"/>
  <c r="D55" i="2"/>
  <c r="E55" i="2"/>
  <c r="M56" i="9"/>
  <c r="H57" i="9"/>
  <c r="B55" i="2"/>
  <c r="C55" i="2"/>
  <c r="F53" i="5"/>
  <c r="G53" i="5"/>
  <c r="H53" i="5" s="1"/>
  <c r="B54" i="7"/>
  <c r="D54" i="7" s="1"/>
  <c r="B54" i="4"/>
  <c r="D54" i="4" s="1"/>
  <c r="C54" i="1"/>
  <c r="K54" i="8"/>
  <c r="K54" i="5"/>
  <c r="I54" i="1"/>
  <c r="J54" i="1"/>
  <c r="D53" i="8"/>
  <c r="A59" i="5"/>
  <c r="E58" i="5"/>
  <c r="C58" i="5"/>
  <c r="L55" i="4"/>
  <c r="J56" i="4"/>
  <c r="N55" i="4"/>
  <c r="K54" i="4"/>
  <c r="M54" i="4" s="1"/>
  <c r="K54" i="7"/>
  <c r="M54" i="7" s="1"/>
  <c r="G54" i="1"/>
  <c r="A56" i="7"/>
  <c r="E55" i="7"/>
  <c r="C55" i="7"/>
  <c r="A55" i="1"/>
  <c r="A55" i="2" s="1"/>
  <c r="C55" i="4"/>
  <c r="A56" i="4"/>
  <c r="E55" i="4"/>
  <c r="J55" i="1" s="1"/>
  <c r="M54" i="5"/>
  <c r="P54" i="5" s="1"/>
  <c r="H52" i="7"/>
  <c r="B52" i="1" s="1"/>
  <c r="H52" i="8"/>
  <c r="D54" i="8" l="1"/>
  <c r="F54" i="8" s="1"/>
  <c r="Q53" i="4"/>
  <c r="H53" i="7"/>
  <c r="P54" i="4"/>
  <c r="O54" i="4"/>
  <c r="Q54" i="4" s="1"/>
  <c r="G54" i="4"/>
  <c r="F54" i="4"/>
  <c r="P54" i="7"/>
  <c r="O54" i="7"/>
  <c r="Q54" i="7" s="1"/>
  <c r="A60" i="5"/>
  <c r="E59" i="5"/>
  <c r="C59" i="5"/>
  <c r="K55" i="7"/>
  <c r="K55" i="4"/>
  <c r="M55" i="4" s="1"/>
  <c r="P55" i="4" s="1"/>
  <c r="G55" i="1"/>
  <c r="J56" i="8"/>
  <c r="N55" i="8"/>
  <c r="L55" i="8"/>
  <c r="J57" i="5"/>
  <c r="N56" i="5"/>
  <c r="L56" i="5"/>
  <c r="J57" i="7"/>
  <c r="N56" i="7"/>
  <c r="L56" i="7"/>
  <c r="A56" i="8"/>
  <c r="E55" i="8"/>
  <c r="C55" i="8"/>
  <c r="Q53" i="7"/>
  <c r="F53" i="1" s="1"/>
  <c r="Q53" i="5"/>
  <c r="H53" i="1" s="1"/>
  <c r="A57" i="7"/>
  <c r="E56" i="7"/>
  <c r="C56" i="7"/>
  <c r="A56" i="1"/>
  <c r="A56" i="2" s="1"/>
  <c r="F53" i="8"/>
  <c r="G53" i="8"/>
  <c r="B55" i="8"/>
  <c r="B55" i="5"/>
  <c r="D55" i="5" s="1"/>
  <c r="E55" i="1"/>
  <c r="C56" i="4"/>
  <c r="A57" i="4"/>
  <c r="E56" i="4"/>
  <c r="J56" i="1" s="1"/>
  <c r="D52" i="1"/>
  <c r="O54" i="5"/>
  <c r="Q54" i="5" s="1"/>
  <c r="B55" i="7"/>
  <c r="D55" i="7" s="1"/>
  <c r="B55" i="4"/>
  <c r="D55" i="4" s="1"/>
  <c r="C55" i="1"/>
  <c r="D56" i="2"/>
  <c r="E56" i="2"/>
  <c r="M57" i="9"/>
  <c r="C56" i="2"/>
  <c r="H58" i="9"/>
  <c r="B56" i="2"/>
  <c r="M54" i="8"/>
  <c r="P54" i="8" s="1"/>
  <c r="M55" i="7"/>
  <c r="P55" i="7" s="1"/>
  <c r="F54" i="5"/>
  <c r="G54" i="5"/>
  <c r="H54" i="5" s="1"/>
  <c r="L56" i="4"/>
  <c r="J57" i="4"/>
  <c r="N56" i="4"/>
  <c r="G54" i="7"/>
  <c r="F54" i="7"/>
  <c r="K55" i="8"/>
  <c r="K55" i="5"/>
  <c r="M55" i="5" s="1"/>
  <c r="I55" i="1"/>
  <c r="O54" i="8"/>
  <c r="Q54" i="8" s="1"/>
  <c r="H53" i="4"/>
  <c r="B53" i="1" s="1"/>
  <c r="G54" i="8" l="1"/>
  <c r="H54" i="7"/>
  <c r="H53" i="8"/>
  <c r="D53" i="1" s="1"/>
  <c r="H54" i="4"/>
  <c r="H54" i="8"/>
  <c r="D54" i="1" s="1"/>
  <c r="P55" i="5"/>
  <c r="O55" i="5"/>
  <c r="Q55" i="5" s="1"/>
  <c r="G55" i="4"/>
  <c r="F55" i="4"/>
  <c r="G55" i="7"/>
  <c r="F55" i="7"/>
  <c r="K56" i="8"/>
  <c r="K56" i="5"/>
  <c r="I56" i="1"/>
  <c r="F55" i="5"/>
  <c r="G55" i="5"/>
  <c r="O55" i="4"/>
  <c r="Q55" i="4" s="1"/>
  <c r="A58" i="7"/>
  <c r="E57" i="7"/>
  <c r="C57" i="7"/>
  <c r="A57" i="1"/>
  <c r="A57" i="2" s="1"/>
  <c r="D55" i="8"/>
  <c r="J58" i="5"/>
  <c r="N57" i="5"/>
  <c r="L57" i="5"/>
  <c r="J58" i="7"/>
  <c r="N57" i="7"/>
  <c r="L57" i="7"/>
  <c r="M55" i="8"/>
  <c r="P55" i="8" s="1"/>
  <c r="A61" i="5"/>
  <c r="E60" i="5"/>
  <c r="C60" i="5"/>
  <c r="B54" i="1"/>
  <c r="B56" i="8"/>
  <c r="B56" i="5"/>
  <c r="D56" i="5" s="1"/>
  <c r="E56" i="1"/>
  <c r="O55" i="7"/>
  <c r="Q55" i="7" s="1"/>
  <c r="H59" i="9"/>
  <c r="B57" i="2"/>
  <c r="C57" i="2"/>
  <c r="D57" i="2"/>
  <c r="E57" i="2"/>
  <c r="M58" i="9"/>
  <c r="B56" i="7"/>
  <c r="D56" i="7" s="1"/>
  <c r="B56" i="4"/>
  <c r="D56" i="4" s="1"/>
  <c r="C56" i="1"/>
  <c r="H54" i="1"/>
  <c r="C57" i="4"/>
  <c r="A58" i="4"/>
  <c r="E57" i="4"/>
  <c r="J57" i="1" s="1"/>
  <c r="A57" i="8"/>
  <c r="E56" i="8"/>
  <c r="C56" i="8"/>
  <c r="D56" i="8" s="1"/>
  <c r="M56" i="5"/>
  <c r="P56" i="5" s="1"/>
  <c r="O55" i="8"/>
  <c r="Q55" i="8" s="1"/>
  <c r="F54" i="1"/>
  <c r="K56" i="7"/>
  <c r="M56" i="7" s="1"/>
  <c r="K56" i="4"/>
  <c r="M56" i="4" s="1"/>
  <c r="G56" i="1"/>
  <c r="L57" i="4"/>
  <c r="J58" i="4"/>
  <c r="N57" i="4"/>
  <c r="J57" i="8"/>
  <c r="N56" i="8"/>
  <c r="L56" i="8"/>
  <c r="M56" i="8" s="1"/>
  <c r="P56" i="8" s="1"/>
  <c r="O56" i="8" l="1"/>
  <c r="Q56" i="8" s="1"/>
  <c r="H55" i="4"/>
  <c r="G56" i="7"/>
  <c r="F56" i="7"/>
  <c r="P56" i="7"/>
  <c r="O56" i="7"/>
  <c r="P56" i="4"/>
  <c r="O56" i="4"/>
  <c r="G56" i="4"/>
  <c r="F56" i="4"/>
  <c r="A58" i="8"/>
  <c r="E57" i="8"/>
  <c r="C57" i="8"/>
  <c r="A59" i="7"/>
  <c r="E58" i="7"/>
  <c r="C58" i="7"/>
  <c r="A58" i="1"/>
  <c r="A58" i="2" s="1"/>
  <c r="H55" i="1"/>
  <c r="J58" i="8"/>
  <c r="N57" i="8"/>
  <c r="L57" i="8"/>
  <c r="K57" i="8"/>
  <c r="K57" i="5"/>
  <c r="M57" i="5" s="1"/>
  <c r="I57" i="1"/>
  <c r="B57" i="8"/>
  <c r="B57" i="5"/>
  <c r="D57" i="5" s="1"/>
  <c r="E57" i="1"/>
  <c r="H60" i="9"/>
  <c r="B58" i="2"/>
  <c r="C58" i="2"/>
  <c r="E58" i="2"/>
  <c r="M59" i="9"/>
  <c r="D58" i="2"/>
  <c r="F56" i="5"/>
  <c r="G56" i="5"/>
  <c r="J59" i="5"/>
  <c r="N58" i="5"/>
  <c r="L58" i="5"/>
  <c r="H55" i="5"/>
  <c r="K57" i="7"/>
  <c r="M57" i="7" s="1"/>
  <c r="K57" i="4"/>
  <c r="G57" i="1"/>
  <c r="O56" i="5"/>
  <c r="Q56" i="5" s="1"/>
  <c r="H56" i="1" s="1"/>
  <c r="L58" i="4"/>
  <c r="J59" i="4"/>
  <c r="N58" i="4"/>
  <c r="F56" i="8"/>
  <c r="G56" i="8"/>
  <c r="M57" i="4"/>
  <c r="P57" i="4" s="1"/>
  <c r="C58" i="4"/>
  <c r="A59" i="4"/>
  <c r="E58" i="4"/>
  <c r="J58" i="1" s="1"/>
  <c r="B57" i="7"/>
  <c r="D57" i="7" s="1"/>
  <c r="B57" i="4"/>
  <c r="D57" i="4" s="1"/>
  <c r="C57" i="1"/>
  <c r="A62" i="5"/>
  <c r="E61" i="5"/>
  <c r="C61" i="5"/>
  <c r="J59" i="7"/>
  <c r="N58" i="7"/>
  <c r="L58" i="7"/>
  <c r="F55" i="8"/>
  <c r="G55" i="8"/>
  <c r="H55" i="8" s="1"/>
  <c r="F55" i="1"/>
  <c r="H55" i="7"/>
  <c r="B55" i="1" s="1"/>
  <c r="H56" i="8" l="1"/>
  <c r="Q56" i="7"/>
  <c r="Q56" i="4"/>
  <c r="O57" i="4"/>
  <c r="Q57" i="4" s="1"/>
  <c r="G57" i="4"/>
  <c r="F57" i="4"/>
  <c r="G57" i="7"/>
  <c r="F57" i="7"/>
  <c r="P57" i="7"/>
  <c r="O57" i="7"/>
  <c r="P57" i="5"/>
  <c r="O57" i="5"/>
  <c r="B58" i="8"/>
  <c r="B58" i="5"/>
  <c r="D58" i="5" s="1"/>
  <c r="E58" i="1"/>
  <c r="D59" i="2"/>
  <c r="E59" i="2"/>
  <c r="M60" i="9"/>
  <c r="H61" i="9"/>
  <c r="B59" i="2"/>
  <c r="C59" i="2"/>
  <c r="J60" i="7"/>
  <c r="N59" i="7"/>
  <c r="L59" i="7"/>
  <c r="D55" i="1"/>
  <c r="J60" i="5"/>
  <c r="N59" i="5"/>
  <c r="L59" i="5"/>
  <c r="K58" i="4"/>
  <c r="M58" i="4" s="1"/>
  <c r="K58" i="7"/>
  <c r="G58" i="1"/>
  <c r="A63" i="5"/>
  <c r="E62" i="5"/>
  <c r="C62" i="5"/>
  <c r="F57" i="5"/>
  <c r="G57" i="5"/>
  <c r="H57" i="5" s="1"/>
  <c r="A60" i="7"/>
  <c r="E59" i="7"/>
  <c r="C59" i="7"/>
  <c r="A59" i="1"/>
  <c r="A59" i="2" s="1"/>
  <c r="C59" i="4"/>
  <c r="A60" i="4"/>
  <c r="E59" i="4"/>
  <c r="J59" i="1" s="1"/>
  <c r="M58" i="7"/>
  <c r="P58" i="7" s="1"/>
  <c r="L59" i="4"/>
  <c r="J60" i="4"/>
  <c r="N59" i="4"/>
  <c r="H56" i="5"/>
  <c r="D56" i="1" s="1"/>
  <c r="J59" i="8"/>
  <c r="N58" i="8"/>
  <c r="L58" i="8"/>
  <c r="D57" i="8"/>
  <c r="H56" i="4"/>
  <c r="B58" i="7"/>
  <c r="D58" i="7" s="1"/>
  <c r="B58" i="4"/>
  <c r="D58" i="4" s="1"/>
  <c r="C58" i="1"/>
  <c r="K58" i="8"/>
  <c r="K58" i="5"/>
  <c r="M58" i="5" s="1"/>
  <c r="I58" i="1"/>
  <c r="M57" i="8"/>
  <c r="P57" i="8" s="1"/>
  <c r="A59" i="8"/>
  <c r="E58" i="8"/>
  <c r="C58" i="8"/>
  <c r="H56" i="7"/>
  <c r="Q57" i="5" l="1"/>
  <c r="F56" i="1"/>
  <c r="M58" i="8"/>
  <c r="P58" i="8" s="1"/>
  <c r="D58" i="8"/>
  <c r="F58" i="8" s="1"/>
  <c r="O57" i="8"/>
  <c r="Q57" i="8" s="1"/>
  <c r="H57" i="1" s="1"/>
  <c r="B56" i="1"/>
  <c r="Q57" i="7"/>
  <c r="F57" i="1" s="1"/>
  <c r="P58" i="5"/>
  <c r="O58" i="5"/>
  <c r="G58" i="7"/>
  <c r="F58" i="7"/>
  <c r="G58" i="4"/>
  <c r="F58" i="4"/>
  <c r="P58" i="4"/>
  <c r="O58" i="4"/>
  <c r="K59" i="8"/>
  <c r="K59" i="5"/>
  <c r="M59" i="5" s="1"/>
  <c r="I59" i="1"/>
  <c r="K59" i="7"/>
  <c r="K59" i="4"/>
  <c r="G59" i="1"/>
  <c r="H57" i="7"/>
  <c r="M59" i="7"/>
  <c r="P59" i="7" s="1"/>
  <c r="A60" i="8"/>
  <c r="E59" i="8"/>
  <c r="C59" i="8"/>
  <c r="J60" i="8"/>
  <c r="N59" i="8"/>
  <c r="L59" i="8"/>
  <c r="L60" i="4"/>
  <c r="J61" i="4"/>
  <c r="N60" i="4"/>
  <c r="F57" i="8"/>
  <c r="G57" i="8"/>
  <c r="M59" i="4"/>
  <c r="P59" i="4" s="1"/>
  <c r="C60" i="4"/>
  <c r="A61" i="4"/>
  <c r="E60" i="4"/>
  <c r="A64" i="5"/>
  <c r="E63" i="5"/>
  <c r="C63" i="5"/>
  <c r="J61" i="5"/>
  <c r="N60" i="5"/>
  <c r="L60" i="5"/>
  <c r="J61" i="7"/>
  <c r="N60" i="7"/>
  <c r="L60" i="7"/>
  <c r="F58" i="5"/>
  <c r="G58" i="5"/>
  <c r="B59" i="7"/>
  <c r="D59" i="7" s="1"/>
  <c r="B59" i="4"/>
  <c r="C59" i="1"/>
  <c r="G58" i="8"/>
  <c r="D59" i="4"/>
  <c r="A61" i="7"/>
  <c r="E60" i="7"/>
  <c r="C60" i="7"/>
  <c r="A60" i="1"/>
  <c r="A60" i="2" s="1"/>
  <c r="O58" i="7"/>
  <c r="Q58" i="7" s="1"/>
  <c r="B59" i="8"/>
  <c r="B59" i="5"/>
  <c r="D59" i="5" s="1"/>
  <c r="E59" i="1"/>
  <c r="D60" i="2"/>
  <c r="E60" i="2"/>
  <c r="M61" i="9"/>
  <c r="B60" i="2"/>
  <c r="C60" i="2"/>
  <c r="H62" i="9"/>
  <c r="H57" i="4"/>
  <c r="B57" i="1" s="1"/>
  <c r="O58" i="8" l="1"/>
  <c r="Q58" i="8" s="1"/>
  <c r="Q58" i="5"/>
  <c r="H58" i="1" s="1"/>
  <c r="H58" i="8"/>
  <c r="O59" i="4"/>
  <c r="Q59" i="4" s="1"/>
  <c r="F59" i="1" s="1"/>
  <c r="Q58" i="4"/>
  <c r="F58" i="1" s="1"/>
  <c r="M59" i="8"/>
  <c r="P59" i="8" s="1"/>
  <c r="P59" i="5"/>
  <c r="O59" i="5"/>
  <c r="D59" i="8"/>
  <c r="F59" i="8" s="1"/>
  <c r="O59" i="8"/>
  <c r="Q59" i="8" s="1"/>
  <c r="G59" i="7"/>
  <c r="F59" i="7"/>
  <c r="B60" i="7"/>
  <c r="D60" i="7" s="1"/>
  <c r="B60" i="4"/>
  <c r="D60" i="4" s="1"/>
  <c r="C60" i="1"/>
  <c r="O59" i="7"/>
  <c r="Q59" i="7" s="1"/>
  <c r="L61" i="4"/>
  <c r="J62" i="4"/>
  <c r="N61" i="4"/>
  <c r="J61" i="8"/>
  <c r="N60" i="8"/>
  <c r="L60" i="8"/>
  <c r="G59" i="4"/>
  <c r="F59" i="4"/>
  <c r="A65" i="5"/>
  <c r="E64" i="5"/>
  <c r="C64" i="5"/>
  <c r="H58" i="7"/>
  <c r="A62" i="7"/>
  <c r="E61" i="7"/>
  <c r="C61" i="7"/>
  <c r="A61" i="1"/>
  <c r="A61" i="2" s="1"/>
  <c r="K60" i="8"/>
  <c r="K60" i="5"/>
  <c r="M60" i="5" s="1"/>
  <c r="I60" i="1"/>
  <c r="F59" i="5"/>
  <c r="G59" i="5"/>
  <c r="J62" i="5"/>
  <c r="N61" i="5"/>
  <c r="L61" i="5"/>
  <c r="J60" i="1"/>
  <c r="H57" i="8"/>
  <c r="D57" i="1" s="1"/>
  <c r="H63" i="9"/>
  <c r="B61" i="2"/>
  <c r="C61" i="2"/>
  <c r="D61" i="2"/>
  <c r="E61" i="2"/>
  <c r="M62" i="9"/>
  <c r="K60" i="7"/>
  <c r="M60" i="7" s="1"/>
  <c r="K60" i="4"/>
  <c r="M60" i="4" s="1"/>
  <c r="G60" i="1"/>
  <c r="B60" i="8"/>
  <c r="B60" i="5"/>
  <c r="D60" i="5" s="1"/>
  <c r="E60" i="1"/>
  <c r="H58" i="5"/>
  <c r="D58" i="1" s="1"/>
  <c r="J62" i="7"/>
  <c r="N61" i="7"/>
  <c r="L61" i="7"/>
  <c r="C61" i="4"/>
  <c r="A62" i="4"/>
  <c r="E61" i="4"/>
  <c r="A61" i="8"/>
  <c r="E60" i="8"/>
  <c r="C60" i="8"/>
  <c r="H58" i="4"/>
  <c r="B58" i="1" s="1"/>
  <c r="G59" i="8" l="1"/>
  <c r="H59" i="4"/>
  <c r="Q59" i="5"/>
  <c r="H59" i="1" s="1"/>
  <c r="M60" i="8"/>
  <c r="P60" i="8" s="1"/>
  <c r="P60" i="4"/>
  <c r="O60" i="4"/>
  <c r="P60" i="7"/>
  <c r="O60" i="7"/>
  <c r="P60" i="5"/>
  <c r="O60" i="5"/>
  <c r="A62" i="8"/>
  <c r="E61" i="8"/>
  <c r="C61" i="8"/>
  <c r="J63" i="7"/>
  <c r="N62" i="7"/>
  <c r="L62" i="7"/>
  <c r="G60" i="7"/>
  <c r="F60" i="7"/>
  <c r="A66" i="5"/>
  <c r="E65" i="5"/>
  <c r="C65" i="5"/>
  <c r="B61" i="8"/>
  <c r="B61" i="5"/>
  <c r="D61" i="5" s="1"/>
  <c r="E61" i="1"/>
  <c r="H64" i="9"/>
  <c r="B62" i="2"/>
  <c r="C62" i="2"/>
  <c r="D62" i="2"/>
  <c r="E62" i="2"/>
  <c r="M63" i="9"/>
  <c r="H59" i="5"/>
  <c r="A63" i="7"/>
  <c r="E62" i="7"/>
  <c r="C62" i="7"/>
  <c r="A62" i="1"/>
  <c r="A62" i="2" s="1"/>
  <c r="J62" i="8"/>
  <c r="N61" i="8"/>
  <c r="L61" i="8"/>
  <c r="K61" i="7"/>
  <c r="M61" i="7" s="1"/>
  <c r="K61" i="4"/>
  <c r="M61" i="4" s="1"/>
  <c r="G61" i="1"/>
  <c r="D60" i="8"/>
  <c r="J61" i="1"/>
  <c r="B61" i="7"/>
  <c r="B61" i="4"/>
  <c r="D61" i="4" s="1"/>
  <c r="C61" i="1"/>
  <c r="J63" i="5"/>
  <c r="N62" i="5"/>
  <c r="L62" i="5"/>
  <c r="G60" i="4"/>
  <c r="F60" i="4"/>
  <c r="K61" i="8"/>
  <c r="K61" i="5"/>
  <c r="M61" i="5" s="1"/>
  <c r="I61" i="1"/>
  <c r="C62" i="4"/>
  <c r="A63" i="4"/>
  <c r="E62" i="4"/>
  <c r="J62" i="1" s="1"/>
  <c r="F60" i="5"/>
  <c r="G60" i="5"/>
  <c r="D61" i="7"/>
  <c r="H59" i="8"/>
  <c r="J63" i="4"/>
  <c r="L62" i="4"/>
  <c r="N62" i="4"/>
  <c r="H59" i="7"/>
  <c r="B59" i="1" s="1"/>
  <c r="H60" i="4" l="1"/>
  <c r="H60" i="7"/>
  <c r="Q60" i="5"/>
  <c r="Q60" i="4"/>
  <c r="H60" i="5"/>
  <c r="D59" i="1"/>
  <c r="O60" i="8"/>
  <c r="Q60" i="8" s="1"/>
  <c r="G61" i="4"/>
  <c r="F61" i="4"/>
  <c r="P61" i="4"/>
  <c r="O61" i="4"/>
  <c r="P61" i="7"/>
  <c r="O61" i="7"/>
  <c r="P61" i="5"/>
  <c r="O61" i="5"/>
  <c r="G61" i="7"/>
  <c r="F61" i="7"/>
  <c r="J64" i="5"/>
  <c r="N63" i="5"/>
  <c r="L63" i="5"/>
  <c r="J63" i="8"/>
  <c r="N62" i="8"/>
  <c r="L62" i="8"/>
  <c r="A64" i="7"/>
  <c r="E63" i="7"/>
  <c r="C63" i="7"/>
  <c r="A63" i="1"/>
  <c r="A63" i="2" s="1"/>
  <c r="K62" i="7"/>
  <c r="M62" i="7" s="1"/>
  <c r="P62" i="7" s="1"/>
  <c r="K62" i="4"/>
  <c r="M62" i="4" s="1"/>
  <c r="G62" i="1"/>
  <c r="Q60" i="7"/>
  <c r="C63" i="4"/>
  <c r="A64" i="4"/>
  <c r="E63" i="4"/>
  <c r="J64" i="7"/>
  <c r="N63" i="7"/>
  <c r="L63" i="7"/>
  <c r="A63" i="8"/>
  <c r="E62" i="8"/>
  <c r="C62" i="8"/>
  <c r="J64" i="4"/>
  <c r="N63" i="4"/>
  <c r="L63" i="4"/>
  <c r="F60" i="8"/>
  <c r="G60" i="8"/>
  <c r="M61" i="8"/>
  <c r="P61" i="8" s="1"/>
  <c r="B62" i="8"/>
  <c r="B62" i="5"/>
  <c r="D62" i="5" s="1"/>
  <c r="E62" i="1"/>
  <c r="D63" i="2"/>
  <c r="E63" i="2"/>
  <c r="M64" i="9"/>
  <c r="H65" i="9"/>
  <c r="B63" i="2"/>
  <c r="C63" i="2"/>
  <c r="F61" i="5"/>
  <c r="G61" i="5"/>
  <c r="O61" i="8"/>
  <c r="Q61" i="8" s="1"/>
  <c r="B62" i="7"/>
  <c r="D62" i="7" s="1"/>
  <c r="B62" i="4"/>
  <c r="D62" i="4" s="1"/>
  <c r="C62" i="1"/>
  <c r="K62" i="8"/>
  <c r="K62" i="5"/>
  <c r="M62" i="5" s="1"/>
  <c r="I62" i="1"/>
  <c r="A67" i="5"/>
  <c r="E66" i="5"/>
  <c r="C66" i="5"/>
  <c r="D61" i="8"/>
  <c r="B60" i="1" l="1"/>
  <c r="F60" i="1"/>
  <c r="Q61" i="5"/>
  <c r="H61" i="1" s="1"/>
  <c r="H61" i="5"/>
  <c r="Q61" i="7"/>
  <c r="Q61" i="4"/>
  <c r="H60" i="1"/>
  <c r="P62" i="4"/>
  <c r="O62" i="4"/>
  <c r="G62" i="4"/>
  <c r="F62" i="4"/>
  <c r="P62" i="5"/>
  <c r="O62" i="5"/>
  <c r="G62" i="7"/>
  <c r="F62" i="7"/>
  <c r="F61" i="8"/>
  <c r="G61" i="8"/>
  <c r="A68" i="5"/>
  <c r="E67" i="5"/>
  <c r="C67" i="5"/>
  <c r="D64" i="2"/>
  <c r="E64" i="2"/>
  <c r="M65" i="9"/>
  <c r="C64" i="2"/>
  <c r="H66" i="9"/>
  <c r="B64" i="2"/>
  <c r="K63" i="8"/>
  <c r="K63" i="5"/>
  <c r="M63" i="5" s="1"/>
  <c r="P63" i="5" s="1"/>
  <c r="I63" i="1"/>
  <c r="J65" i="4"/>
  <c r="N64" i="4"/>
  <c r="L64" i="4"/>
  <c r="J63" i="1"/>
  <c r="A65" i="7"/>
  <c r="E64" i="7"/>
  <c r="C64" i="7"/>
  <c r="A64" i="1"/>
  <c r="A64" i="2" s="1"/>
  <c r="H61" i="7"/>
  <c r="A64" i="8"/>
  <c r="E63" i="8"/>
  <c r="C63" i="8"/>
  <c r="J64" i="8"/>
  <c r="N63" i="8"/>
  <c r="L63" i="8"/>
  <c r="G63" i="1"/>
  <c r="K63" i="7"/>
  <c r="M63" i="7" s="1"/>
  <c r="P63" i="7" s="1"/>
  <c r="K63" i="4"/>
  <c r="M63" i="4" s="1"/>
  <c r="D62" i="8"/>
  <c r="C64" i="4"/>
  <c r="A65" i="4"/>
  <c r="E64" i="4"/>
  <c r="J64" i="1" s="1"/>
  <c r="O62" i="7"/>
  <c r="Q62" i="7" s="1"/>
  <c r="M62" i="8"/>
  <c r="P62" i="8" s="1"/>
  <c r="B63" i="8"/>
  <c r="B63" i="5"/>
  <c r="D63" i="5" s="1"/>
  <c r="E63" i="1"/>
  <c r="B63" i="7"/>
  <c r="D63" i="7" s="1"/>
  <c r="B63" i="4"/>
  <c r="D63" i="4" s="1"/>
  <c r="C63" i="1"/>
  <c r="F62" i="5"/>
  <c r="G62" i="5"/>
  <c r="H60" i="8"/>
  <c r="D60" i="1" s="1"/>
  <c r="J65" i="7"/>
  <c r="N64" i="7"/>
  <c r="L64" i="7"/>
  <c r="J65" i="5"/>
  <c r="N64" i="5"/>
  <c r="L64" i="5"/>
  <c r="H61" i="4"/>
  <c r="B61" i="1" l="1"/>
  <c r="F61" i="1"/>
  <c r="O63" i="5"/>
  <c r="Q63" i="5" s="1"/>
  <c r="O62" i="8"/>
  <c r="Q62" i="8" s="1"/>
  <c r="M63" i="8"/>
  <c r="P63" i="8" s="1"/>
  <c r="H61" i="8"/>
  <c r="D61" i="1" s="1"/>
  <c r="Q62" i="5"/>
  <c r="Q62" i="4"/>
  <c r="P63" i="4"/>
  <c r="O63" i="4"/>
  <c r="O63" i="7"/>
  <c r="Q63" i="7" s="1"/>
  <c r="G63" i="4"/>
  <c r="F63" i="4"/>
  <c r="G63" i="7"/>
  <c r="H63" i="7" s="1"/>
  <c r="F63" i="7"/>
  <c r="J66" i="7"/>
  <c r="N65" i="7"/>
  <c r="L65" i="7"/>
  <c r="F62" i="8"/>
  <c r="G62" i="8"/>
  <c r="J66" i="4"/>
  <c r="N65" i="4"/>
  <c r="L65" i="4"/>
  <c r="K64" i="8"/>
  <c r="K64" i="5"/>
  <c r="M64" i="5" s="1"/>
  <c r="I64" i="1"/>
  <c r="C65" i="4"/>
  <c r="A66" i="4"/>
  <c r="E65" i="4"/>
  <c r="A65" i="8"/>
  <c r="E64" i="8"/>
  <c r="C64" i="8"/>
  <c r="K64" i="7"/>
  <c r="M64" i="7" s="1"/>
  <c r="P64" i="7" s="1"/>
  <c r="G64" i="1"/>
  <c r="K64" i="4"/>
  <c r="M64" i="4" s="1"/>
  <c r="B64" i="8"/>
  <c r="B64" i="5"/>
  <c r="D64" i="5" s="1"/>
  <c r="E64" i="1"/>
  <c r="A69" i="5"/>
  <c r="E68" i="5"/>
  <c r="C68" i="5"/>
  <c r="H62" i="7"/>
  <c r="H62" i="4"/>
  <c r="B62" i="1" s="1"/>
  <c r="J66" i="5"/>
  <c r="N65" i="5"/>
  <c r="L65" i="5"/>
  <c r="J65" i="8"/>
  <c r="N64" i="8"/>
  <c r="L64" i="8"/>
  <c r="H67" i="9"/>
  <c r="B65" i="2"/>
  <c r="C65" i="2"/>
  <c r="D65" i="2"/>
  <c r="E65" i="2"/>
  <c r="M66" i="9"/>
  <c r="B64" i="7"/>
  <c r="D64" i="7" s="1"/>
  <c r="B64" i="4"/>
  <c r="D64" i="4" s="1"/>
  <c r="C64" i="1"/>
  <c r="H62" i="1"/>
  <c r="F62" i="1"/>
  <c r="H62" i="5"/>
  <c r="F63" i="5"/>
  <c r="G63" i="5"/>
  <c r="D63" i="8"/>
  <c r="A66" i="7"/>
  <c r="E65" i="7"/>
  <c r="C65" i="7"/>
  <c r="A65" i="1"/>
  <c r="A65" i="2" s="1"/>
  <c r="H63" i="4" l="1"/>
  <c r="O63" i="8"/>
  <c r="Q63" i="8" s="1"/>
  <c r="H63" i="1" s="1"/>
  <c r="Q63" i="4"/>
  <c r="F63" i="1" s="1"/>
  <c r="O64" i="7"/>
  <c r="Q64" i="7" s="1"/>
  <c r="M64" i="8"/>
  <c r="P64" i="8" s="1"/>
  <c r="D64" i="8"/>
  <c r="F64" i="8" s="1"/>
  <c r="G64" i="7"/>
  <c r="F64" i="7"/>
  <c r="G64" i="4"/>
  <c r="F64" i="4"/>
  <c r="P64" i="5"/>
  <c r="O64" i="5"/>
  <c r="P64" i="4"/>
  <c r="O64" i="4"/>
  <c r="K65" i="8"/>
  <c r="K65" i="5"/>
  <c r="I65" i="1"/>
  <c r="B65" i="8"/>
  <c r="B65" i="5"/>
  <c r="D65" i="5" s="1"/>
  <c r="E65" i="1"/>
  <c r="H68" i="9"/>
  <c r="B66" i="2"/>
  <c r="C66" i="2"/>
  <c r="E66" i="2"/>
  <c r="M67" i="9"/>
  <c r="D66" i="2"/>
  <c r="J66" i="8"/>
  <c r="N65" i="8"/>
  <c r="L65" i="8"/>
  <c r="C66" i="4"/>
  <c r="A67" i="4"/>
  <c r="E66" i="4"/>
  <c r="J66" i="1" s="1"/>
  <c r="J67" i="4"/>
  <c r="N66" i="4"/>
  <c r="L66" i="4"/>
  <c r="M65" i="5"/>
  <c r="P65" i="5" s="1"/>
  <c r="A70" i="5"/>
  <c r="E69" i="5"/>
  <c r="C69" i="5"/>
  <c r="J65" i="1"/>
  <c r="A67" i="7"/>
  <c r="E66" i="7"/>
  <c r="C66" i="7"/>
  <c r="A66" i="1"/>
  <c r="A66" i="2" s="1"/>
  <c r="F63" i="8"/>
  <c r="G63" i="8"/>
  <c r="H63" i="8" s="1"/>
  <c r="B65" i="7"/>
  <c r="D65" i="7" s="1"/>
  <c r="B65" i="4"/>
  <c r="D65" i="4" s="1"/>
  <c r="C65" i="1"/>
  <c r="J67" i="5"/>
  <c r="N66" i="5"/>
  <c r="L66" i="5"/>
  <c r="F64" i="5"/>
  <c r="G64" i="5"/>
  <c r="H64" i="5" s="1"/>
  <c r="A66" i="8"/>
  <c r="E65" i="8"/>
  <c r="C65" i="8"/>
  <c r="H62" i="8"/>
  <c r="D62" i="1" s="1"/>
  <c r="J67" i="7"/>
  <c r="N66" i="7"/>
  <c r="L66" i="7"/>
  <c r="K65" i="7"/>
  <c r="M65" i="7" s="1"/>
  <c r="P65" i="7" s="1"/>
  <c r="G65" i="1"/>
  <c r="K65" i="4"/>
  <c r="M65" i="4" s="1"/>
  <c r="H63" i="5"/>
  <c r="B63" i="1"/>
  <c r="M65" i="8" l="1"/>
  <c r="P65" i="8" s="1"/>
  <c r="G64" i="8"/>
  <c r="H64" i="8" s="1"/>
  <c r="D64" i="1" s="1"/>
  <c r="O64" i="8"/>
  <c r="Q64" i="8" s="1"/>
  <c r="Q64" i="5"/>
  <c r="Q64" i="4"/>
  <c r="F64" i="1" s="1"/>
  <c r="P65" i="4"/>
  <c r="O65" i="4"/>
  <c r="B66" i="7"/>
  <c r="D66" i="7" s="1"/>
  <c r="B66" i="4"/>
  <c r="D66" i="4" s="1"/>
  <c r="C66" i="1"/>
  <c r="K66" i="7"/>
  <c r="M66" i="7" s="1"/>
  <c r="G66" i="1"/>
  <c r="K66" i="4"/>
  <c r="M66" i="4" s="1"/>
  <c r="P66" i="4" s="1"/>
  <c r="H64" i="4"/>
  <c r="G65" i="7"/>
  <c r="F65" i="7"/>
  <c r="G65" i="4"/>
  <c r="F65" i="4"/>
  <c r="J68" i="4"/>
  <c r="N67" i="4"/>
  <c r="L67" i="4"/>
  <c r="O65" i="5"/>
  <c r="Q65" i="5" s="1"/>
  <c r="K66" i="8"/>
  <c r="K66" i="5"/>
  <c r="M66" i="5" s="1"/>
  <c r="I66" i="1"/>
  <c r="D65" i="8"/>
  <c r="J68" i="5"/>
  <c r="N67" i="5"/>
  <c r="L67" i="5"/>
  <c r="O65" i="7"/>
  <c r="Q65" i="7" s="1"/>
  <c r="J68" i="7"/>
  <c r="N67" i="7"/>
  <c r="L67" i="7"/>
  <c r="C67" i="4"/>
  <c r="A68" i="4"/>
  <c r="E67" i="4"/>
  <c r="J67" i="1" s="1"/>
  <c r="O65" i="8"/>
  <c r="Q65" i="8" s="1"/>
  <c r="D63" i="1"/>
  <c r="A67" i="8"/>
  <c r="E66" i="8"/>
  <c r="C66" i="8"/>
  <c r="A68" i="7"/>
  <c r="E67" i="7"/>
  <c r="C67" i="7"/>
  <c r="A67" i="1"/>
  <c r="A67" i="2" s="1"/>
  <c r="A71" i="5"/>
  <c r="E70" i="5"/>
  <c r="C70" i="5"/>
  <c r="J67" i="8"/>
  <c r="N66" i="8"/>
  <c r="L66" i="8"/>
  <c r="M66" i="8" s="1"/>
  <c r="P66" i="8" s="1"/>
  <c r="B66" i="8"/>
  <c r="B66" i="5"/>
  <c r="D66" i="5" s="1"/>
  <c r="E66" i="1"/>
  <c r="D67" i="2"/>
  <c r="E67" i="2"/>
  <c r="M68" i="9"/>
  <c r="H69" i="9"/>
  <c r="B67" i="2"/>
  <c r="C67" i="2"/>
  <c r="F65" i="5"/>
  <c r="G65" i="5"/>
  <c r="H65" i="5" s="1"/>
  <c r="H64" i="7"/>
  <c r="H64" i="1" l="1"/>
  <c r="H65" i="7"/>
  <c r="Q65" i="4"/>
  <c r="F65" i="1" s="1"/>
  <c r="O66" i="4"/>
  <c r="Q66" i="4" s="1"/>
  <c r="P66" i="7"/>
  <c r="O66" i="7"/>
  <c r="P66" i="5"/>
  <c r="O66" i="5"/>
  <c r="B67" i="8"/>
  <c r="B67" i="5"/>
  <c r="D67" i="5" s="1"/>
  <c r="E67" i="1"/>
  <c r="D68" i="2"/>
  <c r="E68" i="2"/>
  <c r="M69" i="9"/>
  <c r="H70" i="9"/>
  <c r="B68" i="2"/>
  <c r="C68" i="2"/>
  <c r="A72" i="5"/>
  <c r="E71" i="5"/>
  <c r="C71" i="5"/>
  <c r="M67" i="7"/>
  <c r="P67" i="7" s="1"/>
  <c r="K67" i="7"/>
  <c r="G67" i="1"/>
  <c r="K67" i="4"/>
  <c r="M67" i="4" s="1"/>
  <c r="O66" i="8"/>
  <c r="Q66" i="8" s="1"/>
  <c r="J69" i="7"/>
  <c r="N68" i="7"/>
  <c r="L68" i="7"/>
  <c r="H65" i="1"/>
  <c r="G66" i="4"/>
  <c r="H66" i="4" s="1"/>
  <c r="F66" i="4"/>
  <c r="B67" i="7"/>
  <c r="B67" i="4"/>
  <c r="D67" i="4" s="1"/>
  <c r="C67" i="1"/>
  <c r="F66" i="5"/>
  <c r="G66" i="5"/>
  <c r="H66" i="5" s="1"/>
  <c r="J68" i="8"/>
  <c r="N67" i="8"/>
  <c r="L67" i="8"/>
  <c r="D67" i="7"/>
  <c r="D66" i="8"/>
  <c r="J69" i="5"/>
  <c r="N68" i="5"/>
  <c r="L68" i="5"/>
  <c r="K67" i="8"/>
  <c r="K67" i="5"/>
  <c r="M67" i="5" s="1"/>
  <c r="I67" i="1"/>
  <c r="A69" i="7"/>
  <c r="E68" i="7"/>
  <c r="C68" i="7"/>
  <c r="A68" i="1"/>
  <c r="A68" i="2" s="1"/>
  <c r="A68" i="8"/>
  <c r="E67" i="8"/>
  <c r="C67" i="8"/>
  <c r="D67" i="8" s="1"/>
  <c r="C68" i="4"/>
  <c r="A69" i="4"/>
  <c r="E68" i="4"/>
  <c r="J68" i="1" s="1"/>
  <c r="F66" i="7"/>
  <c r="G66" i="7"/>
  <c r="F65" i="8"/>
  <c r="G65" i="8"/>
  <c r="J69" i="4"/>
  <c r="N68" i="4"/>
  <c r="L68" i="4"/>
  <c r="H65" i="4"/>
  <c r="B65" i="1" s="1"/>
  <c r="B64" i="1"/>
  <c r="H66" i="7" l="1"/>
  <c r="Q66" i="7"/>
  <c r="H65" i="8"/>
  <c r="D65" i="1" s="1"/>
  <c r="O67" i="7"/>
  <c r="Q67" i="7" s="1"/>
  <c r="B66" i="1"/>
  <c r="F66" i="1"/>
  <c r="P67" i="4"/>
  <c r="O67" i="4"/>
  <c r="P67" i="5"/>
  <c r="O67" i="5"/>
  <c r="G67" i="4"/>
  <c r="F67" i="4"/>
  <c r="B68" i="7"/>
  <c r="D68" i="7" s="1"/>
  <c r="B68" i="4"/>
  <c r="C68" i="1"/>
  <c r="Q66" i="5"/>
  <c r="H66" i="1" s="1"/>
  <c r="F67" i="8"/>
  <c r="G67" i="8"/>
  <c r="F66" i="8"/>
  <c r="G66" i="8"/>
  <c r="H66" i="8" s="1"/>
  <c r="D66" i="1" s="1"/>
  <c r="J69" i="8"/>
  <c r="N68" i="8"/>
  <c r="L68" i="8"/>
  <c r="A73" i="5"/>
  <c r="E72" i="5"/>
  <c r="C72" i="5"/>
  <c r="C69" i="4"/>
  <c r="A70" i="4"/>
  <c r="E69" i="4"/>
  <c r="A69" i="8"/>
  <c r="E68" i="8"/>
  <c r="C68" i="8"/>
  <c r="A70" i="7"/>
  <c r="E69" i="7"/>
  <c r="C69" i="7"/>
  <c r="A69" i="1"/>
  <c r="A69" i="2" s="1"/>
  <c r="M67" i="8"/>
  <c r="P67" i="8" s="1"/>
  <c r="J70" i="4"/>
  <c r="N69" i="4"/>
  <c r="L69" i="4"/>
  <c r="D68" i="4"/>
  <c r="H71" i="9"/>
  <c r="B69" i="2"/>
  <c r="C69" i="2"/>
  <c r="D69" i="2"/>
  <c r="E69" i="2"/>
  <c r="M70" i="9"/>
  <c r="K68" i="8"/>
  <c r="K68" i="5"/>
  <c r="M68" i="5" s="1"/>
  <c r="I68" i="1"/>
  <c r="F67" i="5"/>
  <c r="G67" i="5"/>
  <c r="J70" i="5"/>
  <c r="N69" i="5"/>
  <c r="L69" i="5"/>
  <c r="F67" i="7"/>
  <c r="G67" i="7"/>
  <c r="J70" i="7"/>
  <c r="N69" i="7"/>
  <c r="L69" i="7"/>
  <c r="K68" i="7"/>
  <c r="M68" i="7" s="1"/>
  <c r="G68" i="1"/>
  <c r="K68" i="4"/>
  <c r="M68" i="4" s="1"/>
  <c r="B68" i="8"/>
  <c r="B68" i="5"/>
  <c r="D68" i="5" s="1"/>
  <c r="E68" i="1"/>
  <c r="Q67" i="4" l="1"/>
  <c r="F67" i="1" s="1"/>
  <c r="H67" i="8"/>
  <c r="Q67" i="5"/>
  <c r="H67" i="7"/>
  <c r="O67" i="8"/>
  <c r="Q67" i="8" s="1"/>
  <c r="P68" i="4"/>
  <c r="O68" i="4"/>
  <c r="P68" i="7"/>
  <c r="O68" i="7"/>
  <c r="P68" i="5"/>
  <c r="O68" i="5"/>
  <c r="K69" i="7"/>
  <c r="M69" i="7" s="1"/>
  <c r="P69" i="7" s="1"/>
  <c r="G69" i="1"/>
  <c r="K69" i="4"/>
  <c r="M69" i="4" s="1"/>
  <c r="B69" i="8"/>
  <c r="B69" i="5"/>
  <c r="D69" i="5" s="1"/>
  <c r="E69" i="1"/>
  <c r="H72" i="9"/>
  <c r="B70" i="2"/>
  <c r="C70" i="2"/>
  <c r="D70" i="2"/>
  <c r="E70" i="2"/>
  <c r="M71" i="9"/>
  <c r="G68" i="4"/>
  <c r="F68" i="4"/>
  <c r="A70" i="8"/>
  <c r="E69" i="8"/>
  <c r="C69" i="8"/>
  <c r="D69" i="8" s="1"/>
  <c r="B69" i="7"/>
  <c r="B69" i="4"/>
  <c r="D69" i="4" s="1"/>
  <c r="C69" i="1"/>
  <c r="A71" i="7"/>
  <c r="E70" i="7"/>
  <c r="C70" i="7"/>
  <c r="A70" i="1"/>
  <c r="A70" i="2" s="1"/>
  <c r="J69" i="1"/>
  <c r="M68" i="8"/>
  <c r="P68" i="8" s="1"/>
  <c r="H67" i="1"/>
  <c r="J71" i="7"/>
  <c r="N70" i="7"/>
  <c r="L70" i="7"/>
  <c r="F68" i="5"/>
  <c r="G68" i="5"/>
  <c r="J71" i="5"/>
  <c r="N70" i="5"/>
  <c r="L70" i="5"/>
  <c r="H67" i="5"/>
  <c r="D68" i="8"/>
  <c r="C70" i="4"/>
  <c r="A71" i="4"/>
  <c r="E70" i="4"/>
  <c r="J70" i="1" s="1"/>
  <c r="K69" i="8"/>
  <c r="K69" i="5"/>
  <c r="M69" i="5" s="1"/>
  <c r="I69" i="1"/>
  <c r="J71" i="4"/>
  <c r="N70" i="4"/>
  <c r="L70" i="4"/>
  <c r="D69" i="7"/>
  <c r="E73" i="5"/>
  <c r="C73" i="5"/>
  <c r="J70" i="8"/>
  <c r="N69" i="8"/>
  <c r="L69" i="8"/>
  <c r="F68" i="7"/>
  <c r="G68" i="7"/>
  <c r="H67" i="4"/>
  <c r="B67" i="1" s="1"/>
  <c r="M69" i="8" l="1"/>
  <c r="P69" i="8" s="1"/>
  <c r="H68" i="7"/>
  <c r="O68" i="8"/>
  <c r="Q68" i="8" s="1"/>
  <c r="P69" i="4"/>
  <c r="O69" i="4"/>
  <c r="D67" i="1"/>
  <c r="Q68" i="7"/>
  <c r="O69" i="8"/>
  <c r="Q69" i="8" s="1"/>
  <c r="P69" i="5"/>
  <c r="O69" i="5"/>
  <c r="J71" i="8"/>
  <c r="N70" i="8"/>
  <c r="L70" i="8"/>
  <c r="F69" i="7"/>
  <c r="G69" i="7"/>
  <c r="J72" i="7"/>
  <c r="N71" i="7"/>
  <c r="L71" i="7"/>
  <c r="A72" i="7"/>
  <c r="E71" i="7"/>
  <c r="C71" i="7"/>
  <c r="A71" i="1"/>
  <c r="A71" i="2" s="1"/>
  <c r="A71" i="8"/>
  <c r="E70" i="8"/>
  <c r="C70" i="8"/>
  <c r="C71" i="4"/>
  <c r="A72" i="4"/>
  <c r="E71" i="4"/>
  <c r="J72" i="5"/>
  <c r="N71" i="5"/>
  <c r="L71" i="5"/>
  <c r="F69" i="8"/>
  <c r="G69" i="8"/>
  <c r="H68" i="4"/>
  <c r="B68" i="1" s="1"/>
  <c r="B70" i="8"/>
  <c r="B70" i="5"/>
  <c r="D70" i="5" s="1"/>
  <c r="E70" i="1"/>
  <c r="D71" i="2"/>
  <c r="E71" i="2"/>
  <c r="M72" i="9"/>
  <c r="H73" i="9"/>
  <c r="B71" i="2"/>
  <c r="C71" i="2"/>
  <c r="F69" i="5"/>
  <c r="G69" i="5"/>
  <c r="H69" i="5" s="1"/>
  <c r="G69" i="4"/>
  <c r="F69" i="4"/>
  <c r="J72" i="4"/>
  <c r="N71" i="4"/>
  <c r="L71" i="4"/>
  <c r="F68" i="8"/>
  <c r="G68" i="8"/>
  <c r="O69" i="7"/>
  <c r="Q69" i="7" s="1"/>
  <c r="H68" i="5"/>
  <c r="B70" i="7"/>
  <c r="D70" i="7" s="1"/>
  <c r="B70" i="4"/>
  <c r="D70" i="4" s="1"/>
  <c r="C70" i="1"/>
  <c r="K70" i="8"/>
  <c r="K70" i="5"/>
  <c r="M70" i="5" s="1"/>
  <c r="I70" i="1"/>
  <c r="Q68" i="5"/>
  <c r="H68" i="1" s="1"/>
  <c r="Q68" i="4"/>
  <c r="K70" i="7"/>
  <c r="M70" i="7" s="1"/>
  <c r="G70" i="1"/>
  <c r="K70" i="4"/>
  <c r="M70" i="4" s="1"/>
  <c r="F69" i="1" l="1"/>
  <c r="Q69" i="4"/>
  <c r="F68" i="1"/>
  <c r="P70" i="7"/>
  <c r="O70" i="7"/>
  <c r="Q69" i="5"/>
  <c r="H69" i="1" s="1"/>
  <c r="D70" i="8"/>
  <c r="F70" i="8" s="1"/>
  <c r="H69" i="8"/>
  <c r="D69" i="1" s="1"/>
  <c r="H69" i="7"/>
  <c r="P70" i="4"/>
  <c r="O70" i="4"/>
  <c r="P70" i="5"/>
  <c r="O70" i="5"/>
  <c r="F70" i="7"/>
  <c r="G70" i="7"/>
  <c r="B71" i="8"/>
  <c r="B71" i="5"/>
  <c r="D71" i="5" s="1"/>
  <c r="E71" i="1"/>
  <c r="D72" i="2"/>
  <c r="E72" i="2"/>
  <c r="M73" i="9"/>
  <c r="H74" i="9"/>
  <c r="B72" i="2"/>
  <c r="C72" i="2"/>
  <c r="J73" i="5"/>
  <c r="N72" i="5"/>
  <c r="L72" i="5"/>
  <c r="J71" i="1"/>
  <c r="K71" i="8"/>
  <c r="K71" i="5"/>
  <c r="I71" i="1"/>
  <c r="J72" i="8"/>
  <c r="N71" i="8"/>
  <c r="L71" i="8"/>
  <c r="H69" i="4"/>
  <c r="G70" i="4"/>
  <c r="F70" i="4"/>
  <c r="C72" i="4"/>
  <c r="A73" i="4"/>
  <c r="E72" i="4"/>
  <c r="K71" i="7"/>
  <c r="M71" i="7" s="1"/>
  <c r="G71" i="1"/>
  <c r="K71" i="4"/>
  <c r="M71" i="4" s="1"/>
  <c r="M71" i="5"/>
  <c r="P71" i="5" s="1"/>
  <c r="J73" i="7"/>
  <c r="N72" i="7"/>
  <c r="L72" i="7"/>
  <c r="B71" i="7"/>
  <c r="D71" i="7" s="1"/>
  <c r="B71" i="4"/>
  <c r="D71" i="4" s="1"/>
  <c r="C71" i="1"/>
  <c r="H68" i="8"/>
  <c r="D68" i="1" s="1"/>
  <c r="J73" i="4"/>
  <c r="N72" i="4"/>
  <c r="L72" i="4"/>
  <c r="F70" i="5"/>
  <c r="G70" i="5"/>
  <c r="A72" i="8"/>
  <c r="E71" i="8"/>
  <c r="C71" i="8"/>
  <c r="A73" i="7"/>
  <c r="E72" i="7"/>
  <c r="C72" i="7"/>
  <c r="A72" i="1"/>
  <c r="A72" i="2" s="1"/>
  <c r="M70" i="8"/>
  <c r="P70" i="8" s="1"/>
  <c r="G70" i="8" l="1"/>
  <c r="D71" i="8"/>
  <c r="Q70" i="5"/>
  <c r="Q70" i="7"/>
  <c r="B69" i="1"/>
  <c r="M71" i="8"/>
  <c r="P71" i="8" s="1"/>
  <c r="H70" i="7"/>
  <c r="Q70" i="4"/>
  <c r="F70" i="1" s="1"/>
  <c r="G71" i="4"/>
  <c r="F71" i="4"/>
  <c r="P71" i="4"/>
  <c r="O71" i="4"/>
  <c r="P71" i="7"/>
  <c r="O71" i="7"/>
  <c r="F71" i="7"/>
  <c r="G71" i="7"/>
  <c r="H70" i="8"/>
  <c r="N73" i="5"/>
  <c r="L73" i="5"/>
  <c r="K72" i="8"/>
  <c r="K72" i="5"/>
  <c r="M72" i="5" s="1"/>
  <c r="P72" i="5" s="1"/>
  <c r="I72" i="1"/>
  <c r="F71" i="5"/>
  <c r="G71" i="5"/>
  <c r="K72" i="7"/>
  <c r="M72" i="7" s="1"/>
  <c r="P72" i="7" s="1"/>
  <c r="G72" i="1"/>
  <c r="K72" i="4"/>
  <c r="M72" i="4" s="1"/>
  <c r="P72" i="4" s="1"/>
  <c r="B72" i="8"/>
  <c r="B72" i="5"/>
  <c r="D72" i="5" s="1"/>
  <c r="E72" i="1"/>
  <c r="A73" i="8"/>
  <c r="E72" i="8"/>
  <c r="C72" i="8"/>
  <c r="E73" i="7"/>
  <c r="C73" i="7"/>
  <c r="A73" i="1"/>
  <c r="A73" i="2" s="1"/>
  <c r="O71" i="5"/>
  <c r="Q71" i="5" s="1"/>
  <c r="J72" i="1"/>
  <c r="H70" i="4"/>
  <c r="B70" i="1" s="1"/>
  <c r="O71" i="8"/>
  <c r="Q71" i="8" s="1"/>
  <c r="B72" i="7"/>
  <c r="D72" i="7" s="1"/>
  <c r="B72" i="4"/>
  <c r="D72" i="4" s="1"/>
  <c r="C72" i="1"/>
  <c r="F71" i="8"/>
  <c r="G71" i="8"/>
  <c r="H70" i="5"/>
  <c r="D70" i="1" s="1"/>
  <c r="N73" i="4"/>
  <c r="L73" i="4"/>
  <c r="N73" i="7"/>
  <c r="L73" i="7"/>
  <c r="C73" i="4"/>
  <c r="E73" i="4"/>
  <c r="J73" i="1" s="1"/>
  <c r="J73" i="8"/>
  <c r="N72" i="8"/>
  <c r="L72" i="8"/>
  <c r="O70" i="8"/>
  <c r="Q70" i="8" s="1"/>
  <c r="H70" i="1" s="1"/>
  <c r="B73" i="2"/>
  <c r="C73" i="2"/>
  <c r="D73" i="2"/>
  <c r="E73" i="2"/>
  <c r="M74" i="9"/>
  <c r="M72" i="8" l="1"/>
  <c r="P72" i="8" s="1"/>
  <c r="O72" i="7"/>
  <c r="Q72" i="7" s="1"/>
  <c r="H71" i="5"/>
  <c r="H71" i="7"/>
  <c r="Q71" i="4"/>
  <c r="F71" i="1" s="1"/>
  <c r="Q71" i="7"/>
  <c r="G72" i="4"/>
  <c r="F72" i="4"/>
  <c r="F72" i="7"/>
  <c r="G72" i="7"/>
  <c r="K73" i="8"/>
  <c r="K73" i="5"/>
  <c r="M73" i="5" s="1"/>
  <c r="P73" i="5" s="1"/>
  <c r="I73" i="1"/>
  <c r="B73" i="7"/>
  <c r="B73" i="4"/>
  <c r="D73" i="4" s="1"/>
  <c r="C73" i="1"/>
  <c r="D73" i="7"/>
  <c r="O72" i="4"/>
  <c r="Q72" i="4" s="1"/>
  <c r="E73" i="8"/>
  <c r="C73" i="8"/>
  <c r="H71" i="1"/>
  <c r="K73" i="7"/>
  <c r="M73" i="7" s="1"/>
  <c r="G73" i="1"/>
  <c r="K73" i="4"/>
  <c r="M73" i="4" s="1"/>
  <c r="B73" i="8"/>
  <c r="B73" i="5"/>
  <c r="D73" i="5" s="1"/>
  <c r="E73" i="1"/>
  <c r="O72" i="5"/>
  <c r="Q72" i="5" s="1"/>
  <c r="N73" i="8"/>
  <c r="L73" i="8"/>
  <c r="H71" i="8"/>
  <c r="D71" i="1" s="1"/>
  <c r="D72" i="8"/>
  <c r="F72" i="5"/>
  <c r="G72" i="5"/>
  <c r="H71" i="4"/>
  <c r="B71" i="1" s="1"/>
  <c r="O72" i="8" l="1"/>
  <c r="Q72" i="8" s="1"/>
  <c r="H72" i="1" s="1"/>
  <c r="H72" i="4"/>
  <c r="F72" i="1"/>
  <c r="P73" i="7"/>
  <c r="O73" i="7"/>
  <c r="H72" i="7"/>
  <c r="B72" i="1" s="1"/>
  <c r="H72" i="5"/>
  <c r="P73" i="4"/>
  <c r="O73" i="4"/>
  <c r="G73" i="4"/>
  <c r="F73" i="4"/>
  <c r="F73" i="7"/>
  <c r="G73" i="7"/>
  <c r="M73" i="8"/>
  <c r="P73" i="8" s="1"/>
  <c r="F73" i="5"/>
  <c r="G73" i="5"/>
  <c r="D73" i="8"/>
  <c r="F72" i="8"/>
  <c r="G72" i="8"/>
  <c r="H72" i="8" s="1"/>
  <c r="O73" i="5"/>
  <c r="Q73" i="5" s="1"/>
  <c r="D72" i="1" l="1"/>
  <c r="Q73" i="7"/>
  <c r="H73" i="5"/>
  <c r="H73" i="7"/>
  <c r="Q73" i="4"/>
  <c r="F73" i="1" s="1"/>
  <c r="F73" i="8"/>
  <c r="G73" i="8"/>
  <c r="H73" i="4"/>
  <c r="B73" i="1" s="1"/>
  <c r="O73" i="8"/>
  <c r="Q73" i="8" s="1"/>
  <c r="H73" i="1" s="1"/>
  <c r="H73" i="8" l="1"/>
  <c r="D7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<sst xmlns="http://schemas.openxmlformats.org/spreadsheetml/2006/main" count="495" uniqueCount="37">
  <si>
    <t>Males</t>
  </si>
  <si>
    <t>Females</t>
  </si>
  <si>
    <t>Age</t>
  </si>
  <si>
    <t>(T20)Total Cost</t>
  </si>
  <si>
    <t>Number of Indviduals</t>
  </si>
  <si>
    <t>SPWL (Č)  (Total Cost)</t>
  </si>
  <si>
    <t>T20 (Č)  (Total Cost)</t>
  </si>
  <si>
    <t>Total Cost (per person)</t>
  </si>
  <si>
    <t>&lt;- index match for the expenses</t>
  </si>
  <si>
    <t>T20</t>
  </si>
  <si>
    <t>SPWL</t>
  </si>
  <si>
    <t>Age group</t>
  </si>
  <si>
    <t>Number of Individuals In force</t>
  </si>
  <si>
    <t>Proportion of age group</t>
  </si>
  <si>
    <t>Number of Participants</t>
  </si>
  <si>
    <t>Mortality reduction (%)</t>
  </si>
  <si>
    <t>Program cost (per person) (Č)</t>
  </si>
  <si>
    <t>Fixed cost (Č)</t>
  </si>
  <si>
    <t>Total cost (Č)</t>
  </si>
  <si>
    <t>Total cost for all ages</t>
  </si>
  <si>
    <t>Number of individuals in force</t>
  </si>
  <si>
    <t>Number of participants</t>
  </si>
  <si>
    <t xml:space="preserve">Program cost </t>
  </si>
  <si>
    <t>Program cost (per age)</t>
  </si>
  <si>
    <t>Fixed cost</t>
  </si>
  <si>
    <t>Total cost</t>
  </si>
  <si>
    <t>Program cost (per person)</t>
  </si>
  <si>
    <t>Policy Type</t>
  </si>
  <si>
    <t>Sex</t>
  </si>
  <si>
    <t>Age 2023</t>
  </si>
  <si>
    <t>Policy Count</t>
  </si>
  <si>
    <t>Face Value</t>
  </si>
  <si>
    <t>Average FV</t>
  </si>
  <si>
    <t>No. policyholders (by gender, age, policy type)</t>
  </si>
  <si>
    <t>Death benefit (by gender, age, policy type)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</si>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</sst>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aptos narrow"/>
      <scheme val="minor"/>
    </font>
    <font>
      <b/>
      <sz val="12"/>
      <color theme="1"/>
      <name val="Aptos narrow"/>
    </font>
    <font>
      <b/>
      <sz val="12"/>
      <color theme="1"/>
      <name val="Arial"/>
    </font>
    <font>
      <sz val="12"/>
      <name val="aptos narrow"/>
    </font>
    <font>
      <sz val="12"/>
      <color theme="1"/>
      <name val="Aptos narrow"/>
    </font>
    <font>
      <sz val="12"/>
      <color theme="1"/>
      <name val="Arial"/>
    </font>
    <font>
      <b/>
      <sz val="12"/>
      <color rgb="FF4A86E8"/>
      <name val="Aptos narrow"/>
    </font>
    <font>
      <sz val="12"/>
      <color theme="1"/>
      <name val="aptos narrow"/>
      <scheme val="minor"/>
    </font>
    <font>
      <b/>
      <sz val="11"/>
      <color rgb="FF000000"/>
      <name val="Arial"/>
    </font>
    <font>
      <sz val="11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color theme="1"/>
      <name val="Aptos narrow"/>
    </font>
    <font>
      <b/>
      <sz val="10"/>
      <color rgb="FF000000"/>
      <name val="&quot;aptos narrow&quot;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1E4F5"/>
        <bgColor rgb="FFC1E4F5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4" xfId="0" applyFont="1" applyBorder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0" borderId="0" xfId="0" applyFont="1" applyAlignment="1">
      <alignment horizontal="right" vertical="center"/>
    </xf>
    <xf numFmtId="0" fontId="5" fillId="2" borderId="5" xfId="0" applyFont="1" applyFill="1" applyBorder="1" applyAlignment="1">
      <alignment horizontal="left" vertical="center"/>
    </xf>
    <xf numFmtId="0" fontId="4" fillId="0" borderId="6" xfId="0" applyFont="1" applyBorder="1"/>
    <xf numFmtId="0" fontId="4" fillId="0" borderId="0" xfId="0" applyFont="1"/>
    <xf numFmtId="0" fontId="4" fillId="0" borderId="7" xfId="0" applyFont="1" applyBorder="1"/>
    <xf numFmtId="0" fontId="4" fillId="0" borderId="8" xfId="0" applyFont="1" applyBorder="1"/>
    <xf numFmtId="0" fontId="6" fillId="0" borderId="0" xfId="0" quotePrefix="1" applyFo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0" fontId="7" fillId="0" borderId="0" xfId="0" applyNumberFormat="1" applyFont="1"/>
    <xf numFmtId="1" fontId="7" fillId="0" borderId="0" xfId="0" applyNumberFormat="1" applyFont="1"/>
    <xf numFmtId="2" fontId="7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3" borderId="5" xfId="0" applyFont="1" applyFill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outlinePr summaryBelow="0" summaryRight="0"/>
  </sheetPr>
  <dimension ref="A1:L73"/>
  <sheetViews>
    <sheetView workbookViewId="0">
      <selection activeCell="D3" sqref="D3"/>
    </sheetView>
  </sheetViews>
  <sheetFormatPr baseColWidth="10" defaultColWidth="11.1640625" defaultRowHeight="15" customHeight="1"/>
  <cols>
    <col min="1" max="1" width="11.1640625" customWidth="1"/>
    <col min="2" max="2" width="11.5" customWidth="1"/>
    <col min="3" max="3" width="19.1640625" customWidth="1"/>
    <col min="4" max="4" width="11.1640625" customWidth="1"/>
    <col min="5" max="5" width="19.1640625" customWidth="1"/>
    <col min="6" max="6" width="11.1640625" customWidth="1"/>
    <col min="7" max="7" width="19.1640625" customWidth="1"/>
    <col min="8" max="8" width="11.1640625" customWidth="1"/>
    <col min="9" max="9" width="19.1640625" customWidth="1"/>
    <col min="10" max="30" width="11.1640625" customWidth="1"/>
  </cols>
  <sheetData>
    <row r="1" spans="1:12">
      <c r="A1" s="1"/>
      <c r="B1" s="43" t="s">
        <v>0</v>
      </c>
      <c r="C1" s="44"/>
      <c r="D1" s="44"/>
      <c r="E1" s="44"/>
      <c r="F1" s="45" t="s">
        <v>1</v>
      </c>
      <c r="G1" s="46"/>
      <c r="H1" s="46"/>
      <c r="I1" s="47"/>
      <c r="J1" s="3"/>
    </row>
    <row r="2" spans="1:12">
      <c r="A2" s="2" t="s">
        <v>2</v>
      </c>
      <c r="B2" s="4" t="s">
        <v>3</v>
      </c>
      <c r="C2" s="5" t="s">
        <v>4</v>
      </c>
      <c r="D2" s="5" t="s">
        <v>5</v>
      </c>
      <c r="E2" s="5" t="s">
        <v>4</v>
      </c>
      <c r="F2" s="4" t="s">
        <v>6</v>
      </c>
      <c r="G2" s="5" t="s">
        <v>4</v>
      </c>
      <c r="H2" s="5" t="s">
        <v>5</v>
      </c>
      <c r="I2" s="6" t="s">
        <v>4</v>
      </c>
      <c r="J2" s="7" t="s">
        <v>7</v>
      </c>
      <c r="K2" s="8" t="s">
        <v>2</v>
      </c>
      <c r="L2" s="9">
        <v>27</v>
      </c>
    </row>
    <row r="3" spans="1:12">
      <c r="A3" s="10">
        <f>T20_Cancer!A3</f>
        <v>25</v>
      </c>
      <c r="B3" s="10">
        <f>T20_Cardio!H3+T20_Cancer!H3</f>
        <v>0</v>
      </c>
      <c r="C3" s="11">
        <f>'Policies in force'!K4</f>
        <v>0</v>
      </c>
      <c r="D3" s="11">
        <f>SPWL_Cardio!H3+SPWL_Cancer!H3</f>
        <v>0</v>
      </c>
      <c r="E3" s="11">
        <f>'Policies in force'!I4</f>
        <v>0</v>
      </c>
      <c r="F3" s="10">
        <f>T20_Cardio!Q3+T20_Cancer!Q3</f>
        <v>0</v>
      </c>
      <c r="G3" s="11">
        <f>'Policies in force'!L4</f>
        <v>0</v>
      </c>
      <c r="H3" s="11">
        <f>SPWL_Cardio!Q3+SPWL_Cancer!Q3</f>
        <v>0</v>
      </c>
      <c r="I3" s="12">
        <f>'Policies in force'!J4</f>
        <v>0</v>
      </c>
      <c r="J3" s="13">
        <f>T20_Cardio!E3+50+T20_Cancer!E3+70</f>
        <v>3005</v>
      </c>
      <c r="K3" s="11">
        <f t="array" ref="K3">INDEX($J$3:$J$73,MATCH(L2,$A$3:$A$73),0)</f>
        <v>3470</v>
      </c>
      <c r="L3" s="14" t="s">
        <v>8</v>
      </c>
    </row>
    <row r="4" spans="1:12">
      <c r="A4" s="10">
        <f>T20_Cancer!A4</f>
        <v>26</v>
      </c>
      <c r="B4" s="10">
        <f>T20_Cardio!H4+T20_Cancer!H4</f>
        <v>753750</v>
      </c>
      <c r="C4" s="11">
        <f>'Policies in force'!K5</f>
        <v>412</v>
      </c>
      <c r="D4" s="11">
        <f>SPWL_Cardio!H4+SPWL_Cancer!H4</f>
        <v>0</v>
      </c>
      <c r="E4" s="11">
        <f>'Policies in force'!I5</f>
        <v>0</v>
      </c>
      <c r="F4" s="10">
        <f>T20_Cardio!Q4+T20_Cancer!Q4</f>
        <v>853200</v>
      </c>
      <c r="G4" s="11">
        <f>'Policies in force'!L5</f>
        <v>467</v>
      </c>
      <c r="H4" s="11">
        <f>SPWL_Cardio!Q4+SPWL_Cancer!Q4</f>
        <v>0</v>
      </c>
      <c r="I4" s="12">
        <f>'Policies in force'!J5</f>
        <v>0</v>
      </c>
      <c r="J4" s="15">
        <f>T20_Cardio!E4+50+T20_Cancer!E4+70</f>
        <v>3470</v>
      </c>
    </row>
    <row r="5" spans="1:12">
      <c r="A5" s="10">
        <f>T20_Cancer!A5</f>
        <v>27</v>
      </c>
      <c r="B5" s="10">
        <f>T20_Cardio!H5+T20_Cancer!H5</f>
        <v>753750</v>
      </c>
      <c r="C5" s="11">
        <f>'Policies in force'!K6</f>
        <v>412</v>
      </c>
      <c r="D5" s="11">
        <f>SPWL_Cardio!H5+SPWL_Cancer!H5</f>
        <v>0</v>
      </c>
      <c r="E5" s="11">
        <f>'Policies in force'!I6</f>
        <v>0</v>
      </c>
      <c r="F5" s="10">
        <f>T20_Cardio!Q5+T20_Cancer!Q5</f>
        <v>853200</v>
      </c>
      <c r="G5" s="11">
        <f>'Policies in force'!L6</f>
        <v>467</v>
      </c>
      <c r="H5" s="11">
        <f>SPWL_Cardio!Q5+SPWL_Cancer!Q5</f>
        <v>0</v>
      </c>
      <c r="I5" s="12">
        <f>'Policies in force'!J6</f>
        <v>0</v>
      </c>
      <c r="J5" s="15">
        <f>T20_Cardio!E5+50+T20_Cancer!E5+70</f>
        <v>3470</v>
      </c>
    </row>
    <row r="6" spans="1:12">
      <c r="A6" s="10">
        <f>T20_Cancer!A6</f>
        <v>28</v>
      </c>
      <c r="B6" s="10">
        <f>T20_Cardio!H6+T20_Cancer!H6</f>
        <v>805200</v>
      </c>
      <c r="C6" s="11">
        <f>'Policies in force'!K7</f>
        <v>441</v>
      </c>
      <c r="D6" s="11">
        <f>SPWL_Cardio!H6+SPWL_Cancer!H6</f>
        <v>0</v>
      </c>
      <c r="E6" s="11">
        <f>'Policies in force'!I7</f>
        <v>0</v>
      </c>
      <c r="F6" s="10">
        <f>T20_Cardio!Q6+T20_Cancer!Q6</f>
        <v>837300</v>
      </c>
      <c r="G6" s="11">
        <f>'Policies in force'!L7</f>
        <v>458</v>
      </c>
      <c r="H6" s="11">
        <f>SPWL_Cardio!Q6+SPWL_Cancer!Q6</f>
        <v>0</v>
      </c>
      <c r="I6" s="12">
        <f>'Policies in force'!J7</f>
        <v>0</v>
      </c>
      <c r="J6" s="15">
        <f>T20_Cardio!E6+50+T20_Cancer!E6+70</f>
        <v>3470</v>
      </c>
    </row>
    <row r="7" spans="1:12">
      <c r="A7" s="10">
        <f>T20_Cancer!A7</f>
        <v>29</v>
      </c>
      <c r="B7" s="10">
        <f>T20_Cardio!H7+T20_Cancer!H7</f>
        <v>758250</v>
      </c>
      <c r="C7" s="11">
        <f>'Policies in force'!K8</f>
        <v>415</v>
      </c>
      <c r="D7" s="11">
        <f>SPWL_Cardio!H7+SPWL_Cancer!H7</f>
        <v>0</v>
      </c>
      <c r="E7" s="11">
        <f>'Policies in force'!I8</f>
        <v>0</v>
      </c>
      <c r="F7" s="10">
        <f>T20_Cardio!Q7+T20_Cancer!Q7</f>
        <v>951600</v>
      </c>
      <c r="G7" s="11">
        <f>'Policies in force'!L8</f>
        <v>520</v>
      </c>
      <c r="H7" s="11">
        <f>SPWL_Cardio!Q7+SPWL_Cancer!Q7</f>
        <v>0</v>
      </c>
      <c r="I7" s="12">
        <f>'Policies in force'!J8</f>
        <v>0</v>
      </c>
      <c r="J7" s="15">
        <f>T20_Cardio!E7+50+T20_Cancer!E7+70</f>
        <v>3470</v>
      </c>
    </row>
    <row r="8" spans="1:12">
      <c r="A8" s="10">
        <f>T20_Cancer!A8</f>
        <v>30</v>
      </c>
      <c r="B8" s="10">
        <f>T20_Cardio!H8+T20_Cancer!H8</f>
        <v>156750</v>
      </c>
      <c r="C8" s="11">
        <f>'Policies in force'!K9</f>
        <v>86</v>
      </c>
      <c r="D8" s="11">
        <f>SPWL_Cardio!H8+SPWL_Cancer!H8</f>
        <v>0</v>
      </c>
      <c r="E8" s="11">
        <f>'Policies in force'!I9</f>
        <v>0</v>
      </c>
      <c r="F8" s="10">
        <f>T20_Cardio!Q8+T20_Cancer!Q8</f>
        <v>926400</v>
      </c>
      <c r="G8" s="11">
        <f>'Policies in force'!L9</f>
        <v>507</v>
      </c>
      <c r="H8" s="11">
        <f>SPWL_Cardio!Q8+SPWL_Cancer!Q8</f>
        <v>0</v>
      </c>
      <c r="I8" s="12">
        <f>'Policies in force'!J9</f>
        <v>0</v>
      </c>
      <c r="J8" s="15">
        <f>T20_Cardio!E8+50+T20_Cancer!E8+70</f>
        <v>3470</v>
      </c>
    </row>
    <row r="9" spans="1:12">
      <c r="A9" s="10">
        <f>T20_Cancer!A9</f>
        <v>31</v>
      </c>
      <c r="B9" s="10">
        <f>T20_Cardio!H9+T20_Cancer!H9</f>
        <v>848700</v>
      </c>
      <c r="C9" s="11">
        <f>'Policies in force'!K10</f>
        <v>464</v>
      </c>
      <c r="D9" s="11">
        <f>SPWL_Cardio!H9+SPWL_Cancer!H9</f>
        <v>0</v>
      </c>
      <c r="E9" s="11">
        <f>'Policies in force'!I10</f>
        <v>0</v>
      </c>
      <c r="F9" s="10">
        <f>T20_Cardio!Q9+T20_Cancer!Q9</f>
        <v>947100</v>
      </c>
      <c r="G9" s="11">
        <f>'Policies in force'!L10</f>
        <v>518</v>
      </c>
      <c r="H9" s="11">
        <f>SPWL_Cardio!Q9+SPWL_Cancer!Q9</f>
        <v>0</v>
      </c>
      <c r="I9" s="12">
        <f>'Policies in force'!J10</f>
        <v>0</v>
      </c>
      <c r="J9" s="15">
        <f>T20_Cardio!E9+50+T20_Cancer!E9+70</f>
        <v>3470</v>
      </c>
    </row>
    <row r="10" spans="1:12">
      <c r="A10" s="10">
        <f>T20_Cancer!A10</f>
        <v>32</v>
      </c>
      <c r="B10" s="10">
        <f>T20_Cardio!H10+T20_Cancer!H10</f>
        <v>808650</v>
      </c>
      <c r="C10" s="11">
        <f>'Policies in force'!K11</f>
        <v>443</v>
      </c>
      <c r="D10" s="11">
        <f>SPWL_Cardio!H10+SPWL_Cancer!H10</f>
        <v>0</v>
      </c>
      <c r="E10" s="11">
        <f>'Policies in force'!I11</f>
        <v>0</v>
      </c>
      <c r="F10" s="10">
        <f>T20_Cardio!Q10+T20_Cancer!Q10</f>
        <v>940200</v>
      </c>
      <c r="G10" s="11">
        <f>'Policies in force'!L11</f>
        <v>514</v>
      </c>
      <c r="H10" s="11">
        <f>SPWL_Cardio!Q10+SPWL_Cancer!Q10</f>
        <v>0</v>
      </c>
      <c r="I10" s="12">
        <f>'Policies in force'!J11</f>
        <v>0</v>
      </c>
      <c r="J10" s="15">
        <f>T20_Cardio!E10+50+T20_Cancer!E10+70</f>
        <v>3470</v>
      </c>
    </row>
    <row r="11" spans="1:12">
      <c r="A11" s="10">
        <f>T20_Cancer!A11</f>
        <v>33</v>
      </c>
      <c r="B11" s="10">
        <f>T20_Cardio!H11+T20_Cancer!H11</f>
        <v>765150</v>
      </c>
      <c r="C11" s="11">
        <f>'Policies in force'!K12</f>
        <v>419</v>
      </c>
      <c r="D11" s="11">
        <f>SPWL_Cardio!H11+SPWL_Cancer!H11</f>
        <v>0</v>
      </c>
      <c r="E11" s="11">
        <f>'Policies in force'!I12</f>
        <v>0</v>
      </c>
      <c r="F11" s="10">
        <f>T20_Cardio!Q11+T20_Cancer!Q11</f>
        <v>933300</v>
      </c>
      <c r="G11" s="11">
        <f>'Policies in force'!L12</f>
        <v>510</v>
      </c>
      <c r="H11" s="11">
        <f>SPWL_Cardio!Q11+SPWL_Cancer!Q11</f>
        <v>0</v>
      </c>
      <c r="I11" s="12">
        <f>'Policies in force'!J12</f>
        <v>0</v>
      </c>
      <c r="J11" s="15">
        <f>T20_Cardio!E11+50+T20_Cancer!E11+70</f>
        <v>3470</v>
      </c>
    </row>
    <row r="12" spans="1:12">
      <c r="A12" s="10">
        <f>T20_Cancer!A12</f>
        <v>34</v>
      </c>
      <c r="B12" s="10">
        <f>T20_Cardio!H12+T20_Cancer!H12</f>
        <v>893250</v>
      </c>
      <c r="C12" s="11">
        <f>'Policies in force'!K13</f>
        <v>489</v>
      </c>
      <c r="D12" s="11">
        <f>SPWL_Cardio!H12+SPWL_Cancer!H12</f>
        <v>0</v>
      </c>
      <c r="E12" s="11">
        <f>'Policies in force'!I13</f>
        <v>0</v>
      </c>
      <c r="F12" s="10">
        <f>T20_Cardio!Q12+T20_Cancer!Q12</f>
        <v>881850</v>
      </c>
      <c r="G12" s="11">
        <f>'Policies in force'!L13</f>
        <v>482</v>
      </c>
      <c r="H12" s="11">
        <f>SPWL_Cardio!Q12+SPWL_Cancer!Q12</f>
        <v>0</v>
      </c>
      <c r="I12" s="12">
        <f>'Policies in force'!J13</f>
        <v>0</v>
      </c>
      <c r="J12" s="15">
        <f>T20_Cardio!E12+50+T20_Cancer!E12+70</f>
        <v>3470</v>
      </c>
    </row>
    <row r="13" spans="1:12">
      <c r="A13" s="10">
        <f>T20_Cancer!A13</f>
        <v>35</v>
      </c>
      <c r="B13" s="10">
        <f>T20_Cardio!H13+T20_Cancer!H13</f>
        <v>831450</v>
      </c>
      <c r="C13" s="11">
        <f>'Policies in force'!K14</f>
        <v>455</v>
      </c>
      <c r="D13" s="11">
        <f>SPWL_Cardio!H13+SPWL_Cancer!H13</f>
        <v>0</v>
      </c>
      <c r="E13" s="11">
        <f>'Policies in force'!I14</f>
        <v>0</v>
      </c>
      <c r="F13" s="10">
        <f>T20_Cardio!Q13+T20_Cancer!Q13</f>
        <v>896700</v>
      </c>
      <c r="G13" s="11">
        <f>'Policies in force'!L14</f>
        <v>490</v>
      </c>
      <c r="H13" s="11">
        <f>SPWL_Cardio!Q13+SPWL_Cancer!Q13</f>
        <v>0</v>
      </c>
      <c r="I13" s="12">
        <f>'Policies in force'!J14</f>
        <v>0</v>
      </c>
      <c r="J13" s="15">
        <f>T20_Cardio!E13+50+T20_Cancer!E13+70</f>
        <v>3470</v>
      </c>
    </row>
    <row r="14" spans="1:12">
      <c r="A14" s="10">
        <f>T20_Cancer!A14</f>
        <v>36</v>
      </c>
      <c r="B14" s="10">
        <f>T20_Cardio!H14+T20_Cancer!H14</f>
        <v>834900</v>
      </c>
      <c r="C14" s="11">
        <f>'Policies in force'!K15</f>
        <v>457</v>
      </c>
      <c r="D14" s="11">
        <f>SPWL_Cardio!H14+SPWL_Cancer!H14</f>
        <v>1035150</v>
      </c>
      <c r="E14" s="11">
        <f>'Policies in force'!I15</f>
        <v>566</v>
      </c>
      <c r="F14" s="10">
        <f>T20_Cardio!Q14+T20_Cancer!Q14</f>
        <v>881850</v>
      </c>
      <c r="G14" s="11">
        <f>'Policies in force'!L15</f>
        <v>482</v>
      </c>
      <c r="H14" s="11">
        <f>SPWL_Cardio!Q14+SPWL_Cancer!Q14</f>
        <v>820050</v>
      </c>
      <c r="I14" s="12">
        <f>'Policies in force'!J15</f>
        <v>449</v>
      </c>
      <c r="J14" s="15">
        <f>T20_Cardio!E14+50+T20_Cancer!E14+70</f>
        <v>3470</v>
      </c>
    </row>
    <row r="15" spans="1:12">
      <c r="A15" s="10">
        <f>T20_Cancer!A15</f>
        <v>37</v>
      </c>
      <c r="B15" s="10">
        <f>T20_Cardio!H15+T20_Cancer!H15</f>
        <v>123600</v>
      </c>
      <c r="C15" s="11">
        <f>'Policies in force'!K16</f>
        <v>68</v>
      </c>
      <c r="D15" s="11">
        <f>SPWL_Cardio!H15+SPWL_Cancer!H15</f>
        <v>933300</v>
      </c>
      <c r="E15" s="11">
        <f>'Policies in force'!I16</f>
        <v>510</v>
      </c>
      <c r="F15" s="10">
        <f>T20_Cardio!Q15+T20_Cancer!Q15</f>
        <v>853200</v>
      </c>
      <c r="G15" s="11">
        <f>'Policies in force'!L16</f>
        <v>467</v>
      </c>
      <c r="H15" s="11">
        <f>SPWL_Cardio!Q15+SPWL_Cancer!Q15</f>
        <v>830400</v>
      </c>
      <c r="I15" s="12">
        <f>'Policies in force'!J16</f>
        <v>454</v>
      </c>
      <c r="J15" s="15">
        <f>T20_Cardio!E15+50+T20_Cancer!E15+70</f>
        <v>3470</v>
      </c>
    </row>
    <row r="16" spans="1:12">
      <c r="A16" s="10">
        <f>T20_Cancer!A16</f>
        <v>38</v>
      </c>
      <c r="B16" s="10">
        <f>T20_Cardio!H16+T20_Cancer!H16</f>
        <v>885300</v>
      </c>
      <c r="C16" s="11">
        <f>'Policies in force'!K17</f>
        <v>484</v>
      </c>
      <c r="D16" s="11">
        <f>SPWL_Cardio!H16+SPWL_Cancer!H16</f>
        <v>998550</v>
      </c>
      <c r="E16" s="11">
        <f>'Policies in force'!I17</f>
        <v>546</v>
      </c>
      <c r="F16" s="10">
        <f>T20_Cardio!Q16+T20_Cancer!Q16</f>
        <v>948150</v>
      </c>
      <c r="G16" s="11">
        <f>'Policies in force'!L17</f>
        <v>519</v>
      </c>
      <c r="H16" s="11">
        <f>SPWL_Cardio!Q16+SPWL_Cancer!Q16</f>
        <v>801750</v>
      </c>
      <c r="I16" s="12">
        <f>'Policies in force'!J17</f>
        <v>439</v>
      </c>
      <c r="J16" s="15">
        <f>T20_Cardio!E16+50+T20_Cancer!E16+70</f>
        <v>3470</v>
      </c>
    </row>
    <row r="17" spans="1:10">
      <c r="A17" s="10">
        <f>T20_Cancer!A17</f>
        <v>39</v>
      </c>
      <c r="B17" s="10">
        <f>T20_Cardio!H17+T20_Cancer!H17</f>
        <v>837300</v>
      </c>
      <c r="C17" s="11">
        <f>'Policies in force'!K18</f>
        <v>458</v>
      </c>
      <c r="D17" s="11">
        <f>SPWL_Cardio!H17+SPWL_Cancer!H17</f>
        <v>995100</v>
      </c>
      <c r="E17" s="11">
        <f>'Policies in force'!I18</f>
        <v>544</v>
      </c>
      <c r="F17" s="10">
        <f>T20_Cardio!Q17+T20_Cancer!Q17</f>
        <v>983700</v>
      </c>
      <c r="G17" s="11">
        <f>'Policies in force'!L18</f>
        <v>538</v>
      </c>
      <c r="H17" s="11">
        <f>SPWL_Cardio!Q17+SPWL_Cancer!Q17</f>
        <v>889800</v>
      </c>
      <c r="I17" s="12">
        <f>'Policies in force'!J18</f>
        <v>487</v>
      </c>
      <c r="J17" s="15">
        <f>T20_Cardio!E17+50+T20_Cancer!E17+70</f>
        <v>3470</v>
      </c>
    </row>
    <row r="18" spans="1:10">
      <c r="A18" s="10">
        <f>T20_Cancer!A18</f>
        <v>40</v>
      </c>
      <c r="B18" s="10">
        <f>T20_Cardio!H18+T20_Cancer!H18</f>
        <v>834900</v>
      </c>
      <c r="C18" s="11">
        <f>'Policies in force'!K19</f>
        <v>457</v>
      </c>
      <c r="D18" s="11">
        <f>SPWL_Cardio!H18+SPWL_Cancer!H18</f>
        <v>1016850</v>
      </c>
      <c r="E18" s="11">
        <f>'Policies in force'!I19</f>
        <v>556</v>
      </c>
      <c r="F18" s="10">
        <f>T20_Cardio!Q18+T20_Cancer!Q18</f>
        <v>1061400</v>
      </c>
      <c r="G18" s="11">
        <f>'Policies in force'!L19</f>
        <v>581</v>
      </c>
      <c r="H18" s="11">
        <f>SPWL_Cardio!Q18+SPWL_Cancer!Q18</f>
        <v>845250</v>
      </c>
      <c r="I18" s="12">
        <f>'Policies in force'!J19</f>
        <v>463</v>
      </c>
      <c r="J18" s="15">
        <f>T20_Cardio!E18+50+T20_Cancer!E18+70</f>
        <v>3470</v>
      </c>
    </row>
    <row r="19" spans="1:10">
      <c r="A19" s="10">
        <f>T20_Cancer!A19</f>
        <v>41</v>
      </c>
      <c r="B19" s="10">
        <f>T20_Cardio!H19+T20_Cancer!H19</f>
        <v>837300</v>
      </c>
      <c r="C19" s="11">
        <f>'Policies in force'!K20</f>
        <v>458</v>
      </c>
      <c r="D19" s="11">
        <f>SPWL_Cardio!H19+SPWL_Cancer!H19</f>
        <v>996150</v>
      </c>
      <c r="E19" s="11">
        <f>'Policies in force'!I20</f>
        <v>545</v>
      </c>
      <c r="F19" s="10">
        <f>T20_Cardio!Q19+T20_Cancer!Q19</f>
        <v>1028250</v>
      </c>
      <c r="G19" s="11">
        <f>'Policies in force'!L20</f>
        <v>562</v>
      </c>
      <c r="H19" s="11">
        <f>SPWL_Cardio!Q19+SPWL_Cancer!Q19</f>
        <v>868050</v>
      </c>
      <c r="I19" s="12">
        <f>'Policies in force'!J20</f>
        <v>475</v>
      </c>
      <c r="J19" s="15">
        <f>T20_Cardio!E19+50+T20_Cancer!E19+70</f>
        <v>3470</v>
      </c>
    </row>
    <row r="20" spans="1:10">
      <c r="A20" s="10">
        <f>T20_Cancer!A20</f>
        <v>42</v>
      </c>
      <c r="B20" s="10">
        <f>T20_Cardio!H20+T20_Cancer!H20</f>
        <v>808650</v>
      </c>
      <c r="C20" s="11">
        <f>'Policies in force'!K21</f>
        <v>443</v>
      </c>
      <c r="D20" s="11">
        <f>SPWL_Cardio!H20+SPWL_Cancer!H20</f>
        <v>1028250</v>
      </c>
      <c r="E20" s="11">
        <f>'Policies in force'!I21</f>
        <v>563</v>
      </c>
      <c r="F20" s="10">
        <f>T20_Cardio!Q20+T20_Cancer!Q20</f>
        <v>940200</v>
      </c>
      <c r="G20" s="11">
        <f>'Policies in force'!L21</f>
        <v>514</v>
      </c>
      <c r="H20" s="11">
        <f>SPWL_Cardio!Q20+SPWL_Cancer!Q20</f>
        <v>772050</v>
      </c>
      <c r="I20" s="12">
        <f>'Policies in force'!J21</f>
        <v>422</v>
      </c>
      <c r="J20" s="15">
        <f>T20_Cardio!E20+50+T20_Cancer!E20+70</f>
        <v>3470</v>
      </c>
    </row>
    <row r="21" spans="1:10">
      <c r="A21" s="10">
        <f>T20_Cancer!A21</f>
        <v>43</v>
      </c>
      <c r="B21" s="10">
        <f>T20_Cardio!H21+T20_Cancer!H21</f>
        <v>955050</v>
      </c>
      <c r="C21" s="11">
        <f>'Policies in force'!K22</f>
        <v>523</v>
      </c>
      <c r="D21" s="11">
        <f>SPWL_Cardio!H21+SPWL_Cancer!H21</f>
        <v>1009950</v>
      </c>
      <c r="E21" s="11">
        <f>'Policies in force'!I22</f>
        <v>553</v>
      </c>
      <c r="F21" s="10">
        <f>T20_Cardio!Q21+T20_Cancer!Q21</f>
        <v>873900</v>
      </c>
      <c r="G21" s="11">
        <f>'Policies in force'!L22</f>
        <v>478</v>
      </c>
      <c r="H21" s="11">
        <f>SPWL_Cardio!Q21+SPWL_Cancer!Q21</f>
        <v>860100</v>
      </c>
      <c r="I21" s="12">
        <f>'Policies in force'!J22</f>
        <v>471</v>
      </c>
      <c r="J21" s="15">
        <f>T20_Cardio!E21+50+T20_Cancer!E21+70</f>
        <v>3470</v>
      </c>
    </row>
    <row r="22" spans="1:10">
      <c r="A22" s="10">
        <f>T20_Cancer!A22</f>
        <v>44</v>
      </c>
      <c r="B22" s="10">
        <f>T20_Cardio!H22+T20_Cancer!H22</f>
        <v>819000</v>
      </c>
      <c r="C22" s="11">
        <f>'Policies in force'!K23</f>
        <v>448</v>
      </c>
      <c r="D22" s="11">
        <f>SPWL_Cardio!H22+SPWL_Cancer!H22</f>
        <v>1068300</v>
      </c>
      <c r="E22" s="11">
        <f>'Policies in force'!I23</f>
        <v>584</v>
      </c>
      <c r="F22" s="10">
        <f>T20_Cardio!Q22+T20_Cancer!Q22</f>
        <v>977850</v>
      </c>
      <c r="G22" s="11">
        <f>'Policies in force'!L23</f>
        <v>535</v>
      </c>
      <c r="H22" s="11">
        <f>SPWL_Cardio!Q22+SPWL_Cancer!Q22</f>
        <v>903600</v>
      </c>
      <c r="I22" s="12">
        <f>'Policies in force'!J23</f>
        <v>494</v>
      </c>
      <c r="J22" s="15">
        <f>T20_Cardio!E22+50+T20_Cancer!E22+70</f>
        <v>3470</v>
      </c>
    </row>
    <row r="23" spans="1:10">
      <c r="A23" s="10">
        <f>T20_Cancer!A23</f>
        <v>45</v>
      </c>
      <c r="B23" s="10">
        <f>T20_Cardio!H23+T20_Cancer!H23</f>
        <v>878400</v>
      </c>
      <c r="C23" s="11">
        <f>'Policies in force'!K24</f>
        <v>480</v>
      </c>
      <c r="D23" s="11">
        <f>SPWL_Cardio!H23+SPWL_Cancer!H23</f>
        <v>1061400</v>
      </c>
      <c r="E23" s="11">
        <f>'Policies in force'!I24</f>
        <v>580</v>
      </c>
      <c r="F23" s="10">
        <f>T20_Cardio!Q23+T20_Cancer!Q23</f>
        <v>973350</v>
      </c>
      <c r="G23" s="11">
        <f>'Policies in force'!L24</f>
        <v>533</v>
      </c>
      <c r="H23" s="11">
        <f>SPWL_Cardio!Q23+SPWL_Cancer!Q23</f>
        <v>893250</v>
      </c>
      <c r="I23" s="12">
        <f>'Policies in force'!J24</f>
        <v>489</v>
      </c>
      <c r="J23" s="15">
        <f>T20_Cardio!E23+50+T20_Cancer!E23+70</f>
        <v>3470</v>
      </c>
    </row>
    <row r="24" spans="1:10">
      <c r="A24" s="10">
        <f>T20_Cancer!A24</f>
        <v>46</v>
      </c>
      <c r="B24" s="10">
        <f>T20_Cardio!H24+T20_Cancer!H24</f>
        <v>1454600</v>
      </c>
      <c r="C24" s="11">
        <f>'Policies in force'!K25</f>
        <v>468</v>
      </c>
      <c r="D24" s="11">
        <f>SPWL_Cardio!H24+SPWL_Cancer!H24</f>
        <v>1766300</v>
      </c>
      <c r="E24" s="11">
        <f>'Policies in force'!I25</f>
        <v>567</v>
      </c>
      <c r="F24" s="10">
        <f>T20_Cardio!Q24+T20_Cancer!Q24</f>
        <v>1589670</v>
      </c>
      <c r="G24" s="11">
        <f>'Policies in force'!L25</f>
        <v>511</v>
      </c>
      <c r="H24" s="11">
        <f>SPWL_Cardio!Q24+SPWL_Cancer!Q24</f>
        <v>1402650</v>
      </c>
      <c r="I24" s="12">
        <f>'Policies in force'!J25</f>
        <v>450</v>
      </c>
      <c r="J24" s="15">
        <f>T20_Cardio!E24+50+T20_Cancer!E24+70</f>
        <v>5215</v>
      </c>
    </row>
    <row r="25" spans="1:10">
      <c r="A25" s="10">
        <f>T20_Cancer!A25</f>
        <v>47</v>
      </c>
      <c r="B25" s="10">
        <f>T20_Cardio!H25+T20_Cancer!H25</f>
        <v>1600060</v>
      </c>
      <c r="C25" s="11">
        <f>'Policies in force'!K26</f>
        <v>514</v>
      </c>
      <c r="D25" s="11">
        <f>SPWL_Cardio!H25+SPWL_Cancer!H25</f>
        <v>1792275</v>
      </c>
      <c r="E25" s="11">
        <f>'Policies in force'!I26</f>
        <v>575</v>
      </c>
      <c r="F25" s="10">
        <f>T20_Cardio!Q25+T20_Cancer!Q25</f>
        <v>1615645</v>
      </c>
      <c r="G25" s="11">
        <f>'Policies in force'!L26</f>
        <v>519</v>
      </c>
      <c r="H25" s="11">
        <f>SPWL_Cardio!Q25+SPWL_Cancer!Q25</f>
        <v>1516940</v>
      </c>
      <c r="I25" s="12">
        <f>'Policies in force'!J26</f>
        <v>487</v>
      </c>
      <c r="J25" s="15">
        <f>T20_Cardio!E25+50+T20_Cancer!E25+70</f>
        <v>5215</v>
      </c>
    </row>
    <row r="26" spans="1:10">
      <c r="A26" s="10">
        <f>T20_Cancer!A26</f>
        <v>48</v>
      </c>
      <c r="B26" s="10">
        <f>T20_Cardio!H26+T20_Cancer!H26</f>
        <v>1683180</v>
      </c>
      <c r="C26" s="11">
        <f>'Policies in force'!K27</f>
        <v>541</v>
      </c>
      <c r="D26" s="11">
        <f>SPWL_Cardio!H26+SPWL_Cancer!H26</f>
        <v>1781885</v>
      </c>
      <c r="E26" s="11">
        <f>'Policies in force'!I27</f>
        <v>573</v>
      </c>
      <c r="F26" s="10">
        <f>T20_Cardio!Q26+T20_Cancer!Q26</f>
        <v>1703960</v>
      </c>
      <c r="G26" s="11">
        <f>'Policies in force'!L27</f>
        <v>547</v>
      </c>
      <c r="H26" s="11">
        <f>SPWL_Cardio!Q26+SPWL_Cancer!Q26</f>
        <v>1574085</v>
      </c>
      <c r="I26" s="12">
        <f>'Policies in force'!J27</f>
        <v>505</v>
      </c>
      <c r="J26" s="15">
        <f>T20_Cardio!E26+50+T20_Cancer!E26+70</f>
        <v>5215</v>
      </c>
    </row>
    <row r="27" spans="1:10">
      <c r="A27" s="10">
        <f>T20_Cancer!A27</f>
        <v>49</v>
      </c>
      <c r="B27" s="10">
        <f>T20_Cardio!H27+T20_Cancer!H27</f>
        <v>1501355</v>
      </c>
      <c r="C27" s="11">
        <f>'Policies in force'!K28</f>
        <v>483</v>
      </c>
      <c r="D27" s="11">
        <f>SPWL_Cardio!H27+SPWL_Cancer!H27</f>
        <v>1683180</v>
      </c>
      <c r="E27" s="11">
        <f>'Policies in force'!I28</f>
        <v>540</v>
      </c>
      <c r="F27" s="10">
        <f>T20_Cardio!Q27+T20_Cancer!Q27</f>
        <v>1605255</v>
      </c>
      <c r="G27" s="11">
        <f>'Policies in force'!L28</f>
        <v>515</v>
      </c>
      <c r="H27" s="11">
        <f>SPWL_Cardio!Q27+SPWL_Cancer!Q27</f>
        <v>1376675</v>
      </c>
      <c r="I27" s="12">
        <f>'Policies in force'!J28</f>
        <v>443</v>
      </c>
      <c r="J27" s="15">
        <f>T20_Cardio!E27+50+T20_Cancer!E27+70</f>
        <v>5215</v>
      </c>
    </row>
    <row r="28" spans="1:10">
      <c r="A28" s="10">
        <f>T20_Cancer!A28</f>
        <v>50</v>
      </c>
      <c r="B28" s="10">
        <f>T20_Cardio!H28+T20_Cancer!H28</f>
        <v>1532525</v>
      </c>
      <c r="C28" s="11">
        <f>'Policies in force'!K29</f>
        <v>493</v>
      </c>
      <c r="D28" s="11">
        <f>SPWL_Cardio!H28+SPWL_Cancer!H28</f>
        <v>1958515</v>
      </c>
      <c r="E28" s="11">
        <f>'Policies in force'!I29</f>
        <v>629</v>
      </c>
      <c r="F28" s="10">
        <f>T20_Cardio!Q28+T20_Cancer!Q28</f>
        <v>1652010</v>
      </c>
      <c r="G28" s="11">
        <f>'Policies in force'!L29</f>
        <v>531</v>
      </c>
      <c r="H28" s="11">
        <f>SPWL_Cardio!Q28+SPWL_Cancer!Q28</f>
        <v>1381870</v>
      </c>
      <c r="I28" s="12">
        <f>'Policies in force'!J29</f>
        <v>444</v>
      </c>
      <c r="J28" s="15">
        <f>T20_Cardio!E28+50+T20_Cancer!E28+70</f>
        <v>5215</v>
      </c>
    </row>
    <row r="29" spans="1:10">
      <c r="A29" s="10">
        <f>T20_Cancer!A29</f>
        <v>51</v>
      </c>
      <c r="B29" s="10">
        <f>T20_Cardio!H29+T20_Cancer!H29</f>
        <v>1605255</v>
      </c>
      <c r="C29" s="11">
        <f>'Policies in force'!K30</f>
        <v>515</v>
      </c>
      <c r="D29" s="11">
        <f>SPWL_Cardio!H29+SPWL_Cancer!H29</f>
        <v>1761105</v>
      </c>
      <c r="E29" s="11">
        <f>'Policies in force'!I30</f>
        <v>566</v>
      </c>
      <c r="F29" s="10">
        <f>T20_Cardio!Q29+T20_Cancer!Q29</f>
        <v>1662400</v>
      </c>
      <c r="G29" s="11">
        <f>'Policies in force'!L30</f>
        <v>534</v>
      </c>
      <c r="H29" s="11">
        <f>SPWL_Cardio!Q29+SPWL_Cancer!Q29</f>
        <v>1490965</v>
      </c>
      <c r="I29" s="12">
        <f>'Policies in force'!J30</f>
        <v>479</v>
      </c>
      <c r="J29" s="15">
        <f>T20_Cardio!E29+50+T20_Cancer!E29+70</f>
        <v>5215</v>
      </c>
    </row>
    <row r="30" spans="1:10">
      <c r="A30" s="10">
        <f>T20_Cancer!A30</f>
        <v>52</v>
      </c>
      <c r="B30" s="10">
        <f>T20_Cardio!H30+T20_Cancer!H30</f>
        <v>1574085</v>
      </c>
      <c r="C30" s="11">
        <f>'Policies in force'!K31</f>
        <v>506</v>
      </c>
      <c r="D30" s="11">
        <f>SPWL_Cardio!H30+SPWL_Cancer!H30</f>
        <v>1865005</v>
      </c>
      <c r="E30" s="11">
        <f>'Policies in force'!I31</f>
        <v>599</v>
      </c>
      <c r="F30" s="10">
        <f>T20_Cardio!Q30+T20_Cancer!Q30</f>
        <v>1636425</v>
      </c>
      <c r="G30" s="11">
        <f>'Policies in force'!L31</f>
        <v>526</v>
      </c>
      <c r="H30" s="11">
        <f>SPWL_Cardio!Q30+SPWL_Cancer!Q30</f>
        <v>1314335</v>
      </c>
      <c r="I30" s="12">
        <f>'Policies in force'!J31</f>
        <v>422</v>
      </c>
      <c r="J30" s="15">
        <f>T20_Cardio!E30+50+T20_Cancer!E30+70</f>
        <v>5215</v>
      </c>
    </row>
    <row r="31" spans="1:10">
      <c r="A31" s="10">
        <f>T20_Cancer!A31</f>
        <v>53</v>
      </c>
      <c r="B31" s="10">
        <f>T20_Cardio!H31+T20_Cancer!H31</f>
        <v>1532525</v>
      </c>
      <c r="C31" s="11">
        <f>'Policies in force'!K32</f>
        <v>492</v>
      </c>
      <c r="D31" s="11">
        <f>SPWL_Cardio!H31+SPWL_Cancer!H31</f>
        <v>1740325</v>
      </c>
      <c r="E31" s="11">
        <f>'Policies in force'!I32</f>
        <v>559</v>
      </c>
      <c r="F31" s="10">
        <f>T20_Cardio!Q31+T20_Cancer!Q31</f>
        <v>1662400</v>
      </c>
      <c r="G31" s="11">
        <f>'Policies in force'!L32</f>
        <v>534</v>
      </c>
      <c r="H31" s="11">
        <f>SPWL_Cardio!Q31+SPWL_Cancer!Q31</f>
        <v>1475380</v>
      </c>
      <c r="I31" s="12">
        <f>'Policies in force'!J32</f>
        <v>474</v>
      </c>
      <c r="J31" s="15">
        <f>T20_Cardio!E31+50+T20_Cancer!E31+70</f>
        <v>5215</v>
      </c>
    </row>
    <row r="32" spans="1:10">
      <c r="A32" s="10">
        <f>T20_Cancer!A32</f>
        <v>54</v>
      </c>
      <c r="B32" s="10">
        <f>T20_Cardio!H32+T20_Cancer!H32</f>
        <v>1652010</v>
      </c>
      <c r="C32" s="11">
        <f>'Policies in force'!K33</f>
        <v>530</v>
      </c>
      <c r="D32" s="11">
        <f>SPWL_Cardio!H32+SPWL_Cancer!H32</f>
        <v>1781885</v>
      </c>
      <c r="E32" s="11">
        <f>'Policies in force'!I33</f>
        <v>573</v>
      </c>
      <c r="F32" s="10">
        <f>T20_Cardio!Q32+T20_Cancer!Q32</f>
        <v>1766300</v>
      </c>
      <c r="G32" s="11">
        <f>'Policies in force'!L33</f>
        <v>567</v>
      </c>
      <c r="H32" s="11">
        <f>SPWL_Cardio!Q32+SPWL_Cancer!Q32</f>
        <v>1433820</v>
      </c>
      <c r="I32" s="12">
        <f>'Policies in force'!J33</f>
        <v>460</v>
      </c>
      <c r="J32" s="15">
        <f>T20_Cardio!E32+50+T20_Cancer!E32+70</f>
        <v>5215</v>
      </c>
    </row>
    <row r="33" spans="1:10">
      <c r="A33" s="10">
        <f>T20_Cancer!A33</f>
        <v>55</v>
      </c>
      <c r="B33" s="10">
        <f>T20_Cardio!H33+T20_Cancer!H33</f>
        <v>1574085</v>
      </c>
      <c r="C33" s="11">
        <f>'Policies in force'!K34</f>
        <v>506</v>
      </c>
      <c r="D33" s="11">
        <f>SPWL_Cardio!H33+SPWL_Cancer!H33</f>
        <v>1693570</v>
      </c>
      <c r="E33" s="11">
        <f>'Policies in force'!I34</f>
        <v>544</v>
      </c>
      <c r="F33" s="10">
        <f>T20_Cardio!Q33+T20_Cancer!Q33</f>
        <v>1589670</v>
      </c>
      <c r="G33" s="11">
        <f>'Policies in force'!L34</f>
        <v>511</v>
      </c>
      <c r="H33" s="11">
        <f>SPWL_Cardio!Q33+SPWL_Cancer!Q33</f>
        <v>1371480</v>
      </c>
      <c r="I33" s="12">
        <f>'Policies in force'!J34</f>
        <v>441</v>
      </c>
      <c r="J33" s="15">
        <f>T20_Cardio!E33+50+T20_Cancer!E33+70</f>
        <v>5215</v>
      </c>
    </row>
    <row r="34" spans="1:10">
      <c r="A34" s="10">
        <f>T20_Cancer!A34</f>
        <v>56</v>
      </c>
      <c r="B34" s="10">
        <f>T20_Cardio!H34+T20_Cancer!H34</f>
        <v>1485770</v>
      </c>
      <c r="C34" s="11">
        <f>'Policies in force'!K35</f>
        <v>478</v>
      </c>
      <c r="D34" s="11">
        <f>SPWL_Cardio!H34+SPWL_Cancer!H34</f>
        <v>1620840</v>
      </c>
      <c r="E34" s="11">
        <f>'Policies in force'!I35</f>
        <v>520</v>
      </c>
      <c r="F34" s="10">
        <f>T20_Cardio!Q34+T20_Cancer!Q34</f>
        <v>1610450</v>
      </c>
      <c r="G34" s="11">
        <f>'Policies in force'!L35</f>
        <v>518</v>
      </c>
      <c r="H34" s="11">
        <f>SPWL_Cardio!Q34+SPWL_Cancer!Q34</f>
        <v>1413040</v>
      </c>
      <c r="I34" s="12">
        <f>'Policies in force'!J35</f>
        <v>454</v>
      </c>
      <c r="J34" s="15">
        <f>T20_Cardio!E34+50+T20_Cancer!E34+70</f>
        <v>5215</v>
      </c>
    </row>
    <row r="35" spans="1:10">
      <c r="A35" s="10">
        <f>T20_Cancer!A35</f>
        <v>57</v>
      </c>
      <c r="B35" s="10">
        <f>T20_Cardio!H35+T20_Cancer!H35</f>
        <v>0</v>
      </c>
      <c r="C35" s="11">
        <f>'Policies in force'!K36</f>
        <v>0</v>
      </c>
      <c r="D35" s="11">
        <f>SPWL_Cardio!H35+SPWL_Cancer!H35</f>
        <v>1719545</v>
      </c>
      <c r="E35" s="11">
        <f>'Policies in force'!I36</f>
        <v>553</v>
      </c>
      <c r="F35" s="10">
        <f>T20_Cardio!Q35+T20_Cancer!Q35</f>
        <v>0</v>
      </c>
      <c r="G35" s="11">
        <f>'Policies in force'!L36</f>
        <v>0</v>
      </c>
      <c r="H35" s="11">
        <f>SPWL_Cardio!Q35+SPWL_Cancer!Q35</f>
        <v>1470185</v>
      </c>
      <c r="I35" s="12">
        <f>'Policies in force'!J36</f>
        <v>473</v>
      </c>
      <c r="J35" s="15">
        <f>T20_Cardio!E35+50+T20_Cancer!E35+70</f>
        <v>5215</v>
      </c>
    </row>
    <row r="36" spans="1:10">
      <c r="A36" s="10">
        <f>T20_Cancer!A36</f>
        <v>58</v>
      </c>
      <c r="B36" s="10">
        <f>T20_Cardio!H36+T20_Cancer!H36</f>
        <v>0</v>
      </c>
      <c r="C36" s="11">
        <f>'Policies in force'!K37</f>
        <v>0</v>
      </c>
      <c r="D36" s="11">
        <f>SPWL_Cardio!H36+SPWL_Cancer!H36</f>
        <v>1740325</v>
      </c>
      <c r="E36" s="11">
        <f>'Policies in force'!I37</f>
        <v>559</v>
      </c>
      <c r="F36" s="10">
        <f>T20_Cardio!Q36+T20_Cancer!Q36</f>
        <v>0</v>
      </c>
      <c r="G36" s="11">
        <f>'Policies in force'!L37</f>
        <v>0</v>
      </c>
      <c r="H36" s="11">
        <f>SPWL_Cardio!Q36+SPWL_Cancer!Q36</f>
        <v>1454600</v>
      </c>
      <c r="I36" s="12">
        <f>'Policies in force'!J37</f>
        <v>467</v>
      </c>
      <c r="J36" s="15">
        <f>T20_Cardio!E36+50+T20_Cancer!E36+70</f>
        <v>5215</v>
      </c>
    </row>
    <row r="37" spans="1:10">
      <c r="A37" s="10">
        <f>T20_Cancer!A37</f>
        <v>59</v>
      </c>
      <c r="B37" s="10">
        <f>T20_Cardio!H37+T20_Cancer!H37</f>
        <v>0</v>
      </c>
      <c r="C37" s="11">
        <f>'Policies in force'!K38</f>
        <v>0</v>
      </c>
      <c r="D37" s="11">
        <f>SPWL_Cardio!H37+SPWL_Cancer!H37</f>
        <v>1802665</v>
      </c>
      <c r="E37" s="11">
        <f>'Policies in force'!I38</f>
        <v>579</v>
      </c>
      <c r="F37" s="10">
        <f>T20_Cardio!Q37+T20_Cancer!Q37</f>
        <v>0</v>
      </c>
      <c r="G37" s="11">
        <f>'Policies in force'!L38</f>
        <v>0</v>
      </c>
      <c r="H37" s="11">
        <f>SPWL_Cardio!Q37+SPWL_Cancer!Q37</f>
        <v>1563695</v>
      </c>
      <c r="I37" s="12">
        <f>'Policies in force'!J38</f>
        <v>503</v>
      </c>
      <c r="J37" s="15">
        <f>T20_Cardio!E37+50+T20_Cancer!E37+70</f>
        <v>5215</v>
      </c>
    </row>
    <row r="38" spans="1:10">
      <c r="A38" s="10">
        <f>T20_Cancer!A38</f>
        <v>60</v>
      </c>
      <c r="B38" s="10">
        <f>T20_Cardio!H38+T20_Cancer!H38</f>
        <v>0</v>
      </c>
      <c r="C38" s="11">
        <f>'Policies in force'!K39</f>
        <v>0</v>
      </c>
      <c r="D38" s="11">
        <f>SPWL_Cardio!H38+SPWL_Cancer!H38</f>
        <v>1787080</v>
      </c>
      <c r="E38" s="11">
        <f>'Policies in force'!I39</f>
        <v>574</v>
      </c>
      <c r="F38" s="10">
        <f>T20_Cardio!Q38+T20_Cancer!Q38</f>
        <v>0</v>
      </c>
      <c r="G38" s="11">
        <f>'Policies in force'!L39</f>
        <v>0</v>
      </c>
      <c r="H38" s="11">
        <f>SPWL_Cardio!Q38+SPWL_Cancer!Q38</f>
        <v>1397455</v>
      </c>
      <c r="I38" s="12">
        <f>'Policies in force'!J39</f>
        <v>449</v>
      </c>
      <c r="J38" s="15">
        <f>T20_Cardio!E38+50+T20_Cancer!E38+70</f>
        <v>5215</v>
      </c>
    </row>
    <row r="39" spans="1:10">
      <c r="A39" s="10">
        <f>T20_Cancer!A39</f>
        <v>61</v>
      </c>
      <c r="B39" s="10">
        <f>T20_Cardio!H39+T20_Cancer!H39</f>
        <v>0</v>
      </c>
      <c r="C39" s="11">
        <f>'Policies in force'!K40</f>
        <v>0</v>
      </c>
      <c r="D39" s="11">
        <f>SPWL_Cardio!H39+SPWL_Cancer!H39</f>
        <v>1683180</v>
      </c>
      <c r="E39" s="11">
        <f>'Policies in force'!I40</f>
        <v>541</v>
      </c>
      <c r="F39" s="10">
        <f>T20_Cardio!Q39+T20_Cancer!Q39</f>
        <v>0</v>
      </c>
      <c r="G39" s="11">
        <f>'Policies in force'!L40</f>
        <v>0</v>
      </c>
      <c r="H39" s="11">
        <f>SPWL_Cardio!Q39+SPWL_Cancer!Q39</f>
        <v>1506550</v>
      </c>
      <c r="I39" s="12">
        <f>'Policies in force'!J40</f>
        <v>484</v>
      </c>
      <c r="J39" s="15">
        <f>T20_Cardio!E39+50+T20_Cancer!E39+70</f>
        <v>5215</v>
      </c>
    </row>
    <row r="40" spans="1:10">
      <c r="A40" s="10">
        <f>T20_Cancer!A40</f>
        <v>62</v>
      </c>
      <c r="B40" s="10">
        <f>T20_Cardio!H40+T20_Cancer!H40</f>
        <v>0</v>
      </c>
      <c r="C40" s="11">
        <f>'Policies in force'!K41</f>
        <v>0</v>
      </c>
      <c r="D40" s="11">
        <f>SPWL_Cardio!H40+SPWL_Cancer!H40</f>
        <v>1761105</v>
      </c>
      <c r="E40" s="11">
        <f>'Policies in force'!I41</f>
        <v>566</v>
      </c>
      <c r="F40" s="10">
        <f>T20_Cardio!Q40+T20_Cancer!Q40</f>
        <v>0</v>
      </c>
      <c r="G40" s="11">
        <f>'Policies in force'!L41</f>
        <v>0</v>
      </c>
      <c r="H40" s="11">
        <f>SPWL_Cardio!Q40+SPWL_Cancer!Q40</f>
        <v>1563695</v>
      </c>
      <c r="I40" s="12">
        <f>'Policies in force'!J41</f>
        <v>503</v>
      </c>
      <c r="J40" s="15">
        <f>T20_Cardio!E40+50+T20_Cancer!E40+70</f>
        <v>5215</v>
      </c>
    </row>
    <row r="41" spans="1:10">
      <c r="A41" s="10">
        <f>T20_Cancer!A41</f>
        <v>63</v>
      </c>
      <c r="B41" s="10">
        <f>T20_Cardio!H41+T20_Cancer!H41</f>
        <v>0</v>
      </c>
      <c r="C41" s="11">
        <f>'Policies in force'!K42</f>
        <v>0</v>
      </c>
      <c r="D41" s="11">
        <f>SPWL_Cardio!H41+SPWL_Cancer!H41</f>
        <v>1729935</v>
      </c>
      <c r="E41" s="11">
        <f>'Policies in force'!I42</f>
        <v>555</v>
      </c>
      <c r="F41" s="10">
        <f>T20_Cardio!Q41+T20_Cancer!Q41</f>
        <v>0</v>
      </c>
      <c r="G41" s="11">
        <f>'Policies in force'!L42</f>
        <v>0</v>
      </c>
      <c r="H41" s="11">
        <f>SPWL_Cardio!Q41+SPWL_Cancer!Q41</f>
        <v>1314335</v>
      </c>
      <c r="I41" s="12">
        <f>'Policies in force'!J42</f>
        <v>423</v>
      </c>
      <c r="J41" s="15">
        <f>T20_Cardio!E41+50+T20_Cancer!E41+70</f>
        <v>5215</v>
      </c>
    </row>
    <row r="42" spans="1:10">
      <c r="A42" s="10">
        <f>T20_Cancer!A42</f>
        <v>64</v>
      </c>
      <c r="B42" s="10">
        <f>T20_Cardio!H42+T20_Cancer!H42</f>
        <v>0</v>
      </c>
      <c r="C42" s="11">
        <f>'Policies in force'!K43</f>
        <v>0</v>
      </c>
      <c r="D42" s="11">
        <f>SPWL_Cardio!H42+SPWL_Cancer!H42</f>
        <v>1719545</v>
      </c>
      <c r="E42" s="11">
        <f>'Policies in force'!I43</f>
        <v>553</v>
      </c>
      <c r="F42" s="10">
        <f>T20_Cardio!Q42+T20_Cancer!Q42</f>
        <v>0</v>
      </c>
      <c r="G42" s="11">
        <f>'Policies in force'!L43</f>
        <v>0</v>
      </c>
      <c r="H42" s="11">
        <f>SPWL_Cardio!Q42+SPWL_Cancer!Q42</f>
        <v>1501355</v>
      </c>
      <c r="I42" s="12">
        <f>'Policies in force'!J43</f>
        <v>482</v>
      </c>
      <c r="J42" s="15">
        <f>T20_Cardio!E42+50+T20_Cancer!E42+70</f>
        <v>5215</v>
      </c>
    </row>
    <row r="43" spans="1:10">
      <c r="A43" s="10">
        <f>T20_Cancer!A43</f>
        <v>65</v>
      </c>
      <c r="B43" s="10">
        <f>T20_Cardio!H43+T20_Cancer!H43</f>
        <v>0</v>
      </c>
      <c r="C43" s="11">
        <f>'Policies in force'!K44</f>
        <v>0</v>
      </c>
      <c r="D43" s="11">
        <f>SPWL_Cardio!H43+SPWL_Cancer!H43</f>
        <v>1714350</v>
      </c>
      <c r="E43" s="11">
        <f>'Policies in force'!I44</f>
        <v>550</v>
      </c>
      <c r="F43" s="10">
        <f>T20_Cardio!Q43+T20_Cancer!Q43</f>
        <v>0</v>
      </c>
      <c r="G43" s="11">
        <f>'Policies in force'!L44</f>
        <v>0</v>
      </c>
      <c r="H43" s="11">
        <f>SPWL_Cardio!Q43+SPWL_Cancer!Q43</f>
        <v>1594865</v>
      </c>
      <c r="I43" s="12">
        <f>'Policies in force'!J44</f>
        <v>512</v>
      </c>
      <c r="J43" s="15">
        <f>T20_Cardio!E43+50+T20_Cancer!E43+70</f>
        <v>5215</v>
      </c>
    </row>
    <row r="44" spans="1:10">
      <c r="A44" s="10">
        <f>T20_Cancer!A44</f>
        <v>66</v>
      </c>
      <c r="B44" s="10">
        <f>T20_Cardio!H44+T20_Cancer!H44</f>
        <v>0</v>
      </c>
      <c r="C44" s="11">
        <f>'Policies in force'!K45</f>
        <v>0</v>
      </c>
      <c r="D44" s="11">
        <f>SPWL_Cardio!H44+SPWL_Cancer!H44</f>
        <v>1014090</v>
      </c>
      <c r="E44" s="11">
        <f>'Policies in force'!I45</f>
        <v>522</v>
      </c>
      <c r="F44" s="10">
        <f>T20_Cardio!Q44+T20_Cancer!Q44</f>
        <v>0</v>
      </c>
      <c r="G44" s="11">
        <f>'Policies in force'!L45</f>
        <v>0</v>
      </c>
      <c r="H44" s="11">
        <f>SPWL_Cardio!Q44+SPWL_Cancer!Q44</f>
        <v>844800</v>
      </c>
      <c r="I44" s="12">
        <f>'Policies in force'!J45</f>
        <v>435</v>
      </c>
      <c r="J44" s="15">
        <f>T20_Cardio!E44+50+T20_Cancer!E44+70</f>
        <v>3430</v>
      </c>
    </row>
    <row r="45" spans="1:10">
      <c r="A45" s="10">
        <f>T20_Cancer!A45</f>
        <v>67</v>
      </c>
      <c r="B45" s="10">
        <f>T20_Cardio!H45+T20_Cancer!H45</f>
        <v>0</v>
      </c>
      <c r="C45" s="11">
        <f>'Policies in force'!K46</f>
        <v>0</v>
      </c>
      <c r="D45" s="11">
        <f>SPWL_Cardio!H45+SPWL_Cancer!H45</f>
        <v>0</v>
      </c>
      <c r="E45" s="11">
        <f>'Policies in force'!I46</f>
        <v>0</v>
      </c>
      <c r="F45" s="10">
        <f>T20_Cardio!Q45+T20_Cancer!Q45</f>
        <v>0</v>
      </c>
      <c r="G45" s="11">
        <f>'Policies in force'!L46</f>
        <v>0</v>
      </c>
      <c r="H45" s="11">
        <f>SPWL_Cardio!Q45+SPWL_Cancer!Q45</f>
        <v>0</v>
      </c>
      <c r="I45" s="12">
        <f>'Policies in force'!J46</f>
        <v>0</v>
      </c>
      <c r="J45" s="15">
        <f>T20_Cardio!E45+50+T20_Cancer!E45+70</f>
        <v>3430</v>
      </c>
    </row>
    <row r="46" spans="1:10">
      <c r="A46" s="10">
        <f>T20_Cancer!A46</f>
        <v>68</v>
      </c>
      <c r="B46" s="10">
        <f>T20_Cardio!H46+T20_Cancer!H46</f>
        <v>0</v>
      </c>
      <c r="C46" s="11">
        <f>'Policies in force'!K47</f>
        <v>0</v>
      </c>
      <c r="D46" s="11">
        <f>SPWL_Cardio!H46+SPWL_Cancer!H46</f>
        <v>0</v>
      </c>
      <c r="E46" s="11">
        <f>'Policies in force'!I47</f>
        <v>0</v>
      </c>
      <c r="F46" s="10">
        <f>T20_Cardio!Q46+T20_Cancer!Q46</f>
        <v>0</v>
      </c>
      <c r="G46" s="11">
        <f>'Policies in force'!L47</f>
        <v>0</v>
      </c>
      <c r="H46" s="11">
        <f>SPWL_Cardio!Q46+SPWL_Cancer!Q46</f>
        <v>0</v>
      </c>
      <c r="I46" s="12">
        <f>'Policies in force'!J47</f>
        <v>0</v>
      </c>
      <c r="J46" s="15">
        <f>T20_Cardio!E46+50+T20_Cancer!E46+70</f>
        <v>3430</v>
      </c>
    </row>
    <row r="47" spans="1:10">
      <c r="A47" s="10">
        <f>T20_Cancer!A47</f>
        <v>69</v>
      </c>
      <c r="B47" s="10">
        <f>T20_Cardio!H47+T20_Cancer!H47</f>
        <v>0</v>
      </c>
      <c r="C47" s="11">
        <f>'Policies in force'!K48</f>
        <v>0</v>
      </c>
      <c r="D47" s="11">
        <f>SPWL_Cardio!H47+SPWL_Cancer!H47</f>
        <v>0</v>
      </c>
      <c r="E47" s="11">
        <f>'Policies in force'!I48</f>
        <v>0</v>
      </c>
      <c r="F47" s="10">
        <f>T20_Cardio!Q47+T20_Cancer!Q47</f>
        <v>0</v>
      </c>
      <c r="G47" s="11">
        <f>'Policies in force'!L48</f>
        <v>0</v>
      </c>
      <c r="H47" s="11">
        <f>SPWL_Cardio!Q47+SPWL_Cancer!Q47</f>
        <v>0</v>
      </c>
      <c r="I47" s="12">
        <f>'Policies in force'!J48</f>
        <v>0</v>
      </c>
      <c r="J47" s="15">
        <f>T20_Cardio!E47+50+T20_Cancer!E47+70</f>
        <v>3430</v>
      </c>
    </row>
    <row r="48" spans="1:10">
      <c r="A48" s="10">
        <f>T20_Cancer!A48</f>
        <v>70</v>
      </c>
      <c r="B48" s="10">
        <f>T20_Cardio!H48+T20_Cancer!H48</f>
        <v>0</v>
      </c>
      <c r="C48" s="11">
        <f>'Policies in force'!K49</f>
        <v>0</v>
      </c>
      <c r="D48" s="11">
        <f>SPWL_Cardio!H48+SPWL_Cancer!H48</f>
        <v>0</v>
      </c>
      <c r="E48" s="11">
        <f>'Policies in force'!I49</f>
        <v>0</v>
      </c>
      <c r="F48" s="10">
        <f>T20_Cardio!Q48+T20_Cancer!Q48</f>
        <v>0</v>
      </c>
      <c r="G48" s="11">
        <f>'Policies in force'!L49</f>
        <v>0</v>
      </c>
      <c r="H48" s="11">
        <f>SPWL_Cardio!Q48+SPWL_Cancer!Q48</f>
        <v>0</v>
      </c>
      <c r="I48" s="12">
        <f>'Policies in force'!J49</f>
        <v>0</v>
      </c>
      <c r="J48" s="15">
        <f>T20_Cardio!E48+50+T20_Cancer!E48+70</f>
        <v>3430</v>
      </c>
    </row>
    <row r="49" spans="1:10">
      <c r="A49" s="10">
        <f>T20_Cancer!A49</f>
        <v>71</v>
      </c>
      <c r="B49" s="10">
        <f>T20_Cardio!H49+T20_Cancer!H49</f>
        <v>0</v>
      </c>
      <c r="C49" s="11">
        <f>'Policies in force'!K50</f>
        <v>0</v>
      </c>
      <c r="D49" s="11">
        <f>SPWL_Cardio!H49+SPWL_Cancer!H49</f>
        <v>0</v>
      </c>
      <c r="E49" s="11">
        <f>'Policies in force'!I50</f>
        <v>0</v>
      </c>
      <c r="F49" s="10">
        <f>T20_Cardio!Q49+T20_Cancer!Q49</f>
        <v>0</v>
      </c>
      <c r="G49" s="11">
        <f>'Policies in force'!L50</f>
        <v>0</v>
      </c>
      <c r="H49" s="11">
        <f>SPWL_Cardio!Q49+SPWL_Cancer!Q49</f>
        <v>0</v>
      </c>
      <c r="I49" s="12">
        <f>'Policies in force'!J50</f>
        <v>0</v>
      </c>
      <c r="J49" s="15">
        <f>T20_Cardio!E49+50+T20_Cancer!E49+70</f>
        <v>3430</v>
      </c>
    </row>
    <row r="50" spans="1:10">
      <c r="A50" s="10">
        <f>T20_Cancer!A50</f>
        <v>72</v>
      </c>
      <c r="B50" s="10">
        <f>T20_Cardio!H50+T20_Cancer!H50</f>
        <v>0</v>
      </c>
      <c r="C50" s="11">
        <f>'Policies in force'!K51</f>
        <v>0</v>
      </c>
      <c r="D50" s="11">
        <f>SPWL_Cardio!H50+SPWL_Cancer!H50</f>
        <v>0</v>
      </c>
      <c r="E50" s="11">
        <f>'Policies in force'!I51</f>
        <v>0</v>
      </c>
      <c r="F50" s="10">
        <f>T20_Cardio!Q50+T20_Cancer!Q50</f>
        <v>0</v>
      </c>
      <c r="G50" s="11">
        <f>'Policies in force'!L51</f>
        <v>0</v>
      </c>
      <c r="H50" s="11">
        <f>SPWL_Cardio!Q50+SPWL_Cancer!Q50</f>
        <v>0</v>
      </c>
      <c r="I50" s="12">
        <f>'Policies in force'!J51</f>
        <v>0</v>
      </c>
      <c r="J50" s="15">
        <f>T20_Cardio!E50+50+T20_Cancer!E50+70</f>
        <v>3430</v>
      </c>
    </row>
    <row r="51" spans="1:10">
      <c r="A51" s="10">
        <f>T20_Cancer!A51</f>
        <v>73</v>
      </c>
      <c r="B51" s="10">
        <f>T20_Cardio!H51+T20_Cancer!H51</f>
        <v>0</v>
      </c>
      <c r="C51" s="11">
        <f>'Policies in force'!K52</f>
        <v>0</v>
      </c>
      <c r="D51" s="11">
        <f>SPWL_Cardio!H51+SPWL_Cancer!H51</f>
        <v>0</v>
      </c>
      <c r="E51" s="11">
        <f>'Policies in force'!I52</f>
        <v>0</v>
      </c>
      <c r="F51" s="10">
        <f>T20_Cardio!Q51+T20_Cancer!Q51</f>
        <v>0</v>
      </c>
      <c r="G51" s="11">
        <f>'Policies in force'!L52</f>
        <v>0</v>
      </c>
      <c r="H51" s="11">
        <f>SPWL_Cardio!Q51+SPWL_Cancer!Q51</f>
        <v>0</v>
      </c>
      <c r="I51" s="12">
        <f>'Policies in force'!J52</f>
        <v>0</v>
      </c>
      <c r="J51" s="15">
        <f>T20_Cardio!E51+50+T20_Cancer!E51+70</f>
        <v>3430</v>
      </c>
    </row>
    <row r="52" spans="1:10">
      <c r="A52" s="10">
        <f>T20_Cancer!A52</f>
        <v>74</v>
      </c>
      <c r="B52" s="10">
        <f>T20_Cardio!H52+T20_Cancer!H52</f>
        <v>0</v>
      </c>
      <c r="C52" s="11">
        <f>'Policies in force'!K53</f>
        <v>0</v>
      </c>
      <c r="D52" s="11">
        <f>SPWL_Cardio!H52+SPWL_Cancer!H52</f>
        <v>0</v>
      </c>
      <c r="E52" s="11">
        <f>'Policies in force'!I53</f>
        <v>0</v>
      </c>
      <c r="F52" s="10">
        <f>T20_Cardio!Q52+T20_Cancer!Q52</f>
        <v>0</v>
      </c>
      <c r="G52" s="11">
        <f>'Policies in force'!L53</f>
        <v>0</v>
      </c>
      <c r="H52" s="11">
        <f>SPWL_Cardio!Q52+SPWL_Cancer!Q52</f>
        <v>0</v>
      </c>
      <c r="I52" s="12">
        <f>'Policies in force'!J53</f>
        <v>0</v>
      </c>
      <c r="J52" s="15">
        <f>T20_Cardio!E52+50+T20_Cancer!E52+70</f>
        <v>3430</v>
      </c>
    </row>
    <row r="53" spans="1:10">
      <c r="A53" s="10">
        <f>T20_Cancer!A53</f>
        <v>75</v>
      </c>
      <c r="B53" s="10">
        <f>T20_Cardio!H53+T20_Cancer!H53</f>
        <v>0</v>
      </c>
      <c r="C53" s="11">
        <f>'Policies in force'!K54</f>
        <v>0</v>
      </c>
      <c r="D53" s="11">
        <f>SPWL_Cardio!H53+SPWL_Cancer!H53</f>
        <v>0</v>
      </c>
      <c r="E53" s="11">
        <f>'Policies in force'!I54</f>
        <v>0</v>
      </c>
      <c r="F53" s="10">
        <f>T20_Cardio!Q53+T20_Cancer!Q53</f>
        <v>0</v>
      </c>
      <c r="G53" s="11">
        <f>'Policies in force'!L54</f>
        <v>0</v>
      </c>
      <c r="H53" s="11">
        <f>SPWL_Cardio!Q53+SPWL_Cancer!Q53</f>
        <v>0</v>
      </c>
      <c r="I53" s="12">
        <f>'Policies in force'!J54</f>
        <v>0</v>
      </c>
      <c r="J53" s="15">
        <f>T20_Cardio!E53+50+T20_Cancer!E53+70</f>
        <v>3430</v>
      </c>
    </row>
    <row r="54" spans="1:10">
      <c r="A54" s="10">
        <f>T20_Cancer!A54</f>
        <v>76</v>
      </c>
      <c r="B54" s="10">
        <f>T20_Cardio!H54+T20_Cancer!H54</f>
        <v>0</v>
      </c>
      <c r="C54" s="11">
        <f>'Policies in force'!K55</f>
        <v>0</v>
      </c>
      <c r="D54" s="11">
        <f>SPWL_Cardio!H54+SPWL_Cancer!H54</f>
        <v>0</v>
      </c>
      <c r="E54" s="11">
        <f>'Policies in force'!I55</f>
        <v>0</v>
      </c>
      <c r="F54" s="10">
        <f>T20_Cardio!Q54+T20_Cancer!Q54</f>
        <v>0</v>
      </c>
      <c r="G54" s="11">
        <f>'Policies in force'!L55</f>
        <v>0</v>
      </c>
      <c r="H54" s="11">
        <f>SPWL_Cardio!Q54+SPWL_Cancer!Q54</f>
        <v>0</v>
      </c>
      <c r="I54" s="12">
        <f>'Policies in force'!J55</f>
        <v>0</v>
      </c>
      <c r="J54" s="15">
        <f>T20_Cardio!E54+50+T20_Cancer!E54+70</f>
        <v>3430</v>
      </c>
    </row>
    <row r="55" spans="1:10">
      <c r="A55" s="10">
        <f>T20_Cancer!A55</f>
        <v>77</v>
      </c>
      <c r="B55" s="10">
        <f>T20_Cardio!H55+T20_Cancer!H55</f>
        <v>0</v>
      </c>
      <c r="C55" s="11">
        <f>'Policies in force'!K56</f>
        <v>0</v>
      </c>
      <c r="D55" s="11">
        <f>SPWL_Cardio!H55+SPWL_Cancer!H55</f>
        <v>0</v>
      </c>
      <c r="E55" s="11">
        <f>'Policies in force'!I56</f>
        <v>0</v>
      </c>
      <c r="F55" s="10">
        <f>T20_Cardio!Q55+T20_Cancer!Q55</f>
        <v>0</v>
      </c>
      <c r="G55" s="11">
        <f>'Policies in force'!L56</f>
        <v>0</v>
      </c>
      <c r="H55" s="11">
        <f>SPWL_Cardio!Q55+SPWL_Cancer!Q55</f>
        <v>0</v>
      </c>
      <c r="I55" s="12">
        <f>'Policies in force'!J56</f>
        <v>0</v>
      </c>
      <c r="J55" s="15">
        <f>T20_Cardio!E55+50+T20_Cancer!E55+70</f>
        <v>3430</v>
      </c>
    </row>
    <row r="56" spans="1:10">
      <c r="A56" s="10">
        <f>T20_Cancer!A56</f>
        <v>78</v>
      </c>
      <c r="B56" s="10">
        <f>T20_Cardio!H56+T20_Cancer!H56</f>
        <v>0</v>
      </c>
      <c r="C56" s="11">
        <f>'Policies in force'!K57</f>
        <v>0</v>
      </c>
      <c r="D56" s="11">
        <f>SPWL_Cardio!H56+SPWL_Cancer!H56</f>
        <v>0</v>
      </c>
      <c r="E56" s="11">
        <f>'Policies in force'!I57</f>
        <v>0</v>
      </c>
      <c r="F56" s="10">
        <f>T20_Cardio!Q56+T20_Cancer!Q56</f>
        <v>0</v>
      </c>
      <c r="G56" s="11">
        <f>'Policies in force'!L57</f>
        <v>0</v>
      </c>
      <c r="H56" s="11">
        <f>SPWL_Cardio!Q56+SPWL_Cancer!Q56</f>
        <v>0</v>
      </c>
      <c r="I56" s="12">
        <f>'Policies in force'!J57</f>
        <v>0</v>
      </c>
      <c r="J56" s="15">
        <f>T20_Cardio!E56+50+T20_Cancer!E56+70</f>
        <v>3430</v>
      </c>
    </row>
    <row r="57" spans="1:10">
      <c r="A57" s="10">
        <f>T20_Cancer!A57</f>
        <v>79</v>
      </c>
      <c r="B57" s="10">
        <f>T20_Cardio!H57+T20_Cancer!H57</f>
        <v>0</v>
      </c>
      <c r="C57" s="11">
        <f>'Policies in force'!K58</f>
        <v>0</v>
      </c>
      <c r="D57" s="11">
        <f>SPWL_Cardio!H57+SPWL_Cancer!H57</f>
        <v>0</v>
      </c>
      <c r="E57" s="11">
        <f>'Policies in force'!I58</f>
        <v>0</v>
      </c>
      <c r="F57" s="10">
        <f>T20_Cardio!Q57+T20_Cancer!Q57</f>
        <v>0</v>
      </c>
      <c r="G57" s="11">
        <f>'Policies in force'!L58</f>
        <v>0</v>
      </c>
      <c r="H57" s="11">
        <f>SPWL_Cardio!Q57+SPWL_Cancer!Q57</f>
        <v>0</v>
      </c>
      <c r="I57" s="12">
        <f>'Policies in force'!J58</f>
        <v>0</v>
      </c>
      <c r="J57" s="15">
        <f>T20_Cardio!E57+50+T20_Cancer!E57+70</f>
        <v>3430</v>
      </c>
    </row>
    <row r="58" spans="1:10">
      <c r="A58" s="10">
        <f>T20_Cancer!A58</f>
        <v>80</v>
      </c>
      <c r="B58" s="10">
        <f>T20_Cardio!H58+T20_Cancer!H58</f>
        <v>0</v>
      </c>
      <c r="C58" s="11">
        <f>'Policies in force'!K59</f>
        <v>0</v>
      </c>
      <c r="D58" s="11">
        <f>SPWL_Cardio!H58+SPWL_Cancer!H58</f>
        <v>0</v>
      </c>
      <c r="E58" s="11">
        <f>'Policies in force'!I59</f>
        <v>0</v>
      </c>
      <c r="F58" s="10">
        <f>T20_Cardio!Q58+T20_Cancer!Q58</f>
        <v>0</v>
      </c>
      <c r="G58" s="11">
        <f>'Policies in force'!L59</f>
        <v>0</v>
      </c>
      <c r="H58" s="11">
        <f>SPWL_Cardio!Q58+SPWL_Cancer!Q58</f>
        <v>0</v>
      </c>
      <c r="I58" s="12">
        <f>'Policies in force'!J59</f>
        <v>0</v>
      </c>
      <c r="J58" s="15">
        <f>T20_Cardio!E58+50+T20_Cancer!E58+70</f>
        <v>3430</v>
      </c>
    </row>
    <row r="59" spans="1:10">
      <c r="A59" s="10">
        <f>T20_Cancer!A59</f>
        <v>81</v>
      </c>
      <c r="B59" s="10">
        <f>T20_Cardio!H59+T20_Cancer!H59</f>
        <v>0</v>
      </c>
      <c r="C59" s="11">
        <f>'Policies in force'!K60</f>
        <v>0</v>
      </c>
      <c r="D59" s="11">
        <f>SPWL_Cardio!H59+SPWL_Cancer!H59</f>
        <v>0</v>
      </c>
      <c r="E59" s="11">
        <f>'Policies in force'!I60</f>
        <v>0</v>
      </c>
      <c r="F59" s="10">
        <f>T20_Cardio!Q59+T20_Cancer!Q59</f>
        <v>0</v>
      </c>
      <c r="G59" s="11">
        <f>'Policies in force'!L60</f>
        <v>0</v>
      </c>
      <c r="H59" s="11">
        <f>SPWL_Cardio!Q59+SPWL_Cancer!Q59</f>
        <v>0</v>
      </c>
      <c r="I59" s="12">
        <f>'Policies in force'!J60</f>
        <v>0</v>
      </c>
      <c r="J59" s="15">
        <f>T20_Cardio!E59+50+T20_Cancer!E59+70</f>
        <v>3430</v>
      </c>
    </row>
    <row r="60" spans="1:10">
      <c r="A60" s="10">
        <f>T20_Cancer!A60</f>
        <v>82</v>
      </c>
      <c r="B60" s="10">
        <f>T20_Cardio!H60+T20_Cancer!H60</f>
        <v>0</v>
      </c>
      <c r="C60" s="11">
        <f>'Policies in force'!K61</f>
        <v>0</v>
      </c>
      <c r="D60" s="11">
        <f>SPWL_Cardio!H60+SPWL_Cancer!H60</f>
        <v>0</v>
      </c>
      <c r="E60" s="11">
        <f>'Policies in force'!I61</f>
        <v>0</v>
      </c>
      <c r="F60" s="10">
        <f>T20_Cardio!Q60+T20_Cancer!Q60</f>
        <v>0</v>
      </c>
      <c r="G60" s="11">
        <f>'Policies in force'!L61</f>
        <v>0</v>
      </c>
      <c r="H60" s="11">
        <f>SPWL_Cardio!Q60+SPWL_Cancer!Q60</f>
        <v>0</v>
      </c>
      <c r="I60" s="12">
        <f>'Policies in force'!J61</f>
        <v>0</v>
      </c>
      <c r="J60" s="15">
        <f>T20_Cardio!E60+50+T20_Cancer!E60+70</f>
        <v>3430</v>
      </c>
    </row>
    <row r="61" spans="1:10">
      <c r="A61" s="10">
        <f>T20_Cancer!A61</f>
        <v>83</v>
      </c>
      <c r="B61" s="10">
        <f>T20_Cardio!H61+T20_Cancer!H61</f>
        <v>0</v>
      </c>
      <c r="C61" s="11">
        <f>'Policies in force'!K62</f>
        <v>0</v>
      </c>
      <c r="D61" s="11">
        <f>SPWL_Cardio!H61+SPWL_Cancer!H61</f>
        <v>0</v>
      </c>
      <c r="E61" s="11">
        <f>'Policies in force'!I62</f>
        <v>0</v>
      </c>
      <c r="F61" s="10">
        <f>T20_Cardio!Q61+T20_Cancer!Q61</f>
        <v>0</v>
      </c>
      <c r="G61" s="11">
        <f>'Policies in force'!L62</f>
        <v>0</v>
      </c>
      <c r="H61" s="11">
        <f>SPWL_Cardio!Q61+SPWL_Cancer!Q61</f>
        <v>0</v>
      </c>
      <c r="I61" s="12">
        <f>'Policies in force'!J62</f>
        <v>0</v>
      </c>
      <c r="J61" s="15">
        <f>T20_Cardio!E61+50+T20_Cancer!E61+70</f>
        <v>3430</v>
      </c>
    </row>
    <row r="62" spans="1:10">
      <c r="A62" s="10">
        <f>T20_Cancer!A62</f>
        <v>84</v>
      </c>
      <c r="B62" s="10">
        <f>T20_Cardio!H62+T20_Cancer!H62</f>
        <v>0</v>
      </c>
      <c r="C62" s="11">
        <f>'Policies in force'!K63</f>
        <v>0</v>
      </c>
      <c r="D62" s="11">
        <f>SPWL_Cardio!H62+SPWL_Cancer!H62</f>
        <v>0</v>
      </c>
      <c r="E62" s="11">
        <f>'Policies in force'!I63</f>
        <v>0</v>
      </c>
      <c r="F62" s="10">
        <f>T20_Cardio!Q62+T20_Cancer!Q62</f>
        <v>0</v>
      </c>
      <c r="G62" s="11">
        <f>'Policies in force'!L63</f>
        <v>0</v>
      </c>
      <c r="H62" s="11">
        <f>SPWL_Cardio!Q62+SPWL_Cancer!Q62</f>
        <v>0</v>
      </c>
      <c r="I62" s="12">
        <f>'Policies in force'!J63</f>
        <v>0</v>
      </c>
      <c r="J62" s="15">
        <f>T20_Cardio!E62+50+T20_Cancer!E62+70</f>
        <v>3430</v>
      </c>
    </row>
    <row r="63" spans="1:10">
      <c r="A63" s="10">
        <f>T20_Cancer!A63</f>
        <v>85</v>
      </c>
      <c r="B63" s="10">
        <f>T20_Cardio!H63+T20_Cancer!H63</f>
        <v>0</v>
      </c>
      <c r="C63" s="11">
        <f>'Policies in force'!K64</f>
        <v>0</v>
      </c>
      <c r="D63" s="11">
        <f>SPWL_Cardio!H63+SPWL_Cancer!H63</f>
        <v>0</v>
      </c>
      <c r="E63" s="11">
        <f>'Policies in force'!I64</f>
        <v>0</v>
      </c>
      <c r="F63" s="10">
        <f>T20_Cardio!Q63+T20_Cancer!Q63</f>
        <v>0</v>
      </c>
      <c r="G63" s="11">
        <f>'Policies in force'!L64</f>
        <v>0</v>
      </c>
      <c r="H63" s="11">
        <f>SPWL_Cardio!Q63+SPWL_Cancer!Q63</f>
        <v>0</v>
      </c>
      <c r="I63" s="12">
        <f>'Policies in force'!J64</f>
        <v>0</v>
      </c>
      <c r="J63" s="15">
        <f>T20_Cardio!E63+50+T20_Cancer!E63+70</f>
        <v>3430</v>
      </c>
    </row>
    <row r="64" spans="1:10">
      <c r="A64" s="10">
        <f>T20_Cancer!A64</f>
        <v>86</v>
      </c>
      <c r="B64" s="10">
        <f>T20_Cardio!H64+T20_Cancer!H64</f>
        <v>0</v>
      </c>
      <c r="C64" s="11">
        <f>'Policies in force'!K65</f>
        <v>0</v>
      </c>
      <c r="D64" s="11">
        <f>SPWL_Cardio!H64+SPWL_Cancer!H64</f>
        <v>0</v>
      </c>
      <c r="E64" s="11">
        <f>'Policies in force'!I65</f>
        <v>0</v>
      </c>
      <c r="F64" s="10">
        <f>T20_Cardio!Q64+T20_Cancer!Q64</f>
        <v>0</v>
      </c>
      <c r="G64" s="11">
        <f>'Policies in force'!L65</f>
        <v>0</v>
      </c>
      <c r="H64" s="11">
        <f>SPWL_Cardio!Q64+SPWL_Cancer!Q64</f>
        <v>0</v>
      </c>
      <c r="I64" s="12">
        <f>'Policies in force'!J65</f>
        <v>0</v>
      </c>
      <c r="J64" s="15">
        <f>T20_Cardio!E64+50+T20_Cancer!E64+70</f>
        <v>3430</v>
      </c>
    </row>
    <row r="65" spans="1:10">
      <c r="A65" s="10">
        <f>T20_Cancer!A65</f>
        <v>87</v>
      </c>
      <c r="B65" s="10">
        <f>T20_Cardio!H65+T20_Cancer!H65</f>
        <v>0</v>
      </c>
      <c r="C65" s="11">
        <f>'Policies in force'!K66</f>
        <v>0</v>
      </c>
      <c r="D65" s="11">
        <f>SPWL_Cardio!H65+SPWL_Cancer!H65</f>
        <v>0</v>
      </c>
      <c r="E65" s="11">
        <f>'Policies in force'!I66</f>
        <v>0</v>
      </c>
      <c r="F65" s="10">
        <f>T20_Cardio!Q65+T20_Cancer!Q65</f>
        <v>0</v>
      </c>
      <c r="G65" s="11">
        <f>'Policies in force'!L66</f>
        <v>0</v>
      </c>
      <c r="H65" s="11">
        <f>SPWL_Cardio!Q65+SPWL_Cancer!Q65</f>
        <v>0</v>
      </c>
      <c r="I65" s="12">
        <f>'Policies in force'!J66</f>
        <v>0</v>
      </c>
      <c r="J65" s="15">
        <f>T20_Cardio!E65+50+T20_Cancer!E65+70</f>
        <v>3430</v>
      </c>
    </row>
    <row r="66" spans="1:10">
      <c r="A66" s="10">
        <f>T20_Cancer!A66</f>
        <v>88</v>
      </c>
      <c r="B66" s="10">
        <f>T20_Cardio!H66+T20_Cancer!H66</f>
        <v>0</v>
      </c>
      <c r="C66" s="11">
        <f>'Policies in force'!K67</f>
        <v>0</v>
      </c>
      <c r="D66" s="11">
        <f>SPWL_Cardio!H66+SPWL_Cancer!H66</f>
        <v>0</v>
      </c>
      <c r="E66" s="11">
        <f>'Policies in force'!I67</f>
        <v>0</v>
      </c>
      <c r="F66" s="10">
        <f>T20_Cardio!Q66+T20_Cancer!Q66</f>
        <v>0</v>
      </c>
      <c r="G66" s="11">
        <f>'Policies in force'!L67</f>
        <v>0</v>
      </c>
      <c r="H66" s="11">
        <f>SPWL_Cardio!Q66+SPWL_Cancer!Q66</f>
        <v>0</v>
      </c>
      <c r="I66" s="12">
        <f>'Policies in force'!J67</f>
        <v>0</v>
      </c>
      <c r="J66" s="15">
        <f>T20_Cardio!E66+50+T20_Cancer!E66+70</f>
        <v>3430</v>
      </c>
    </row>
    <row r="67" spans="1:10">
      <c r="A67" s="10">
        <f>T20_Cancer!A67</f>
        <v>89</v>
      </c>
      <c r="B67" s="10">
        <f>T20_Cardio!H67+T20_Cancer!H67</f>
        <v>0</v>
      </c>
      <c r="C67" s="11">
        <f>'Policies in force'!K68</f>
        <v>0</v>
      </c>
      <c r="D67" s="11">
        <f>SPWL_Cardio!H67+SPWL_Cancer!H67</f>
        <v>0</v>
      </c>
      <c r="E67" s="11">
        <f>'Policies in force'!I68</f>
        <v>0</v>
      </c>
      <c r="F67" s="10">
        <f>T20_Cardio!Q67+T20_Cancer!Q67</f>
        <v>0</v>
      </c>
      <c r="G67" s="11">
        <f>'Policies in force'!L68</f>
        <v>0</v>
      </c>
      <c r="H67" s="11">
        <f>SPWL_Cardio!Q67+SPWL_Cancer!Q67</f>
        <v>0</v>
      </c>
      <c r="I67" s="12">
        <f>'Policies in force'!J68</f>
        <v>0</v>
      </c>
      <c r="J67" s="15">
        <f>T20_Cardio!E67+50+T20_Cancer!E67+70</f>
        <v>3430</v>
      </c>
    </row>
    <row r="68" spans="1:10">
      <c r="A68" s="10">
        <f>T20_Cancer!A68</f>
        <v>90</v>
      </c>
      <c r="B68" s="10">
        <f>T20_Cardio!H68+T20_Cancer!H68</f>
        <v>0</v>
      </c>
      <c r="C68" s="11">
        <f>'Policies in force'!K69</f>
        <v>0</v>
      </c>
      <c r="D68" s="11">
        <f>SPWL_Cardio!H68+SPWL_Cancer!H68</f>
        <v>0</v>
      </c>
      <c r="E68" s="11">
        <f>'Policies in force'!I69</f>
        <v>0</v>
      </c>
      <c r="F68" s="10">
        <f>T20_Cardio!Q68+T20_Cancer!Q68</f>
        <v>0</v>
      </c>
      <c r="G68" s="11">
        <f>'Policies in force'!L69</f>
        <v>0</v>
      </c>
      <c r="H68" s="11">
        <f>SPWL_Cardio!Q68+SPWL_Cancer!Q68</f>
        <v>0</v>
      </c>
      <c r="I68" s="12">
        <f>'Policies in force'!J69</f>
        <v>0</v>
      </c>
      <c r="J68" s="15">
        <f>T20_Cardio!E68+50+T20_Cancer!E68+70</f>
        <v>3430</v>
      </c>
    </row>
    <row r="69" spans="1:10">
      <c r="A69" s="10">
        <f>T20_Cancer!A69</f>
        <v>91</v>
      </c>
      <c r="B69" s="10">
        <f>T20_Cardio!H69+T20_Cancer!H69</f>
        <v>0</v>
      </c>
      <c r="C69" s="11">
        <f>'Policies in force'!K70</f>
        <v>0</v>
      </c>
      <c r="D69" s="11">
        <f>SPWL_Cardio!H69+SPWL_Cancer!H69</f>
        <v>0</v>
      </c>
      <c r="E69" s="11">
        <f>'Policies in force'!I70</f>
        <v>0</v>
      </c>
      <c r="F69" s="10">
        <f>T20_Cardio!Q69+T20_Cancer!Q69</f>
        <v>0</v>
      </c>
      <c r="G69" s="11">
        <f>'Policies in force'!L70</f>
        <v>0</v>
      </c>
      <c r="H69" s="11">
        <f>SPWL_Cardio!Q69+SPWL_Cancer!Q69</f>
        <v>0</v>
      </c>
      <c r="I69" s="12">
        <f>'Policies in force'!J70</f>
        <v>0</v>
      </c>
      <c r="J69" s="15">
        <f>T20_Cardio!E69+50+T20_Cancer!E69+70</f>
        <v>3430</v>
      </c>
    </row>
    <row r="70" spans="1:10">
      <c r="A70" s="10">
        <f>T20_Cancer!A70</f>
        <v>92</v>
      </c>
      <c r="B70" s="10">
        <f>T20_Cardio!H70+T20_Cancer!H70</f>
        <v>0</v>
      </c>
      <c r="C70" s="11">
        <f>'Policies in force'!K71</f>
        <v>0</v>
      </c>
      <c r="D70" s="11">
        <f>SPWL_Cardio!H70+SPWL_Cancer!H70</f>
        <v>0</v>
      </c>
      <c r="E70" s="11">
        <f>'Policies in force'!I71</f>
        <v>0</v>
      </c>
      <c r="F70" s="10">
        <f>T20_Cardio!Q70+T20_Cancer!Q70</f>
        <v>0</v>
      </c>
      <c r="G70" s="11">
        <f>'Policies in force'!L71</f>
        <v>0</v>
      </c>
      <c r="H70" s="11">
        <f>SPWL_Cardio!Q70+SPWL_Cancer!Q70</f>
        <v>0</v>
      </c>
      <c r="I70" s="12">
        <f>'Policies in force'!J71</f>
        <v>0</v>
      </c>
      <c r="J70" s="15">
        <f>T20_Cardio!E70+50+T20_Cancer!E70+70</f>
        <v>3430</v>
      </c>
    </row>
    <row r="71" spans="1:10">
      <c r="A71" s="10">
        <f>T20_Cancer!A71</f>
        <v>93</v>
      </c>
      <c r="B71" s="10">
        <f>T20_Cardio!H71+T20_Cancer!H71</f>
        <v>0</v>
      </c>
      <c r="C71" s="11">
        <f>'Policies in force'!K72</f>
        <v>0</v>
      </c>
      <c r="D71" s="11">
        <f>SPWL_Cardio!H71+SPWL_Cancer!H71</f>
        <v>0</v>
      </c>
      <c r="E71" s="11">
        <f>'Policies in force'!I72</f>
        <v>0</v>
      </c>
      <c r="F71" s="10">
        <f>T20_Cardio!Q71+T20_Cancer!Q71</f>
        <v>0</v>
      </c>
      <c r="G71" s="11">
        <f>'Policies in force'!L72</f>
        <v>0</v>
      </c>
      <c r="H71" s="11">
        <f>SPWL_Cardio!Q71+SPWL_Cancer!Q71</f>
        <v>0</v>
      </c>
      <c r="I71" s="12">
        <f>'Policies in force'!J72</f>
        <v>0</v>
      </c>
      <c r="J71" s="15">
        <f>T20_Cardio!E71+50+T20_Cancer!E71+70</f>
        <v>3430</v>
      </c>
    </row>
    <row r="72" spans="1:10">
      <c r="A72" s="10">
        <f>T20_Cancer!A72</f>
        <v>94</v>
      </c>
      <c r="B72" s="10">
        <f>T20_Cardio!H72+T20_Cancer!H72</f>
        <v>0</v>
      </c>
      <c r="C72" s="11">
        <f>'Policies in force'!K73</f>
        <v>0</v>
      </c>
      <c r="D72" s="11">
        <f>SPWL_Cardio!H72+SPWL_Cancer!H72</f>
        <v>0</v>
      </c>
      <c r="E72" s="11">
        <f>'Policies in force'!I73</f>
        <v>0</v>
      </c>
      <c r="F72" s="10">
        <f>T20_Cardio!Q72+T20_Cancer!Q72</f>
        <v>0</v>
      </c>
      <c r="G72" s="11">
        <f>'Policies in force'!L73</f>
        <v>0</v>
      </c>
      <c r="H72" s="11">
        <f>SPWL_Cardio!Q72+SPWL_Cancer!Q72</f>
        <v>0</v>
      </c>
      <c r="I72" s="12">
        <f>'Policies in force'!J73</f>
        <v>0</v>
      </c>
      <c r="J72" s="15">
        <f>T20_Cardio!E72+50+T20_Cancer!E72+70</f>
        <v>3430</v>
      </c>
    </row>
    <row r="73" spans="1:10">
      <c r="A73" s="16">
        <f>T20_Cancer!A73</f>
        <v>95</v>
      </c>
      <c r="B73" s="16">
        <f>T20_Cardio!H73+T20_Cancer!H73</f>
        <v>0</v>
      </c>
      <c r="C73" s="17">
        <f>'Policies in force'!K74</f>
        <v>0</v>
      </c>
      <c r="D73" s="17">
        <f>SPWL_Cardio!H73+SPWL_Cancer!H73</f>
        <v>0</v>
      </c>
      <c r="E73" s="17">
        <f>'Policies in force'!I74</f>
        <v>0</v>
      </c>
      <c r="F73" s="16">
        <f>T20_Cardio!Q73+T20_Cancer!Q73</f>
        <v>0</v>
      </c>
      <c r="G73" s="17">
        <f>'Policies in force'!L74</f>
        <v>0</v>
      </c>
      <c r="H73" s="17">
        <f>SPWL_Cardio!Q73+SPWL_Cancer!Q73</f>
        <v>0</v>
      </c>
      <c r="I73" s="18">
        <f>'Policies in force'!J74</f>
        <v>0</v>
      </c>
      <c r="J73" s="19">
        <f>T20_Cardio!E73+50+T20_Cancer!E73+70</f>
        <v>3430</v>
      </c>
    </row>
  </sheetData>
  <mergeCells count="2">
    <mergeCell ref="B1:E1"/>
    <mergeCell ref="F1:I1"/>
  </mergeCells>
  <dataValidations count="1">
    <dataValidation type="list" allowBlank="1" showErrorMessage="1" sqref="L2" xr:uid="{00000000-0002-0000-0000-000000000000}">
      <formula1>$A$3:$A$73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8761D"/>
  </sheetPr>
  <dimension ref="A1:I1000"/>
  <sheetViews>
    <sheetView workbookViewId="0"/>
  </sheetViews>
  <sheetFormatPr baseColWidth="10" defaultColWidth="11.1640625" defaultRowHeight="15" customHeight="1"/>
  <cols>
    <col min="1" max="26" width="10.5" customWidth="1"/>
  </cols>
  <sheetData>
    <row r="1" spans="1:9" ht="15.75" customHeight="1">
      <c r="A1" s="20"/>
      <c r="B1" s="48" t="s">
        <v>0</v>
      </c>
      <c r="C1" s="44"/>
      <c r="D1" s="48" t="s">
        <v>1</v>
      </c>
      <c r="E1" s="44"/>
      <c r="F1" s="22"/>
      <c r="G1" s="22"/>
      <c r="H1" s="22"/>
      <c r="I1" s="22"/>
    </row>
    <row r="2" spans="1:9" ht="15.75" customHeight="1">
      <c r="A2" s="20" t="s">
        <v>2</v>
      </c>
      <c r="B2" s="21" t="s">
        <v>9</v>
      </c>
      <c r="C2" s="21" t="s">
        <v>10</v>
      </c>
      <c r="D2" s="21" t="s">
        <v>9</v>
      </c>
      <c r="E2" s="21" t="s">
        <v>10</v>
      </c>
      <c r="F2" s="22" t="str">
        <f t="shared" ref="F2:I2" si="0">B2</f>
        <v>T20</v>
      </c>
      <c r="G2" s="22" t="str">
        <f t="shared" si="0"/>
        <v>SPWL</v>
      </c>
      <c r="H2" s="22" t="str">
        <f t="shared" si="0"/>
        <v>T20</v>
      </c>
      <c r="I2" s="22" t="str">
        <f t="shared" si="0"/>
        <v>SPWL</v>
      </c>
    </row>
    <row r="3" spans="1:9" ht="15.75" customHeight="1">
      <c r="A3" s="23">
        <f>'Total Costs_Both Incentives'!A3</f>
        <v>25</v>
      </c>
      <c r="B3" s="24">
        <f>'Policies in force'!P4</f>
        <v>0</v>
      </c>
      <c r="C3" s="24">
        <f>'Policies in force'!N4</f>
        <v>0</v>
      </c>
      <c r="D3" s="24">
        <f>'Policies in force'!Q4</f>
        <v>0</v>
      </c>
      <c r="E3" s="24">
        <f>'Policies in force'!O4</f>
        <v>0</v>
      </c>
      <c r="F3" s="22"/>
      <c r="G3" s="22"/>
      <c r="H3" s="22"/>
      <c r="I3" s="22"/>
    </row>
    <row r="4" spans="1:9" ht="15.75" customHeight="1">
      <c r="A4" s="23">
        <f>'Total Costs_Both Incentives'!A4</f>
        <v>26</v>
      </c>
      <c r="B4" s="24">
        <f>'Policies in force'!P5</f>
        <v>555097.08737864078</v>
      </c>
      <c r="C4" s="24">
        <f>'Policies in force'!N5</f>
        <v>0</v>
      </c>
      <c r="D4" s="24">
        <f>'Policies in force'!Q5</f>
        <v>459850.10706638114</v>
      </c>
      <c r="E4" s="24">
        <f>'Policies in force'!O5</f>
        <v>0</v>
      </c>
      <c r="F4" s="22"/>
      <c r="G4" s="22"/>
      <c r="H4" s="22"/>
      <c r="I4" s="22"/>
    </row>
    <row r="5" spans="1:9" ht="15.75" customHeight="1">
      <c r="A5" s="23">
        <f>'Total Costs_Both Incentives'!A5</f>
        <v>27</v>
      </c>
      <c r="B5" s="24">
        <f>'Policies in force'!P6</f>
        <v>555097.08737864078</v>
      </c>
      <c r="C5" s="24">
        <f>'Policies in force'!N6</f>
        <v>0</v>
      </c>
      <c r="D5" s="24">
        <f>'Policies in force'!Q6</f>
        <v>459850.10706638114</v>
      </c>
      <c r="E5" s="24">
        <f>'Policies in force'!O6</f>
        <v>0</v>
      </c>
      <c r="F5" s="22"/>
      <c r="G5" s="22"/>
      <c r="H5" s="22"/>
      <c r="I5" s="22"/>
    </row>
    <row r="6" spans="1:9" ht="15.75" customHeight="1">
      <c r="A6" s="23">
        <f>'Total Costs_Both Incentives'!A6</f>
        <v>28</v>
      </c>
      <c r="B6" s="24">
        <f>'Policies in force'!P7</f>
        <v>557369.6145124716</v>
      </c>
      <c r="C6" s="24">
        <f>'Policies in force'!N7</f>
        <v>0</v>
      </c>
      <c r="D6" s="24">
        <f>'Policies in force'!Q7</f>
        <v>518231.44104803493</v>
      </c>
      <c r="E6" s="24">
        <f>'Policies in force'!O7</f>
        <v>0</v>
      </c>
      <c r="F6" s="22"/>
      <c r="G6" s="22"/>
      <c r="H6" s="22"/>
      <c r="I6" s="22"/>
    </row>
    <row r="7" spans="1:9" ht="15.75" customHeight="1">
      <c r="A7" s="23">
        <f>'Total Costs_Both Incentives'!A7</f>
        <v>29</v>
      </c>
      <c r="B7" s="24">
        <f>'Policies in force'!P8</f>
        <v>548674.69879518077</v>
      </c>
      <c r="C7" s="24">
        <f>'Policies in force'!N8</f>
        <v>0</v>
      </c>
      <c r="D7" s="24">
        <f>'Policies in force'!Q8</f>
        <v>522211.53846153844</v>
      </c>
      <c r="E7" s="24">
        <f>'Policies in force'!O8</f>
        <v>0</v>
      </c>
      <c r="F7" s="22"/>
      <c r="G7" s="22"/>
      <c r="H7" s="22"/>
      <c r="I7" s="22"/>
    </row>
    <row r="8" spans="1:9" ht="15.75" customHeight="1">
      <c r="A8" s="23">
        <f>'Total Costs_Both Incentives'!A8</f>
        <v>30</v>
      </c>
      <c r="B8" s="24">
        <f>'Policies in force'!P9</f>
        <v>409883.72093023255</v>
      </c>
      <c r="C8" s="24">
        <f>'Policies in force'!N9</f>
        <v>0</v>
      </c>
      <c r="D8" s="24">
        <f>'Policies in force'!Q9</f>
        <v>513905.32544378698</v>
      </c>
      <c r="E8" s="24">
        <f>'Policies in force'!O9</f>
        <v>0</v>
      </c>
      <c r="F8" s="22"/>
      <c r="G8" s="22"/>
      <c r="H8" s="22"/>
      <c r="I8" s="22"/>
    </row>
    <row r="9" spans="1:9" ht="15.75" customHeight="1">
      <c r="A9" s="23">
        <f>'Total Costs_Both Incentives'!A9</f>
        <v>31</v>
      </c>
      <c r="B9" s="24">
        <f>'Policies in force'!P10</f>
        <v>609698.27586206899</v>
      </c>
      <c r="C9" s="24">
        <f>'Policies in force'!N10</f>
        <v>0</v>
      </c>
      <c r="D9" s="24">
        <f>'Policies in force'!Q10</f>
        <v>534652.5096525097</v>
      </c>
      <c r="E9" s="24">
        <f>'Policies in force'!O10</f>
        <v>0</v>
      </c>
      <c r="F9" s="22"/>
      <c r="G9" s="22"/>
      <c r="H9" s="22"/>
      <c r="I9" s="22"/>
    </row>
    <row r="10" spans="1:9" ht="15.75" customHeight="1">
      <c r="A10" s="23">
        <f>'Total Costs_Both Incentives'!A10</f>
        <v>32</v>
      </c>
      <c r="B10" s="24">
        <f>'Policies in force'!P11</f>
        <v>657110.60948081268</v>
      </c>
      <c r="C10" s="24">
        <f>'Policies in force'!N11</f>
        <v>0</v>
      </c>
      <c r="D10" s="24">
        <f>'Policies in force'!Q11</f>
        <v>561089.49416342413</v>
      </c>
      <c r="E10" s="24">
        <f>'Policies in force'!O11</f>
        <v>0</v>
      </c>
      <c r="F10" s="22"/>
      <c r="G10" s="22"/>
      <c r="H10" s="22"/>
      <c r="I10" s="22"/>
    </row>
    <row r="11" spans="1:9" ht="15.75" customHeight="1">
      <c r="A11" s="23">
        <f>'Total Costs_Both Incentives'!A11</f>
        <v>33</v>
      </c>
      <c r="B11" s="24">
        <f>'Policies in force'!P12</f>
        <v>565513.12649164675</v>
      </c>
      <c r="C11" s="24">
        <f>'Policies in force'!N12</f>
        <v>0</v>
      </c>
      <c r="D11" s="24">
        <f>'Policies in force'!Q12</f>
        <v>536176.4705882353</v>
      </c>
      <c r="E11" s="24">
        <f>'Policies in force'!O12</f>
        <v>0</v>
      </c>
      <c r="F11" s="22"/>
      <c r="G11" s="22"/>
      <c r="H11" s="22"/>
      <c r="I11" s="22"/>
    </row>
    <row r="12" spans="1:9" ht="15.75" customHeight="1">
      <c r="A12" s="23">
        <f>'Total Costs_Both Incentives'!A12</f>
        <v>34</v>
      </c>
      <c r="B12" s="24">
        <f>'Policies in force'!P13</f>
        <v>567177.91411042947</v>
      </c>
      <c r="C12" s="24">
        <f>'Policies in force'!N13</f>
        <v>0</v>
      </c>
      <c r="D12" s="24">
        <f>'Policies in force'!Q13</f>
        <v>579771.7842323652</v>
      </c>
      <c r="E12" s="24">
        <f>'Policies in force'!O13</f>
        <v>0</v>
      </c>
      <c r="F12" s="22"/>
      <c r="G12" s="22"/>
      <c r="H12" s="22"/>
      <c r="I12" s="22"/>
    </row>
    <row r="13" spans="1:9" ht="15.75" customHeight="1">
      <c r="A13" s="23">
        <f>'Total Costs_Both Incentives'!A13</f>
        <v>35</v>
      </c>
      <c r="B13" s="24">
        <f>'Policies in force'!P14</f>
        <v>590659.34065934061</v>
      </c>
      <c r="C13" s="24">
        <f>'Policies in force'!N14</f>
        <v>0</v>
      </c>
      <c r="D13" s="24">
        <f>'Policies in force'!Q14</f>
        <v>594897.95918367349</v>
      </c>
      <c r="E13" s="24">
        <f>'Policies in force'!O14</f>
        <v>0</v>
      </c>
      <c r="F13" s="22"/>
      <c r="G13" s="22"/>
      <c r="H13" s="22"/>
      <c r="I13" s="22"/>
    </row>
    <row r="14" spans="1:9" ht="15.75" customHeight="1">
      <c r="A14" s="23">
        <f>'Total Costs_Both Incentives'!A14</f>
        <v>36</v>
      </c>
      <c r="B14" s="24">
        <f>'Policies in force'!P15</f>
        <v>668927.78993435449</v>
      </c>
      <c r="C14" s="24">
        <f>'Policies in force'!N15</f>
        <v>768551.23674911656</v>
      </c>
      <c r="D14" s="24">
        <f>'Policies in force'!Q15</f>
        <v>555497.92531120335</v>
      </c>
      <c r="E14" s="24">
        <f>'Policies in force'!O15</f>
        <v>726057.90645879728</v>
      </c>
      <c r="F14" s="22"/>
      <c r="G14" s="22"/>
      <c r="H14" s="22"/>
      <c r="I14" s="22"/>
    </row>
    <row r="15" spans="1:9" ht="15.75" customHeight="1">
      <c r="A15" s="23">
        <f>'Total Costs_Both Incentives'!A15</f>
        <v>37</v>
      </c>
      <c r="B15" s="24">
        <f>'Policies in force'!P16</f>
        <v>477205.8823529412</v>
      </c>
      <c r="C15" s="24">
        <f>'Policies in force'!N16</f>
        <v>764705.8823529412</v>
      </c>
      <c r="D15" s="24">
        <f>'Policies in force'!Q16</f>
        <v>562633.83297644544</v>
      </c>
      <c r="E15" s="24">
        <f>'Policies in force'!O16</f>
        <v>742290.74889867846</v>
      </c>
      <c r="F15" s="22"/>
      <c r="G15" s="22"/>
      <c r="H15" s="22"/>
      <c r="I15" s="22"/>
    </row>
    <row r="16" spans="1:9" ht="15.75" customHeight="1">
      <c r="A16" s="23">
        <f>'Total Costs_Both Incentives'!A16</f>
        <v>38</v>
      </c>
      <c r="B16" s="24">
        <f>'Policies in force'!P17</f>
        <v>640599.17355371895</v>
      </c>
      <c r="C16" s="24">
        <f>'Policies in force'!N17</f>
        <v>717948.717948718</v>
      </c>
      <c r="D16" s="24">
        <f>'Policies in force'!Q17</f>
        <v>620616.57032755297</v>
      </c>
      <c r="E16" s="24">
        <f>'Policies in force'!O17</f>
        <v>724373.57630979503</v>
      </c>
      <c r="F16" s="22"/>
      <c r="G16" s="22"/>
      <c r="H16" s="22"/>
      <c r="I16" s="22"/>
    </row>
    <row r="17" spans="1:9" ht="15.75" customHeight="1">
      <c r="A17" s="23">
        <f>'Total Costs_Both Incentives'!A17</f>
        <v>39</v>
      </c>
      <c r="B17" s="24">
        <f>'Policies in force'!P18</f>
        <v>652074.23580786027</v>
      </c>
      <c r="C17" s="24">
        <f>'Policies in force'!N18</f>
        <v>764705.8823529412</v>
      </c>
      <c r="D17" s="24">
        <f>'Policies in force'!Q18</f>
        <v>587360.59479553904</v>
      </c>
      <c r="E17" s="24">
        <f>'Policies in force'!O18</f>
        <v>786447.63860369613</v>
      </c>
      <c r="F17" s="22"/>
      <c r="G17" s="22"/>
      <c r="H17" s="22"/>
      <c r="I17" s="22"/>
    </row>
    <row r="18" spans="1:9" ht="15.75" customHeight="1">
      <c r="A18" s="23">
        <f>'Total Costs_Both Incentives'!A18</f>
        <v>40</v>
      </c>
      <c r="B18" s="24">
        <f>'Policies in force'!P19</f>
        <v>659737.4179431072</v>
      </c>
      <c r="C18" s="24">
        <f>'Policies in force'!N19</f>
        <v>762589.92805755395</v>
      </c>
      <c r="D18" s="24">
        <f>'Policies in force'!Q19</f>
        <v>593373.49397590361</v>
      </c>
      <c r="E18" s="24">
        <f>'Policies in force'!O19</f>
        <v>773218.14254859614</v>
      </c>
      <c r="F18" s="22"/>
      <c r="G18" s="22"/>
      <c r="H18" s="22"/>
      <c r="I18" s="22"/>
    </row>
    <row r="19" spans="1:9" ht="15.75" customHeight="1">
      <c r="A19" s="23">
        <f>'Total Costs_Both Incentives'!A19</f>
        <v>41</v>
      </c>
      <c r="B19" s="24">
        <f>'Policies in force'!P20</f>
        <v>639956.33187772927</v>
      </c>
      <c r="C19" s="24">
        <f>'Policies in force'!N20</f>
        <v>748623.85321100918</v>
      </c>
      <c r="D19" s="24">
        <f>'Policies in force'!Q20</f>
        <v>647064.05693950178</v>
      </c>
      <c r="E19" s="24">
        <f>'Policies in force'!O20</f>
        <v>749473.68421052629</v>
      </c>
      <c r="F19" s="22"/>
      <c r="G19" s="22"/>
      <c r="H19" s="22"/>
      <c r="I19" s="22"/>
    </row>
    <row r="20" spans="1:9" ht="15.75" customHeight="1">
      <c r="A20" s="23">
        <f>'Total Costs_Both Incentives'!A20</f>
        <v>42</v>
      </c>
      <c r="B20" s="24">
        <f>'Policies in force'!P21</f>
        <v>639277.65237020317</v>
      </c>
      <c r="C20" s="24">
        <f>'Policies in force'!N21</f>
        <v>822380.10657193605</v>
      </c>
      <c r="D20" s="24">
        <f>'Policies in force'!Q21</f>
        <v>543871.59533073928</v>
      </c>
      <c r="E20" s="24">
        <f>'Policies in force'!O21</f>
        <v>651658.76777251181</v>
      </c>
      <c r="F20" s="22"/>
      <c r="G20" s="22"/>
      <c r="H20" s="22"/>
      <c r="I20" s="22"/>
    </row>
    <row r="21" spans="1:9" ht="15.75" customHeight="1">
      <c r="A21" s="23">
        <f>'Total Costs_Both Incentives'!A21</f>
        <v>43</v>
      </c>
      <c r="B21" s="24">
        <f>'Policies in force'!P22</f>
        <v>629254.30210325052</v>
      </c>
      <c r="C21" s="24">
        <f>'Policies in force'!N22</f>
        <v>786618.44484629296</v>
      </c>
      <c r="D21" s="24">
        <f>'Policies in force'!Q22</f>
        <v>625732.21757322177</v>
      </c>
      <c r="E21" s="24">
        <f>'Policies in force'!O22</f>
        <v>730360.93418259022</v>
      </c>
      <c r="F21" s="22"/>
      <c r="G21" s="22"/>
      <c r="H21" s="22"/>
      <c r="I21" s="22"/>
    </row>
    <row r="22" spans="1:9" ht="15.75" customHeight="1">
      <c r="A22" s="23">
        <f>'Total Costs_Both Incentives'!A22</f>
        <v>44</v>
      </c>
      <c r="B22" s="24">
        <f>'Policies in force'!P23</f>
        <v>637611.60714285716</v>
      </c>
      <c r="C22" s="24">
        <f>'Policies in force'!N23</f>
        <v>791095.89041095891</v>
      </c>
      <c r="D22" s="24">
        <f>'Policies in force'!Q23</f>
        <v>619626.16822429909</v>
      </c>
      <c r="E22" s="24">
        <f>'Policies in force'!O23</f>
        <v>775303.64372469636</v>
      </c>
      <c r="F22" s="22"/>
      <c r="G22" s="22"/>
      <c r="H22" s="22"/>
      <c r="I22" s="22"/>
    </row>
    <row r="23" spans="1:9" ht="15.75" customHeight="1">
      <c r="A23" s="23">
        <f>'Total Costs_Both Incentives'!A23</f>
        <v>45</v>
      </c>
      <c r="B23" s="24">
        <f>'Policies in force'!P24</f>
        <v>713333.33333333337</v>
      </c>
      <c r="C23" s="24">
        <f>'Policies in force'!N24</f>
        <v>784482.75862068962</v>
      </c>
      <c r="D23" s="24">
        <f>'Policies in force'!Q24</f>
        <v>636585.36585365853</v>
      </c>
      <c r="E23" s="24">
        <f>'Policies in force'!O24</f>
        <v>809815.95092024538</v>
      </c>
      <c r="F23" s="22"/>
      <c r="G23" s="22"/>
      <c r="H23" s="22"/>
      <c r="I23" s="22"/>
    </row>
    <row r="24" spans="1:9" ht="15.75" customHeight="1">
      <c r="A24" s="23">
        <f>'Total Costs_Both Incentives'!A24</f>
        <v>46</v>
      </c>
      <c r="B24" s="24">
        <f>'Policies in force'!P25</f>
        <v>691880.34188034188</v>
      </c>
      <c r="C24" s="24">
        <f>'Policies in force'!N25</f>
        <v>832451.49911816581</v>
      </c>
      <c r="D24" s="24">
        <f>'Policies in force'!Q25</f>
        <v>620352.25048923679</v>
      </c>
      <c r="E24" s="24">
        <f>'Policies in force'!O25</f>
        <v>728888.88888888888</v>
      </c>
      <c r="F24" s="22"/>
      <c r="G24" s="22"/>
      <c r="H24" s="22"/>
      <c r="I24" s="22"/>
    </row>
    <row r="25" spans="1:9" ht="15.75" customHeight="1">
      <c r="A25" s="23">
        <f>'Total Costs_Both Incentives'!A25</f>
        <v>47</v>
      </c>
      <c r="B25" s="24">
        <f>'Policies in force'!P26</f>
        <v>642217.89883268485</v>
      </c>
      <c r="C25" s="24">
        <f>'Policies in force'!N26</f>
        <v>760000</v>
      </c>
      <c r="D25" s="24">
        <f>'Policies in force'!Q26</f>
        <v>615125.24084778421</v>
      </c>
      <c r="E25" s="24">
        <f>'Policies in force'!O26</f>
        <v>722792.60780287476</v>
      </c>
      <c r="F25" s="22">
        <f t="shared" ref="F25:F34" si="1">B25/B24</f>
        <v>0.92822105204971128</v>
      </c>
      <c r="G25" s="22"/>
      <c r="H25" s="22">
        <f t="shared" ref="H25:H34" si="2">D25/D24</f>
        <v>0.99157412641393605</v>
      </c>
      <c r="I25" s="22"/>
    </row>
    <row r="26" spans="1:9" ht="15.75" customHeight="1">
      <c r="A26" s="23">
        <f>'Total Costs_Both Incentives'!A26</f>
        <v>48</v>
      </c>
      <c r="B26" s="24">
        <f>'Policies in force'!P27</f>
        <v>694916.82070240297</v>
      </c>
      <c r="C26" s="24">
        <f>'Policies in force'!N27</f>
        <v>719022.68760907499</v>
      </c>
      <c r="D26" s="24">
        <f>'Policies in force'!Q27</f>
        <v>631627.05667276052</v>
      </c>
      <c r="E26" s="24">
        <f>'Policies in force'!O27</f>
        <v>782178.21782178222</v>
      </c>
      <c r="F26" s="22">
        <f t="shared" si="1"/>
        <v>1.0820576971858076</v>
      </c>
      <c r="G26" s="22"/>
      <c r="H26" s="22">
        <f t="shared" si="2"/>
        <v>1.0268267577546208</v>
      </c>
      <c r="I26" s="22"/>
    </row>
    <row r="27" spans="1:9" ht="15.75" customHeight="1">
      <c r="A27" s="23">
        <f>'Total Costs_Both Incentives'!A27</f>
        <v>49</v>
      </c>
      <c r="B27" s="24">
        <f>'Policies in force'!P28</f>
        <v>675879.91718426498</v>
      </c>
      <c r="C27" s="24">
        <f>'Policies in force'!N28</f>
        <v>774074.07407407404</v>
      </c>
      <c r="D27" s="24">
        <f>'Policies in force'!Q28</f>
        <v>646990.29126213596</v>
      </c>
      <c r="E27" s="24">
        <f>'Policies in force'!O28</f>
        <v>758465.01128668175</v>
      </c>
      <c r="F27" s="22">
        <f t="shared" si="1"/>
        <v>0.97260549327486989</v>
      </c>
      <c r="G27" s="22"/>
      <c r="H27" s="22">
        <f t="shared" si="2"/>
        <v>1.0243232686552486</v>
      </c>
      <c r="I27" s="22"/>
    </row>
    <row r="28" spans="1:9" ht="15.75" customHeight="1">
      <c r="A28" s="23">
        <f>'Total Costs_Both Incentives'!A28</f>
        <v>50</v>
      </c>
      <c r="B28" s="24">
        <f>'Policies in force'!P29</f>
        <v>680831.64300202834</v>
      </c>
      <c r="C28" s="24">
        <f>'Policies in force'!N29</f>
        <v>731319.55484896665</v>
      </c>
      <c r="D28" s="24">
        <f>'Policies in force'!Q29</f>
        <v>658474.57627118647</v>
      </c>
      <c r="E28" s="24">
        <f>'Policies in force'!O29</f>
        <v>801801.80180180178</v>
      </c>
      <c r="F28" s="22">
        <f t="shared" si="1"/>
        <v>1.0073263396231573</v>
      </c>
      <c r="G28" s="22"/>
      <c r="H28" s="22">
        <f t="shared" si="2"/>
        <v>1.0177503204671698</v>
      </c>
      <c r="I28" s="22"/>
    </row>
    <row r="29" spans="1:9" ht="15.75" customHeight="1">
      <c r="A29" s="23">
        <f>'Total Costs_Both Incentives'!A29</f>
        <v>51</v>
      </c>
      <c r="B29" s="24">
        <f>'Policies in force'!P30</f>
        <v>654854.36893203878</v>
      </c>
      <c r="C29" s="24">
        <f>'Policies in force'!N30</f>
        <v>724381.62544169615</v>
      </c>
      <c r="D29" s="24">
        <f>'Policies in force'!Q30</f>
        <v>652059.92509363301</v>
      </c>
      <c r="E29" s="24">
        <f>'Policies in force'!O30</f>
        <v>755741.12734864303</v>
      </c>
      <c r="F29" s="22">
        <f t="shared" si="1"/>
        <v>0.96184479035750081</v>
      </c>
      <c r="G29" s="22"/>
      <c r="H29" s="22">
        <f t="shared" si="2"/>
        <v>0.99025831610101278</v>
      </c>
      <c r="I29" s="22"/>
    </row>
    <row r="30" spans="1:9" ht="15.75" customHeight="1">
      <c r="A30" s="23">
        <f>'Total Costs_Both Incentives'!A30</f>
        <v>52</v>
      </c>
      <c r="B30" s="24">
        <f>'Policies in force'!P31</f>
        <v>615415.01976284583</v>
      </c>
      <c r="C30" s="24">
        <f>'Policies in force'!N31</f>
        <v>769616.02671118535</v>
      </c>
      <c r="D30" s="24">
        <f>'Policies in force'!Q31</f>
        <v>631749.04942965775</v>
      </c>
      <c r="E30" s="24">
        <f>'Policies in force'!O31</f>
        <v>800947.86729857814</v>
      </c>
      <c r="F30" s="22">
        <f t="shared" si="1"/>
        <v>0.93977386264748886</v>
      </c>
      <c r="G30" s="22"/>
      <c r="H30" s="22">
        <f t="shared" si="2"/>
        <v>0.96885121308281796</v>
      </c>
      <c r="I30" s="22"/>
    </row>
    <row r="31" spans="1:9" ht="15.75" customHeight="1">
      <c r="A31" s="23">
        <f>'Total Costs_Both Incentives'!A31</f>
        <v>53</v>
      </c>
      <c r="B31" s="24">
        <f>'Policies in force'!P32</f>
        <v>700508.13008130086</v>
      </c>
      <c r="C31" s="24">
        <f>'Policies in force'!N32</f>
        <v>753130.59033989266</v>
      </c>
      <c r="D31" s="24">
        <f>'Policies in force'!Q32</f>
        <v>671535.58052434458</v>
      </c>
      <c r="E31" s="24">
        <f>'Policies in force'!O32</f>
        <v>782700.42194092833</v>
      </c>
      <c r="F31" s="22">
        <f t="shared" si="1"/>
        <v>1.138269472771799</v>
      </c>
      <c r="G31" s="22"/>
      <c r="H31" s="22">
        <f t="shared" si="2"/>
        <v>1.0629783790424474</v>
      </c>
      <c r="I31" s="22"/>
    </row>
    <row r="32" spans="1:9" ht="15.75" customHeight="1">
      <c r="A32" s="23">
        <f>'Total Costs_Both Incentives'!A32</f>
        <v>54</v>
      </c>
      <c r="B32" s="24">
        <f>'Policies in force'!P33</f>
        <v>712169.8113207547</v>
      </c>
      <c r="C32" s="24">
        <f>'Policies in force'!N33</f>
        <v>741710.29668411869</v>
      </c>
      <c r="D32" s="24">
        <f>'Policies in force'!Q33</f>
        <v>650617.2839506173</v>
      </c>
      <c r="E32" s="24">
        <f>'Policies in force'!O33</f>
        <v>800000</v>
      </c>
      <c r="F32" s="22">
        <f t="shared" si="1"/>
        <v>1.0166474602344735</v>
      </c>
      <c r="G32" s="22"/>
      <c r="H32" s="22">
        <f t="shared" si="2"/>
        <v>0.96885005473962527</v>
      </c>
      <c r="I32" s="22"/>
    </row>
    <row r="33" spans="1:9" ht="15.75" customHeight="1">
      <c r="A33" s="23">
        <f>'Total Costs_Both Incentives'!A33</f>
        <v>55</v>
      </c>
      <c r="B33" s="24">
        <f>'Policies in force'!P34</f>
        <v>641007.90513833996</v>
      </c>
      <c r="C33" s="24">
        <f>'Policies in force'!N34</f>
        <v>742647.0588235294</v>
      </c>
      <c r="D33" s="24">
        <f>'Policies in force'!Q34</f>
        <v>630430.52837573388</v>
      </c>
      <c r="E33" s="24">
        <f>'Policies in force'!O34</f>
        <v>721088.4353741497</v>
      </c>
      <c r="F33" s="22">
        <f t="shared" si="1"/>
        <v>0.90007733401330026</v>
      </c>
      <c r="G33" s="22"/>
      <c r="H33" s="22">
        <f t="shared" si="2"/>
        <v>0.96897291837636512</v>
      </c>
      <c r="I33" s="22"/>
    </row>
    <row r="34" spans="1:9" ht="15.75" customHeight="1">
      <c r="A34" s="23">
        <f>'Total Costs_Both Incentives'!A34</f>
        <v>56</v>
      </c>
      <c r="B34" s="24">
        <f>'Policies in force'!P35</f>
        <v>600104.6025104603</v>
      </c>
      <c r="C34" s="24">
        <f>'Policies in force'!N35</f>
        <v>728846.15384615387</v>
      </c>
      <c r="D34" s="24">
        <f>'Policies in force'!Q35</f>
        <v>594594.59459459456</v>
      </c>
      <c r="E34" s="24">
        <f>'Policies in force'!O35</f>
        <v>740088.10572687222</v>
      </c>
      <c r="F34" s="22">
        <f t="shared" si="1"/>
        <v>0.93618908238104792</v>
      </c>
      <c r="G34" s="22"/>
      <c r="H34" s="22">
        <f t="shared" si="2"/>
        <v>0.94315641110612392</v>
      </c>
      <c r="I34" s="22"/>
    </row>
    <row r="35" spans="1:9" ht="15.75" customHeight="1">
      <c r="A35" s="23">
        <f>'Total Costs_Both Incentives'!A35</f>
        <v>57</v>
      </c>
      <c r="B35" s="24">
        <f>'Policies in force'!P36</f>
        <v>0</v>
      </c>
      <c r="C35" s="24">
        <f>'Policies in force'!N36</f>
        <v>799276.67269439425</v>
      </c>
      <c r="D35" s="24">
        <f>'Policies in force'!Q36</f>
        <v>0</v>
      </c>
      <c r="E35" s="24">
        <f>'Policies in force'!O36</f>
        <v>761099.36575052852</v>
      </c>
      <c r="F35" s="22">
        <f>AVERAGE(F25:F34)</f>
        <v>0.98830125845391559</v>
      </c>
      <c r="G35" s="22">
        <f t="shared" ref="G35:G44" si="3">C35/C34</f>
        <v>1.0966329018498284</v>
      </c>
      <c r="H35" s="22">
        <f>AVERAGE(H25:H34)</f>
        <v>0.99635417657393677</v>
      </c>
      <c r="I35" s="22">
        <f t="shared" ref="I35:I44" si="4">E35/E34</f>
        <v>1.0283902144367261</v>
      </c>
    </row>
    <row r="36" spans="1:9" ht="15.75" customHeight="1">
      <c r="A36" s="23">
        <f>'Total Costs_Both Incentives'!A36</f>
        <v>58</v>
      </c>
      <c r="B36" s="24">
        <f>'Policies in force'!P37</f>
        <v>0</v>
      </c>
      <c r="C36" s="24">
        <f>'Policies in force'!N37</f>
        <v>822898.03220035776</v>
      </c>
      <c r="D36" s="24">
        <f>'Policies in force'!Q37</f>
        <v>0</v>
      </c>
      <c r="E36" s="24">
        <f>'Policies in force'!O37</f>
        <v>725910.06423982873</v>
      </c>
      <c r="F36" s="22"/>
      <c r="G36" s="22">
        <f t="shared" si="3"/>
        <v>1.0295534203773706</v>
      </c>
      <c r="H36" s="22"/>
      <c r="I36" s="22">
        <f t="shared" si="4"/>
        <v>0.95376516773733055</v>
      </c>
    </row>
    <row r="37" spans="1:9" ht="15.75" customHeight="1">
      <c r="A37" s="23">
        <f>'Total Costs_Both Incentives'!A37</f>
        <v>59</v>
      </c>
      <c r="B37" s="24">
        <f>'Policies in force'!P38</f>
        <v>0</v>
      </c>
      <c r="C37" s="24">
        <f>'Policies in force'!N38</f>
        <v>780656.30397236615</v>
      </c>
      <c r="D37" s="24">
        <f>'Policies in force'!Q38</f>
        <v>0</v>
      </c>
      <c r="E37" s="24">
        <f>'Policies in force'!O38</f>
        <v>827037.77335984097</v>
      </c>
      <c r="F37" s="22"/>
      <c r="G37" s="22">
        <f t="shared" si="3"/>
        <v>0.94866711721859276</v>
      </c>
      <c r="H37" s="22"/>
      <c r="I37" s="22">
        <f t="shared" si="4"/>
        <v>1.1393116228880404</v>
      </c>
    </row>
    <row r="38" spans="1:9" ht="15.75" customHeight="1">
      <c r="A38" s="23">
        <f>'Total Costs_Both Incentives'!A38</f>
        <v>60</v>
      </c>
      <c r="B38" s="24">
        <f>'Policies in force'!P39</f>
        <v>0</v>
      </c>
      <c r="C38" s="24">
        <f>'Policies in force'!N39</f>
        <v>829268.29268292687</v>
      </c>
      <c r="D38" s="24">
        <f>'Policies in force'!Q39</f>
        <v>0</v>
      </c>
      <c r="E38" s="24">
        <f>'Policies in force'!O39</f>
        <v>788418.70824053453</v>
      </c>
      <c r="F38" s="22"/>
      <c r="G38" s="22">
        <f t="shared" si="3"/>
        <v>1.0622706669544573</v>
      </c>
      <c r="H38" s="22"/>
      <c r="I38" s="22">
        <f t="shared" si="4"/>
        <v>0.95330435155045401</v>
      </c>
    </row>
    <row r="39" spans="1:9" ht="15.75" customHeight="1">
      <c r="A39" s="23">
        <f>'Total Costs_Both Incentives'!A39</f>
        <v>61</v>
      </c>
      <c r="B39" s="24">
        <f>'Policies in force'!P40</f>
        <v>0</v>
      </c>
      <c r="C39" s="24">
        <f>'Policies in force'!N40</f>
        <v>780036.96857670974</v>
      </c>
      <c r="D39" s="24">
        <f>'Policies in force'!Q40</f>
        <v>0</v>
      </c>
      <c r="E39" s="24">
        <f>'Policies in force'!O40</f>
        <v>766528.92561983468</v>
      </c>
      <c r="F39" s="22"/>
      <c r="G39" s="22">
        <f t="shared" si="3"/>
        <v>0.94063281504838525</v>
      </c>
      <c r="H39" s="22"/>
      <c r="I39" s="22">
        <f t="shared" si="4"/>
        <v>0.9722358406873044</v>
      </c>
    </row>
    <row r="40" spans="1:9" ht="15.75" customHeight="1">
      <c r="A40" s="23">
        <f>'Total Costs_Both Incentives'!A40</f>
        <v>62</v>
      </c>
      <c r="B40" s="24">
        <f>'Policies in force'!P41</f>
        <v>0</v>
      </c>
      <c r="C40" s="24">
        <f>'Policies in force'!N41</f>
        <v>715547.70318021206</v>
      </c>
      <c r="D40" s="24">
        <f>'Policies in force'!Q41</f>
        <v>0</v>
      </c>
      <c r="E40" s="24">
        <f>'Policies in force'!O41</f>
        <v>785288.27037773363</v>
      </c>
      <c r="F40" s="22"/>
      <c r="G40" s="22">
        <f t="shared" si="3"/>
        <v>0.9173253730343478</v>
      </c>
      <c r="H40" s="22"/>
      <c r="I40" s="22">
        <f t="shared" si="4"/>
        <v>1.0244731074469624</v>
      </c>
    </row>
    <row r="41" spans="1:9" ht="15.75" customHeight="1">
      <c r="A41" s="23">
        <f>'Total Costs_Both Incentives'!A41</f>
        <v>63</v>
      </c>
      <c r="B41" s="24">
        <f>'Policies in force'!P42</f>
        <v>0</v>
      </c>
      <c r="C41" s="24">
        <f>'Policies in force'!N42</f>
        <v>783783.78378378379</v>
      </c>
      <c r="D41" s="24">
        <f>'Policies in force'!Q42</f>
        <v>0</v>
      </c>
      <c r="E41" s="24">
        <f>'Policies in force'!O42</f>
        <v>784869.97635933803</v>
      </c>
      <c r="F41" s="22"/>
      <c r="G41" s="22">
        <f t="shared" si="3"/>
        <v>1.095362028695362</v>
      </c>
      <c r="H41" s="22"/>
      <c r="I41" s="22">
        <f t="shared" si="4"/>
        <v>0.99946733698416967</v>
      </c>
    </row>
    <row r="42" spans="1:9" ht="15.75" customHeight="1">
      <c r="A42" s="23">
        <f>'Total Costs_Both Incentives'!A42</f>
        <v>64</v>
      </c>
      <c r="B42" s="24">
        <f>'Policies in force'!P43</f>
        <v>0</v>
      </c>
      <c r="C42" s="24">
        <f>'Policies in force'!N43</f>
        <v>793851.71790235082</v>
      </c>
      <c r="D42" s="24">
        <f>'Policies in force'!Q43</f>
        <v>0</v>
      </c>
      <c r="E42" s="24">
        <f>'Policies in force'!O43</f>
        <v>786307.05394190876</v>
      </c>
      <c r="F42" s="22"/>
      <c r="G42" s="22">
        <f t="shared" si="3"/>
        <v>1.0128452952547236</v>
      </c>
      <c r="H42" s="22"/>
      <c r="I42" s="22">
        <f t="shared" si="4"/>
        <v>1.0018309753536971</v>
      </c>
    </row>
    <row r="43" spans="1:9" ht="15.75" customHeight="1">
      <c r="A43" s="23">
        <f>'Total Costs_Both Incentives'!A43</f>
        <v>65</v>
      </c>
      <c r="B43" s="24">
        <f>'Policies in force'!P44</f>
        <v>0</v>
      </c>
      <c r="C43" s="24">
        <f>'Policies in force'!N44</f>
        <v>754545.45454545459</v>
      </c>
      <c r="D43" s="24">
        <f>'Policies in force'!Q44</f>
        <v>0</v>
      </c>
      <c r="E43" s="24">
        <f>'Policies in force'!O44</f>
        <v>812500</v>
      </c>
      <c r="F43" s="22"/>
      <c r="G43" s="22">
        <f t="shared" si="3"/>
        <v>0.95048664319734943</v>
      </c>
      <c r="H43" s="22"/>
      <c r="I43" s="22">
        <f t="shared" si="4"/>
        <v>1.033311345646438</v>
      </c>
    </row>
    <row r="44" spans="1:9" ht="15.75" customHeight="1">
      <c r="A44" s="23">
        <f>'Total Costs_Both Incentives'!A44</f>
        <v>66</v>
      </c>
      <c r="B44" s="24">
        <f>'Policies in force'!P45</f>
        <v>0</v>
      </c>
      <c r="C44" s="24">
        <f>'Policies in force'!N45</f>
        <v>750957.85440613027</v>
      </c>
      <c r="D44" s="24">
        <f>'Policies in force'!Q45</f>
        <v>0</v>
      </c>
      <c r="E44" s="24">
        <f>'Policies in force'!O45</f>
        <v>698850.57471264363</v>
      </c>
      <c r="F44" s="22"/>
      <c r="G44" s="22">
        <f t="shared" si="3"/>
        <v>0.99524534921294372</v>
      </c>
      <c r="H44" s="22"/>
      <c r="I44" s="22">
        <f t="shared" si="4"/>
        <v>0.86012378426171521</v>
      </c>
    </row>
    <row r="45" spans="1:9" ht="15.75" customHeight="1">
      <c r="A45" s="23">
        <f>'Total Costs_Both Incentives'!A45</f>
        <v>67</v>
      </c>
      <c r="B45" s="25">
        <f>'Policies in force'!P46</f>
        <v>0</v>
      </c>
      <c r="C45" s="25">
        <f>'Policies in force'!N46</f>
        <v>0</v>
      </c>
      <c r="D45" s="25">
        <f>'Policies in force'!Q46</f>
        <v>0</v>
      </c>
      <c r="E45" s="25">
        <f>'Policies in force'!O46</f>
        <v>0</v>
      </c>
      <c r="F45" s="22"/>
      <c r="G45" s="22">
        <f>AVERAGE(G35:G44)</f>
        <v>1.0049021610843361</v>
      </c>
      <c r="H45" s="22"/>
      <c r="I45" s="22">
        <f>AVERAGE(I35:I44)</f>
        <v>0.99662137469928369</v>
      </c>
    </row>
    <row r="46" spans="1:9" ht="15.75" customHeight="1">
      <c r="A46" s="23">
        <f>'Total Costs_Both Incentives'!A46</f>
        <v>68</v>
      </c>
      <c r="B46" s="25">
        <f>'Policies in force'!P47</f>
        <v>0</v>
      </c>
      <c r="C46" s="25">
        <f>'Policies in force'!N47</f>
        <v>0</v>
      </c>
      <c r="D46" s="25">
        <f>'Policies in force'!Q47</f>
        <v>0</v>
      </c>
      <c r="E46" s="25">
        <f>'Policies in force'!O47</f>
        <v>0</v>
      </c>
      <c r="F46" s="22"/>
      <c r="G46" s="22"/>
      <c r="H46" s="22"/>
      <c r="I46" s="22"/>
    </row>
    <row r="47" spans="1:9" ht="15.75" customHeight="1">
      <c r="A47" s="23">
        <f>'Total Costs_Both Incentives'!A47</f>
        <v>69</v>
      </c>
      <c r="B47" s="25">
        <f>'Policies in force'!P48</f>
        <v>0</v>
      </c>
      <c r="C47" s="25">
        <f>'Policies in force'!N48</f>
        <v>0</v>
      </c>
      <c r="D47" s="25">
        <f>'Policies in force'!Q48</f>
        <v>0</v>
      </c>
      <c r="E47" s="25">
        <f>'Policies in force'!O48</f>
        <v>0</v>
      </c>
      <c r="F47" s="22"/>
      <c r="G47" s="22"/>
      <c r="H47" s="22"/>
      <c r="I47" s="22"/>
    </row>
    <row r="48" spans="1:9" ht="15.75" customHeight="1">
      <c r="A48" s="23">
        <f>'Total Costs_Both Incentives'!A48</f>
        <v>70</v>
      </c>
      <c r="B48" s="25">
        <f>'Policies in force'!P49</f>
        <v>0</v>
      </c>
      <c r="C48" s="25">
        <f>'Policies in force'!N49</f>
        <v>0</v>
      </c>
      <c r="D48" s="25">
        <f>'Policies in force'!Q49</f>
        <v>0</v>
      </c>
      <c r="E48" s="25">
        <f>'Policies in force'!O49</f>
        <v>0</v>
      </c>
      <c r="F48" s="22"/>
      <c r="G48" s="22"/>
      <c r="H48" s="22"/>
      <c r="I48" s="22"/>
    </row>
    <row r="49" spans="1:9" ht="15.75" customHeight="1">
      <c r="A49" s="23">
        <f>'Total Costs_Both Incentives'!A49</f>
        <v>71</v>
      </c>
      <c r="B49" s="25">
        <f>'Policies in force'!P50</f>
        <v>0</v>
      </c>
      <c r="C49" s="25">
        <f>'Policies in force'!N50</f>
        <v>0</v>
      </c>
      <c r="D49" s="25">
        <f>'Policies in force'!Q50</f>
        <v>0</v>
      </c>
      <c r="E49" s="25">
        <f>'Policies in force'!O50</f>
        <v>0</v>
      </c>
      <c r="F49" s="22"/>
      <c r="G49" s="22"/>
      <c r="H49" s="22"/>
      <c r="I49" s="22"/>
    </row>
    <row r="50" spans="1:9" ht="15.75" customHeight="1">
      <c r="A50" s="23">
        <f>'Total Costs_Both Incentives'!A50</f>
        <v>72</v>
      </c>
      <c r="B50" s="25">
        <f>'Policies in force'!P51</f>
        <v>0</v>
      </c>
      <c r="C50" s="25">
        <f>'Policies in force'!N51</f>
        <v>0</v>
      </c>
      <c r="D50" s="25">
        <f>'Policies in force'!Q51</f>
        <v>0</v>
      </c>
      <c r="E50" s="25">
        <f>'Policies in force'!O51</f>
        <v>0</v>
      </c>
      <c r="F50" s="22"/>
      <c r="G50" s="22"/>
      <c r="H50" s="22"/>
      <c r="I50" s="22"/>
    </row>
    <row r="51" spans="1:9" ht="15.75" customHeight="1">
      <c r="A51" s="23">
        <f>'Total Costs_Both Incentives'!A51</f>
        <v>73</v>
      </c>
      <c r="B51" s="25">
        <f>'Policies in force'!P52</f>
        <v>0</v>
      </c>
      <c r="C51" s="25">
        <f>'Policies in force'!N52</f>
        <v>0</v>
      </c>
      <c r="D51" s="25">
        <f>'Policies in force'!Q52</f>
        <v>0</v>
      </c>
      <c r="E51" s="25">
        <f>'Policies in force'!O52</f>
        <v>0</v>
      </c>
      <c r="F51" s="22"/>
      <c r="G51" s="22"/>
      <c r="H51" s="22"/>
      <c r="I51" s="22"/>
    </row>
    <row r="52" spans="1:9" ht="15.75" customHeight="1">
      <c r="A52" s="23">
        <f>'Total Costs_Both Incentives'!A52</f>
        <v>74</v>
      </c>
      <c r="B52" s="25">
        <f>'Policies in force'!P53</f>
        <v>0</v>
      </c>
      <c r="C52" s="25">
        <f>'Policies in force'!N53</f>
        <v>0</v>
      </c>
      <c r="D52" s="25">
        <f>'Policies in force'!Q53</f>
        <v>0</v>
      </c>
      <c r="E52" s="25">
        <f>'Policies in force'!O53</f>
        <v>0</v>
      </c>
      <c r="F52" s="22"/>
      <c r="G52" s="22"/>
      <c r="H52" s="22"/>
      <c r="I52" s="22"/>
    </row>
    <row r="53" spans="1:9" ht="15.75" customHeight="1">
      <c r="A53" s="23">
        <f>'Total Costs_Both Incentives'!A53</f>
        <v>75</v>
      </c>
      <c r="B53" s="25">
        <f>'Policies in force'!P54</f>
        <v>0</v>
      </c>
      <c r="C53" s="25">
        <f>'Policies in force'!N54</f>
        <v>0</v>
      </c>
      <c r="D53" s="25">
        <f>'Policies in force'!Q54</f>
        <v>0</v>
      </c>
      <c r="E53" s="25">
        <f>'Policies in force'!O54</f>
        <v>0</v>
      </c>
      <c r="F53" s="22"/>
      <c r="G53" s="22"/>
      <c r="H53" s="22"/>
      <c r="I53" s="22"/>
    </row>
    <row r="54" spans="1:9" ht="15.75" customHeight="1">
      <c r="A54" s="23">
        <f>'Total Costs_Both Incentives'!A54</f>
        <v>76</v>
      </c>
      <c r="B54" s="25">
        <f>'Policies in force'!P55</f>
        <v>0</v>
      </c>
      <c r="C54" s="25">
        <f>'Policies in force'!N55</f>
        <v>0</v>
      </c>
      <c r="D54" s="25">
        <f>'Policies in force'!Q55</f>
        <v>0</v>
      </c>
      <c r="E54" s="25">
        <f>'Policies in force'!O55</f>
        <v>0</v>
      </c>
      <c r="F54" s="22"/>
      <c r="G54" s="22"/>
      <c r="H54" s="22"/>
      <c r="I54" s="22"/>
    </row>
    <row r="55" spans="1:9" ht="15.75" customHeight="1">
      <c r="A55" s="23">
        <f>'Total Costs_Both Incentives'!A55</f>
        <v>77</v>
      </c>
      <c r="B55" s="25">
        <f>'Policies in force'!P56</f>
        <v>0</v>
      </c>
      <c r="C55" s="25">
        <f>'Policies in force'!N56</f>
        <v>0</v>
      </c>
      <c r="D55" s="25">
        <f>'Policies in force'!Q56</f>
        <v>0</v>
      </c>
      <c r="E55" s="25">
        <f>'Policies in force'!O56</f>
        <v>0</v>
      </c>
      <c r="F55" s="22"/>
      <c r="G55" s="22"/>
      <c r="H55" s="22"/>
      <c r="I55" s="22"/>
    </row>
    <row r="56" spans="1:9" ht="15.75" customHeight="1">
      <c r="A56" s="23">
        <f>'Total Costs_Both Incentives'!A56</f>
        <v>78</v>
      </c>
      <c r="B56" s="25">
        <f>'Policies in force'!P57</f>
        <v>0</v>
      </c>
      <c r="C56" s="25">
        <f>'Policies in force'!N57</f>
        <v>0</v>
      </c>
      <c r="D56" s="25">
        <f>'Policies in force'!Q57</f>
        <v>0</v>
      </c>
      <c r="E56" s="25">
        <f>'Policies in force'!O57</f>
        <v>0</v>
      </c>
      <c r="F56" s="22"/>
      <c r="G56" s="22"/>
      <c r="H56" s="22"/>
      <c r="I56" s="22"/>
    </row>
    <row r="57" spans="1:9" ht="15.75" customHeight="1">
      <c r="A57" s="23">
        <f>'Total Costs_Both Incentives'!A57</f>
        <v>79</v>
      </c>
      <c r="B57" s="25">
        <f>'Policies in force'!P58</f>
        <v>0</v>
      </c>
      <c r="C57" s="25">
        <f>'Policies in force'!N58</f>
        <v>0</v>
      </c>
      <c r="D57" s="25">
        <f>'Policies in force'!Q58</f>
        <v>0</v>
      </c>
      <c r="E57" s="25">
        <f>'Policies in force'!O58</f>
        <v>0</v>
      </c>
      <c r="F57" s="22"/>
      <c r="G57" s="22"/>
      <c r="H57" s="22"/>
      <c r="I57" s="22"/>
    </row>
    <row r="58" spans="1:9" ht="15.75" customHeight="1">
      <c r="A58" s="23">
        <f>'Total Costs_Both Incentives'!A58</f>
        <v>80</v>
      </c>
      <c r="B58" s="25">
        <f>'Policies in force'!P59</f>
        <v>0</v>
      </c>
      <c r="C58" s="25">
        <f>'Policies in force'!N59</f>
        <v>0</v>
      </c>
      <c r="D58" s="25">
        <f>'Policies in force'!Q59</f>
        <v>0</v>
      </c>
      <c r="E58" s="25">
        <f>'Policies in force'!O59</f>
        <v>0</v>
      </c>
      <c r="F58" s="22"/>
      <c r="G58" s="22"/>
      <c r="H58" s="22"/>
      <c r="I58" s="22"/>
    </row>
    <row r="59" spans="1:9" ht="15.75" customHeight="1">
      <c r="A59" s="23">
        <f>'Total Costs_Both Incentives'!A59</f>
        <v>81</v>
      </c>
      <c r="B59" s="25">
        <f>'Policies in force'!P60</f>
        <v>0</v>
      </c>
      <c r="C59" s="25">
        <f>'Policies in force'!N60</f>
        <v>0</v>
      </c>
      <c r="D59" s="25">
        <f>'Policies in force'!Q60</f>
        <v>0</v>
      </c>
      <c r="E59" s="25">
        <f>'Policies in force'!O60</f>
        <v>0</v>
      </c>
      <c r="F59" s="22"/>
      <c r="G59" s="22"/>
      <c r="H59" s="22"/>
      <c r="I59" s="22"/>
    </row>
    <row r="60" spans="1:9" ht="15.75" customHeight="1">
      <c r="A60" s="23">
        <f>'Total Costs_Both Incentives'!A60</f>
        <v>82</v>
      </c>
      <c r="B60" s="25">
        <f>'Policies in force'!P61</f>
        <v>0</v>
      </c>
      <c r="C60" s="25">
        <f>'Policies in force'!N61</f>
        <v>0</v>
      </c>
      <c r="D60" s="25">
        <f>'Policies in force'!Q61</f>
        <v>0</v>
      </c>
      <c r="E60" s="25">
        <f>'Policies in force'!O61</f>
        <v>0</v>
      </c>
      <c r="F60" s="22"/>
      <c r="G60" s="22"/>
      <c r="H60" s="22"/>
      <c r="I60" s="22"/>
    </row>
    <row r="61" spans="1:9" ht="15.75" customHeight="1">
      <c r="A61" s="23">
        <f>'Total Costs_Both Incentives'!A61</f>
        <v>83</v>
      </c>
      <c r="B61" s="25">
        <f>'Policies in force'!P62</f>
        <v>0</v>
      </c>
      <c r="C61" s="25">
        <f>'Policies in force'!N62</f>
        <v>0</v>
      </c>
      <c r="D61" s="25">
        <f>'Policies in force'!Q62</f>
        <v>0</v>
      </c>
      <c r="E61" s="25">
        <f>'Policies in force'!O62</f>
        <v>0</v>
      </c>
      <c r="F61" s="22"/>
      <c r="G61" s="22"/>
      <c r="H61" s="22"/>
      <c r="I61" s="22"/>
    </row>
    <row r="62" spans="1:9" ht="15.75" customHeight="1">
      <c r="A62" s="23">
        <f>'Total Costs_Both Incentives'!A62</f>
        <v>84</v>
      </c>
      <c r="B62" s="25">
        <f>'Policies in force'!P63</f>
        <v>0</v>
      </c>
      <c r="C62" s="25">
        <f>'Policies in force'!N63</f>
        <v>0</v>
      </c>
      <c r="D62" s="25">
        <f>'Policies in force'!Q63</f>
        <v>0</v>
      </c>
      <c r="E62" s="25">
        <f>'Policies in force'!O63</f>
        <v>0</v>
      </c>
      <c r="F62" s="22"/>
      <c r="G62" s="22"/>
      <c r="H62" s="22"/>
      <c r="I62" s="22"/>
    </row>
    <row r="63" spans="1:9" ht="15.75" customHeight="1">
      <c r="A63" s="23">
        <f>'Total Costs_Both Incentives'!A63</f>
        <v>85</v>
      </c>
      <c r="B63" s="25">
        <f>'Policies in force'!P64</f>
        <v>0</v>
      </c>
      <c r="C63" s="25">
        <f>'Policies in force'!N64</f>
        <v>0</v>
      </c>
      <c r="D63" s="25">
        <f>'Policies in force'!Q64</f>
        <v>0</v>
      </c>
      <c r="E63" s="25">
        <f>'Policies in force'!O64</f>
        <v>0</v>
      </c>
      <c r="F63" s="22"/>
      <c r="G63" s="22"/>
      <c r="H63" s="22"/>
      <c r="I63" s="22"/>
    </row>
    <row r="64" spans="1:9" ht="15.75" customHeight="1">
      <c r="A64" s="23">
        <f>'Total Costs_Both Incentives'!A64</f>
        <v>86</v>
      </c>
      <c r="B64" s="25">
        <f>'Policies in force'!P65</f>
        <v>0</v>
      </c>
      <c r="C64" s="25">
        <f>'Policies in force'!N65</f>
        <v>0</v>
      </c>
      <c r="D64" s="25">
        <f>'Policies in force'!Q65</f>
        <v>0</v>
      </c>
      <c r="E64" s="25">
        <f>'Policies in force'!O65</f>
        <v>0</v>
      </c>
      <c r="F64" s="22"/>
      <c r="G64" s="22"/>
      <c r="H64" s="22"/>
      <c r="I64" s="22"/>
    </row>
    <row r="65" spans="1:9" ht="15.75" customHeight="1">
      <c r="A65" s="23">
        <f>'Total Costs_Both Incentives'!A65</f>
        <v>87</v>
      </c>
      <c r="B65" s="25">
        <f>'Policies in force'!P66</f>
        <v>0</v>
      </c>
      <c r="C65" s="25">
        <f>'Policies in force'!N66</f>
        <v>0</v>
      </c>
      <c r="D65" s="25">
        <f>'Policies in force'!Q66</f>
        <v>0</v>
      </c>
      <c r="E65" s="25">
        <f>'Policies in force'!O66</f>
        <v>0</v>
      </c>
      <c r="F65" s="22"/>
      <c r="G65" s="22"/>
      <c r="H65" s="22"/>
      <c r="I65" s="22"/>
    </row>
    <row r="66" spans="1:9" ht="15.75" customHeight="1">
      <c r="A66" s="23">
        <f>'Total Costs_Both Incentives'!A66</f>
        <v>88</v>
      </c>
      <c r="B66" s="25">
        <f>'Policies in force'!P67</f>
        <v>0</v>
      </c>
      <c r="C66" s="25">
        <f>'Policies in force'!N67</f>
        <v>0</v>
      </c>
      <c r="D66" s="25">
        <f>'Policies in force'!Q67</f>
        <v>0</v>
      </c>
      <c r="E66" s="25">
        <f>'Policies in force'!O67</f>
        <v>0</v>
      </c>
      <c r="F66" s="22"/>
      <c r="G66" s="22"/>
      <c r="H66" s="22"/>
      <c r="I66" s="22"/>
    </row>
    <row r="67" spans="1:9" ht="15.75" customHeight="1">
      <c r="A67" s="23">
        <f>'Total Costs_Both Incentives'!A67</f>
        <v>89</v>
      </c>
      <c r="B67" s="25">
        <f>'Policies in force'!P68</f>
        <v>0</v>
      </c>
      <c r="C67" s="25">
        <f>'Policies in force'!N68</f>
        <v>0</v>
      </c>
      <c r="D67" s="25">
        <f>'Policies in force'!Q68</f>
        <v>0</v>
      </c>
      <c r="E67" s="25">
        <f>'Policies in force'!O68</f>
        <v>0</v>
      </c>
      <c r="F67" s="22"/>
      <c r="G67" s="22"/>
      <c r="H67" s="22"/>
      <c r="I67" s="22"/>
    </row>
    <row r="68" spans="1:9" ht="15.75" customHeight="1">
      <c r="A68" s="23">
        <f>'Total Costs_Both Incentives'!A68</f>
        <v>90</v>
      </c>
      <c r="B68" s="25">
        <f>'Policies in force'!P69</f>
        <v>0</v>
      </c>
      <c r="C68" s="25">
        <f>'Policies in force'!N69</f>
        <v>0</v>
      </c>
      <c r="D68" s="25">
        <f>'Policies in force'!Q69</f>
        <v>0</v>
      </c>
      <c r="E68" s="25">
        <f>'Policies in force'!O69</f>
        <v>0</v>
      </c>
      <c r="F68" s="22"/>
      <c r="G68" s="22"/>
      <c r="H68" s="22"/>
      <c r="I68" s="22"/>
    </row>
    <row r="69" spans="1:9" ht="15.75" customHeight="1">
      <c r="A69" s="23">
        <f>'Total Costs_Both Incentives'!A69</f>
        <v>91</v>
      </c>
      <c r="B69" s="25">
        <f>'Policies in force'!P70</f>
        <v>0</v>
      </c>
      <c r="C69" s="25">
        <f>'Policies in force'!N70</f>
        <v>0</v>
      </c>
      <c r="D69" s="25">
        <f>'Policies in force'!Q70</f>
        <v>0</v>
      </c>
      <c r="E69" s="25">
        <f>'Policies in force'!O70</f>
        <v>0</v>
      </c>
      <c r="F69" s="22"/>
      <c r="G69" s="22"/>
      <c r="H69" s="22"/>
      <c r="I69" s="22"/>
    </row>
    <row r="70" spans="1:9" ht="15.75" customHeight="1">
      <c r="A70" s="23">
        <f>'Total Costs_Both Incentives'!A70</f>
        <v>92</v>
      </c>
      <c r="B70" s="25">
        <f>'Policies in force'!P71</f>
        <v>0</v>
      </c>
      <c r="C70" s="25">
        <f>'Policies in force'!N71</f>
        <v>0</v>
      </c>
      <c r="D70" s="25">
        <f>'Policies in force'!Q71</f>
        <v>0</v>
      </c>
      <c r="E70" s="25">
        <f>'Policies in force'!O71</f>
        <v>0</v>
      </c>
      <c r="F70" s="22"/>
      <c r="G70" s="22"/>
      <c r="H70" s="22"/>
      <c r="I70" s="22"/>
    </row>
    <row r="71" spans="1:9" ht="15.75" customHeight="1">
      <c r="A71" s="23">
        <f>'Total Costs_Both Incentives'!A71</f>
        <v>93</v>
      </c>
      <c r="B71" s="25">
        <f>'Policies in force'!P72</f>
        <v>0</v>
      </c>
      <c r="C71" s="25">
        <f>'Policies in force'!N72</f>
        <v>0</v>
      </c>
      <c r="D71" s="25">
        <f>'Policies in force'!Q72</f>
        <v>0</v>
      </c>
      <c r="E71" s="25">
        <f>'Policies in force'!O72</f>
        <v>0</v>
      </c>
      <c r="F71" s="22"/>
      <c r="G71" s="22"/>
      <c r="H71" s="22"/>
      <c r="I71" s="22"/>
    </row>
    <row r="72" spans="1:9" ht="15.75" customHeight="1">
      <c r="A72" s="23">
        <f>'Total Costs_Both Incentives'!A72</f>
        <v>94</v>
      </c>
      <c r="B72" s="25">
        <f>'Policies in force'!P73</f>
        <v>0</v>
      </c>
      <c r="C72" s="25">
        <f>'Policies in force'!N73</f>
        <v>0</v>
      </c>
      <c r="D72" s="25">
        <f>'Policies in force'!Q73</f>
        <v>0</v>
      </c>
      <c r="E72" s="25">
        <f>'Policies in force'!O73</f>
        <v>0</v>
      </c>
      <c r="F72" s="22"/>
      <c r="G72" s="22"/>
      <c r="H72" s="22"/>
      <c r="I72" s="22"/>
    </row>
    <row r="73" spans="1:9" ht="15.75" customHeight="1">
      <c r="A73" s="23">
        <f>'Total Costs_Both Incentives'!A73</f>
        <v>95</v>
      </c>
      <c r="B73" s="25">
        <f>'Policies in force'!P74</f>
        <v>0</v>
      </c>
      <c r="C73" s="25">
        <f>'Policies in force'!N74</f>
        <v>0</v>
      </c>
      <c r="D73" s="25">
        <f>'Policies in force'!Q74</f>
        <v>0</v>
      </c>
      <c r="E73" s="25">
        <f>'Policies in force'!O74</f>
        <v>0</v>
      </c>
      <c r="F73" s="22"/>
      <c r="G73" s="22"/>
      <c r="H73" s="22"/>
      <c r="I73" s="22"/>
    </row>
    <row r="74" spans="1:9" ht="15.75" customHeight="1">
      <c r="A74" s="23"/>
      <c r="F74" s="22"/>
      <c r="G74" s="22"/>
      <c r="H74" s="22"/>
      <c r="I74" s="22"/>
    </row>
    <row r="75" spans="1:9" ht="15.75" customHeight="1">
      <c r="A75" s="23"/>
      <c r="F75" s="22"/>
      <c r="G75" s="22"/>
      <c r="H75" s="22"/>
      <c r="I75" s="22"/>
    </row>
    <row r="76" spans="1:9" ht="15.75" customHeight="1">
      <c r="A76" s="23"/>
      <c r="F76" s="22"/>
      <c r="G76" s="22"/>
      <c r="H76" s="22"/>
      <c r="I76" s="22"/>
    </row>
    <row r="77" spans="1:9" ht="15.75" customHeight="1">
      <c r="A77" s="23"/>
      <c r="F77" s="22"/>
      <c r="G77" s="22"/>
      <c r="H77" s="22"/>
      <c r="I77" s="22"/>
    </row>
    <row r="78" spans="1:9" ht="15.75" customHeight="1">
      <c r="A78" s="23"/>
      <c r="F78" s="22"/>
      <c r="G78" s="22"/>
      <c r="H78" s="22"/>
      <c r="I78" s="22"/>
    </row>
    <row r="79" spans="1:9" ht="15.75" customHeight="1">
      <c r="A79" s="23"/>
      <c r="F79" s="22"/>
      <c r="G79" s="22"/>
      <c r="H79" s="22"/>
      <c r="I79" s="22"/>
    </row>
    <row r="80" spans="1:9" ht="15.75" customHeight="1">
      <c r="A80" s="23"/>
      <c r="F80" s="22"/>
      <c r="G80" s="22"/>
      <c r="H80" s="22"/>
      <c r="I80" s="22"/>
    </row>
    <row r="81" spans="1:9" ht="15.75" customHeight="1">
      <c r="A81" s="23"/>
      <c r="F81" s="22"/>
      <c r="G81" s="22"/>
      <c r="H81" s="22"/>
      <c r="I81" s="22"/>
    </row>
    <row r="82" spans="1:9" ht="15.75" customHeight="1">
      <c r="A82" s="23"/>
      <c r="F82" s="22"/>
      <c r="G82" s="22"/>
      <c r="H82" s="22"/>
      <c r="I82" s="22"/>
    </row>
    <row r="83" spans="1:9" ht="15.75" customHeight="1">
      <c r="A83" s="23"/>
      <c r="F83" s="22"/>
      <c r="G83" s="22"/>
      <c r="H83" s="22"/>
      <c r="I83" s="22"/>
    </row>
    <row r="84" spans="1:9" ht="15.75" customHeight="1">
      <c r="A84" s="23"/>
      <c r="F84" s="22"/>
      <c r="G84" s="22"/>
      <c r="H84" s="22"/>
      <c r="I84" s="22"/>
    </row>
    <row r="85" spans="1:9" ht="15.75" customHeight="1">
      <c r="A85" s="23"/>
      <c r="F85" s="22"/>
      <c r="G85" s="22"/>
      <c r="H85" s="22"/>
      <c r="I85" s="22"/>
    </row>
    <row r="86" spans="1:9" ht="15.75" customHeight="1">
      <c r="A86" s="23"/>
      <c r="F86" s="22"/>
      <c r="G86" s="22"/>
      <c r="H86" s="22"/>
      <c r="I86" s="22"/>
    </row>
    <row r="87" spans="1:9" ht="15.75" customHeight="1">
      <c r="A87" s="23"/>
      <c r="F87" s="22"/>
      <c r="G87" s="22"/>
      <c r="H87" s="22"/>
      <c r="I87" s="22"/>
    </row>
    <row r="88" spans="1:9" ht="15.75" customHeight="1">
      <c r="A88" s="23"/>
      <c r="F88" s="22"/>
      <c r="G88" s="22"/>
      <c r="H88" s="22"/>
      <c r="I88" s="22"/>
    </row>
    <row r="89" spans="1:9" ht="15.75" customHeight="1">
      <c r="A89" s="23"/>
      <c r="F89" s="22"/>
      <c r="G89" s="22"/>
      <c r="H89" s="22"/>
      <c r="I89" s="22"/>
    </row>
    <row r="90" spans="1:9" ht="15.75" customHeight="1">
      <c r="A90" s="23"/>
      <c r="F90" s="22"/>
      <c r="G90" s="22"/>
      <c r="H90" s="22"/>
      <c r="I90" s="22"/>
    </row>
    <row r="91" spans="1:9" ht="15.75" customHeight="1">
      <c r="A91" s="23"/>
      <c r="F91" s="22"/>
      <c r="G91" s="22"/>
      <c r="H91" s="22"/>
      <c r="I91" s="22"/>
    </row>
    <row r="92" spans="1:9" ht="15.75" customHeight="1">
      <c r="A92" s="23"/>
      <c r="F92" s="22"/>
      <c r="G92" s="22"/>
      <c r="H92" s="22"/>
      <c r="I92" s="22"/>
    </row>
    <row r="93" spans="1:9" ht="15.75" customHeight="1">
      <c r="A93" s="23"/>
      <c r="F93" s="22"/>
      <c r="G93" s="22"/>
      <c r="H93" s="22"/>
      <c r="I93" s="22"/>
    </row>
    <row r="94" spans="1:9" ht="15.75" customHeight="1">
      <c r="A94" s="23"/>
      <c r="F94" s="22"/>
      <c r="G94" s="22"/>
      <c r="H94" s="22"/>
      <c r="I94" s="22"/>
    </row>
    <row r="95" spans="1:9" ht="15.75" customHeight="1">
      <c r="A95" s="23"/>
      <c r="F95" s="22"/>
      <c r="G95" s="22"/>
      <c r="H95" s="22"/>
      <c r="I95" s="22"/>
    </row>
    <row r="96" spans="1:9" ht="15.75" customHeight="1">
      <c r="A96" s="23"/>
      <c r="F96" s="22"/>
      <c r="G96" s="22"/>
      <c r="H96" s="22"/>
      <c r="I96" s="22"/>
    </row>
    <row r="97" spans="1:9" ht="15.75" customHeight="1">
      <c r="A97" s="23"/>
      <c r="F97" s="22"/>
      <c r="G97" s="22"/>
      <c r="H97" s="22"/>
      <c r="I97" s="22"/>
    </row>
    <row r="98" spans="1:9" ht="15.75" customHeight="1">
      <c r="A98" s="23"/>
      <c r="F98" s="22"/>
      <c r="G98" s="22"/>
      <c r="H98" s="22"/>
      <c r="I98" s="22"/>
    </row>
    <row r="99" spans="1:9" ht="15.75" customHeight="1">
      <c r="A99" s="23"/>
      <c r="F99" s="22"/>
      <c r="G99" s="22"/>
      <c r="H99" s="22"/>
      <c r="I99" s="22"/>
    </row>
    <row r="100" spans="1:9" ht="15.75" customHeight="1">
      <c r="A100" s="23"/>
      <c r="F100" s="22"/>
      <c r="G100" s="22"/>
      <c r="H100" s="22"/>
      <c r="I100" s="22"/>
    </row>
    <row r="101" spans="1:9" ht="15.75" customHeight="1">
      <c r="A101" s="23"/>
      <c r="F101" s="22"/>
      <c r="G101" s="22"/>
      <c r="H101" s="22"/>
      <c r="I101" s="22"/>
    </row>
    <row r="102" spans="1:9" ht="15.75" customHeight="1">
      <c r="A102" s="23"/>
      <c r="F102" s="22"/>
      <c r="G102" s="22"/>
      <c r="H102" s="22"/>
      <c r="I102" s="22"/>
    </row>
    <row r="103" spans="1:9" ht="15.75" customHeight="1">
      <c r="A103" s="23"/>
      <c r="F103" s="22"/>
      <c r="G103" s="22"/>
      <c r="H103" s="22"/>
      <c r="I103" s="22"/>
    </row>
    <row r="104" spans="1:9" ht="15.75" customHeight="1">
      <c r="A104" s="23"/>
      <c r="F104" s="22"/>
      <c r="G104" s="22"/>
      <c r="H104" s="22"/>
      <c r="I104" s="22"/>
    </row>
    <row r="105" spans="1:9" ht="15.75" customHeight="1">
      <c r="A105" s="23"/>
      <c r="F105" s="22"/>
      <c r="G105" s="22"/>
      <c r="H105" s="22"/>
      <c r="I105" s="22"/>
    </row>
    <row r="106" spans="1:9" ht="15.75" customHeight="1">
      <c r="A106" s="23"/>
      <c r="F106" s="22"/>
      <c r="G106" s="22"/>
      <c r="H106" s="22"/>
      <c r="I106" s="22"/>
    </row>
    <row r="107" spans="1:9" ht="15.75" customHeight="1">
      <c r="A107" s="23"/>
      <c r="F107" s="22"/>
      <c r="G107" s="22"/>
      <c r="H107" s="22"/>
      <c r="I107" s="22"/>
    </row>
    <row r="108" spans="1:9" ht="15.75" customHeight="1">
      <c r="A108" s="23"/>
      <c r="F108" s="22"/>
      <c r="G108" s="22"/>
      <c r="H108" s="22"/>
      <c r="I108" s="22"/>
    </row>
    <row r="109" spans="1:9" ht="15.75" customHeight="1">
      <c r="A109" s="23"/>
      <c r="F109" s="22"/>
      <c r="G109" s="22"/>
      <c r="H109" s="22"/>
      <c r="I109" s="22"/>
    </row>
    <row r="110" spans="1:9" ht="15.75" customHeight="1">
      <c r="A110" s="23"/>
      <c r="F110" s="22"/>
      <c r="G110" s="22"/>
      <c r="H110" s="22"/>
      <c r="I110" s="22"/>
    </row>
    <row r="111" spans="1:9" ht="15.75" customHeight="1">
      <c r="A111" s="23"/>
      <c r="F111" s="22"/>
      <c r="G111" s="22"/>
      <c r="H111" s="22"/>
      <c r="I111" s="22"/>
    </row>
    <row r="112" spans="1:9" ht="15.75" customHeight="1">
      <c r="A112" s="23"/>
      <c r="F112" s="22"/>
      <c r="G112" s="22"/>
      <c r="H112" s="22"/>
      <c r="I112" s="22"/>
    </row>
    <row r="113" spans="1:9" ht="15.75" customHeight="1">
      <c r="A113" s="23"/>
      <c r="F113" s="22"/>
      <c r="G113" s="22"/>
      <c r="H113" s="22"/>
      <c r="I113" s="22"/>
    </row>
    <row r="114" spans="1:9" ht="15.75" customHeight="1">
      <c r="A114" s="23"/>
      <c r="F114" s="22"/>
      <c r="G114" s="22"/>
      <c r="H114" s="22"/>
      <c r="I114" s="22"/>
    </row>
    <row r="115" spans="1:9" ht="15.75" customHeight="1">
      <c r="A115" s="23"/>
      <c r="F115" s="22"/>
      <c r="G115" s="22"/>
      <c r="H115" s="22"/>
      <c r="I115" s="22"/>
    </row>
    <row r="116" spans="1:9" ht="15.75" customHeight="1">
      <c r="A116" s="23"/>
      <c r="F116" s="22"/>
      <c r="G116" s="22"/>
      <c r="H116" s="22"/>
      <c r="I116" s="22"/>
    </row>
    <row r="117" spans="1:9" ht="15.75" customHeight="1">
      <c r="A117" s="23"/>
      <c r="F117" s="22"/>
      <c r="G117" s="22"/>
      <c r="H117" s="22"/>
      <c r="I117" s="22"/>
    </row>
    <row r="118" spans="1:9" ht="15.75" customHeight="1">
      <c r="A118" s="23"/>
      <c r="F118" s="22"/>
      <c r="G118" s="22"/>
      <c r="H118" s="22"/>
      <c r="I118" s="22"/>
    </row>
    <row r="119" spans="1:9" ht="15.75" customHeight="1">
      <c r="A119" s="23"/>
      <c r="F119" s="22"/>
      <c r="G119" s="22"/>
      <c r="H119" s="22"/>
      <c r="I119" s="22"/>
    </row>
    <row r="120" spans="1:9" ht="15.75" customHeight="1">
      <c r="A120" s="23"/>
      <c r="F120" s="22"/>
      <c r="G120" s="22"/>
      <c r="H120" s="22"/>
      <c r="I120" s="22"/>
    </row>
    <row r="121" spans="1:9" ht="15.75" customHeight="1">
      <c r="A121" s="23"/>
      <c r="F121" s="22"/>
      <c r="G121" s="22"/>
      <c r="H121" s="22"/>
      <c r="I121" s="22"/>
    </row>
    <row r="122" spans="1:9" ht="15.75" customHeight="1">
      <c r="A122" s="23"/>
      <c r="F122" s="22"/>
      <c r="G122" s="22"/>
      <c r="H122" s="22"/>
      <c r="I122" s="22"/>
    </row>
    <row r="123" spans="1:9" ht="15.75" customHeight="1">
      <c r="A123" s="23"/>
      <c r="F123" s="22"/>
      <c r="G123" s="22"/>
      <c r="H123" s="22"/>
      <c r="I123" s="22"/>
    </row>
    <row r="124" spans="1:9" ht="15.75" customHeight="1">
      <c r="A124" s="23"/>
      <c r="F124" s="22"/>
      <c r="G124" s="22"/>
      <c r="H124" s="22"/>
      <c r="I124" s="22"/>
    </row>
    <row r="125" spans="1:9" ht="15.75" customHeight="1">
      <c r="A125" s="23"/>
      <c r="F125" s="22"/>
      <c r="G125" s="22"/>
      <c r="H125" s="22"/>
      <c r="I125" s="22"/>
    </row>
    <row r="126" spans="1:9" ht="15.75" customHeight="1">
      <c r="A126" s="23"/>
      <c r="F126" s="22"/>
      <c r="G126" s="22"/>
      <c r="H126" s="22"/>
      <c r="I126" s="22"/>
    </row>
    <row r="127" spans="1:9" ht="15.75" customHeight="1">
      <c r="A127" s="23"/>
      <c r="F127" s="22"/>
      <c r="G127" s="22"/>
      <c r="H127" s="22"/>
      <c r="I127" s="22"/>
    </row>
    <row r="128" spans="1:9" ht="15.75" customHeight="1">
      <c r="A128" s="23"/>
      <c r="F128" s="22"/>
      <c r="G128" s="22"/>
      <c r="H128" s="22"/>
      <c r="I128" s="22"/>
    </row>
    <row r="129" spans="1:9" ht="15.75" customHeight="1">
      <c r="A129" s="23"/>
      <c r="F129" s="22"/>
      <c r="G129" s="22"/>
      <c r="H129" s="22"/>
      <c r="I129" s="22"/>
    </row>
    <row r="130" spans="1:9" ht="15.75" customHeight="1">
      <c r="A130" s="23"/>
      <c r="F130" s="22"/>
      <c r="G130" s="22"/>
      <c r="H130" s="22"/>
      <c r="I130" s="22"/>
    </row>
    <row r="131" spans="1:9" ht="15.75" customHeight="1">
      <c r="A131" s="23"/>
      <c r="F131" s="22"/>
      <c r="G131" s="22"/>
      <c r="H131" s="22"/>
      <c r="I131" s="22"/>
    </row>
    <row r="132" spans="1:9" ht="15.75" customHeight="1">
      <c r="A132" s="23"/>
      <c r="F132" s="22"/>
      <c r="G132" s="22"/>
      <c r="H132" s="22"/>
      <c r="I132" s="22"/>
    </row>
    <row r="133" spans="1:9" ht="15.75" customHeight="1">
      <c r="A133" s="23"/>
      <c r="F133" s="22"/>
      <c r="G133" s="22"/>
      <c r="H133" s="22"/>
      <c r="I133" s="22"/>
    </row>
    <row r="134" spans="1:9" ht="15.75" customHeight="1">
      <c r="A134" s="23"/>
      <c r="F134" s="22"/>
      <c r="G134" s="22"/>
      <c r="H134" s="22"/>
      <c r="I134" s="22"/>
    </row>
    <row r="135" spans="1:9" ht="15.75" customHeight="1">
      <c r="A135" s="23"/>
      <c r="F135" s="22"/>
      <c r="G135" s="22"/>
      <c r="H135" s="22"/>
      <c r="I135" s="22"/>
    </row>
    <row r="136" spans="1:9" ht="15.75" customHeight="1">
      <c r="A136" s="23"/>
      <c r="F136" s="22"/>
      <c r="G136" s="22"/>
      <c r="H136" s="22"/>
      <c r="I136" s="22"/>
    </row>
    <row r="137" spans="1:9" ht="15.75" customHeight="1">
      <c r="A137" s="23"/>
      <c r="F137" s="22"/>
      <c r="G137" s="22"/>
      <c r="H137" s="22"/>
      <c r="I137" s="22"/>
    </row>
    <row r="138" spans="1:9" ht="15.75" customHeight="1">
      <c r="A138" s="23"/>
      <c r="F138" s="22"/>
      <c r="G138" s="22"/>
      <c r="H138" s="22"/>
      <c r="I138" s="22"/>
    </row>
    <row r="139" spans="1:9" ht="15.75" customHeight="1">
      <c r="A139" s="23"/>
      <c r="F139" s="22"/>
      <c r="G139" s="22"/>
      <c r="H139" s="22"/>
      <c r="I139" s="22"/>
    </row>
    <row r="140" spans="1:9" ht="15.75" customHeight="1">
      <c r="A140" s="23"/>
      <c r="F140" s="22"/>
      <c r="G140" s="22"/>
      <c r="H140" s="22"/>
      <c r="I140" s="22"/>
    </row>
    <row r="141" spans="1:9" ht="15.75" customHeight="1">
      <c r="A141" s="23"/>
      <c r="F141" s="22"/>
      <c r="G141" s="22"/>
      <c r="H141" s="22"/>
      <c r="I141" s="22"/>
    </row>
    <row r="142" spans="1:9" ht="15.75" customHeight="1">
      <c r="A142" s="23"/>
      <c r="F142" s="22"/>
      <c r="G142" s="22"/>
      <c r="H142" s="22"/>
      <c r="I142" s="22"/>
    </row>
    <row r="143" spans="1:9" ht="15.75" customHeight="1">
      <c r="A143" s="23"/>
      <c r="F143" s="22"/>
      <c r="G143" s="22"/>
      <c r="H143" s="22"/>
      <c r="I143" s="22"/>
    </row>
    <row r="144" spans="1:9" ht="15.75" customHeight="1">
      <c r="A144" s="23"/>
      <c r="F144" s="22"/>
      <c r="G144" s="22"/>
      <c r="H144" s="22"/>
      <c r="I144" s="22"/>
    </row>
    <row r="145" spans="1:9" ht="15.75" customHeight="1">
      <c r="A145" s="23"/>
      <c r="F145" s="22"/>
      <c r="G145" s="22"/>
      <c r="H145" s="22"/>
      <c r="I145" s="22"/>
    </row>
    <row r="146" spans="1:9" ht="15.75" customHeight="1">
      <c r="A146" s="23"/>
      <c r="F146" s="22"/>
      <c r="G146" s="22"/>
      <c r="H146" s="22"/>
      <c r="I146" s="22"/>
    </row>
    <row r="147" spans="1:9" ht="15.75" customHeight="1">
      <c r="A147" s="23"/>
      <c r="F147" s="22"/>
      <c r="G147" s="22"/>
      <c r="H147" s="22"/>
      <c r="I147" s="22"/>
    </row>
    <row r="148" spans="1:9" ht="15.75" customHeight="1">
      <c r="A148" s="23"/>
      <c r="F148" s="22"/>
      <c r="G148" s="22"/>
      <c r="H148" s="22"/>
      <c r="I148" s="22"/>
    </row>
    <row r="149" spans="1:9" ht="15.75" customHeight="1">
      <c r="A149" s="23"/>
      <c r="F149" s="22"/>
      <c r="G149" s="22"/>
      <c r="H149" s="22"/>
      <c r="I149" s="22"/>
    </row>
    <row r="150" spans="1:9" ht="15.75" customHeight="1">
      <c r="A150" s="23"/>
      <c r="F150" s="22"/>
      <c r="G150" s="22"/>
      <c r="H150" s="22"/>
      <c r="I150" s="22"/>
    </row>
    <row r="151" spans="1:9" ht="15.75" customHeight="1">
      <c r="A151" s="23"/>
      <c r="F151" s="22"/>
      <c r="G151" s="22"/>
      <c r="H151" s="22"/>
      <c r="I151" s="22"/>
    </row>
    <row r="152" spans="1:9" ht="15.75" customHeight="1">
      <c r="A152" s="23"/>
      <c r="F152" s="22"/>
      <c r="G152" s="22"/>
      <c r="H152" s="22"/>
      <c r="I152" s="22"/>
    </row>
    <row r="153" spans="1:9" ht="15.75" customHeight="1">
      <c r="A153" s="23"/>
      <c r="F153" s="22"/>
      <c r="G153" s="22"/>
      <c r="H153" s="22"/>
      <c r="I153" s="22"/>
    </row>
    <row r="154" spans="1:9" ht="15.75" customHeight="1">
      <c r="A154" s="23"/>
      <c r="F154" s="22"/>
      <c r="G154" s="22"/>
      <c r="H154" s="22"/>
      <c r="I154" s="22"/>
    </row>
    <row r="155" spans="1:9" ht="15.75" customHeight="1">
      <c r="A155" s="23"/>
      <c r="F155" s="22"/>
      <c r="G155" s="22"/>
      <c r="H155" s="22"/>
      <c r="I155" s="22"/>
    </row>
    <row r="156" spans="1:9" ht="15.75" customHeight="1">
      <c r="A156" s="23"/>
      <c r="F156" s="22"/>
      <c r="G156" s="22"/>
      <c r="H156" s="22"/>
      <c r="I156" s="22"/>
    </row>
    <row r="157" spans="1:9" ht="15.75" customHeight="1">
      <c r="A157" s="23"/>
      <c r="F157" s="22"/>
      <c r="G157" s="22"/>
      <c r="H157" s="22"/>
      <c r="I157" s="22"/>
    </row>
    <row r="158" spans="1:9" ht="15.75" customHeight="1">
      <c r="A158" s="23"/>
      <c r="F158" s="22"/>
      <c r="G158" s="22"/>
      <c r="H158" s="22"/>
      <c r="I158" s="22"/>
    </row>
    <row r="159" spans="1:9" ht="15.75" customHeight="1">
      <c r="A159" s="23"/>
      <c r="F159" s="22"/>
      <c r="G159" s="22"/>
      <c r="H159" s="22"/>
      <c r="I159" s="22"/>
    </row>
    <row r="160" spans="1:9" ht="15.75" customHeight="1">
      <c r="A160" s="23"/>
      <c r="F160" s="22"/>
      <c r="G160" s="22"/>
      <c r="H160" s="22"/>
      <c r="I160" s="22"/>
    </row>
    <row r="161" spans="1:9" ht="15.75" customHeight="1">
      <c r="A161" s="23"/>
      <c r="F161" s="22"/>
      <c r="G161" s="22"/>
      <c r="H161" s="22"/>
      <c r="I161" s="22"/>
    </row>
    <row r="162" spans="1:9" ht="15.75" customHeight="1">
      <c r="A162" s="23"/>
      <c r="F162" s="22"/>
      <c r="G162" s="22"/>
      <c r="H162" s="22"/>
      <c r="I162" s="22"/>
    </row>
    <row r="163" spans="1:9" ht="15.75" customHeight="1">
      <c r="A163" s="23"/>
      <c r="F163" s="22"/>
      <c r="G163" s="22"/>
      <c r="H163" s="22"/>
      <c r="I163" s="22"/>
    </row>
    <row r="164" spans="1:9" ht="15.75" customHeight="1">
      <c r="A164" s="23"/>
      <c r="F164" s="22"/>
      <c r="G164" s="22"/>
      <c r="H164" s="22"/>
      <c r="I164" s="22"/>
    </row>
    <row r="165" spans="1:9" ht="15.75" customHeight="1">
      <c r="A165" s="23"/>
      <c r="F165" s="22"/>
      <c r="G165" s="22"/>
      <c r="H165" s="22"/>
      <c r="I165" s="22"/>
    </row>
    <row r="166" spans="1:9" ht="15.75" customHeight="1">
      <c r="A166" s="23"/>
      <c r="F166" s="22"/>
      <c r="G166" s="22"/>
      <c r="H166" s="22"/>
      <c r="I166" s="22"/>
    </row>
    <row r="167" spans="1:9" ht="15.75" customHeight="1">
      <c r="A167" s="23"/>
      <c r="F167" s="22"/>
      <c r="G167" s="22"/>
      <c r="H167" s="22"/>
      <c r="I167" s="22"/>
    </row>
    <row r="168" spans="1:9" ht="15.75" customHeight="1">
      <c r="A168" s="23"/>
      <c r="F168" s="22"/>
      <c r="G168" s="22"/>
      <c r="H168" s="22"/>
      <c r="I168" s="22"/>
    </row>
    <row r="169" spans="1:9" ht="15.75" customHeight="1">
      <c r="A169" s="23"/>
      <c r="F169" s="22"/>
      <c r="G169" s="22"/>
      <c r="H169" s="22"/>
      <c r="I169" s="22"/>
    </row>
    <row r="170" spans="1:9" ht="15.75" customHeight="1">
      <c r="A170" s="23"/>
      <c r="F170" s="22"/>
      <c r="G170" s="22"/>
      <c r="H170" s="22"/>
      <c r="I170" s="22"/>
    </row>
    <row r="171" spans="1:9" ht="15.75" customHeight="1">
      <c r="A171" s="23"/>
      <c r="F171" s="22"/>
      <c r="G171" s="22"/>
      <c r="H171" s="22"/>
      <c r="I171" s="22"/>
    </row>
    <row r="172" spans="1:9" ht="15.75" customHeight="1">
      <c r="A172" s="23"/>
      <c r="F172" s="22"/>
      <c r="G172" s="22"/>
      <c r="H172" s="22"/>
      <c r="I172" s="22"/>
    </row>
    <row r="173" spans="1:9" ht="15.75" customHeight="1">
      <c r="A173" s="23"/>
      <c r="F173" s="22"/>
      <c r="G173" s="22"/>
      <c r="H173" s="22"/>
      <c r="I173" s="22"/>
    </row>
    <row r="174" spans="1:9" ht="15.75" customHeight="1">
      <c r="A174" s="23"/>
      <c r="F174" s="22"/>
      <c r="G174" s="22"/>
      <c r="H174" s="22"/>
      <c r="I174" s="22"/>
    </row>
    <row r="175" spans="1:9" ht="15.75" customHeight="1">
      <c r="A175" s="23"/>
      <c r="F175" s="22"/>
      <c r="G175" s="22"/>
      <c r="H175" s="22"/>
      <c r="I175" s="22"/>
    </row>
    <row r="176" spans="1:9" ht="15.75" customHeight="1">
      <c r="A176" s="23"/>
      <c r="F176" s="22"/>
      <c r="G176" s="22"/>
      <c r="H176" s="22"/>
      <c r="I176" s="22"/>
    </row>
    <row r="177" spans="1:9" ht="15.75" customHeight="1">
      <c r="A177" s="23"/>
      <c r="F177" s="22"/>
      <c r="G177" s="22"/>
      <c r="H177" s="22"/>
      <c r="I177" s="22"/>
    </row>
    <row r="178" spans="1:9" ht="15.75" customHeight="1">
      <c r="A178" s="23"/>
      <c r="F178" s="22"/>
      <c r="G178" s="22"/>
      <c r="H178" s="22"/>
      <c r="I178" s="22"/>
    </row>
    <row r="179" spans="1:9" ht="15.75" customHeight="1">
      <c r="A179" s="23"/>
      <c r="F179" s="22"/>
      <c r="G179" s="22"/>
      <c r="H179" s="22"/>
      <c r="I179" s="22"/>
    </row>
    <row r="180" spans="1:9" ht="15.75" customHeight="1">
      <c r="A180" s="23"/>
      <c r="F180" s="22"/>
      <c r="G180" s="22"/>
      <c r="H180" s="22"/>
      <c r="I180" s="22"/>
    </row>
    <row r="181" spans="1:9" ht="15.75" customHeight="1">
      <c r="A181" s="23"/>
      <c r="F181" s="22"/>
      <c r="G181" s="22"/>
      <c r="H181" s="22"/>
      <c r="I181" s="22"/>
    </row>
    <row r="182" spans="1:9" ht="15.75" customHeight="1">
      <c r="A182" s="23"/>
      <c r="F182" s="22"/>
      <c r="G182" s="22"/>
      <c r="H182" s="22"/>
      <c r="I182" s="22"/>
    </row>
    <row r="183" spans="1:9" ht="15.75" customHeight="1">
      <c r="A183" s="23"/>
      <c r="F183" s="22"/>
      <c r="G183" s="22"/>
      <c r="H183" s="22"/>
      <c r="I183" s="22"/>
    </row>
    <row r="184" spans="1:9" ht="15.75" customHeight="1">
      <c r="A184" s="23"/>
      <c r="F184" s="22"/>
      <c r="G184" s="22"/>
      <c r="H184" s="22"/>
      <c r="I184" s="22"/>
    </row>
    <row r="185" spans="1:9" ht="15.75" customHeight="1">
      <c r="A185" s="23"/>
      <c r="F185" s="22"/>
      <c r="G185" s="22"/>
      <c r="H185" s="22"/>
      <c r="I185" s="22"/>
    </row>
    <row r="186" spans="1:9" ht="15.75" customHeight="1">
      <c r="A186" s="23"/>
      <c r="F186" s="22"/>
      <c r="G186" s="22"/>
      <c r="H186" s="22"/>
      <c r="I186" s="22"/>
    </row>
    <row r="187" spans="1:9" ht="15.75" customHeight="1">
      <c r="A187" s="23"/>
      <c r="F187" s="22"/>
      <c r="G187" s="22"/>
      <c r="H187" s="22"/>
      <c r="I187" s="22"/>
    </row>
    <row r="188" spans="1:9" ht="15.75" customHeight="1">
      <c r="A188" s="23"/>
      <c r="F188" s="22"/>
      <c r="G188" s="22"/>
      <c r="H188" s="22"/>
      <c r="I188" s="22"/>
    </row>
    <row r="189" spans="1:9" ht="15.75" customHeight="1">
      <c r="A189" s="23"/>
      <c r="F189" s="22"/>
      <c r="G189" s="22"/>
      <c r="H189" s="22"/>
      <c r="I189" s="22"/>
    </row>
    <row r="190" spans="1:9" ht="15.75" customHeight="1">
      <c r="A190" s="23"/>
      <c r="F190" s="22"/>
      <c r="G190" s="22"/>
      <c r="H190" s="22"/>
      <c r="I190" s="22"/>
    </row>
    <row r="191" spans="1:9" ht="15.75" customHeight="1">
      <c r="A191" s="23"/>
      <c r="F191" s="22"/>
      <c r="G191" s="22"/>
      <c r="H191" s="22"/>
      <c r="I191" s="22"/>
    </row>
    <row r="192" spans="1:9" ht="15.75" customHeight="1">
      <c r="A192" s="23"/>
      <c r="F192" s="22"/>
      <c r="G192" s="22"/>
      <c r="H192" s="22"/>
      <c r="I192" s="22"/>
    </row>
    <row r="193" spans="1:9" ht="15.75" customHeight="1">
      <c r="A193" s="23"/>
      <c r="F193" s="22"/>
      <c r="G193" s="22"/>
      <c r="H193" s="22"/>
      <c r="I193" s="22"/>
    </row>
    <row r="194" spans="1:9" ht="15.75" customHeight="1">
      <c r="A194" s="23"/>
      <c r="F194" s="22"/>
      <c r="G194" s="22"/>
      <c r="H194" s="22"/>
      <c r="I194" s="22"/>
    </row>
    <row r="195" spans="1:9" ht="15.75" customHeight="1">
      <c r="A195" s="23"/>
      <c r="F195" s="22"/>
      <c r="G195" s="22"/>
      <c r="H195" s="22"/>
      <c r="I195" s="22"/>
    </row>
    <row r="196" spans="1:9" ht="15.75" customHeight="1">
      <c r="A196" s="23"/>
      <c r="F196" s="22"/>
      <c r="G196" s="22"/>
      <c r="H196" s="22"/>
      <c r="I196" s="22"/>
    </row>
    <row r="197" spans="1:9" ht="15.75" customHeight="1">
      <c r="A197" s="23"/>
      <c r="F197" s="22"/>
      <c r="G197" s="22"/>
      <c r="H197" s="22"/>
      <c r="I197" s="22"/>
    </row>
    <row r="198" spans="1:9" ht="15.75" customHeight="1">
      <c r="A198" s="23"/>
      <c r="F198" s="22"/>
      <c r="G198" s="22"/>
      <c r="H198" s="22"/>
      <c r="I198" s="22"/>
    </row>
    <row r="199" spans="1:9" ht="15.75" customHeight="1">
      <c r="A199" s="23"/>
      <c r="F199" s="22"/>
      <c r="G199" s="22"/>
      <c r="H199" s="22"/>
      <c r="I199" s="22"/>
    </row>
    <row r="200" spans="1:9" ht="15.75" customHeight="1">
      <c r="A200" s="23"/>
      <c r="F200" s="22"/>
      <c r="G200" s="22"/>
      <c r="H200" s="22"/>
      <c r="I200" s="22"/>
    </row>
    <row r="201" spans="1:9" ht="15.75" customHeight="1">
      <c r="A201" s="23"/>
      <c r="F201" s="22"/>
      <c r="G201" s="22"/>
      <c r="H201" s="22"/>
      <c r="I201" s="22"/>
    </row>
    <row r="202" spans="1:9" ht="15.75" customHeight="1">
      <c r="A202" s="23"/>
      <c r="F202" s="22"/>
      <c r="G202" s="22"/>
      <c r="H202" s="22"/>
      <c r="I202" s="22"/>
    </row>
    <row r="203" spans="1:9" ht="15.75" customHeight="1">
      <c r="A203" s="23"/>
      <c r="F203" s="22"/>
      <c r="G203" s="22"/>
      <c r="H203" s="22"/>
      <c r="I203" s="22"/>
    </row>
    <row r="204" spans="1:9" ht="15.75" customHeight="1">
      <c r="A204" s="23"/>
      <c r="F204" s="22"/>
      <c r="G204" s="22"/>
      <c r="H204" s="22"/>
      <c r="I204" s="22"/>
    </row>
    <row r="205" spans="1:9" ht="15.75" customHeight="1">
      <c r="A205" s="23"/>
      <c r="F205" s="22"/>
      <c r="G205" s="22"/>
      <c r="H205" s="22"/>
      <c r="I205" s="22"/>
    </row>
    <row r="206" spans="1:9" ht="15.75" customHeight="1">
      <c r="A206" s="23"/>
      <c r="F206" s="22"/>
      <c r="G206" s="22"/>
      <c r="H206" s="22"/>
      <c r="I206" s="22"/>
    </row>
    <row r="207" spans="1:9" ht="15.75" customHeight="1">
      <c r="A207" s="23"/>
      <c r="F207" s="22"/>
      <c r="G207" s="22"/>
      <c r="H207" s="22"/>
      <c r="I207" s="22"/>
    </row>
    <row r="208" spans="1:9" ht="15.75" customHeight="1">
      <c r="A208" s="23"/>
      <c r="F208" s="22"/>
      <c r="G208" s="22"/>
      <c r="H208" s="22"/>
      <c r="I208" s="22"/>
    </row>
    <row r="209" spans="1:9" ht="15.75" customHeight="1">
      <c r="A209" s="23"/>
      <c r="F209" s="22"/>
      <c r="G209" s="22"/>
      <c r="H209" s="22"/>
      <c r="I209" s="22"/>
    </row>
    <row r="210" spans="1:9" ht="15.75" customHeight="1">
      <c r="A210" s="23"/>
      <c r="F210" s="22"/>
      <c r="G210" s="22"/>
      <c r="H210" s="22"/>
      <c r="I210" s="22"/>
    </row>
    <row r="211" spans="1:9" ht="15.75" customHeight="1">
      <c r="A211" s="23"/>
      <c r="F211" s="22"/>
      <c r="G211" s="22"/>
      <c r="H211" s="22"/>
      <c r="I211" s="22"/>
    </row>
    <row r="212" spans="1:9" ht="15.75" customHeight="1">
      <c r="A212" s="23"/>
      <c r="F212" s="22"/>
      <c r="G212" s="22"/>
      <c r="H212" s="22"/>
      <c r="I212" s="22"/>
    </row>
    <row r="213" spans="1:9" ht="15.75" customHeight="1">
      <c r="A213" s="23"/>
      <c r="F213" s="22"/>
      <c r="G213" s="22"/>
      <c r="H213" s="22"/>
      <c r="I213" s="22"/>
    </row>
    <row r="214" spans="1:9" ht="15.75" customHeight="1">
      <c r="A214" s="23"/>
      <c r="F214" s="22"/>
      <c r="G214" s="22"/>
      <c r="H214" s="22"/>
      <c r="I214" s="22"/>
    </row>
    <row r="215" spans="1:9" ht="15.75" customHeight="1">
      <c r="A215" s="23"/>
      <c r="F215" s="22"/>
      <c r="G215" s="22"/>
      <c r="H215" s="22"/>
      <c r="I215" s="22"/>
    </row>
    <row r="216" spans="1:9" ht="15.75" customHeight="1">
      <c r="A216" s="23"/>
      <c r="F216" s="22"/>
      <c r="G216" s="22"/>
      <c r="H216" s="22"/>
      <c r="I216" s="22"/>
    </row>
    <row r="217" spans="1:9" ht="15.75" customHeight="1">
      <c r="A217" s="23"/>
      <c r="F217" s="22"/>
      <c r="G217" s="22"/>
      <c r="H217" s="22"/>
      <c r="I217" s="22"/>
    </row>
    <row r="218" spans="1:9" ht="15.75" customHeight="1">
      <c r="A218" s="23"/>
      <c r="F218" s="22"/>
      <c r="G218" s="22"/>
      <c r="H218" s="22"/>
      <c r="I218" s="22"/>
    </row>
    <row r="219" spans="1:9" ht="15.75" customHeight="1">
      <c r="A219" s="23"/>
      <c r="F219" s="22"/>
      <c r="G219" s="22"/>
      <c r="H219" s="22"/>
      <c r="I219" s="22"/>
    </row>
    <row r="220" spans="1:9" ht="15.75" customHeight="1">
      <c r="A220" s="23"/>
      <c r="F220" s="22"/>
      <c r="G220" s="22"/>
      <c r="H220" s="22"/>
      <c r="I220" s="22"/>
    </row>
    <row r="221" spans="1:9" ht="15.75" customHeight="1">
      <c r="A221" s="23"/>
      <c r="F221" s="22"/>
      <c r="G221" s="22"/>
      <c r="H221" s="22"/>
      <c r="I221" s="22"/>
    </row>
    <row r="222" spans="1:9" ht="15.75" customHeight="1">
      <c r="A222" s="23"/>
      <c r="F222" s="22"/>
      <c r="G222" s="22"/>
      <c r="H222" s="22"/>
      <c r="I222" s="22"/>
    </row>
    <row r="223" spans="1:9" ht="15.75" customHeight="1">
      <c r="A223" s="23"/>
      <c r="F223" s="22"/>
      <c r="G223" s="22"/>
      <c r="H223" s="22"/>
      <c r="I223" s="22"/>
    </row>
    <row r="224" spans="1:9" ht="15.75" customHeight="1">
      <c r="A224" s="23"/>
      <c r="F224" s="22"/>
      <c r="G224" s="22"/>
      <c r="H224" s="22"/>
      <c r="I224" s="22"/>
    </row>
    <row r="225" spans="1:9" ht="15.75" customHeight="1">
      <c r="A225" s="23"/>
      <c r="F225" s="22"/>
      <c r="G225" s="22"/>
      <c r="H225" s="22"/>
      <c r="I225" s="22"/>
    </row>
    <row r="226" spans="1:9" ht="15.75" customHeight="1">
      <c r="A226" s="23"/>
      <c r="F226" s="22"/>
      <c r="G226" s="22"/>
      <c r="H226" s="22"/>
      <c r="I226" s="22"/>
    </row>
    <row r="227" spans="1:9" ht="15.75" customHeight="1">
      <c r="A227" s="23"/>
      <c r="F227" s="22"/>
      <c r="G227" s="22"/>
      <c r="H227" s="22"/>
      <c r="I227" s="22"/>
    </row>
    <row r="228" spans="1:9" ht="15.75" customHeight="1">
      <c r="A228" s="23"/>
      <c r="F228" s="22"/>
      <c r="G228" s="22"/>
      <c r="H228" s="22"/>
      <c r="I228" s="22"/>
    </row>
    <row r="229" spans="1:9" ht="15.75" customHeight="1">
      <c r="A229" s="23"/>
      <c r="F229" s="22"/>
      <c r="G229" s="22"/>
      <c r="H229" s="22"/>
      <c r="I229" s="22"/>
    </row>
    <row r="230" spans="1:9" ht="15.75" customHeight="1">
      <c r="A230" s="23"/>
      <c r="F230" s="22"/>
      <c r="G230" s="22"/>
      <c r="H230" s="22"/>
      <c r="I230" s="22"/>
    </row>
    <row r="231" spans="1:9" ht="15.75" customHeight="1">
      <c r="A231" s="23"/>
      <c r="F231" s="22"/>
      <c r="G231" s="22"/>
      <c r="H231" s="22"/>
      <c r="I231" s="22"/>
    </row>
    <row r="232" spans="1:9" ht="15.75" customHeight="1">
      <c r="A232" s="23"/>
      <c r="F232" s="22"/>
      <c r="G232" s="22"/>
      <c r="H232" s="22"/>
      <c r="I232" s="22"/>
    </row>
    <row r="233" spans="1:9" ht="15.75" customHeight="1">
      <c r="A233" s="23"/>
      <c r="F233" s="22"/>
      <c r="G233" s="22"/>
      <c r="H233" s="22"/>
      <c r="I233" s="22"/>
    </row>
    <row r="234" spans="1:9" ht="15.75" customHeight="1">
      <c r="A234" s="23"/>
      <c r="F234" s="22"/>
      <c r="G234" s="22"/>
      <c r="H234" s="22"/>
      <c r="I234" s="22"/>
    </row>
    <row r="235" spans="1:9" ht="15.75" customHeight="1">
      <c r="A235" s="23"/>
      <c r="F235" s="22"/>
      <c r="G235" s="22"/>
      <c r="H235" s="22"/>
      <c r="I235" s="22"/>
    </row>
    <row r="236" spans="1:9" ht="15.75" customHeight="1">
      <c r="A236" s="23"/>
      <c r="F236" s="22"/>
      <c r="G236" s="22"/>
      <c r="H236" s="22"/>
      <c r="I236" s="22"/>
    </row>
    <row r="237" spans="1:9" ht="15.75" customHeight="1">
      <c r="A237" s="23"/>
      <c r="F237" s="22"/>
      <c r="G237" s="22"/>
      <c r="H237" s="22"/>
      <c r="I237" s="22"/>
    </row>
    <row r="238" spans="1:9" ht="15.75" customHeight="1">
      <c r="A238" s="23"/>
      <c r="F238" s="22"/>
      <c r="G238" s="22"/>
      <c r="H238" s="22"/>
      <c r="I238" s="22"/>
    </row>
    <row r="239" spans="1:9" ht="15.75" customHeight="1">
      <c r="A239" s="23"/>
      <c r="F239" s="22"/>
      <c r="G239" s="22"/>
      <c r="H239" s="22"/>
      <c r="I239" s="22"/>
    </row>
    <row r="240" spans="1:9" ht="15.75" customHeight="1">
      <c r="A240" s="23"/>
      <c r="F240" s="22"/>
      <c r="G240" s="22"/>
      <c r="H240" s="22"/>
      <c r="I240" s="22"/>
    </row>
    <row r="241" spans="1:9" ht="15.75" customHeight="1">
      <c r="A241" s="23"/>
      <c r="F241" s="22"/>
      <c r="G241" s="22"/>
      <c r="H241" s="22"/>
      <c r="I241" s="22"/>
    </row>
    <row r="242" spans="1:9" ht="15.75" customHeight="1">
      <c r="A242" s="23"/>
      <c r="F242" s="22"/>
      <c r="G242" s="22"/>
      <c r="H242" s="22"/>
      <c r="I242" s="22"/>
    </row>
    <row r="243" spans="1:9" ht="15.75" customHeight="1">
      <c r="A243" s="23"/>
      <c r="F243" s="22"/>
      <c r="G243" s="22"/>
      <c r="H243" s="22"/>
      <c r="I243" s="22"/>
    </row>
    <row r="244" spans="1:9" ht="15.75" customHeight="1">
      <c r="A244" s="23"/>
      <c r="F244" s="22"/>
      <c r="G244" s="22"/>
      <c r="H244" s="22"/>
      <c r="I244" s="22"/>
    </row>
    <row r="245" spans="1:9" ht="15.75" customHeight="1">
      <c r="A245" s="23"/>
      <c r="F245" s="22"/>
      <c r="G245" s="22"/>
      <c r="H245" s="22"/>
      <c r="I245" s="22"/>
    </row>
    <row r="246" spans="1:9" ht="15.75" customHeight="1">
      <c r="A246" s="23"/>
      <c r="F246" s="22"/>
      <c r="G246" s="22"/>
      <c r="H246" s="22"/>
      <c r="I246" s="22"/>
    </row>
    <row r="247" spans="1:9" ht="15.75" customHeight="1">
      <c r="A247" s="23"/>
      <c r="F247" s="22"/>
      <c r="G247" s="22"/>
      <c r="H247" s="22"/>
      <c r="I247" s="22"/>
    </row>
    <row r="248" spans="1:9" ht="15.75" customHeight="1">
      <c r="A248" s="23"/>
      <c r="F248" s="22"/>
      <c r="G248" s="22"/>
      <c r="H248" s="22"/>
      <c r="I248" s="22"/>
    </row>
    <row r="249" spans="1:9" ht="15.75" customHeight="1">
      <c r="A249" s="23"/>
      <c r="F249" s="22"/>
      <c r="G249" s="22"/>
      <c r="H249" s="22"/>
      <c r="I249" s="22"/>
    </row>
    <row r="250" spans="1:9" ht="15.75" customHeight="1">
      <c r="A250" s="23"/>
      <c r="F250" s="22"/>
      <c r="G250" s="22"/>
      <c r="H250" s="22"/>
      <c r="I250" s="22"/>
    </row>
    <row r="251" spans="1:9" ht="15.75" customHeight="1">
      <c r="A251" s="23"/>
      <c r="F251" s="22"/>
      <c r="G251" s="22"/>
      <c r="H251" s="22"/>
      <c r="I251" s="22"/>
    </row>
    <row r="252" spans="1:9" ht="15.75" customHeight="1">
      <c r="A252" s="23"/>
      <c r="F252" s="22"/>
      <c r="G252" s="22"/>
      <c r="H252" s="22"/>
      <c r="I252" s="22"/>
    </row>
    <row r="253" spans="1:9" ht="15.75" customHeight="1">
      <c r="A253" s="23"/>
      <c r="F253" s="22"/>
      <c r="G253" s="22"/>
      <c r="H253" s="22"/>
      <c r="I253" s="22"/>
    </row>
    <row r="254" spans="1:9" ht="15.75" customHeight="1">
      <c r="A254" s="23"/>
      <c r="F254" s="22"/>
      <c r="G254" s="22"/>
      <c r="H254" s="22"/>
      <c r="I254" s="22"/>
    </row>
    <row r="255" spans="1:9" ht="15.75" customHeight="1">
      <c r="A255" s="23"/>
      <c r="F255" s="22"/>
      <c r="G255" s="22"/>
      <c r="H255" s="22"/>
      <c r="I255" s="22"/>
    </row>
    <row r="256" spans="1:9" ht="15.75" customHeight="1">
      <c r="A256" s="23"/>
      <c r="F256" s="22"/>
      <c r="G256" s="22"/>
      <c r="H256" s="22"/>
      <c r="I256" s="22"/>
    </row>
    <row r="257" spans="1:9" ht="15.75" customHeight="1">
      <c r="A257" s="23"/>
      <c r="F257" s="22"/>
      <c r="G257" s="22"/>
      <c r="H257" s="22"/>
      <c r="I257" s="22"/>
    </row>
    <row r="258" spans="1:9" ht="15.75" customHeight="1">
      <c r="A258" s="23"/>
      <c r="F258" s="22"/>
      <c r="G258" s="22"/>
      <c r="H258" s="22"/>
      <c r="I258" s="22"/>
    </row>
    <row r="259" spans="1:9" ht="15.75" customHeight="1">
      <c r="A259" s="23"/>
      <c r="F259" s="22"/>
      <c r="G259" s="22"/>
      <c r="H259" s="22"/>
      <c r="I259" s="22"/>
    </row>
    <row r="260" spans="1:9" ht="15.75" customHeight="1">
      <c r="A260" s="23"/>
      <c r="F260" s="22"/>
      <c r="G260" s="22"/>
      <c r="H260" s="22"/>
      <c r="I260" s="22"/>
    </row>
    <row r="261" spans="1:9" ht="15.75" customHeight="1">
      <c r="A261" s="23"/>
      <c r="F261" s="22"/>
      <c r="G261" s="22"/>
      <c r="H261" s="22"/>
      <c r="I261" s="22"/>
    </row>
    <row r="262" spans="1:9" ht="15.75" customHeight="1">
      <c r="A262" s="23"/>
      <c r="F262" s="22"/>
      <c r="G262" s="22"/>
      <c r="H262" s="22"/>
      <c r="I262" s="22"/>
    </row>
    <row r="263" spans="1:9" ht="15.75" customHeight="1">
      <c r="A263" s="23"/>
      <c r="F263" s="22"/>
      <c r="G263" s="22"/>
      <c r="H263" s="22"/>
      <c r="I263" s="22"/>
    </row>
    <row r="264" spans="1:9" ht="15.75" customHeight="1">
      <c r="A264" s="23"/>
      <c r="F264" s="22"/>
      <c r="G264" s="22"/>
      <c r="H264" s="22"/>
      <c r="I264" s="22"/>
    </row>
    <row r="265" spans="1:9" ht="15.75" customHeight="1">
      <c r="A265" s="23"/>
      <c r="F265" s="22"/>
      <c r="G265" s="22"/>
      <c r="H265" s="22"/>
      <c r="I265" s="22"/>
    </row>
    <row r="266" spans="1:9" ht="15.75" customHeight="1">
      <c r="A266" s="23"/>
      <c r="F266" s="22"/>
      <c r="G266" s="22"/>
      <c r="H266" s="22"/>
      <c r="I266" s="22"/>
    </row>
    <row r="267" spans="1:9" ht="15.75" customHeight="1">
      <c r="A267" s="23"/>
      <c r="F267" s="22"/>
      <c r="G267" s="22"/>
      <c r="H267" s="22"/>
      <c r="I267" s="22"/>
    </row>
    <row r="268" spans="1:9" ht="15.75" customHeight="1">
      <c r="A268" s="23"/>
      <c r="F268" s="22"/>
      <c r="G268" s="22"/>
      <c r="H268" s="22"/>
      <c r="I268" s="22"/>
    </row>
    <row r="269" spans="1:9" ht="15.75" customHeight="1">
      <c r="A269" s="23"/>
      <c r="F269" s="22"/>
      <c r="G269" s="22"/>
      <c r="H269" s="22"/>
      <c r="I269" s="22"/>
    </row>
    <row r="270" spans="1:9" ht="15.75" customHeight="1">
      <c r="A270" s="23"/>
      <c r="F270" s="22"/>
      <c r="G270" s="22"/>
      <c r="H270" s="22"/>
      <c r="I270" s="22"/>
    </row>
    <row r="271" spans="1:9" ht="15.75" customHeight="1">
      <c r="A271" s="23"/>
      <c r="F271" s="22"/>
      <c r="G271" s="22"/>
      <c r="H271" s="22"/>
      <c r="I271" s="22"/>
    </row>
    <row r="272" spans="1:9" ht="15.75" customHeight="1">
      <c r="A272" s="23"/>
      <c r="F272" s="22"/>
      <c r="G272" s="22"/>
      <c r="H272" s="22"/>
      <c r="I272" s="22"/>
    </row>
    <row r="273" spans="1:9" ht="15.75" customHeight="1">
      <c r="A273" s="23"/>
      <c r="F273" s="22"/>
      <c r="G273" s="22"/>
      <c r="H273" s="22"/>
      <c r="I273" s="22"/>
    </row>
    <row r="274" spans="1:9" ht="15.75" customHeight="1">
      <c r="A274" s="23"/>
      <c r="F274" s="22"/>
      <c r="G274" s="22"/>
      <c r="H274" s="22"/>
      <c r="I274" s="22"/>
    </row>
    <row r="275" spans="1:9" ht="15.75" customHeight="1">
      <c r="A275" s="23"/>
      <c r="F275" s="22"/>
      <c r="G275" s="22"/>
      <c r="H275" s="22"/>
      <c r="I275" s="22"/>
    </row>
    <row r="276" spans="1:9" ht="15.75" customHeight="1">
      <c r="A276" s="23"/>
      <c r="F276" s="22"/>
      <c r="G276" s="22"/>
      <c r="H276" s="22"/>
      <c r="I276" s="22"/>
    </row>
    <row r="277" spans="1:9" ht="15.75" customHeight="1">
      <c r="A277" s="23"/>
      <c r="F277" s="22"/>
      <c r="G277" s="22"/>
      <c r="H277" s="22"/>
      <c r="I277" s="22"/>
    </row>
    <row r="278" spans="1:9" ht="15.75" customHeight="1">
      <c r="A278" s="23"/>
      <c r="F278" s="22"/>
      <c r="G278" s="22"/>
      <c r="H278" s="22"/>
      <c r="I278" s="22"/>
    </row>
    <row r="279" spans="1:9" ht="15.75" customHeight="1">
      <c r="A279" s="23"/>
      <c r="F279" s="22"/>
      <c r="G279" s="22"/>
      <c r="H279" s="22"/>
      <c r="I279" s="22"/>
    </row>
    <row r="280" spans="1:9" ht="15.75" customHeight="1">
      <c r="A280" s="23"/>
      <c r="F280" s="22"/>
      <c r="G280" s="22"/>
      <c r="H280" s="22"/>
      <c r="I280" s="22"/>
    </row>
    <row r="281" spans="1:9" ht="15.75" customHeight="1">
      <c r="A281" s="23"/>
      <c r="F281" s="22"/>
      <c r="G281" s="22"/>
      <c r="H281" s="22"/>
      <c r="I281" s="22"/>
    </row>
    <row r="282" spans="1:9" ht="15.75" customHeight="1">
      <c r="A282" s="23"/>
      <c r="F282" s="22"/>
      <c r="G282" s="22"/>
      <c r="H282" s="22"/>
      <c r="I282" s="22"/>
    </row>
    <row r="283" spans="1:9" ht="15.75" customHeight="1">
      <c r="A283" s="23"/>
      <c r="F283" s="22"/>
      <c r="G283" s="22"/>
      <c r="H283" s="22"/>
      <c r="I283" s="22"/>
    </row>
    <row r="284" spans="1:9" ht="15.75" customHeight="1">
      <c r="A284" s="23"/>
      <c r="F284" s="22"/>
      <c r="G284" s="22"/>
      <c r="H284" s="22"/>
      <c r="I284" s="22"/>
    </row>
    <row r="285" spans="1:9" ht="15.75" customHeight="1">
      <c r="A285" s="23"/>
      <c r="F285" s="22"/>
      <c r="G285" s="22"/>
      <c r="H285" s="22"/>
      <c r="I285" s="22"/>
    </row>
    <row r="286" spans="1:9" ht="15.75" customHeight="1">
      <c r="A286" s="23"/>
      <c r="F286" s="22"/>
      <c r="G286" s="22"/>
      <c r="H286" s="22"/>
      <c r="I286" s="22"/>
    </row>
    <row r="287" spans="1:9" ht="15.75" customHeight="1">
      <c r="A287" s="23"/>
      <c r="F287" s="22"/>
      <c r="G287" s="22"/>
      <c r="H287" s="22"/>
      <c r="I287" s="22"/>
    </row>
    <row r="288" spans="1:9" ht="15.75" customHeight="1">
      <c r="A288" s="23"/>
      <c r="F288" s="22"/>
      <c r="G288" s="22"/>
      <c r="H288" s="22"/>
      <c r="I288" s="22"/>
    </row>
    <row r="289" spans="1:9" ht="15.75" customHeight="1">
      <c r="A289" s="23"/>
      <c r="F289" s="22"/>
      <c r="G289" s="22"/>
      <c r="H289" s="22"/>
      <c r="I289" s="22"/>
    </row>
    <row r="290" spans="1:9" ht="15.75" customHeight="1">
      <c r="A290" s="23"/>
      <c r="F290" s="22"/>
      <c r="G290" s="22"/>
      <c r="H290" s="22"/>
      <c r="I290" s="22"/>
    </row>
    <row r="291" spans="1:9" ht="15.75" customHeight="1">
      <c r="A291" s="23"/>
      <c r="F291" s="22"/>
      <c r="G291" s="22"/>
      <c r="H291" s="22"/>
      <c r="I291" s="22"/>
    </row>
    <row r="292" spans="1:9" ht="15.75" customHeight="1">
      <c r="A292" s="23"/>
      <c r="F292" s="22"/>
      <c r="G292" s="22"/>
      <c r="H292" s="22"/>
      <c r="I292" s="22"/>
    </row>
    <row r="293" spans="1:9" ht="15.75" customHeight="1">
      <c r="A293" s="23"/>
      <c r="F293" s="22"/>
      <c r="G293" s="22"/>
      <c r="H293" s="22"/>
      <c r="I293" s="22"/>
    </row>
    <row r="294" spans="1:9" ht="15.75" customHeight="1">
      <c r="A294" s="23"/>
      <c r="F294" s="22"/>
      <c r="G294" s="22"/>
      <c r="H294" s="22"/>
      <c r="I294" s="22"/>
    </row>
    <row r="295" spans="1:9" ht="15.75" customHeight="1">
      <c r="A295" s="23"/>
      <c r="F295" s="22"/>
      <c r="G295" s="22"/>
      <c r="H295" s="22"/>
      <c r="I295" s="22"/>
    </row>
    <row r="296" spans="1:9" ht="15.75" customHeight="1">
      <c r="A296" s="23"/>
      <c r="F296" s="22"/>
      <c r="G296" s="22"/>
      <c r="H296" s="22"/>
      <c r="I296" s="22"/>
    </row>
    <row r="297" spans="1:9" ht="15.75" customHeight="1">
      <c r="A297" s="23"/>
      <c r="F297" s="22"/>
      <c r="G297" s="22"/>
      <c r="H297" s="22"/>
      <c r="I297" s="22"/>
    </row>
    <row r="298" spans="1:9" ht="15.75" customHeight="1">
      <c r="A298" s="23"/>
      <c r="F298" s="22"/>
      <c r="G298" s="22"/>
      <c r="H298" s="22"/>
      <c r="I298" s="22"/>
    </row>
    <row r="299" spans="1:9" ht="15.75" customHeight="1">
      <c r="A299" s="23"/>
      <c r="F299" s="22"/>
      <c r="G299" s="22"/>
      <c r="H299" s="22"/>
      <c r="I299" s="22"/>
    </row>
    <row r="300" spans="1:9" ht="15.75" customHeight="1">
      <c r="A300" s="23"/>
      <c r="F300" s="22"/>
      <c r="G300" s="22"/>
      <c r="H300" s="22"/>
      <c r="I300" s="22"/>
    </row>
    <row r="301" spans="1:9" ht="15.75" customHeight="1">
      <c r="A301" s="23"/>
      <c r="F301" s="22"/>
      <c r="G301" s="22"/>
      <c r="H301" s="22"/>
      <c r="I301" s="22"/>
    </row>
    <row r="302" spans="1:9" ht="15.75" customHeight="1">
      <c r="A302" s="23"/>
      <c r="F302" s="22"/>
      <c r="G302" s="22"/>
      <c r="H302" s="22"/>
      <c r="I302" s="22"/>
    </row>
    <row r="303" spans="1:9" ht="15.75" customHeight="1">
      <c r="A303" s="23"/>
      <c r="F303" s="22"/>
      <c r="G303" s="22"/>
      <c r="H303" s="22"/>
      <c r="I303" s="22"/>
    </row>
    <row r="304" spans="1:9" ht="15.75" customHeight="1">
      <c r="A304" s="23"/>
      <c r="F304" s="22"/>
      <c r="G304" s="22"/>
      <c r="H304" s="22"/>
      <c r="I304" s="22"/>
    </row>
    <row r="305" spans="1:9" ht="15.75" customHeight="1">
      <c r="A305" s="23"/>
      <c r="F305" s="22"/>
      <c r="G305" s="22"/>
      <c r="H305" s="22"/>
      <c r="I305" s="22"/>
    </row>
    <row r="306" spans="1:9" ht="15.75" customHeight="1">
      <c r="A306" s="23"/>
      <c r="F306" s="22"/>
      <c r="G306" s="22"/>
      <c r="H306" s="22"/>
      <c r="I306" s="22"/>
    </row>
    <row r="307" spans="1:9" ht="15.75" customHeight="1">
      <c r="A307" s="23"/>
      <c r="F307" s="22"/>
      <c r="G307" s="22"/>
      <c r="H307" s="22"/>
      <c r="I307" s="22"/>
    </row>
    <row r="308" spans="1:9" ht="15.75" customHeight="1">
      <c r="A308" s="23"/>
      <c r="F308" s="22"/>
      <c r="G308" s="22"/>
      <c r="H308" s="22"/>
      <c r="I308" s="22"/>
    </row>
    <row r="309" spans="1:9" ht="15.75" customHeight="1">
      <c r="A309" s="23"/>
      <c r="F309" s="22"/>
      <c r="G309" s="22"/>
      <c r="H309" s="22"/>
      <c r="I309" s="22"/>
    </row>
    <row r="310" spans="1:9" ht="15.75" customHeight="1">
      <c r="A310" s="23"/>
      <c r="F310" s="22"/>
      <c r="G310" s="22"/>
      <c r="H310" s="22"/>
      <c r="I310" s="22"/>
    </row>
    <row r="311" spans="1:9" ht="15.75" customHeight="1">
      <c r="A311" s="23"/>
      <c r="F311" s="22"/>
      <c r="G311" s="22"/>
      <c r="H311" s="22"/>
      <c r="I311" s="22"/>
    </row>
    <row r="312" spans="1:9" ht="15.75" customHeight="1">
      <c r="A312" s="23"/>
      <c r="F312" s="22"/>
      <c r="G312" s="22"/>
      <c r="H312" s="22"/>
      <c r="I312" s="22"/>
    </row>
    <row r="313" spans="1:9" ht="15.75" customHeight="1">
      <c r="A313" s="23"/>
      <c r="F313" s="22"/>
      <c r="G313" s="22"/>
      <c r="H313" s="22"/>
      <c r="I313" s="22"/>
    </row>
    <row r="314" spans="1:9" ht="15.75" customHeight="1">
      <c r="A314" s="23"/>
      <c r="F314" s="22"/>
      <c r="G314" s="22"/>
      <c r="H314" s="22"/>
      <c r="I314" s="22"/>
    </row>
    <row r="315" spans="1:9" ht="15.75" customHeight="1">
      <c r="A315" s="23"/>
      <c r="F315" s="22"/>
      <c r="G315" s="22"/>
      <c r="H315" s="22"/>
      <c r="I315" s="22"/>
    </row>
    <row r="316" spans="1:9" ht="15.75" customHeight="1">
      <c r="A316" s="23"/>
      <c r="F316" s="22"/>
      <c r="G316" s="22"/>
      <c r="H316" s="22"/>
      <c r="I316" s="22"/>
    </row>
    <row r="317" spans="1:9" ht="15.75" customHeight="1">
      <c r="A317" s="23"/>
      <c r="F317" s="22"/>
      <c r="G317" s="22"/>
      <c r="H317" s="22"/>
      <c r="I317" s="22"/>
    </row>
    <row r="318" spans="1:9" ht="15.75" customHeight="1">
      <c r="A318" s="23"/>
      <c r="F318" s="22"/>
      <c r="G318" s="22"/>
      <c r="H318" s="22"/>
      <c r="I318" s="22"/>
    </row>
    <row r="319" spans="1:9" ht="15.75" customHeight="1">
      <c r="A319" s="23"/>
      <c r="F319" s="22"/>
      <c r="G319" s="22"/>
      <c r="H319" s="22"/>
      <c r="I319" s="22"/>
    </row>
    <row r="320" spans="1:9" ht="15.75" customHeight="1">
      <c r="A320" s="23"/>
      <c r="F320" s="22"/>
      <c r="G320" s="22"/>
      <c r="H320" s="22"/>
      <c r="I320" s="22"/>
    </row>
    <row r="321" spans="1:9" ht="15.75" customHeight="1">
      <c r="A321" s="23"/>
      <c r="F321" s="22"/>
      <c r="G321" s="22"/>
      <c r="H321" s="22"/>
      <c r="I321" s="22"/>
    </row>
    <row r="322" spans="1:9" ht="15.75" customHeight="1">
      <c r="A322" s="23"/>
      <c r="F322" s="22"/>
      <c r="G322" s="22"/>
      <c r="H322" s="22"/>
      <c r="I322" s="22"/>
    </row>
    <row r="323" spans="1:9" ht="15.75" customHeight="1">
      <c r="A323" s="23"/>
      <c r="F323" s="22"/>
      <c r="G323" s="22"/>
      <c r="H323" s="22"/>
      <c r="I323" s="22"/>
    </row>
    <row r="324" spans="1:9" ht="15.75" customHeight="1">
      <c r="A324" s="23"/>
      <c r="F324" s="22"/>
      <c r="G324" s="22"/>
      <c r="H324" s="22"/>
      <c r="I324" s="22"/>
    </row>
    <row r="325" spans="1:9" ht="15.75" customHeight="1">
      <c r="A325" s="23"/>
      <c r="F325" s="22"/>
      <c r="G325" s="22"/>
      <c r="H325" s="22"/>
      <c r="I325" s="22"/>
    </row>
    <row r="326" spans="1:9" ht="15.75" customHeight="1">
      <c r="A326" s="23"/>
      <c r="F326" s="22"/>
      <c r="G326" s="22"/>
      <c r="H326" s="22"/>
      <c r="I326" s="22"/>
    </row>
    <row r="327" spans="1:9" ht="15.75" customHeight="1">
      <c r="A327" s="23"/>
      <c r="F327" s="22"/>
      <c r="G327" s="22"/>
      <c r="H327" s="22"/>
      <c r="I327" s="22"/>
    </row>
    <row r="328" spans="1:9" ht="15.75" customHeight="1">
      <c r="A328" s="23"/>
      <c r="F328" s="22"/>
      <c r="G328" s="22"/>
      <c r="H328" s="22"/>
      <c r="I328" s="22"/>
    </row>
    <row r="329" spans="1:9" ht="15.75" customHeight="1">
      <c r="A329" s="23"/>
      <c r="F329" s="22"/>
      <c r="G329" s="22"/>
      <c r="H329" s="22"/>
      <c r="I329" s="22"/>
    </row>
    <row r="330" spans="1:9" ht="15.75" customHeight="1">
      <c r="A330" s="23"/>
      <c r="F330" s="22"/>
      <c r="G330" s="22"/>
      <c r="H330" s="22"/>
      <c r="I330" s="22"/>
    </row>
    <row r="331" spans="1:9" ht="15.75" customHeight="1">
      <c r="A331" s="23"/>
      <c r="F331" s="22"/>
      <c r="G331" s="22"/>
      <c r="H331" s="22"/>
      <c r="I331" s="22"/>
    </row>
    <row r="332" spans="1:9" ht="15.75" customHeight="1">
      <c r="A332" s="23"/>
      <c r="F332" s="22"/>
      <c r="G332" s="22"/>
      <c r="H332" s="22"/>
      <c r="I332" s="22"/>
    </row>
    <row r="333" spans="1:9" ht="15.75" customHeight="1">
      <c r="A333" s="23"/>
      <c r="F333" s="22"/>
      <c r="G333" s="22"/>
      <c r="H333" s="22"/>
      <c r="I333" s="22"/>
    </row>
    <row r="334" spans="1:9" ht="15.75" customHeight="1">
      <c r="A334" s="23"/>
      <c r="F334" s="22"/>
      <c r="G334" s="22"/>
      <c r="H334" s="22"/>
      <c r="I334" s="22"/>
    </row>
    <row r="335" spans="1:9" ht="15.75" customHeight="1">
      <c r="A335" s="23"/>
      <c r="F335" s="22"/>
      <c r="G335" s="22"/>
      <c r="H335" s="22"/>
      <c r="I335" s="22"/>
    </row>
    <row r="336" spans="1:9" ht="15.75" customHeight="1">
      <c r="A336" s="23"/>
      <c r="F336" s="22"/>
      <c r="G336" s="22"/>
      <c r="H336" s="22"/>
      <c r="I336" s="22"/>
    </row>
    <row r="337" spans="1:9" ht="15.75" customHeight="1">
      <c r="A337" s="23"/>
      <c r="F337" s="22"/>
      <c r="G337" s="22"/>
      <c r="H337" s="22"/>
      <c r="I337" s="22"/>
    </row>
    <row r="338" spans="1:9" ht="15.75" customHeight="1">
      <c r="A338" s="23"/>
      <c r="F338" s="22"/>
      <c r="G338" s="22"/>
      <c r="H338" s="22"/>
      <c r="I338" s="22"/>
    </row>
    <row r="339" spans="1:9" ht="15.75" customHeight="1">
      <c r="A339" s="23"/>
      <c r="F339" s="22"/>
      <c r="G339" s="22"/>
      <c r="H339" s="22"/>
      <c r="I339" s="22"/>
    </row>
    <row r="340" spans="1:9" ht="15.75" customHeight="1">
      <c r="A340" s="23"/>
      <c r="F340" s="22"/>
      <c r="G340" s="22"/>
      <c r="H340" s="22"/>
      <c r="I340" s="22"/>
    </row>
    <row r="341" spans="1:9" ht="15.75" customHeight="1">
      <c r="A341" s="23"/>
      <c r="F341" s="22"/>
      <c r="G341" s="22"/>
      <c r="H341" s="22"/>
      <c r="I341" s="22"/>
    </row>
    <row r="342" spans="1:9" ht="15.75" customHeight="1">
      <c r="A342" s="23"/>
      <c r="F342" s="22"/>
      <c r="G342" s="22"/>
      <c r="H342" s="22"/>
      <c r="I342" s="22"/>
    </row>
    <row r="343" spans="1:9" ht="15.75" customHeight="1">
      <c r="A343" s="23"/>
      <c r="F343" s="22"/>
      <c r="G343" s="22"/>
      <c r="H343" s="22"/>
      <c r="I343" s="22"/>
    </row>
    <row r="344" spans="1:9" ht="15.75" customHeight="1">
      <c r="A344" s="23"/>
      <c r="F344" s="22"/>
      <c r="G344" s="22"/>
      <c r="H344" s="22"/>
      <c r="I344" s="22"/>
    </row>
    <row r="345" spans="1:9" ht="15.75" customHeight="1">
      <c r="A345" s="23"/>
      <c r="F345" s="22"/>
      <c r="G345" s="22"/>
      <c r="H345" s="22"/>
      <c r="I345" s="22"/>
    </row>
    <row r="346" spans="1:9" ht="15.75" customHeight="1">
      <c r="A346" s="23"/>
      <c r="F346" s="22"/>
      <c r="G346" s="22"/>
      <c r="H346" s="22"/>
      <c r="I346" s="22"/>
    </row>
    <row r="347" spans="1:9" ht="15.75" customHeight="1">
      <c r="A347" s="23"/>
      <c r="F347" s="22"/>
      <c r="G347" s="22"/>
      <c r="H347" s="22"/>
      <c r="I347" s="22"/>
    </row>
    <row r="348" spans="1:9" ht="15.75" customHeight="1">
      <c r="A348" s="23"/>
      <c r="F348" s="22"/>
      <c r="G348" s="22"/>
      <c r="H348" s="22"/>
      <c r="I348" s="22"/>
    </row>
    <row r="349" spans="1:9" ht="15.75" customHeight="1">
      <c r="A349" s="23"/>
      <c r="F349" s="22"/>
      <c r="G349" s="22"/>
      <c r="H349" s="22"/>
      <c r="I349" s="22"/>
    </row>
    <row r="350" spans="1:9" ht="15.75" customHeight="1">
      <c r="A350" s="23"/>
      <c r="F350" s="22"/>
      <c r="G350" s="22"/>
      <c r="H350" s="22"/>
      <c r="I350" s="22"/>
    </row>
    <row r="351" spans="1:9" ht="15.75" customHeight="1">
      <c r="A351" s="23"/>
      <c r="F351" s="22"/>
      <c r="G351" s="22"/>
      <c r="H351" s="22"/>
      <c r="I351" s="22"/>
    </row>
    <row r="352" spans="1:9" ht="15.75" customHeight="1">
      <c r="A352" s="23"/>
      <c r="F352" s="22"/>
      <c r="G352" s="22"/>
      <c r="H352" s="22"/>
      <c r="I352" s="22"/>
    </row>
    <row r="353" spans="1:9" ht="15.75" customHeight="1">
      <c r="A353" s="23"/>
      <c r="F353" s="22"/>
      <c r="G353" s="22"/>
      <c r="H353" s="22"/>
      <c r="I353" s="22"/>
    </row>
    <row r="354" spans="1:9" ht="15.75" customHeight="1">
      <c r="A354" s="23"/>
      <c r="F354" s="22"/>
      <c r="G354" s="22"/>
      <c r="H354" s="22"/>
      <c r="I354" s="22"/>
    </row>
    <row r="355" spans="1:9" ht="15.75" customHeight="1">
      <c r="A355" s="23"/>
      <c r="F355" s="22"/>
      <c r="G355" s="22"/>
      <c r="H355" s="22"/>
      <c r="I355" s="22"/>
    </row>
    <row r="356" spans="1:9" ht="15.75" customHeight="1">
      <c r="A356" s="23"/>
      <c r="F356" s="22"/>
      <c r="G356" s="22"/>
      <c r="H356" s="22"/>
      <c r="I356" s="22"/>
    </row>
    <row r="357" spans="1:9" ht="15.75" customHeight="1">
      <c r="A357" s="23"/>
      <c r="F357" s="22"/>
      <c r="G357" s="22"/>
      <c r="H357" s="22"/>
      <c r="I357" s="22"/>
    </row>
    <row r="358" spans="1:9" ht="15.75" customHeight="1">
      <c r="A358" s="23"/>
      <c r="F358" s="22"/>
      <c r="G358" s="22"/>
      <c r="H358" s="22"/>
      <c r="I358" s="22"/>
    </row>
    <row r="359" spans="1:9" ht="15.75" customHeight="1">
      <c r="A359" s="23"/>
      <c r="F359" s="22"/>
      <c r="G359" s="22"/>
      <c r="H359" s="22"/>
      <c r="I359" s="22"/>
    </row>
    <row r="360" spans="1:9" ht="15.75" customHeight="1">
      <c r="A360" s="23"/>
      <c r="F360" s="22"/>
      <c r="G360" s="22"/>
      <c r="H360" s="22"/>
      <c r="I360" s="22"/>
    </row>
    <row r="361" spans="1:9" ht="15.75" customHeight="1">
      <c r="A361" s="23"/>
      <c r="F361" s="22"/>
      <c r="G361" s="22"/>
      <c r="H361" s="22"/>
      <c r="I361" s="22"/>
    </row>
    <row r="362" spans="1:9" ht="15.75" customHeight="1">
      <c r="A362" s="23"/>
      <c r="F362" s="22"/>
      <c r="G362" s="22"/>
      <c r="H362" s="22"/>
      <c r="I362" s="22"/>
    </row>
    <row r="363" spans="1:9" ht="15.75" customHeight="1">
      <c r="A363" s="23"/>
      <c r="F363" s="22"/>
      <c r="G363" s="22"/>
      <c r="H363" s="22"/>
      <c r="I363" s="22"/>
    </row>
    <row r="364" spans="1:9" ht="15.75" customHeight="1">
      <c r="A364" s="23"/>
      <c r="F364" s="22"/>
      <c r="G364" s="22"/>
      <c r="H364" s="22"/>
      <c r="I364" s="22"/>
    </row>
    <row r="365" spans="1:9" ht="15.75" customHeight="1">
      <c r="A365" s="23"/>
      <c r="F365" s="22"/>
      <c r="G365" s="22"/>
      <c r="H365" s="22"/>
      <c r="I365" s="22"/>
    </row>
    <row r="366" spans="1:9" ht="15.75" customHeight="1">
      <c r="A366" s="23"/>
      <c r="F366" s="22"/>
      <c r="G366" s="22"/>
      <c r="H366" s="22"/>
      <c r="I366" s="22"/>
    </row>
    <row r="367" spans="1:9" ht="15.75" customHeight="1">
      <c r="A367" s="23"/>
      <c r="F367" s="22"/>
      <c r="G367" s="22"/>
      <c r="H367" s="22"/>
      <c r="I367" s="22"/>
    </row>
    <row r="368" spans="1:9" ht="15.75" customHeight="1">
      <c r="A368" s="23"/>
      <c r="F368" s="22"/>
      <c r="G368" s="22"/>
      <c r="H368" s="22"/>
      <c r="I368" s="22"/>
    </row>
    <row r="369" spans="1:9" ht="15.75" customHeight="1">
      <c r="A369" s="23"/>
      <c r="F369" s="22"/>
      <c r="G369" s="22"/>
      <c r="H369" s="22"/>
      <c r="I369" s="22"/>
    </row>
    <row r="370" spans="1:9" ht="15.75" customHeight="1">
      <c r="A370" s="23"/>
      <c r="F370" s="22"/>
      <c r="G370" s="22"/>
      <c r="H370" s="22"/>
      <c r="I370" s="22"/>
    </row>
    <row r="371" spans="1:9" ht="15.75" customHeight="1">
      <c r="A371" s="23"/>
      <c r="F371" s="22"/>
      <c r="G371" s="22"/>
      <c r="H371" s="22"/>
      <c r="I371" s="22"/>
    </row>
    <row r="372" spans="1:9" ht="15.75" customHeight="1">
      <c r="A372" s="23"/>
      <c r="F372" s="22"/>
      <c r="G372" s="22"/>
      <c r="H372" s="22"/>
      <c r="I372" s="22"/>
    </row>
    <row r="373" spans="1:9" ht="15.75" customHeight="1">
      <c r="A373" s="23"/>
      <c r="F373" s="22"/>
      <c r="G373" s="22"/>
      <c r="H373" s="22"/>
      <c r="I373" s="22"/>
    </row>
    <row r="374" spans="1:9" ht="15.75" customHeight="1">
      <c r="A374" s="23"/>
      <c r="F374" s="22"/>
      <c r="G374" s="22"/>
      <c r="H374" s="22"/>
      <c r="I374" s="22"/>
    </row>
    <row r="375" spans="1:9" ht="15.75" customHeight="1">
      <c r="A375" s="23"/>
      <c r="F375" s="22"/>
      <c r="G375" s="22"/>
      <c r="H375" s="22"/>
      <c r="I375" s="22"/>
    </row>
    <row r="376" spans="1:9" ht="15.75" customHeight="1">
      <c r="A376" s="23"/>
      <c r="F376" s="22"/>
      <c r="G376" s="22"/>
      <c r="H376" s="22"/>
      <c r="I376" s="22"/>
    </row>
    <row r="377" spans="1:9" ht="15.75" customHeight="1">
      <c r="A377" s="23"/>
      <c r="F377" s="22"/>
      <c r="G377" s="22"/>
      <c r="H377" s="22"/>
      <c r="I377" s="22"/>
    </row>
    <row r="378" spans="1:9" ht="15.75" customHeight="1">
      <c r="A378" s="23"/>
      <c r="F378" s="22"/>
      <c r="G378" s="22"/>
      <c r="H378" s="22"/>
      <c r="I378" s="22"/>
    </row>
    <row r="379" spans="1:9" ht="15.75" customHeight="1">
      <c r="A379" s="23"/>
      <c r="F379" s="22"/>
      <c r="G379" s="22"/>
      <c r="H379" s="22"/>
      <c r="I379" s="22"/>
    </row>
    <row r="380" spans="1:9" ht="15.75" customHeight="1">
      <c r="A380" s="23"/>
      <c r="F380" s="22"/>
      <c r="G380" s="22"/>
      <c r="H380" s="22"/>
      <c r="I380" s="22"/>
    </row>
    <row r="381" spans="1:9" ht="15.75" customHeight="1">
      <c r="A381" s="23"/>
      <c r="F381" s="22"/>
      <c r="G381" s="22"/>
      <c r="H381" s="22"/>
      <c r="I381" s="22"/>
    </row>
    <row r="382" spans="1:9" ht="15.75" customHeight="1">
      <c r="A382" s="23"/>
      <c r="F382" s="22"/>
      <c r="G382" s="22"/>
      <c r="H382" s="22"/>
      <c r="I382" s="22"/>
    </row>
    <row r="383" spans="1:9" ht="15.75" customHeight="1">
      <c r="A383" s="23"/>
      <c r="F383" s="22"/>
      <c r="G383" s="22"/>
      <c r="H383" s="22"/>
      <c r="I383" s="22"/>
    </row>
    <row r="384" spans="1:9" ht="15.75" customHeight="1">
      <c r="A384" s="23"/>
      <c r="F384" s="22"/>
      <c r="G384" s="22"/>
      <c r="H384" s="22"/>
      <c r="I384" s="22"/>
    </row>
    <row r="385" spans="1:9" ht="15.75" customHeight="1">
      <c r="A385" s="23"/>
      <c r="F385" s="22"/>
      <c r="G385" s="22"/>
      <c r="H385" s="22"/>
      <c r="I385" s="22"/>
    </row>
    <row r="386" spans="1:9" ht="15.75" customHeight="1">
      <c r="A386" s="23"/>
      <c r="F386" s="22"/>
      <c r="G386" s="22"/>
      <c r="H386" s="22"/>
      <c r="I386" s="22"/>
    </row>
    <row r="387" spans="1:9" ht="15.75" customHeight="1">
      <c r="A387" s="23"/>
      <c r="F387" s="22"/>
      <c r="G387" s="22"/>
      <c r="H387" s="22"/>
      <c r="I387" s="22"/>
    </row>
    <row r="388" spans="1:9" ht="15.75" customHeight="1">
      <c r="A388" s="23"/>
      <c r="F388" s="22"/>
      <c r="G388" s="22"/>
      <c r="H388" s="22"/>
      <c r="I388" s="22"/>
    </row>
    <row r="389" spans="1:9" ht="15.75" customHeight="1">
      <c r="A389" s="23"/>
      <c r="F389" s="22"/>
      <c r="G389" s="22"/>
      <c r="H389" s="22"/>
      <c r="I389" s="22"/>
    </row>
    <row r="390" spans="1:9" ht="15.75" customHeight="1">
      <c r="A390" s="23"/>
      <c r="F390" s="22"/>
      <c r="G390" s="22"/>
      <c r="H390" s="22"/>
      <c r="I390" s="22"/>
    </row>
    <row r="391" spans="1:9" ht="15.75" customHeight="1">
      <c r="A391" s="23"/>
      <c r="F391" s="22"/>
      <c r="G391" s="22"/>
      <c r="H391" s="22"/>
      <c r="I391" s="22"/>
    </row>
    <row r="392" spans="1:9" ht="15.75" customHeight="1">
      <c r="A392" s="23"/>
      <c r="F392" s="22"/>
      <c r="G392" s="22"/>
      <c r="H392" s="22"/>
      <c r="I392" s="22"/>
    </row>
    <row r="393" spans="1:9" ht="15.75" customHeight="1">
      <c r="A393" s="23"/>
      <c r="F393" s="22"/>
      <c r="G393" s="22"/>
      <c r="H393" s="22"/>
      <c r="I393" s="22"/>
    </row>
    <row r="394" spans="1:9" ht="15.75" customHeight="1">
      <c r="A394" s="23"/>
      <c r="F394" s="22"/>
      <c r="G394" s="22"/>
      <c r="H394" s="22"/>
      <c r="I394" s="22"/>
    </row>
    <row r="395" spans="1:9" ht="15.75" customHeight="1">
      <c r="A395" s="23"/>
      <c r="F395" s="22"/>
      <c r="G395" s="22"/>
      <c r="H395" s="22"/>
      <c r="I395" s="22"/>
    </row>
    <row r="396" spans="1:9" ht="15.75" customHeight="1">
      <c r="A396" s="23"/>
      <c r="F396" s="22"/>
      <c r="G396" s="22"/>
      <c r="H396" s="22"/>
      <c r="I396" s="22"/>
    </row>
    <row r="397" spans="1:9" ht="15.75" customHeight="1">
      <c r="A397" s="23"/>
      <c r="F397" s="22"/>
      <c r="G397" s="22"/>
      <c r="H397" s="22"/>
      <c r="I397" s="22"/>
    </row>
    <row r="398" spans="1:9" ht="15.75" customHeight="1">
      <c r="A398" s="23"/>
      <c r="F398" s="22"/>
      <c r="G398" s="22"/>
      <c r="H398" s="22"/>
      <c r="I398" s="22"/>
    </row>
    <row r="399" spans="1:9" ht="15.75" customHeight="1">
      <c r="A399" s="23"/>
      <c r="F399" s="22"/>
      <c r="G399" s="22"/>
      <c r="H399" s="22"/>
      <c r="I399" s="22"/>
    </row>
    <row r="400" spans="1:9" ht="15.75" customHeight="1">
      <c r="A400" s="23"/>
      <c r="F400" s="22"/>
      <c r="G400" s="22"/>
      <c r="H400" s="22"/>
      <c r="I400" s="22"/>
    </row>
    <row r="401" spans="1:9" ht="15.75" customHeight="1">
      <c r="A401" s="23"/>
      <c r="F401" s="22"/>
      <c r="G401" s="22"/>
      <c r="H401" s="22"/>
      <c r="I401" s="22"/>
    </row>
    <row r="402" spans="1:9" ht="15.75" customHeight="1">
      <c r="A402" s="23"/>
      <c r="F402" s="22"/>
      <c r="G402" s="22"/>
      <c r="H402" s="22"/>
      <c r="I402" s="22"/>
    </row>
    <row r="403" spans="1:9" ht="15.75" customHeight="1">
      <c r="A403" s="23"/>
      <c r="F403" s="22"/>
      <c r="G403" s="22"/>
      <c r="H403" s="22"/>
      <c r="I403" s="22"/>
    </row>
    <row r="404" spans="1:9" ht="15.75" customHeight="1">
      <c r="A404" s="23"/>
      <c r="F404" s="22"/>
      <c r="G404" s="22"/>
      <c r="H404" s="22"/>
      <c r="I404" s="22"/>
    </row>
    <row r="405" spans="1:9" ht="15.75" customHeight="1">
      <c r="A405" s="23"/>
      <c r="F405" s="22"/>
      <c r="G405" s="22"/>
      <c r="H405" s="22"/>
      <c r="I405" s="22"/>
    </row>
    <row r="406" spans="1:9" ht="15.75" customHeight="1">
      <c r="A406" s="23"/>
      <c r="F406" s="22"/>
      <c r="G406" s="22"/>
      <c r="H406" s="22"/>
      <c r="I406" s="22"/>
    </row>
    <row r="407" spans="1:9" ht="15.75" customHeight="1">
      <c r="A407" s="23"/>
      <c r="F407" s="22"/>
      <c r="G407" s="22"/>
      <c r="H407" s="22"/>
      <c r="I407" s="22"/>
    </row>
    <row r="408" spans="1:9" ht="15.75" customHeight="1">
      <c r="A408" s="23"/>
      <c r="F408" s="22"/>
      <c r="G408" s="22"/>
      <c r="H408" s="22"/>
      <c r="I408" s="22"/>
    </row>
    <row r="409" spans="1:9" ht="15.75" customHeight="1">
      <c r="A409" s="23"/>
      <c r="F409" s="22"/>
      <c r="G409" s="22"/>
      <c r="H409" s="22"/>
      <c r="I409" s="22"/>
    </row>
    <row r="410" spans="1:9" ht="15.75" customHeight="1">
      <c r="A410" s="23"/>
      <c r="F410" s="22"/>
      <c r="G410" s="22"/>
      <c r="H410" s="22"/>
      <c r="I410" s="22"/>
    </row>
    <row r="411" spans="1:9" ht="15.75" customHeight="1">
      <c r="A411" s="23"/>
      <c r="F411" s="22"/>
      <c r="G411" s="22"/>
      <c r="H411" s="22"/>
      <c r="I411" s="22"/>
    </row>
    <row r="412" spans="1:9" ht="15.75" customHeight="1">
      <c r="A412" s="23"/>
      <c r="F412" s="22"/>
      <c r="G412" s="22"/>
      <c r="H412" s="22"/>
      <c r="I412" s="22"/>
    </row>
    <row r="413" spans="1:9" ht="15.75" customHeight="1">
      <c r="A413" s="23"/>
      <c r="F413" s="22"/>
      <c r="G413" s="22"/>
      <c r="H413" s="22"/>
      <c r="I413" s="22"/>
    </row>
    <row r="414" spans="1:9" ht="15.75" customHeight="1">
      <c r="A414" s="23"/>
      <c r="F414" s="22"/>
      <c r="G414" s="22"/>
      <c r="H414" s="22"/>
      <c r="I414" s="22"/>
    </row>
    <row r="415" spans="1:9" ht="15.75" customHeight="1">
      <c r="A415" s="23"/>
      <c r="F415" s="22"/>
      <c r="G415" s="22"/>
      <c r="H415" s="22"/>
      <c r="I415" s="22"/>
    </row>
    <row r="416" spans="1:9" ht="15.75" customHeight="1">
      <c r="A416" s="23"/>
      <c r="F416" s="22"/>
      <c r="G416" s="22"/>
      <c r="H416" s="22"/>
      <c r="I416" s="22"/>
    </row>
    <row r="417" spans="1:9" ht="15.75" customHeight="1">
      <c r="A417" s="23"/>
      <c r="F417" s="22"/>
      <c r="G417" s="22"/>
      <c r="H417" s="22"/>
      <c r="I417" s="22"/>
    </row>
    <row r="418" spans="1:9" ht="15.75" customHeight="1">
      <c r="A418" s="23"/>
      <c r="F418" s="22"/>
      <c r="G418" s="22"/>
      <c r="H418" s="22"/>
      <c r="I418" s="22"/>
    </row>
    <row r="419" spans="1:9" ht="15.75" customHeight="1">
      <c r="A419" s="23"/>
      <c r="F419" s="22"/>
      <c r="G419" s="22"/>
      <c r="H419" s="22"/>
      <c r="I419" s="22"/>
    </row>
    <row r="420" spans="1:9" ht="15.75" customHeight="1">
      <c r="A420" s="23"/>
      <c r="F420" s="22"/>
      <c r="G420" s="22"/>
      <c r="H420" s="22"/>
      <c r="I420" s="22"/>
    </row>
    <row r="421" spans="1:9" ht="15.75" customHeight="1">
      <c r="A421" s="23"/>
      <c r="F421" s="22"/>
      <c r="G421" s="22"/>
      <c r="H421" s="22"/>
      <c r="I421" s="22"/>
    </row>
    <row r="422" spans="1:9" ht="15.75" customHeight="1">
      <c r="A422" s="23"/>
      <c r="F422" s="22"/>
      <c r="G422" s="22"/>
      <c r="H422" s="22"/>
      <c r="I422" s="22"/>
    </row>
    <row r="423" spans="1:9" ht="15.75" customHeight="1">
      <c r="A423" s="23"/>
      <c r="F423" s="22"/>
      <c r="G423" s="22"/>
      <c r="H423" s="22"/>
      <c r="I423" s="22"/>
    </row>
    <row r="424" spans="1:9" ht="15.75" customHeight="1">
      <c r="A424" s="23"/>
      <c r="F424" s="22"/>
      <c r="G424" s="22"/>
      <c r="H424" s="22"/>
      <c r="I424" s="22"/>
    </row>
    <row r="425" spans="1:9" ht="15.75" customHeight="1">
      <c r="A425" s="23"/>
      <c r="F425" s="22"/>
      <c r="G425" s="22"/>
      <c r="H425" s="22"/>
      <c r="I425" s="22"/>
    </row>
    <row r="426" spans="1:9" ht="15.75" customHeight="1">
      <c r="A426" s="23"/>
      <c r="F426" s="22"/>
      <c r="G426" s="22"/>
      <c r="H426" s="22"/>
      <c r="I426" s="22"/>
    </row>
    <row r="427" spans="1:9" ht="15.75" customHeight="1">
      <c r="A427" s="23"/>
      <c r="F427" s="22"/>
      <c r="G427" s="22"/>
      <c r="H427" s="22"/>
      <c r="I427" s="22"/>
    </row>
    <row r="428" spans="1:9" ht="15.75" customHeight="1">
      <c r="A428" s="23"/>
      <c r="F428" s="22"/>
      <c r="G428" s="22"/>
      <c r="H428" s="22"/>
      <c r="I428" s="22"/>
    </row>
    <row r="429" spans="1:9" ht="15.75" customHeight="1">
      <c r="A429" s="23"/>
      <c r="F429" s="22"/>
      <c r="G429" s="22"/>
      <c r="H429" s="22"/>
      <c r="I429" s="22"/>
    </row>
    <row r="430" spans="1:9" ht="15.75" customHeight="1">
      <c r="A430" s="23"/>
      <c r="F430" s="22"/>
      <c r="G430" s="22"/>
      <c r="H430" s="22"/>
      <c r="I430" s="22"/>
    </row>
    <row r="431" spans="1:9" ht="15.75" customHeight="1">
      <c r="A431" s="23"/>
      <c r="F431" s="22"/>
      <c r="G431" s="22"/>
      <c r="H431" s="22"/>
      <c r="I431" s="22"/>
    </row>
    <row r="432" spans="1:9" ht="15.75" customHeight="1">
      <c r="A432" s="23"/>
      <c r="F432" s="22"/>
      <c r="G432" s="22"/>
      <c r="H432" s="22"/>
      <c r="I432" s="22"/>
    </row>
    <row r="433" spans="1:9" ht="15.75" customHeight="1">
      <c r="A433" s="23"/>
      <c r="F433" s="22"/>
      <c r="G433" s="22"/>
      <c r="H433" s="22"/>
      <c r="I433" s="22"/>
    </row>
    <row r="434" spans="1:9" ht="15.75" customHeight="1">
      <c r="A434" s="23"/>
      <c r="F434" s="22"/>
      <c r="G434" s="22"/>
      <c r="H434" s="22"/>
      <c r="I434" s="22"/>
    </row>
    <row r="435" spans="1:9" ht="15.75" customHeight="1">
      <c r="A435" s="23"/>
      <c r="F435" s="22"/>
      <c r="G435" s="22"/>
      <c r="H435" s="22"/>
      <c r="I435" s="22"/>
    </row>
    <row r="436" spans="1:9" ht="15.75" customHeight="1">
      <c r="A436" s="23"/>
      <c r="F436" s="22"/>
      <c r="G436" s="22"/>
      <c r="H436" s="22"/>
      <c r="I436" s="22"/>
    </row>
    <row r="437" spans="1:9" ht="15.75" customHeight="1">
      <c r="A437" s="23"/>
      <c r="F437" s="22"/>
      <c r="G437" s="22"/>
      <c r="H437" s="22"/>
      <c r="I437" s="22"/>
    </row>
    <row r="438" spans="1:9" ht="15.75" customHeight="1">
      <c r="A438" s="23"/>
      <c r="F438" s="22"/>
      <c r="G438" s="22"/>
      <c r="H438" s="22"/>
      <c r="I438" s="22"/>
    </row>
    <row r="439" spans="1:9" ht="15.75" customHeight="1">
      <c r="A439" s="23"/>
      <c r="F439" s="22"/>
      <c r="G439" s="22"/>
      <c r="H439" s="22"/>
      <c r="I439" s="22"/>
    </row>
    <row r="440" spans="1:9" ht="15.75" customHeight="1">
      <c r="A440" s="23"/>
      <c r="F440" s="22"/>
      <c r="G440" s="22"/>
      <c r="H440" s="22"/>
      <c r="I440" s="22"/>
    </row>
    <row r="441" spans="1:9" ht="15.75" customHeight="1">
      <c r="A441" s="23"/>
      <c r="F441" s="22"/>
      <c r="G441" s="22"/>
      <c r="H441" s="22"/>
      <c r="I441" s="22"/>
    </row>
    <row r="442" spans="1:9" ht="15.75" customHeight="1">
      <c r="A442" s="23"/>
      <c r="F442" s="22"/>
      <c r="G442" s="22"/>
      <c r="H442" s="22"/>
      <c r="I442" s="22"/>
    </row>
    <row r="443" spans="1:9" ht="15.75" customHeight="1">
      <c r="A443" s="23"/>
      <c r="F443" s="22"/>
      <c r="G443" s="22"/>
      <c r="H443" s="22"/>
      <c r="I443" s="22"/>
    </row>
    <row r="444" spans="1:9" ht="15.75" customHeight="1">
      <c r="A444" s="23"/>
      <c r="F444" s="22"/>
      <c r="G444" s="22"/>
      <c r="H444" s="22"/>
      <c r="I444" s="22"/>
    </row>
    <row r="445" spans="1:9" ht="15.75" customHeight="1">
      <c r="A445" s="23"/>
      <c r="F445" s="22"/>
      <c r="G445" s="22"/>
      <c r="H445" s="22"/>
      <c r="I445" s="22"/>
    </row>
    <row r="446" spans="1:9" ht="15.75" customHeight="1">
      <c r="A446" s="23"/>
      <c r="F446" s="22"/>
      <c r="G446" s="22"/>
      <c r="H446" s="22"/>
      <c r="I446" s="22"/>
    </row>
    <row r="447" spans="1:9" ht="15.75" customHeight="1">
      <c r="A447" s="23"/>
      <c r="F447" s="22"/>
      <c r="G447" s="22"/>
      <c r="H447" s="22"/>
      <c r="I447" s="22"/>
    </row>
    <row r="448" spans="1:9" ht="15.75" customHeight="1">
      <c r="A448" s="23"/>
      <c r="F448" s="22"/>
      <c r="G448" s="22"/>
      <c r="H448" s="22"/>
      <c r="I448" s="22"/>
    </row>
    <row r="449" spans="1:9" ht="15.75" customHeight="1">
      <c r="A449" s="23"/>
      <c r="F449" s="22"/>
      <c r="G449" s="22"/>
      <c r="H449" s="22"/>
      <c r="I449" s="22"/>
    </row>
    <row r="450" spans="1:9" ht="15.75" customHeight="1">
      <c r="A450" s="23"/>
      <c r="F450" s="22"/>
      <c r="G450" s="22"/>
      <c r="H450" s="22"/>
      <c r="I450" s="22"/>
    </row>
    <row r="451" spans="1:9" ht="15.75" customHeight="1">
      <c r="A451" s="23"/>
      <c r="F451" s="22"/>
      <c r="G451" s="22"/>
      <c r="H451" s="22"/>
      <c r="I451" s="22"/>
    </row>
    <row r="452" spans="1:9" ht="15.75" customHeight="1">
      <c r="A452" s="23"/>
      <c r="F452" s="22"/>
      <c r="G452" s="22"/>
      <c r="H452" s="22"/>
      <c r="I452" s="22"/>
    </row>
    <row r="453" spans="1:9" ht="15.75" customHeight="1">
      <c r="A453" s="23"/>
      <c r="F453" s="22"/>
      <c r="G453" s="22"/>
      <c r="H453" s="22"/>
      <c r="I453" s="22"/>
    </row>
    <row r="454" spans="1:9" ht="15.75" customHeight="1">
      <c r="A454" s="23"/>
      <c r="F454" s="22"/>
      <c r="G454" s="22"/>
      <c r="H454" s="22"/>
      <c r="I454" s="22"/>
    </row>
    <row r="455" spans="1:9" ht="15.75" customHeight="1">
      <c r="A455" s="23"/>
      <c r="F455" s="22"/>
      <c r="G455" s="22"/>
      <c r="H455" s="22"/>
      <c r="I455" s="22"/>
    </row>
    <row r="456" spans="1:9" ht="15.75" customHeight="1">
      <c r="A456" s="23"/>
      <c r="F456" s="22"/>
      <c r="G456" s="22"/>
      <c r="H456" s="22"/>
      <c r="I456" s="22"/>
    </row>
    <row r="457" spans="1:9" ht="15.75" customHeight="1">
      <c r="A457" s="23"/>
      <c r="F457" s="22"/>
      <c r="G457" s="22"/>
      <c r="H457" s="22"/>
      <c r="I457" s="22"/>
    </row>
    <row r="458" spans="1:9" ht="15.75" customHeight="1">
      <c r="A458" s="23"/>
      <c r="F458" s="22"/>
      <c r="G458" s="22"/>
      <c r="H458" s="22"/>
      <c r="I458" s="22"/>
    </row>
    <row r="459" spans="1:9" ht="15.75" customHeight="1">
      <c r="A459" s="23"/>
      <c r="F459" s="22"/>
      <c r="G459" s="22"/>
      <c r="H459" s="22"/>
      <c r="I459" s="22"/>
    </row>
    <row r="460" spans="1:9" ht="15.75" customHeight="1">
      <c r="A460" s="23"/>
      <c r="F460" s="22"/>
      <c r="G460" s="22"/>
      <c r="H460" s="22"/>
      <c r="I460" s="22"/>
    </row>
    <row r="461" spans="1:9" ht="15.75" customHeight="1">
      <c r="A461" s="23"/>
      <c r="F461" s="22"/>
      <c r="G461" s="22"/>
      <c r="H461" s="22"/>
      <c r="I461" s="22"/>
    </row>
    <row r="462" spans="1:9" ht="15.75" customHeight="1">
      <c r="A462" s="23"/>
      <c r="F462" s="22"/>
      <c r="G462" s="22"/>
      <c r="H462" s="22"/>
      <c r="I462" s="22"/>
    </row>
    <row r="463" spans="1:9" ht="15.75" customHeight="1">
      <c r="A463" s="23"/>
      <c r="F463" s="22"/>
      <c r="G463" s="22"/>
      <c r="H463" s="22"/>
      <c r="I463" s="22"/>
    </row>
    <row r="464" spans="1:9" ht="15.75" customHeight="1">
      <c r="A464" s="23"/>
      <c r="F464" s="22"/>
      <c r="G464" s="22"/>
      <c r="H464" s="22"/>
      <c r="I464" s="22"/>
    </row>
    <row r="465" spans="1:9" ht="15.75" customHeight="1">
      <c r="A465" s="23"/>
      <c r="F465" s="22"/>
      <c r="G465" s="22"/>
      <c r="H465" s="22"/>
      <c r="I465" s="22"/>
    </row>
    <row r="466" spans="1:9" ht="15.75" customHeight="1">
      <c r="A466" s="23"/>
      <c r="F466" s="22"/>
      <c r="G466" s="22"/>
      <c r="H466" s="22"/>
      <c r="I466" s="22"/>
    </row>
    <row r="467" spans="1:9" ht="15.75" customHeight="1">
      <c r="A467" s="23"/>
      <c r="F467" s="22"/>
      <c r="G467" s="22"/>
      <c r="H467" s="22"/>
      <c r="I467" s="22"/>
    </row>
    <row r="468" spans="1:9" ht="15.75" customHeight="1">
      <c r="A468" s="23"/>
      <c r="F468" s="22"/>
      <c r="G468" s="22"/>
      <c r="H468" s="22"/>
      <c r="I468" s="22"/>
    </row>
    <row r="469" spans="1:9" ht="15.75" customHeight="1">
      <c r="A469" s="23"/>
      <c r="F469" s="22"/>
      <c r="G469" s="22"/>
      <c r="H469" s="22"/>
      <c r="I469" s="22"/>
    </row>
    <row r="470" spans="1:9" ht="15.75" customHeight="1">
      <c r="A470" s="23"/>
      <c r="F470" s="22"/>
      <c r="G470" s="22"/>
      <c r="H470" s="22"/>
      <c r="I470" s="22"/>
    </row>
    <row r="471" spans="1:9" ht="15.75" customHeight="1">
      <c r="A471" s="23"/>
      <c r="F471" s="22"/>
      <c r="G471" s="22"/>
      <c r="H471" s="22"/>
      <c r="I471" s="22"/>
    </row>
    <row r="472" spans="1:9" ht="15.75" customHeight="1">
      <c r="A472" s="23"/>
      <c r="F472" s="22"/>
      <c r="G472" s="22"/>
      <c r="H472" s="22"/>
      <c r="I472" s="22"/>
    </row>
    <row r="473" spans="1:9" ht="15.75" customHeight="1">
      <c r="A473" s="23"/>
      <c r="F473" s="22"/>
      <c r="G473" s="22"/>
      <c r="H473" s="22"/>
      <c r="I473" s="22"/>
    </row>
    <row r="474" spans="1:9" ht="15.75" customHeight="1">
      <c r="A474" s="23"/>
      <c r="F474" s="22"/>
      <c r="G474" s="22"/>
      <c r="H474" s="22"/>
      <c r="I474" s="22"/>
    </row>
    <row r="475" spans="1:9" ht="15.75" customHeight="1">
      <c r="A475" s="23"/>
      <c r="F475" s="22"/>
      <c r="G475" s="22"/>
      <c r="H475" s="22"/>
      <c r="I475" s="22"/>
    </row>
    <row r="476" spans="1:9" ht="15.75" customHeight="1">
      <c r="A476" s="23"/>
      <c r="F476" s="22"/>
      <c r="G476" s="22"/>
      <c r="H476" s="22"/>
      <c r="I476" s="22"/>
    </row>
    <row r="477" spans="1:9" ht="15.75" customHeight="1">
      <c r="A477" s="23"/>
      <c r="F477" s="22"/>
      <c r="G477" s="22"/>
      <c r="H477" s="22"/>
      <c r="I477" s="22"/>
    </row>
    <row r="478" spans="1:9" ht="15.75" customHeight="1">
      <c r="A478" s="23"/>
      <c r="F478" s="22"/>
      <c r="G478" s="22"/>
      <c r="H478" s="22"/>
      <c r="I478" s="22"/>
    </row>
    <row r="479" spans="1:9" ht="15.75" customHeight="1">
      <c r="A479" s="23"/>
      <c r="F479" s="22"/>
      <c r="G479" s="22"/>
      <c r="H479" s="22"/>
      <c r="I479" s="22"/>
    </row>
    <row r="480" spans="1:9" ht="15.75" customHeight="1">
      <c r="A480" s="23"/>
      <c r="F480" s="22"/>
      <c r="G480" s="22"/>
      <c r="H480" s="22"/>
      <c r="I480" s="22"/>
    </row>
    <row r="481" spans="1:9" ht="15.75" customHeight="1">
      <c r="A481" s="23"/>
      <c r="F481" s="22"/>
      <c r="G481" s="22"/>
      <c r="H481" s="22"/>
      <c r="I481" s="22"/>
    </row>
    <row r="482" spans="1:9" ht="15.75" customHeight="1">
      <c r="A482" s="23"/>
      <c r="F482" s="22"/>
      <c r="G482" s="22"/>
      <c r="H482" s="22"/>
      <c r="I482" s="22"/>
    </row>
    <row r="483" spans="1:9" ht="15.75" customHeight="1">
      <c r="A483" s="23"/>
      <c r="F483" s="22"/>
      <c r="G483" s="22"/>
      <c r="H483" s="22"/>
      <c r="I483" s="22"/>
    </row>
    <row r="484" spans="1:9" ht="15.75" customHeight="1">
      <c r="A484" s="23"/>
      <c r="F484" s="22"/>
      <c r="G484" s="22"/>
      <c r="H484" s="22"/>
      <c r="I484" s="22"/>
    </row>
    <row r="485" spans="1:9" ht="15.75" customHeight="1">
      <c r="A485" s="23"/>
      <c r="F485" s="22"/>
      <c r="G485" s="22"/>
      <c r="H485" s="22"/>
      <c r="I485" s="22"/>
    </row>
    <row r="486" spans="1:9" ht="15.75" customHeight="1">
      <c r="A486" s="23"/>
      <c r="F486" s="22"/>
      <c r="G486" s="22"/>
      <c r="H486" s="22"/>
      <c r="I486" s="22"/>
    </row>
    <row r="487" spans="1:9" ht="15.75" customHeight="1">
      <c r="A487" s="23"/>
      <c r="F487" s="22"/>
      <c r="G487" s="22"/>
      <c r="H487" s="22"/>
      <c r="I487" s="22"/>
    </row>
    <row r="488" spans="1:9" ht="15.75" customHeight="1">
      <c r="A488" s="23"/>
      <c r="F488" s="22"/>
      <c r="G488" s="22"/>
      <c r="H488" s="22"/>
      <c r="I488" s="22"/>
    </row>
    <row r="489" spans="1:9" ht="15.75" customHeight="1">
      <c r="A489" s="23"/>
      <c r="F489" s="22"/>
      <c r="G489" s="22"/>
      <c r="H489" s="22"/>
      <c r="I489" s="22"/>
    </row>
    <row r="490" spans="1:9" ht="15.75" customHeight="1">
      <c r="A490" s="23"/>
      <c r="F490" s="22"/>
      <c r="G490" s="22"/>
      <c r="H490" s="22"/>
      <c r="I490" s="22"/>
    </row>
    <row r="491" spans="1:9" ht="15.75" customHeight="1">
      <c r="A491" s="23"/>
      <c r="F491" s="22"/>
      <c r="G491" s="22"/>
      <c r="H491" s="22"/>
      <c r="I491" s="22"/>
    </row>
    <row r="492" spans="1:9" ht="15.75" customHeight="1">
      <c r="A492" s="23"/>
      <c r="F492" s="22"/>
      <c r="G492" s="22"/>
      <c r="H492" s="22"/>
      <c r="I492" s="22"/>
    </row>
    <row r="493" spans="1:9" ht="15.75" customHeight="1">
      <c r="A493" s="23"/>
      <c r="F493" s="22"/>
      <c r="G493" s="22"/>
      <c r="H493" s="22"/>
      <c r="I493" s="22"/>
    </row>
    <row r="494" spans="1:9" ht="15.75" customHeight="1">
      <c r="A494" s="23"/>
      <c r="F494" s="22"/>
      <c r="G494" s="22"/>
      <c r="H494" s="22"/>
      <c r="I494" s="22"/>
    </row>
    <row r="495" spans="1:9" ht="15.75" customHeight="1">
      <c r="A495" s="23"/>
      <c r="F495" s="22"/>
      <c r="G495" s="22"/>
      <c r="H495" s="22"/>
      <c r="I495" s="22"/>
    </row>
    <row r="496" spans="1:9" ht="15.75" customHeight="1">
      <c r="A496" s="23"/>
      <c r="F496" s="22"/>
      <c r="G496" s="22"/>
      <c r="H496" s="22"/>
      <c r="I496" s="22"/>
    </row>
    <row r="497" spans="1:9" ht="15.75" customHeight="1">
      <c r="A497" s="23"/>
      <c r="F497" s="22"/>
      <c r="G497" s="22"/>
      <c r="H497" s="22"/>
      <c r="I497" s="22"/>
    </row>
    <row r="498" spans="1:9" ht="15.75" customHeight="1">
      <c r="A498" s="23"/>
      <c r="F498" s="22"/>
      <c r="G498" s="22"/>
      <c r="H498" s="22"/>
      <c r="I498" s="22"/>
    </row>
    <row r="499" spans="1:9" ht="15.75" customHeight="1">
      <c r="A499" s="23"/>
      <c r="F499" s="22"/>
      <c r="G499" s="22"/>
      <c r="H499" s="22"/>
      <c r="I499" s="22"/>
    </row>
    <row r="500" spans="1:9" ht="15.75" customHeight="1">
      <c r="A500" s="23"/>
      <c r="F500" s="22"/>
      <c r="G500" s="22"/>
      <c r="H500" s="22"/>
      <c r="I500" s="22"/>
    </row>
    <row r="501" spans="1:9" ht="15.75" customHeight="1">
      <c r="A501" s="23"/>
      <c r="F501" s="22"/>
      <c r="G501" s="22"/>
      <c r="H501" s="22"/>
      <c r="I501" s="22"/>
    </row>
    <row r="502" spans="1:9" ht="15.75" customHeight="1">
      <c r="A502" s="23"/>
      <c r="F502" s="22"/>
      <c r="G502" s="22"/>
      <c r="H502" s="22"/>
      <c r="I502" s="22"/>
    </row>
    <row r="503" spans="1:9" ht="15.75" customHeight="1">
      <c r="A503" s="23"/>
      <c r="F503" s="22"/>
      <c r="G503" s="22"/>
      <c r="H503" s="22"/>
      <c r="I503" s="22"/>
    </row>
    <row r="504" spans="1:9" ht="15.75" customHeight="1">
      <c r="A504" s="23"/>
      <c r="F504" s="22"/>
      <c r="G504" s="22"/>
      <c r="H504" s="22"/>
      <c r="I504" s="22"/>
    </row>
    <row r="505" spans="1:9" ht="15.75" customHeight="1">
      <c r="A505" s="23"/>
      <c r="F505" s="22"/>
      <c r="G505" s="22"/>
      <c r="H505" s="22"/>
      <c r="I505" s="22"/>
    </row>
    <row r="506" spans="1:9" ht="15.75" customHeight="1">
      <c r="A506" s="23"/>
      <c r="F506" s="22"/>
      <c r="G506" s="22"/>
      <c r="H506" s="22"/>
      <c r="I506" s="22"/>
    </row>
    <row r="507" spans="1:9" ht="15.75" customHeight="1">
      <c r="A507" s="23"/>
      <c r="F507" s="22"/>
      <c r="G507" s="22"/>
      <c r="H507" s="22"/>
      <c r="I507" s="22"/>
    </row>
    <row r="508" spans="1:9" ht="15.75" customHeight="1">
      <c r="A508" s="23"/>
      <c r="F508" s="22"/>
      <c r="G508" s="22"/>
      <c r="H508" s="22"/>
      <c r="I508" s="22"/>
    </row>
    <row r="509" spans="1:9" ht="15.75" customHeight="1">
      <c r="A509" s="23"/>
      <c r="F509" s="22"/>
      <c r="G509" s="22"/>
      <c r="H509" s="22"/>
      <c r="I509" s="22"/>
    </row>
    <row r="510" spans="1:9" ht="15.75" customHeight="1">
      <c r="A510" s="23"/>
      <c r="F510" s="22"/>
      <c r="G510" s="22"/>
      <c r="H510" s="22"/>
      <c r="I510" s="22"/>
    </row>
    <row r="511" spans="1:9" ht="15.75" customHeight="1">
      <c r="A511" s="23"/>
      <c r="F511" s="22"/>
      <c r="G511" s="22"/>
      <c r="H511" s="22"/>
      <c r="I511" s="22"/>
    </row>
    <row r="512" spans="1:9" ht="15.75" customHeight="1">
      <c r="A512" s="23"/>
      <c r="F512" s="22"/>
      <c r="G512" s="22"/>
      <c r="H512" s="22"/>
      <c r="I512" s="22"/>
    </row>
    <row r="513" spans="1:9" ht="15.75" customHeight="1">
      <c r="A513" s="23"/>
      <c r="F513" s="22"/>
      <c r="G513" s="22"/>
      <c r="H513" s="22"/>
      <c r="I513" s="22"/>
    </row>
    <row r="514" spans="1:9" ht="15.75" customHeight="1">
      <c r="A514" s="23"/>
      <c r="F514" s="22"/>
      <c r="G514" s="22"/>
      <c r="H514" s="22"/>
      <c r="I514" s="22"/>
    </row>
    <row r="515" spans="1:9" ht="15.75" customHeight="1">
      <c r="A515" s="23"/>
      <c r="F515" s="22"/>
      <c r="G515" s="22"/>
      <c r="H515" s="22"/>
      <c r="I515" s="22"/>
    </row>
    <row r="516" spans="1:9" ht="15.75" customHeight="1">
      <c r="A516" s="23"/>
      <c r="F516" s="22"/>
      <c r="G516" s="22"/>
      <c r="H516" s="22"/>
      <c r="I516" s="22"/>
    </row>
    <row r="517" spans="1:9" ht="15.75" customHeight="1">
      <c r="A517" s="23"/>
      <c r="F517" s="22"/>
      <c r="G517" s="22"/>
      <c r="H517" s="22"/>
      <c r="I517" s="22"/>
    </row>
    <row r="518" spans="1:9" ht="15.75" customHeight="1">
      <c r="A518" s="23"/>
      <c r="F518" s="22"/>
      <c r="G518" s="22"/>
      <c r="H518" s="22"/>
      <c r="I518" s="22"/>
    </row>
    <row r="519" spans="1:9" ht="15.75" customHeight="1">
      <c r="A519" s="23"/>
      <c r="F519" s="22"/>
      <c r="G519" s="22"/>
      <c r="H519" s="22"/>
      <c r="I519" s="22"/>
    </row>
    <row r="520" spans="1:9" ht="15.75" customHeight="1">
      <c r="A520" s="23"/>
      <c r="F520" s="22"/>
      <c r="G520" s="22"/>
      <c r="H520" s="22"/>
      <c r="I520" s="22"/>
    </row>
    <row r="521" spans="1:9" ht="15.75" customHeight="1">
      <c r="A521" s="23"/>
      <c r="F521" s="22"/>
      <c r="G521" s="22"/>
      <c r="H521" s="22"/>
      <c r="I521" s="22"/>
    </row>
    <row r="522" spans="1:9" ht="15.75" customHeight="1">
      <c r="A522" s="23"/>
      <c r="F522" s="22"/>
      <c r="G522" s="22"/>
      <c r="H522" s="22"/>
      <c r="I522" s="22"/>
    </row>
    <row r="523" spans="1:9" ht="15.75" customHeight="1">
      <c r="A523" s="23"/>
      <c r="F523" s="22"/>
      <c r="G523" s="22"/>
      <c r="H523" s="22"/>
      <c r="I523" s="22"/>
    </row>
    <row r="524" spans="1:9" ht="15.75" customHeight="1">
      <c r="A524" s="23"/>
      <c r="F524" s="22"/>
      <c r="G524" s="22"/>
      <c r="H524" s="22"/>
      <c r="I524" s="22"/>
    </row>
    <row r="525" spans="1:9" ht="15.75" customHeight="1">
      <c r="A525" s="23"/>
      <c r="F525" s="22"/>
      <c r="G525" s="22"/>
      <c r="H525" s="22"/>
      <c r="I525" s="22"/>
    </row>
    <row r="526" spans="1:9" ht="15.75" customHeight="1">
      <c r="A526" s="23"/>
      <c r="F526" s="22"/>
      <c r="G526" s="22"/>
      <c r="H526" s="22"/>
      <c r="I526" s="22"/>
    </row>
    <row r="527" spans="1:9" ht="15.75" customHeight="1">
      <c r="A527" s="23"/>
      <c r="F527" s="22"/>
      <c r="G527" s="22"/>
      <c r="H527" s="22"/>
      <c r="I527" s="22"/>
    </row>
    <row r="528" spans="1:9" ht="15.75" customHeight="1">
      <c r="A528" s="23"/>
      <c r="F528" s="22"/>
      <c r="G528" s="22"/>
      <c r="H528" s="22"/>
      <c r="I528" s="22"/>
    </row>
    <row r="529" spans="1:9" ht="15.75" customHeight="1">
      <c r="A529" s="23"/>
      <c r="F529" s="22"/>
      <c r="G529" s="22"/>
      <c r="H529" s="22"/>
      <c r="I529" s="22"/>
    </row>
    <row r="530" spans="1:9" ht="15.75" customHeight="1">
      <c r="A530" s="23"/>
      <c r="F530" s="22"/>
      <c r="G530" s="22"/>
      <c r="H530" s="22"/>
      <c r="I530" s="22"/>
    </row>
    <row r="531" spans="1:9" ht="15.75" customHeight="1">
      <c r="A531" s="23"/>
      <c r="F531" s="22"/>
      <c r="G531" s="22"/>
      <c r="H531" s="22"/>
      <c r="I531" s="22"/>
    </row>
    <row r="532" spans="1:9" ht="15.75" customHeight="1">
      <c r="A532" s="23"/>
      <c r="F532" s="22"/>
      <c r="G532" s="22"/>
      <c r="H532" s="22"/>
      <c r="I532" s="22"/>
    </row>
    <row r="533" spans="1:9" ht="15.75" customHeight="1">
      <c r="A533" s="23"/>
      <c r="F533" s="22"/>
      <c r="G533" s="22"/>
      <c r="H533" s="22"/>
      <c r="I533" s="22"/>
    </row>
    <row r="534" spans="1:9" ht="15.75" customHeight="1">
      <c r="A534" s="23"/>
      <c r="F534" s="22"/>
      <c r="G534" s="22"/>
      <c r="H534" s="22"/>
      <c r="I534" s="22"/>
    </row>
    <row r="535" spans="1:9" ht="15.75" customHeight="1">
      <c r="A535" s="23"/>
      <c r="F535" s="22"/>
      <c r="G535" s="22"/>
      <c r="H535" s="22"/>
      <c r="I535" s="22"/>
    </row>
    <row r="536" spans="1:9" ht="15.75" customHeight="1">
      <c r="A536" s="23"/>
      <c r="F536" s="22"/>
      <c r="G536" s="22"/>
      <c r="H536" s="22"/>
      <c r="I536" s="22"/>
    </row>
    <row r="537" spans="1:9" ht="15.75" customHeight="1">
      <c r="A537" s="23"/>
      <c r="F537" s="22"/>
      <c r="G537" s="22"/>
      <c r="H537" s="22"/>
      <c r="I537" s="22"/>
    </row>
    <row r="538" spans="1:9" ht="15.75" customHeight="1">
      <c r="A538" s="23"/>
      <c r="F538" s="22"/>
      <c r="G538" s="22"/>
      <c r="H538" s="22"/>
      <c r="I538" s="22"/>
    </row>
    <row r="539" spans="1:9" ht="15.75" customHeight="1">
      <c r="A539" s="23"/>
      <c r="F539" s="22"/>
      <c r="G539" s="22"/>
      <c r="H539" s="22"/>
      <c r="I539" s="22"/>
    </row>
    <row r="540" spans="1:9" ht="15.75" customHeight="1">
      <c r="A540" s="23"/>
      <c r="F540" s="22"/>
      <c r="G540" s="22"/>
      <c r="H540" s="22"/>
      <c r="I540" s="22"/>
    </row>
    <row r="541" spans="1:9" ht="15.75" customHeight="1">
      <c r="A541" s="23"/>
      <c r="F541" s="22"/>
      <c r="G541" s="22"/>
      <c r="H541" s="22"/>
      <c r="I541" s="22"/>
    </row>
    <row r="542" spans="1:9" ht="15.75" customHeight="1">
      <c r="A542" s="23"/>
      <c r="F542" s="22"/>
      <c r="G542" s="22"/>
      <c r="H542" s="22"/>
      <c r="I542" s="22"/>
    </row>
    <row r="543" spans="1:9" ht="15.75" customHeight="1">
      <c r="A543" s="23"/>
      <c r="F543" s="22"/>
      <c r="G543" s="22"/>
      <c r="H543" s="22"/>
      <c r="I543" s="22"/>
    </row>
    <row r="544" spans="1:9" ht="15.75" customHeight="1">
      <c r="A544" s="23"/>
      <c r="F544" s="22"/>
      <c r="G544" s="22"/>
      <c r="H544" s="22"/>
      <c r="I544" s="22"/>
    </row>
    <row r="545" spans="1:9" ht="15.75" customHeight="1">
      <c r="A545" s="23"/>
      <c r="F545" s="22"/>
      <c r="G545" s="22"/>
      <c r="H545" s="22"/>
      <c r="I545" s="22"/>
    </row>
    <row r="546" spans="1:9" ht="15.75" customHeight="1">
      <c r="A546" s="23"/>
      <c r="F546" s="22"/>
      <c r="G546" s="22"/>
      <c r="H546" s="22"/>
      <c r="I546" s="22"/>
    </row>
    <row r="547" spans="1:9" ht="15.75" customHeight="1">
      <c r="A547" s="23"/>
      <c r="F547" s="22"/>
      <c r="G547" s="22"/>
      <c r="H547" s="22"/>
      <c r="I547" s="22"/>
    </row>
    <row r="548" spans="1:9" ht="15.75" customHeight="1">
      <c r="A548" s="23"/>
      <c r="F548" s="22"/>
      <c r="G548" s="22"/>
      <c r="H548" s="22"/>
      <c r="I548" s="22"/>
    </row>
    <row r="549" spans="1:9" ht="15.75" customHeight="1">
      <c r="A549" s="23"/>
      <c r="F549" s="22"/>
      <c r="G549" s="22"/>
      <c r="H549" s="22"/>
      <c r="I549" s="22"/>
    </row>
    <row r="550" spans="1:9" ht="15.75" customHeight="1">
      <c r="A550" s="23"/>
      <c r="F550" s="22"/>
      <c r="G550" s="22"/>
      <c r="H550" s="22"/>
      <c r="I550" s="22"/>
    </row>
    <row r="551" spans="1:9" ht="15.75" customHeight="1">
      <c r="A551" s="23"/>
      <c r="F551" s="22"/>
      <c r="G551" s="22"/>
      <c r="H551" s="22"/>
      <c r="I551" s="22"/>
    </row>
    <row r="552" spans="1:9" ht="15.75" customHeight="1">
      <c r="A552" s="23"/>
      <c r="F552" s="22"/>
      <c r="G552" s="22"/>
      <c r="H552" s="22"/>
      <c r="I552" s="22"/>
    </row>
    <row r="553" spans="1:9" ht="15.75" customHeight="1">
      <c r="A553" s="23"/>
      <c r="F553" s="22"/>
      <c r="G553" s="22"/>
      <c r="H553" s="22"/>
      <c r="I553" s="22"/>
    </row>
    <row r="554" spans="1:9" ht="15.75" customHeight="1">
      <c r="A554" s="23"/>
      <c r="F554" s="22"/>
      <c r="G554" s="22"/>
      <c r="H554" s="22"/>
      <c r="I554" s="22"/>
    </row>
    <row r="555" spans="1:9" ht="15.75" customHeight="1">
      <c r="A555" s="23"/>
      <c r="F555" s="22"/>
      <c r="G555" s="22"/>
      <c r="H555" s="22"/>
      <c r="I555" s="22"/>
    </row>
    <row r="556" spans="1:9" ht="15.75" customHeight="1">
      <c r="A556" s="23"/>
      <c r="F556" s="22"/>
      <c r="G556" s="22"/>
      <c r="H556" s="22"/>
      <c r="I556" s="22"/>
    </row>
    <row r="557" spans="1:9" ht="15.75" customHeight="1">
      <c r="A557" s="23"/>
      <c r="F557" s="22"/>
      <c r="G557" s="22"/>
      <c r="H557" s="22"/>
      <c r="I557" s="22"/>
    </row>
    <row r="558" spans="1:9" ht="15.75" customHeight="1">
      <c r="A558" s="23"/>
      <c r="F558" s="22"/>
      <c r="G558" s="22"/>
      <c r="H558" s="22"/>
      <c r="I558" s="22"/>
    </row>
    <row r="559" spans="1:9" ht="15.75" customHeight="1">
      <c r="A559" s="23"/>
      <c r="F559" s="22"/>
      <c r="G559" s="22"/>
      <c r="H559" s="22"/>
      <c r="I559" s="22"/>
    </row>
    <row r="560" spans="1:9" ht="15.75" customHeight="1">
      <c r="A560" s="23"/>
      <c r="F560" s="22"/>
      <c r="G560" s="22"/>
      <c r="H560" s="22"/>
      <c r="I560" s="22"/>
    </row>
    <row r="561" spans="1:9" ht="15.75" customHeight="1">
      <c r="A561" s="23"/>
      <c r="F561" s="22"/>
      <c r="G561" s="22"/>
      <c r="H561" s="22"/>
      <c r="I561" s="22"/>
    </row>
    <row r="562" spans="1:9" ht="15.75" customHeight="1">
      <c r="A562" s="23"/>
      <c r="F562" s="22"/>
      <c r="G562" s="22"/>
      <c r="H562" s="22"/>
      <c r="I562" s="22"/>
    </row>
    <row r="563" spans="1:9" ht="15.75" customHeight="1">
      <c r="A563" s="23"/>
      <c r="F563" s="22"/>
      <c r="G563" s="22"/>
      <c r="H563" s="22"/>
      <c r="I563" s="22"/>
    </row>
    <row r="564" spans="1:9" ht="15.75" customHeight="1">
      <c r="A564" s="23"/>
      <c r="F564" s="22"/>
      <c r="G564" s="22"/>
      <c r="H564" s="22"/>
      <c r="I564" s="22"/>
    </row>
    <row r="565" spans="1:9" ht="15.75" customHeight="1">
      <c r="A565" s="23"/>
      <c r="F565" s="22"/>
      <c r="G565" s="22"/>
      <c r="H565" s="22"/>
      <c r="I565" s="22"/>
    </row>
    <row r="566" spans="1:9" ht="15.75" customHeight="1">
      <c r="A566" s="23"/>
      <c r="F566" s="22"/>
      <c r="G566" s="22"/>
      <c r="H566" s="22"/>
      <c r="I566" s="22"/>
    </row>
    <row r="567" spans="1:9" ht="15.75" customHeight="1">
      <c r="A567" s="23"/>
      <c r="F567" s="22"/>
      <c r="G567" s="22"/>
      <c r="H567" s="22"/>
      <c r="I567" s="22"/>
    </row>
    <row r="568" spans="1:9" ht="15.75" customHeight="1">
      <c r="A568" s="23"/>
      <c r="F568" s="22"/>
      <c r="G568" s="22"/>
      <c r="H568" s="22"/>
      <c r="I568" s="22"/>
    </row>
    <row r="569" spans="1:9" ht="15.75" customHeight="1">
      <c r="A569" s="23"/>
      <c r="F569" s="22"/>
      <c r="G569" s="22"/>
      <c r="H569" s="22"/>
      <c r="I569" s="22"/>
    </row>
    <row r="570" spans="1:9" ht="15.75" customHeight="1">
      <c r="A570" s="23"/>
      <c r="F570" s="22"/>
      <c r="G570" s="22"/>
      <c r="H570" s="22"/>
      <c r="I570" s="22"/>
    </row>
    <row r="571" spans="1:9" ht="15.75" customHeight="1">
      <c r="A571" s="23"/>
      <c r="F571" s="22"/>
      <c r="G571" s="22"/>
      <c r="H571" s="22"/>
      <c r="I571" s="22"/>
    </row>
    <row r="572" spans="1:9" ht="15.75" customHeight="1">
      <c r="A572" s="23"/>
      <c r="F572" s="22"/>
      <c r="G572" s="22"/>
      <c r="H572" s="22"/>
      <c r="I572" s="22"/>
    </row>
    <row r="573" spans="1:9" ht="15.75" customHeight="1">
      <c r="A573" s="23"/>
      <c r="F573" s="22"/>
      <c r="G573" s="22"/>
      <c r="H573" s="22"/>
      <c r="I573" s="22"/>
    </row>
    <row r="574" spans="1:9" ht="15.75" customHeight="1">
      <c r="A574" s="23"/>
      <c r="F574" s="22"/>
      <c r="G574" s="22"/>
      <c r="H574" s="22"/>
      <c r="I574" s="22"/>
    </row>
    <row r="575" spans="1:9" ht="15.75" customHeight="1">
      <c r="A575" s="23"/>
      <c r="F575" s="22"/>
      <c r="G575" s="22"/>
      <c r="H575" s="22"/>
      <c r="I575" s="22"/>
    </row>
    <row r="576" spans="1:9" ht="15.75" customHeight="1">
      <c r="A576" s="23"/>
      <c r="F576" s="22"/>
      <c r="G576" s="22"/>
      <c r="H576" s="22"/>
      <c r="I576" s="22"/>
    </row>
    <row r="577" spans="1:9" ht="15.75" customHeight="1">
      <c r="A577" s="23"/>
      <c r="F577" s="22"/>
      <c r="G577" s="22"/>
      <c r="H577" s="22"/>
      <c r="I577" s="22"/>
    </row>
    <row r="578" spans="1:9" ht="15.75" customHeight="1">
      <c r="A578" s="23"/>
      <c r="F578" s="22"/>
      <c r="G578" s="22"/>
      <c r="H578" s="22"/>
      <c r="I578" s="22"/>
    </row>
    <row r="579" spans="1:9" ht="15.75" customHeight="1">
      <c r="A579" s="23"/>
      <c r="F579" s="22"/>
      <c r="G579" s="22"/>
      <c r="H579" s="22"/>
      <c r="I579" s="22"/>
    </row>
    <row r="580" spans="1:9" ht="15.75" customHeight="1">
      <c r="A580" s="23"/>
      <c r="F580" s="22"/>
      <c r="G580" s="22"/>
      <c r="H580" s="22"/>
      <c r="I580" s="22"/>
    </row>
    <row r="581" spans="1:9" ht="15.75" customHeight="1">
      <c r="A581" s="23"/>
      <c r="F581" s="22"/>
      <c r="G581" s="22"/>
      <c r="H581" s="22"/>
      <c r="I581" s="22"/>
    </row>
    <row r="582" spans="1:9" ht="15.75" customHeight="1">
      <c r="A582" s="23"/>
      <c r="F582" s="22"/>
      <c r="G582" s="22"/>
      <c r="H582" s="22"/>
      <c r="I582" s="22"/>
    </row>
    <row r="583" spans="1:9" ht="15.75" customHeight="1">
      <c r="A583" s="23"/>
      <c r="F583" s="22"/>
      <c r="G583" s="22"/>
      <c r="H583" s="22"/>
      <c r="I583" s="22"/>
    </row>
    <row r="584" spans="1:9" ht="15.75" customHeight="1">
      <c r="A584" s="23"/>
      <c r="F584" s="22"/>
      <c r="G584" s="22"/>
      <c r="H584" s="22"/>
      <c r="I584" s="22"/>
    </row>
    <row r="585" spans="1:9" ht="15.75" customHeight="1">
      <c r="A585" s="23"/>
      <c r="F585" s="22"/>
      <c r="G585" s="22"/>
      <c r="H585" s="22"/>
      <c r="I585" s="22"/>
    </row>
    <row r="586" spans="1:9" ht="15.75" customHeight="1">
      <c r="A586" s="23"/>
      <c r="F586" s="22"/>
      <c r="G586" s="22"/>
      <c r="H586" s="22"/>
      <c r="I586" s="22"/>
    </row>
    <row r="587" spans="1:9" ht="15.75" customHeight="1">
      <c r="A587" s="23"/>
      <c r="F587" s="22"/>
      <c r="G587" s="22"/>
      <c r="H587" s="22"/>
      <c r="I587" s="22"/>
    </row>
    <row r="588" spans="1:9" ht="15.75" customHeight="1">
      <c r="A588" s="23"/>
      <c r="F588" s="22"/>
      <c r="G588" s="22"/>
      <c r="H588" s="22"/>
      <c r="I588" s="22"/>
    </row>
    <row r="589" spans="1:9" ht="15.75" customHeight="1">
      <c r="A589" s="23"/>
      <c r="F589" s="22"/>
      <c r="G589" s="22"/>
      <c r="H589" s="22"/>
      <c r="I589" s="22"/>
    </row>
    <row r="590" spans="1:9" ht="15.75" customHeight="1">
      <c r="A590" s="23"/>
      <c r="F590" s="22"/>
      <c r="G590" s="22"/>
      <c r="H590" s="22"/>
      <c r="I590" s="22"/>
    </row>
    <row r="591" spans="1:9" ht="15.75" customHeight="1">
      <c r="A591" s="23"/>
      <c r="F591" s="22"/>
      <c r="G591" s="22"/>
      <c r="H591" s="22"/>
      <c r="I591" s="22"/>
    </row>
    <row r="592" spans="1:9" ht="15.75" customHeight="1">
      <c r="A592" s="23"/>
      <c r="F592" s="22"/>
      <c r="G592" s="22"/>
      <c r="H592" s="22"/>
      <c r="I592" s="22"/>
    </row>
    <row r="593" spans="1:9" ht="15.75" customHeight="1">
      <c r="A593" s="23"/>
      <c r="F593" s="22"/>
      <c r="G593" s="22"/>
      <c r="H593" s="22"/>
      <c r="I593" s="22"/>
    </row>
    <row r="594" spans="1:9" ht="15.75" customHeight="1">
      <c r="A594" s="23"/>
      <c r="F594" s="22"/>
      <c r="G594" s="22"/>
      <c r="H594" s="22"/>
      <c r="I594" s="22"/>
    </row>
    <row r="595" spans="1:9" ht="15.75" customHeight="1">
      <c r="A595" s="23"/>
      <c r="F595" s="22"/>
      <c r="G595" s="22"/>
      <c r="H595" s="22"/>
      <c r="I595" s="22"/>
    </row>
    <row r="596" spans="1:9" ht="15.75" customHeight="1">
      <c r="A596" s="23"/>
      <c r="F596" s="22"/>
      <c r="G596" s="22"/>
      <c r="H596" s="22"/>
      <c r="I596" s="22"/>
    </row>
    <row r="597" spans="1:9" ht="15.75" customHeight="1">
      <c r="A597" s="23"/>
      <c r="F597" s="22"/>
      <c r="G597" s="22"/>
      <c r="H597" s="22"/>
      <c r="I597" s="22"/>
    </row>
    <row r="598" spans="1:9" ht="15.75" customHeight="1">
      <c r="A598" s="23"/>
      <c r="F598" s="22"/>
      <c r="G598" s="22"/>
      <c r="H598" s="22"/>
      <c r="I598" s="22"/>
    </row>
    <row r="599" spans="1:9" ht="15.75" customHeight="1">
      <c r="A599" s="23"/>
      <c r="F599" s="22"/>
      <c r="G599" s="22"/>
      <c r="H599" s="22"/>
      <c r="I599" s="22"/>
    </row>
    <row r="600" spans="1:9" ht="15.75" customHeight="1">
      <c r="A600" s="23"/>
      <c r="F600" s="22"/>
      <c r="G600" s="22"/>
      <c r="H600" s="22"/>
      <c r="I600" s="22"/>
    </row>
    <row r="601" spans="1:9" ht="15.75" customHeight="1">
      <c r="A601" s="23"/>
      <c r="F601" s="22"/>
      <c r="G601" s="22"/>
      <c r="H601" s="22"/>
      <c r="I601" s="22"/>
    </row>
    <row r="602" spans="1:9" ht="15.75" customHeight="1">
      <c r="A602" s="23"/>
      <c r="F602" s="22"/>
      <c r="G602" s="22"/>
      <c r="H602" s="22"/>
      <c r="I602" s="22"/>
    </row>
    <row r="603" spans="1:9" ht="15.75" customHeight="1">
      <c r="A603" s="23"/>
      <c r="F603" s="22"/>
      <c r="G603" s="22"/>
      <c r="H603" s="22"/>
      <c r="I603" s="22"/>
    </row>
    <row r="604" spans="1:9" ht="15.75" customHeight="1">
      <c r="A604" s="23"/>
      <c r="F604" s="22"/>
      <c r="G604" s="22"/>
      <c r="H604" s="22"/>
      <c r="I604" s="22"/>
    </row>
    <row r="605" spans="1:9" ht="15.75" customHeight="1">
      <c r="A605" s="23"/>
      <c r="F605" s="22"/>
      <c r="G605" s="22"/>
      <c r="H605" s="22"/>
      <c r="I605" s="22"/>
    </row>
    <row r="606" spans="1:9" ht="15.75" customHeight="1">
      <c r="A606" s="23"/>
      <c r="F606" s="22"/>
      <c r="G606" s="22"/>
      <c r="H606" s="22"/>
      <c r="I606" s="22"/>
    </row>
    <row r="607" spans="1:9" ht="15.75" customHeight="1">
      <c r="A607" s="23"/>
      <c r="F607" s="22"/>
      <c r="G607" s="22"/>
      <c r="H607" s="22"/>
      <c r="I607" s="22"/>
    </row>
    <row r="608" spans="1:9" ht="15.75" customHeight="1">
      <c r="A608" s="23"/>
      <c r="F608" s="22"/>
      <c r="G608" s="22"/>
      <c r="H608" s="22"/>
      <c r="I608" s="22"/>
    </row>
    <row r="609" spans="1:9" ht="15.75" customHeight="1">
      <c r="A609" s="23"/>
      <c r="F609" s="22"/>
      <c r="G609" s="22"/>
      <c r="H609" s="22"/>
      <c r="I609" s="22"/>
    </row>
    <row r="610" spans="1:9" ht="15.75" customHeight="1">
      <c r="A610" s="23"/>
      <c r="F610" s="22"/>
      <c r="G610" s="22"/>
      <c r="H610" s="22"/>
      <c r="I610" s="22"/>
    </row>
    <row r="611" spans="1:9" ht="15.75" customHeight="1">
      <c r="A611" s="23"/>
      <c r="F611" s="22"/>
      <c r="G611" s="22"/>
      <c r="H611" s="22"/>
      <c r="I611" s="22"/>
    </row>
    <row r="612" spans="1:9" ht="15.75" customHeight="1">
      <c r="A612" s="23"/>
      <c r="F612" s="22"/>
      <c r="G612" s="22"/>
      <c r="H612" s="22"/>
      <c r="I612" s="22"/>
    </row>
    <row r="613" spans="1:9" ht="15.75" customHeight="1">
      <c r="A613" s="23"/>
      <c r="F613" s="22"/>
      <c r="G613" s="22"/>
      <c r="H613" s="22"/>
      <c r="I613" s="22"/>
    </row>
    <row r="614" spans="1:9" ht="15.75" customHeight="1">
      <c r="A614" s="23"/>
      <c r="F614" s="22"/>
      <c r="G614" s="22"/>
      <c r="H614" s="22"/>
      <c r="I614" s="22"/>
    </row>
    <row r="615" spans="1:9" ht="15.75" customHeight="1">
      <c r="A615" s="23"/>
      <c r="F615" s="22"/>
      <c r="G615" s="22"/>
      <c r="H615" s="22"/>
      <c r="I615" s="22"/>
    </row>
    <row r="616" spans="1:9" ht="15.75" customHeight="1">
      <c r="A616" s="23"/>
      <c r="F616" s="22"/>
      <c r="G616" s="22"/>
      <c r="H616" s="22"/>
      <c r="I616" s="22"/>
    </row>
    <row r="617" spans="1:9" ht="15.75" customHeight="1">
      <c r="A617" s="23"/>
      <c r="F617" s="22"/>
      <c r="G617" s="22"/>
      <c r="H617" s="22"/>
      <c r="I617" s="22"/>
    </row>
    <row r="618" spans="1:9" ht="15.75" customHeight="1">
      <c r="A618" s="23"/>
      <c r="F618" s="22"/>
      <c r="G618" s="22"/>
      <c r="H618" s="22"/>
      <c r="I618" s="22"/>
    </row>
    <row r="619" spans="1:9" ht="15.75" customHeight="1">
      <c r="A619" s="23"/>
      <c r="F619" s="22"/>
      <c r="G619" s="22"/>
      <c r="H619" s="22"/>
      <c r="I619" s="22"/>
    </row>
    <row r="620" spans="1:9" ht="15.75" customHeight="1">
      <c r="A620" s="23"/>
      <c r="F620" s="22"/>
      <c r="G620" s="22"/>
      <c r="H620" s="22"/>
      <c r="I620" s="22"/>
    </row>
    <row r="621" spans="1:9" ht="15.75" customHeight="1">
      <c r="A621" s="23"/>
      <c r="F621" s="22"/>
      <c r="G621" s="22"/>
      <c r="H621" s="22"/>
      <c r="I621" s="22"/>
    </row>
    <row r="622" spans="1:9" ht="15.75" customHeight="1">
      <c r="A622" s="23"/>
      <c r="F622" s="22"/>
      <c r="G622" s="22"/>
      <c r="H622" s="22"/>
      <c r="I622" s="22"/>
    </row>
    <row r="623" spans="1:9" ht="15.75" customHeight="1">
      <c r="A623" s="23"/>
      <c r="F623" s="22"/>
      <c r="G623" s="22"/>
      <c r="H623" s="22"/>
      <c r="I623" s="22"/>
    </row>
    <row r="624" spans="1:9" ht="15.75" customHeight="1">
      <c r="A624" s="23"/>
      <c r="F624" s="22"/>
      <c r="G624" s="22"/>
      <c r="H624" s="22"/>
      <c r="I624" s="22"/>
    </row>
    <row r="625" spans="1:9" ht="15.75" customHeight="1">
      <c r="A625" s="23"/>
      <c r="F625" s="22"/>
      <c r="G625" s="22"/>
      <c r="H625" s="22"/>
      <c r="I625" s="22"/>
    </row>
    <row r="626" spans="1:9" ht="15.75" customHeight="1">
      <c r="A626" s="23"/>
      <c r="F626" s="22"/>
      <c r="G626" s="22"/>
      <c r="H626" s="22"/>
      <c r="I626" s="22"/>
    </row>
    <row r="627" spans="1:9" ht="15.75" customHeight="1">
      <c r="A627" s="23"/>
      <c r="F627" s="22"/>
      <c r="G627" s="22"/>
      <c r="H627" s="22"/>
      <c r="I627" s="22"/>
    </row>
    <row r="628" spans="1:9" ht="15.75" customHeight="1">
      <c r="A628" s="23"/>
      <c r="F628" s="22"/>
      <c r="G628" s="22"/>
      <c r="H628" s="22"/>
      <c r="I628" s="22"/>
    </row>
    <row r="629" spans="1:9" ht="15.75" customHeight="1">
      <c r="A629" s="23"/>
      <c r="F629" s="22"/>
      <c r="G629" s="22"/>
      <c r="H629" s="22"/>
      <c r="I629" s="22"/>
    </row>
    <row r="630" spans="1:9" ht="15.75" customHeight="1">
      <c r="A630" s="23"/>
      <c r="F630" s="22"/>
      <c r="G630" s="22"/>
      <c r="H630" s="22"/>
      <c r="I630" s="22"/>
    </row>
    <row r="631" spans="1:9" ht="15.75" customHeight="1">
      <c r="A631" s="23"/>
      <c r="F631" s="22"/>
      <c r="G631" s="22"/>
      <c r="H631" s="22"/>
      <c r="I631" s="22"/>
    </row>
    <row r="632" spans="1:9" ht="15.75" customHeight="1">
      <c r="A632" s="23"/>
      <c r="F632" s="22"/>
      <c r="G632" s="22"/>
      <c r="H632" s="22"/>
      <c r="I632" s="22"/>
    </row>
    <row r="633" spans="1:9" ht="15.75" customHeight="1">
      <c r="A633" s="23"/>
      <c r="F633" s="22"/>
      <c r="G633" s="22"/>
      <c r="H633" s="22"/>
      <c r="I633" s="22"/>
    </row>
    <row r="634" spans="1:9" ht="15.75" customHeight="1">
      <c r="A634" s="23"/>
      <c r="F634" s="22"/>
      <c r="G634" s="22"/>
      <c r="H634" s="22"/>
      <c r="I634" s="22"/>
    </row>
    <row r="635" spans="1:9" ht="15.75" customHeight="1">
      <c r="A635" s="23"/>
      <c r="F635" s="22"/>
      <c r="G635" s="22"/>
      <c r="H635" s="22"/>
      <c r="I635" s="22"/>
    </row>
    <row r="636" spans="1:9" ht="15.75" customHeight="1">
      <c r="A636" s="23"/>
      <c r="F636" s="22"/>
      <c r="G636" s="22"/>
      <c r="H636" s="22"/>
      <c r="I636" s="22"/>
    </row>
    <row r="637" spans="1:9" ht="15.75" customHeight="1">
      <c r="A637" s="23"/>
      <c r="F637" s="22"/>
      <c r="G637" s="22"/>
      <c r="H637" s="22"/>
      <c r="I637" s="22"/>
    </row>
    <row r="638" spans="1:9" ht="15.75" customHeight="1">
      <c r="A638" s="23"/>
      <c r="F638" s="22"/>
      <c r="G638" s="22"/>
      <c r="H638" s="22"/>
      <c r="I638" s="22"/>
    </row>
    <row r="639" spans="1:9" ht="15.75" customHeight="1">
      <c r="A639" s="23"/>
      <c r="F639" s="22"/>
      <c r="G639" s="22"/>
      <c r="H639" s="22"/>
      <c r="I639" s="22"/>
    </row>
    <row r="640" spans="1:9" ht="15.75" customHeight="1">
      <c r="A640" s="23"/>
      <c r="F640" s="22"/>
      <c r="G640" s="22"/>
      <c r="H640" s="22"/>
      <c r="I640" s="22"/>
    </row>
    <row r="641" spans="1:9" ht="15.75" customHeight="1">
      <c r="A641" s="23"/>
      <c r="F641" s="22"/>
      <c r="G641" s="22"/>
      <c r="H641" s="22"/>
      <c r="I641" s="22"/>
    </row>
    <row r="642" spans="1:9" ht="15.75" customHeight="1">
      <c r="A642" s="23"/>
      <c r="F642" s="22"/>
      <c r="G642" s="22"/>
      <c r="H642" s="22"/>
      <c r="I642" s="22"/>
    </row>
    <row r="643" spans="1:9" ht="15.75" customHeight="1">
      <c r="A643" s="23"/>
      <c r="F643" s="22"/>
      <c r="G643" s="22"/>
      <c r="H643" s="22"/>
      <c r="I643" s="22"/>
    </row>
    <row r="644" spans="1:9" ht="15.75" customHeight="1">
      <c r="A644" s="23"/>
      <c r="F644" s="22"/>
      <c r="G644" s="22"/>
      <c r="H644" s="22"/>
      <c r="I644" s="22"/>
    </row>
    <row r="645" spans="1:9" ht="15.75" customHeight="1">
      <c r="A645" s="23"/>
      <c r="F645" s="22"/>
      <c r="G645" s="22"/>
      <c r="H645" s="22"/>
      <c r="I645" s="22"/>
    </row>
    <row r="646" spans="1:9" ht="15.75" customHeight="1">
      <c r="A646" s="23"/>
      <c r="F646" s="22"/>
      <c r="G646" s="22"/>
      <c r="H646" s="22"/>
      <c r="I646" s="22"/>
    </row>
    <row r="647" spans="1:9" ht="15.75" customHeight="1">
      <c r="A647" s="23"/>
      <c r="F647" s="22"/>
      <c r="G647" s="22"/>
      <c r="H647" s="22"/>
      <c r="I647" s="22"/>
    </row>
    <row r="648" spans="1:9" ht="15.75" customHeight="1">
      <c r="A648" s="23"/>
      <c r="F648" s="22"/>
      <c r="G648" s="22"/>
      <c r="H648" s="22"/>
      <c r="I648" s="22"/>
    </row>
    <row r="649" spans="1:9" ht="15.75" customHeight="1">
      <c r="A649" s="23"/>
      <c r="F649" s="22"/>
      <c r="G649" s="22"/>
      <c r="H649" s="22"/>
      <c r="I649" s="22"/>
    </row>
    <row r="650" spans="1:9" ht="15.75" customHeight="1">
      <c r="A650" s="23"/>
      <c r="F650" s="22"/>
      <c r="G650" s="22"/>
      <c r="H650" s="22"/>
      <c r="I650" s="22"/>
    </row>
    <row r="651" spans="1:9" ht="15.75" customHeight="1">
      <c r="A651" s="23"/>
      <c r="F651" s="22"/>
      <c r="G651" s="22"/>
      <c r="H651" s="22"/>
      <c r="I651" s="22"/>
    </row>
    <row r="652" spans="1:9" ht="15.75" customHeight="1">
      <c r="A652" s="23"/>
      <c r="F652" s="22"/>
      <c r="G652" s="22"/>
      <c r="H652" s="22"/>
      <c r="I652" s="22"/>
    </row>
    <row r="653" spans="1:9" ht="15.75" customHeight="1">
      <c r="A653" s="23"/>
      <c r="F653" s="22"/>
      <c r="G653" s="22"/>
      <c r="H653" s="22"/>
      <c r="I653" s="22"/>
    </row>
    <row r="654" spans="1:9" ht="15.75" customHeight="1">
      <c r="A654" s="23"/>
      <c r="F654" s="22"/>
      <c r="G654" s="22"/>
      <c r="H654" s="22"/>
      <c r="I654" s="22"/>
    </row>
    <row r="655" spans="1:9" ht="15.75" customHeight="1">
      <c r="A655" s="23"/>
      <c r="F655" s="22"/>
      <c r="G655" s="22"/>
      <c r="H655" s="22"/>
      <c r="I655" s="22"/>
    </row>
    <row r="656" spans="1:9" ht="15.75" customHeight="1">
      <c r="A656" s="23"/>
      <c r="F656" s="22"/>
      <c r="G656" s="22"/>
      <c r="H656" s="22"/>
      <c r="I656" s="22"/>
    </row>
    <row r="657" spans="1:9" ht="15.75" customHeight="1">
      <c r="A657" s="23"/>
      <c r="F657" s="22"/>
      <c r="G657" s="22"/>
      <c r="H657" s="22"/>
      <c r="I657" s="22"/>
    </row>
    <row r="658" spans="1:9" ht="15.75" customHeight="1">
      <c r="A658" s="23"/>
      <c r="F658" s="22"/>
      <c r="G658" s="22"/>
      <c r="H658" s="22"/>
      <c r="I658" s="22"/>
    </row>
    <row r="659" spans="1:9" ht="15.75" customHeight="1">
      <c r="A659" s="23"/>
      <c r="F659" s="22"/>
      <c r="G659" s="22"/>
      <c r="H659" s="22"/>
      <c r="I659" s="22"/>
    </row>
    <row r="660" spans="1:9" ht="15.75" customHeight="1">
      <c r="A660" s="23"/>
      <c r="F660" s="22"/>
      <c r="G660" s="22"/>
      <c r="H660" s="22"/>
      <c r="I660" s="22"/>
    </row>
    <row r="661" spans="1:9" ht="15.75" customHeight="1">
      <c r="A661" s="23"/>
      <c r="F661" s="22"/>
      <c r="G661" s="22"/>
      <c r="H661" s="22"/>
      <c r="I661" s="22"/>
    </row>
    <row r="662" spans="1:9" ht="15.75" customHeight="1">
      <c r="A662" s="23"/>
      <c r="F662" s="22"/>
      <c r="G662" s="22"/>
      <c r="H662" s="22"/>
      <c r="I662" s="22"/>
    </row>
    <row r="663" spans="1:9" ht="15.75" customHeight="1">
      <c r="A663" s="23"/>
      <c r="F663" s="22"/>
      <c r="G663" s="22"/>
      <c r="H663" s="22"/>
      <c r="I663" s="22"/>
    </row>
    <row r="664" spans="1:9" ht="15.75" customHeight="1">
      <c r="A664" s="23"/>
      <c r="F664" s="22"/>
      <c r="G664" s="22"/>
      <c r="H664" s="22"/>
      <c r="I664" s="22"/>
    </row>
    <row r="665" spans="1:9" ht="15.75" customHeight="1">
      <c r="A665" s="23"/>
      <c r="F665" s="22"/>
      <c r="G665" s="22"/>
      <c r="H665" s="22"/>
      <c r="I665" s="22"/>
    </row>
    <row r="666" spans="1:9" ht="15.75" customHeight="1">
      <c r="A666" s="23"/>
      <c r="F666" s="22"/>
      <c r="G666" s="22"/>
      <c r="H666" s="22"/>
      <c r="I666" s="22"/>
    </row>
    <row r="667" spans="1:9" ht="15.75" customHeight="1">
      <c r="A667" s="23"/>
      <c r="F667" s="22"/>
      <c r="G667" s="22"/>
      <c r="H667" s="22"/>
      <c r="I667" s="22"/>
    </row>
    <row r="668" spans="1:9" ht="15.75" customHeight="1">
      <c r="A668" s="23"/>
      <c r="F668" s="22"/>
      <c r="G668" s="22"/>
      <c r="H668" s="22"/>
      <c r="I668" s="22"/>
    </row>
    <row r="669" spans="1:9" ht="15.75" customHeight="1">
      <c r="A669" s="23"/>
      <c r="F669" s="22"/>
      <c r="G669" s="22"/>
      <c r="H669" s="22"/>
      <c r="I669" s="22"/>
    </row>
    <row r="670" spans="1:9" ht="15.75" customHeight="1">
      <c r="A670" s="23"/>
      <c r="F670" s="22"/>
      <c r="G670" s="22"/>
      <c r="H670" s="22"/>
      <c r="I670" s="22"/>
    </row>
    <row r="671" spans="1:9" ht="15.75" customHeight="1">
      <c r="A671" s="23"/>
      <c r="F671" s="22"/>
      <c r="G671" s="22"/>
      <c r="H671" s="22"/>
      <c r="I671" s="22"/>
    </row>
    <row r="672" spans="1:9" ht="15.75" customHeight="1">
      <c r="A672" s="23"/>
      <c r="F672" s="22"/>
      <c r="G672" s="22"/>
      <c r="H672" s="22"/>
      <c r="I672" s="22"/>
    </row>
    <row r="673" spans="1:9" ht="15.75" customHeight="1">
      <c r="A673" s="23"/>
      <c r="F673" s="22"/>
      <c r="G673" s="22"/>
      <c r="H673" s="22"/>
      <c r="I673" s="22"/>
    </row>
    <row r="674" spans="1:9" ht="15.75" customHeight="1">
      <c r="A674" s="23"/>
      <c r="F674" s="22"/>
      <c r="G674" s="22"/>
      <c r="H674" s="22"/>
      <c r="I674" s="22"/>
    </row>
    <row r="675" spans="1:9" ht="15.75" customHeight="1">
      <c r="A675" s="23"/>
      <c r="F675" s="22"/>
      <c r="G675" s="22"/>
      <c r="H675" s="22"/>
      <c r="I675" s="22"/>
    </row>
    <row r="676" spans="1:9" ht="15.75" customHeight="1">
      <c r="A676" s="23"/>
      <c r="F676" s="22"/>
      <c r="G676" s="22"/>
      <c r="H676" s="22"/>
      <c r="I676" s="22"/>
    </row>
    <row r="677" spans="1:9" ht="15.75" customHeight="1">
      <c r="A677" s="23"/>
      <c r="F677" s="22"/>
      <c r="G677" s="22"/>
      <c r="H677" s="22"/>
      <c r="I677" s="22"/>
    </row>
    <row r="678" spans="1:9" ht="15.75" customHeight="1">
      <c r="A678" s="23"/>
      <c r="F678" s="22"/>
      <c r="G678" s="22"/>
      <c r="H678" s="22"/>
      <c r="I678" s="22"/>
    </row>
    <row r="679" spans="1:9" ht="15.75" customHeight="1">
      <c r="A679" s="23"/>
      <c r="F679" s="22"/>
      <c r="G679" s="22"/>
      <c r="H679" s="22"/>
      <c r="I679" s="22"/>
    </row>
    <row r="680" spans="1:9" ht="15.75" customHeight="1">
      <c r="A680" s="23"/>
      <c r="F680" s="22"/>
      <c r="G680" s="22"/>
      <c r="H680" s="22"/>
      <c r="I680" s="22"/>
    </row>
    <row r="681" spans="1:9" ht="15.75" customHeight="1">
      <c r="A681" s="23"/>
      <c r="F681" s="22"/>
      <c r="G681" s="22"/>
      <c r="H681" s="22"/>
      <c r="I681" s="22"/>
    </row>
    <row r="682" spans="1:9" ht="15.75" customHeight="1">
      <c r="A682" s="23"/>
      <c r="F682" s="22"/>
      <c r="G682" s="22"/>
      <c r="H682" s="22"/>
      <c r="I682" s="22"/>
    </row>
    <row r="683" spans="1:9" ht="15.75" customHeight="1">
      <c r="A683" s="23"/>
      <c r="F683" s="22"/>
      <c r="G683" s="22"/>
      <c r="H683" s="22"/>
      <c r="I683" s="22"/>
    </row>
    <row r="684" spans="1:9" ht="15.75" customHeight="1">
      <c r="A684" s="23"/>
      <c r="F684" s="22"/>
      <c r="G684" s="22"/>
      <c r="H684" s="22"/>
      <c r="I684" s="22"/>
    </row>
    <row r="685" spans="1:9" ht="15.75" customHeight="1">
      <c r="A685" s="23"/>
      <c r="F685" s="22"/>
      <c r="G685" s="22"/>
      <c r="H685" s="22"/>
      <c r="I685" s="22"/>
    </row>
    <row r="686" spans="1:9" ht="15.75" customHeight="1">
      <c r="A686" s="23"/>
      <c r="F686" s="22"/>
      <c r="G686" s="22"/>
      <c r="H686" s="22"/>
      <c r="I686" s="22"/>
    </row>
    <row r="687" spans="1:9" ht="15.75" customHeight="1">
      <c r="A687" s="23"/>
      <c r="F687" s="22"/>
      <c r="G687" s="22"/>
      <c r="H687" s="22"/>
      <c r="I687" s="22"/>
    </row>
    <row r="688" spans="1:9" ht="15.75" customHeight="1">
      <c r="A688" s="23"/>
      <c r="F688" s="22"/>
      <c r="G688" s="22"/>
      <c r="H688" s="22"/>
      <c r="I688" s="22"/>
    </row>
    <row r="689" spans="1:9" ht="15.75" customHeight="1">
      <c r="A689" s="23"/>
      <c r="F689" s="22"/>
      <c r="G689" s="22"/>
      <c r="H689" s="22"/>
      <c r="I689" s="22"/>
    </row>
    <row r="690" spans="1:9" ht="15.75" customHeight="1">
      <c r="A690" s="23"/>
      <c r="F690" s="22"/>
      <c r="G690" s="22"/>
      <c r="H690" s="22"/>
      <c r="I690" s="22"/>
    </row>
    <row r="691" spans="1:9" ht="15.75" customHeight="1">
      <c r="A691" s="23"/>
      <c r="F691" s="22"/>
      <c r="G691" s="22"/>
      <c r="H691" s="22"/>
      <c r="I691" s="22"/>
    </row>
    <row r="692" spans="1:9" ht="15.75" customHeight="1">
      <c r="A692" s="23"/>
      <c r="F692" s="22"/>
      <c r="G692" s="22"/>
      <c r="H692" s="22"/>
      <c r="I692" s="22"/>
    </row>
    <row r="693" spans="1:9" ht="15.75" customHeight="1">
      <c r="A693" s="23"/>
      <c r="F693" s="22"/>
      <c r="G693" s="22"/>
      <c r="H693" s="22"/>
      <c r="I693" s="22"/>
    </row>
    <row r="694" spans="1:9" ht="15.75" customHeight="1">
      <c r="A694" s="23"/>
      <c r="F694" s="22"/>
      <c r="G694" s="22"/>
      <c r="H694" s="22"/>
      <c r="I694" s="22"/>
    </row>
    <row r="695" spans="1:9" ht="15.75" customHeight="1">
      <c r="A695" s="23"/>
      <c r="F695" s="22"/>
      <c r="G695" s="22"/>
      <c r="H695" s="22"/>
      <c r="I695" s="22"/>
    </row>
    <row r="696" spans="1:9" ht="15.75" customHeight="1">
      <c r="A696" s="23"/>
      <c r="F696" s="22"/>
      <c r="G696" s="22"/>
      <c r="H696" s="22"/>
      <c r="I696" s="22"/>
    </row>
    <row r="697" spans="1:9" ht="15.75" customHeight="1">
      <c r="A697" s="23"/>
      <c r="F697" s="22"/>
      <c r="G697" s="22"/>
      <c r="H697" s="22"/>
      <c r="I697" s="22"/>
    </row>
    <row r="698" spans="1:9" ht="15.75" customHeight="1">
      <c r="A698" s="23"/>
      <c r="F698" s="22"/>
      <c r="G698" s="22"/>
      <c r="H698" s="22"/>
      <c r="I698" s="22"/>
    </row>
    <row r="699" spans="1:9" ht="15.75" customHeight="1">
      <c r="A699" s="23"/>
      <c r="F699" s="22"/>
      <c r="G699" s="22"/>
      <c r="H699" s="22"/>
      <c r="I699" s="22"/>
    </row>
    <row r="700" spans="1:9" ht="15.75" customHeight="1">
      <c r="A700" s="23"/>
      <c r="F700" s="22"/>
      <c r="G700" s="22"/>
      <c r="H700" s="22"/>
      <c r="I700" s="22"/>
    </row>
    <row r="701" spans="1:9" ht="15.75" customHeight="1">
      <c r="A701" s="23"/>
      <c r="F701" s="22"/>
      <c r="G701" s="22"/>
      <c r="H701" s="22"/>
      <c r="I701" s="22"/>
    </row>
    <row r="702" spans="1:9" ht="15.75" customHeight="1">
      <c r="A702" s="23"/>
      <c r="F702" s="22"/>
      <c r="G702" s="22"/>
      <c r="H702" s="22"/>
      <c r="I702" s="22"/>
    </row>
    <row r="703" spans="1:9" ht="15.75" customHeight="1">
      <c r="A703" s="23"/>
      <c r="F703" s="22"/>
      <c r="G703" s="22"/>
      <c r="H703" s="22"/>
      <c r="I703" s="22"/>
    </row>
    <row r="704" spans="1:9" ht="15.75" customHeight="1">
      <c r="A704" s="23"/>
      <c r="F704" s="22"/>
      <c r="G704" s="22"/>
      <c r="H704" s="22"/>
      <c r="I704" s="22"/>
    </row>
    <row r="705" spans="1:9" ht="15.75" customHeight="1">
      <c r="A705" s="23"/>
      <c r="F705" s="22"/>
      <c r="G705" s="22"/>
      <c r="H705" s="22"/>
      <c r="I705" s="22"/>
    </row>
    <row r="706" spans="1:9" ht="15.75" customHeight="1">
      <c r="A706" s="23"/>
      <c r="F706" s="22"/>
      <c r="G706" s="22"/>
      <c r="H706" s="22"/>
      <c r="I706" s="22"/>
    </row>
    <row r="707" spans="1:9" ht="15.75" customHeight="1">
      <c r="A707" s="23"/>
      <c r="F707" s="22"/>
      <c r="G707" s="22"/>
      <c r="H707" s="22"/>
      <c r="I707" s="22"/>
    </row>
    <row r="708" spans="1:9" ht="15.75" customHeight="1">
      <c r="A708" s="23"/>
      <c r="F708" s="22"/>
      <c r="G708" s="22"/>
      <c r="H708" s="22"/>
      <c r="I708" s="22"/>
    </row>
    <row r="709" spans="1:9" ht="15.75" customHeight="1">
      <c r="A709" s="23"/>
      <c r="F709" s="22"/>
      <c r="G709" s="22"/>
      <c r="H709" s="22"/>
      <c r="I709" s="22"/>
    </row>
    <row r="710" spans="1:9" ht="15.75" customHeight="1">
      <c r="A710" s="23"/>
      <c r="F710" s="22"/>
      <c r="G710" s="22"/>
      <c r="H710" s="22"/>
      <c r="I710" s="22"/>
    </row>
    <row r="711" spans="1:9" ht="15.75" customHeight="1">
      <c r="A711" s="23"/>
      <c r="F711" s="22"/>
      <c r="G711" s="22"/>
      <c r="H711" s="22"/>
      <c r="I711" s="22"/>
    </row>
    <row r="712" spans="1:9" ht="15.75" customHeight="1">
      <c r="A712" s="23"/>
      <c r="F712" s="22"/>
      <c r="G712" s="22"/>
      <c r="H712" s="22"/>
      <c r="I712" s="22"/>
    </row>
    <row r="713" spans="1:9" ht="15.75" customHeight="1">
      <c r="A713" s="23"/>
      <c r="F713" s="22"/>
      <c r="G713" s="22"/>
      <c r="H713" s="22"/>
      <c r="I713" s="22"/>
    </row>
    <row r="714" spans="1:9" ht="15.75" customHeight="1">
      <c r="A714" s="23"/>
      <c r="F714" s="22"/>
      <c r="G714" s="22"/>
      <c r="H714" s="22"/>
      <c r="I714" s="22"/>
    </row>
    <row r="715" spans="1:9" ht="15.75" customHeight="1">
      <c r="A715" s="23"/>
      <c r="F715" s="22"/>
      <c r="G715" s="22"/>
      <c r="H715" s="22"/>
      <c r="I715" s="22"/>
    </row>
    <row r="716" spans="1:9" ht="15.75" customHeight="1">
      <c r="A716" s="23"/>
      <c r="F716" s="22"/>
      <c r="G716" s="22"/>
      <c r="H716" s="22"/>
      <c r="I716" s="22"/>
    </row>
    <row r="717" spans="1:9" ht="15.75" customHeight="1">
      <c r="A717" s="23"/>
      <c r="F717" s="22"/>
      <c r="G717" s="22"/>
      <c r="H717" s="22"/>
      <c r="I717" s="22"/>
    </row>
    <row r="718" spans="1:9" ht="15.75" customHeight="1">
      <c r="A718" s="23"/>
      <c r="F718" s="22"/>
      <c r="G718" s="22"/>
      <c r="H718" s="22"/>
      <c r="I718" s="22"/>
    </row>
    <row r="719" spans="1:9" ht="15.75" customHeight="1">
      <c r="A719" s="23"/>
      <c r="F719" s="22"/>
      <c r="G719" s="22"/>
      <c r="H719" s="22"/>
      <c r="I719" s="22"/>
    </row>
    <row r="720" spans="1:9" ht="15.75" customHeight="1">
      <c r="A720" s="23"/>
      <c r="F720" s="22"/>
      <c r="G720" s="22"/>
      <c r="H720" s="22"/>
      <c r="I720" s="22"/>
    </row>
    <row r="721" spans="1:9" ht="15.75" customHeight="1">
      <c r="A721" s="23"/>
      <c r="F721" s="22"/>
      <c r="G721" s="22"/>
      <c r="H721" s="22"/>
      <c r="I721" s="22"/>
    </row>
    <row r="722" spans="1:9" ht="15.75" customHeight="1">
      <c r="A722" s="23"/>
      <c r="F722" s="22"/>
      <c r="G722" s="22"/>
      <c r="H722" s="22"/>
      <c r="I722" s="22"/>
    </row>
    <row r="723" spans="1:9" ht="15.75" customHeight="1">
      <c r="A723" s="23"/>
      <c r="F723" s="22"/>
      <c r="G723" s="22"/>
      <c r="H723" s="22"/>
      <c r="I723" s="22"/>
    </row>
    <row r="724" spans="1:9" ht="15.75" customHeight="1">
      <c r="A724" s="23"/>
      <c r="F724" s="22"/>
      <c r="G724" s="22"/>
      <c r="H724" s="22"/>
      <c r="I724" s="22"/>
    </row>
    <row r="725" spans="1:9" ht="15.75" customHeight="1">
      <c r="A725" s="23"/>
      <c r="F725" s="22"/>
      <c r="G725" s="22"/>
      <c r="H725" s="22"/>
      <c r="I725" s="22"/>
    </row>
    <row r="726" spans="1:9" ht="15.75" customHeight="1">
      <c r="A726" s="23"/>
      <c r="F726" s="22"/>
      <c r="G726" s="22"/>
      <c r="H726" s="22"/>
      <c r="I726" s="22"/>
    </row>
    <row r="727" spans="1:9" ht="15.75" customHeight="1">
      <c r="A727" s="23"/>
      <c r="F727" s="22"/>
      <c r="G727" s="22"/>
      <c r="H727" s="22"/>
      <c r="I727" s="22"/>
    </row>
    <row r="728" spans="1:9" ht="15.75" customHeight="1">
      <c r="A728" s="23"/>
      <c r="F728" s="22"/>
      <c r="G728" s="22"/>
      <c r="H728" s="22"/>
      <c r="I728" s="22"/>
    </row>
    <row r="729" spans="1:9" ht="15.75" customHeight="1">
      <c r="A729" s="23"/>
      <c r="F729" s="22"/>
      <c r="G729" s="22"/>
      <c r="H729" s="22"/>
      <c r="I729" s="22"/>
    </row>
    <row r="730" spans="1:9" ht="15.75" customHeight="1">
      <c r="A730" s="23"/>
      <c r="F730" s="22"/>
      <c r="G730" s="22"/>
      <c r="H730" s="22"/>
      <c r="I730" s="22"/>
    </row>
    <row r="731" spans="1:9" ht="15.75" customHeight="1">
      <c r="A731" s="23"/>
      <c r="F731" s="22"/>
      <c r="G731" s="22"/>
      <c r="H731" s="22"/>
      <c r="I731" s="22"/>
    </row>
    <row r="732" spans="1:9" ht="15.75" customHeight="1">
      <c r="A732" s="23"/>
      <c r="F732" s="22"/>
      <c r="G732" s="22"/>
      <c r="H732" s="22"/>
      <c r="I732" s="22"/>
    </row>
    <row r="733" spans="1:9" ht="15.75" customHeight="1">
      <c r="A733" s="23"/>
      <c r="F733" s="22"/>
      <c r="G733" s="22"/>
      <c r="H733" s="22"/>
      <c r="I733" s="22"/>
    </row>
    <row r="734" spans="1:9" ht="15.75" customHeight="1">
      <c r="A734" s="23"/>
      <c r="F734" s="22"/>
      <c r="G734" s="22"/>
      <c r="H734" s="22"/>
      <c r="I734" s="22"/>
    </row>
    <row r="735" spans="1:9" ht="15.75" customHeight="1">
      <c r="A735" s="23"/>
      <c r="F735" s="22"/>
      <c r="G735" s="22"/>
      <c r="H735" s="22"/>
      <c r="I735" s="22"/>
    </row>
    <row r="736" spans="1:9" ht="15.75" customHeight="1">
      <c r="A736" s="23"/>
      <c r="F736" s="22"/>
      <c r="G736" s="22"/>
      <c r="H736" s="22"/>
      <c r="I736" s="22"/>
    </row>
    <row r="737" spans="1:9" ht="15.75" customHeight="1">
      <c r="A737" s="23"/>
      <c r="F737" s="22"/>
      <c r="G737" s="22"/>
      <c r="H737" s="22"/>
      <c r="I737" s="22"/>
    </row>
    <row r="738" spans="1:9" ht="15.75" customHeight="1">
      <c r="A738" s="23"/>
      <c r="F738" s="22"/>
      <c r="G738" s="22"/>
      <c r="H738" s="22"/>
      <c r="I738" s="22"/>
    </row>
    <row r="739" spans="1:9" ht="15.75" customHeight="1">
      <c r="A739" s="23"/>
      <c r="F739" s="22"/>
      <c r="G739" s="22"/>
      <c r="H739" s="22"/>
      <c r="I739" s="22"/>
    </row>
    <row r="740" spans="1:9" ht="15.75" customHeight="1">
      <c r="A740" s="23"/>
      <c r="F740" s="22"/>
      <c r="G740" s="22"/>
      <c r="H740" s="22"/>
      <c r="I740" s="22"/>
    </row>
    <row r="741" spans="1:9" ht="15.75" customHeight="1">
      <c r="A741" s="23"/>
      <c r="F741" s="22"/>
      <c r="G741" s="22"/>
      <c r="H741" s="22"/>
      <c r="I741" s="22"/>
    </row>
    <row r="742" spans="1:9" ht="15.75" customHeight="1">
      <c r="A742" s="23"/>
      <c r="F742" s="22"/>
      <c r="G742" s="22"/>
      <c r="H742" s="22"/>
      <c r="I742" s="22"/>
    </row>
    <row r="743" spans="1:9" ht="15.75" customHeight="1">
      <c r="A743" s="23"/>
      <c r="F743" s="22"/>
      <c r="G743" s="22"/>
      <c r="H743" s="22"/>
      <c r="I743" s="22"/>
    </row>
    <row r="744" spans="1:9" ht="15.75" customHeight="1">
      <c r="A744" s="23"/>
      <c r="F744" s="22"/>
      <c r="G744" s="22"/>
      <c r="H744" s="22"/>
      <c r="I744" s="22"/>
    </row>
    <row r="745" spans="1:9" ht="15.75" customHeight="1">
      <c r="A745" s="23"/>
      <c r="F745" s="22"/>
      <c r="G745" s="22"/>
      <c r="H745" s="22"/>
      <c r="I745" s="22"/>
    </row>
    <row r="746" spans="1:9" ht="15.75" customHeight="1">
      <c r="A746" s="23"/>
      <c r="F746" s="22"/>
      <c r="G746" s="22"/>
      <c r="H746" s="22"/>
      <c r="I746" s="22"/>
    </row>
    <row r="747" spans="1:9" ht="15.75" customHeight="1">
      <c r="A747" s="23"/>
      <c r="F747" s="22"/>
      <c r="G747" s="22"/>
      <c r="H747" s="22"/>
      <c r="I747" s="22"/>
    </row>
    <row r="748" spans="1:9" ht="15.75" customHeight="1">
      <c r="A748" s="23"/>
      <c r="F748" s="22"/>
      <c r="G748" s="22"/>
      <c r="H748" s="22"/>
      <c r="I748" s="22"/>
    </row>
    <row r="749" spans="1:9" ht="15.75" customHeight="1">
      <c r="A749" s="23"/>
      <c r="F749" s="22"/>
      <c r="G749" s="22"/>
      <c r="H749" s="22"/>
      <c r="I749" s="22"/>
    </row>
    <row r="750" spans="1:9" ht="15.75" customHeight="1">
      <c r="A750" s="23"/>
      <c r="F750" s="22"/>
      <c r="G750" s="22"/>
      <c r="H750" s="22"/>
      <c r="I750" s="22"/>
    </row>
    <row r="751" spans="1:9" ht="15.75" customHeight="1">
      <c r="A751" s="23"/>
      <c r="F751" s="22"/>
      <c r="G751" s="22"/>
      <c r="H751" s="22"/>
      <c r="I751" s="22"/>
    </row>
    <row r="752" spans="1:9" ht="15.75" customHeight="1">
      <c r="A752" s="23"/>
      <c r="F752" s="22"/>
      <c r="G752" s="22"/>
      <c r="H752" s="22"/>
      <c r="I752" s="22"/>
    </row>
    <row r="753" spans="1:9" ht="15.75" customHeight="1">
      <c r="A753" s="23"/>
      <c r="F753" s="22"/>
      <c r="G753" s="22"/>
      <c r="H753" s="22"/>
      <c r="I753" s="22"/>
    </row>
    <row r="754" spans="1:9" ht="15.75" customHeight="1">
      <c r="A754" s="23"/>
      <c r="F754" s="22"/>
      <c r="G754" s="22"/>
      <c r="H754" s="22"/>
      <c r="I754" s="22"/>
    </row>
    <row r="755" spans="1:9" ht="15.75" customHeight="1">
      <c r="A755" s="23"/>
      <c r="F755" s="22"/>
      <c r="G755" s="22"/>
      <c r="H755" s="22"/>
      <c r="I755" s="22"/>
    </row>
    <row r="756" spans="1:9" ht="15.75" customHeight="1">
      <c r="A756" s="23"/>
      <c r="F756" s="22"/>
      <c r="G756" s="22"/>
      <c r="H756" s="22"/>
      <c r="I756" s="22"/>
    </row>
    <row r="757" spans="1:9" ht="15.75" customHeight="1">
      <c r="A757" s="23"/>
      <c r="F757" s="22"/>
      <c r="G757" s="22"/>
      <c r="H757" s="22"/>
      <c r="I757" s="22"/>
    </row>
    <row r="758" spans="1:9" ht="15.75" customHeight="1">
      <c r="A758" s="23"/>
      <c r="F758" s="22"/>
      <c r="G758" s="22"/>
      <c r="H758" s="22"/>
      <c r="I758" s="22"/>
    </row>
    <row r="759" spans="1:9" ht="15.75" customHeight="1">
      <c r="A759" s="23"/>
      <c r="F759" s="22"/>
      <c r="G759" s="22"/>
      <c r="H759" s="22"/>
      <c r="I759" s="22"/>
    </row>
    <row r="760" spans="1:9" ht="15.75" customHeight="1">
      <c r="A760" s="23"/>
      <c r="F760" s="22"/>
      <c r="G760" s="22"/>
      <c r="H760" s="22"/>
      <c r="I760" s="22"/>
    </row>
    <row r="761" spans="1:9" ht="15.75" customHeight="1">
      <c r="A761" s="23"/>
      <c r="F761" s="22"/>
      <c r="G761" s="22"/>
      <c r="H761" s="22"/>
      <c r="I761" s="22"/>
    </row>
    <row r="762" spans="1:9" ht="15.75" customHeight="1">
      <c r="A762" s="23"/>
      <c r="F762" s="22"/>
      <c r="G762" s="22"/>
      <c r="H762" s="22"/>
      <c r="I762" s="22"/>
    </row>
    <row r="763" spans="1:9" ht="15.75" customHeight="1">
      <c r="A763" s="23"/>
      <c r="F763" s="22"/>
      <c r="G763" s="22"/>
      <c r="H763" s="22"/>
      <c r="I763" s="22"/>
    </row>
    <row r="764" spans="1:9" ht="15.75" customHeight="1">
      <c r="A764" s="23"/>
      <c r="F764" s="22"/>
      <c r="G764" s="22"/>
      <c r="H764" s="22"/>
      <c r="I764" s="22"/>
    </row>
    <row r="765" spans="1:9" ht="15.75" customHeight="1">
      <c r="A765" s="23"/>
      <c r="F765" s="22"/>
      <c r="G765" s="22"/>
      <c r="H765" s="22"/>
      <c r="I765" s="22"/>
    </row>
    <row r="766" spans="1:9" ht="15.75" customHeight="1">
      <c r="A766" s="23"/>
      <c r="F766" s="22"/>
      <c r="G766" s="22"/>
      <c r="H766" s="22"/>
      <c r="I766" s="22"/>
    </row>
    <row r="767" spans="1:9" ht="15.75" customHeight="1">
      <c r="A767" s="23"/>
      <c r="F767" s="22"/>
      <c r="G767" s="22"/>
      <c r="H767" s="22"/>
      <c r="I767" s="22"/>
    </row>
    <row r="768" spans="1:9" ht="15.75" customHeight="1">
      <c r="A768" s="23"/>
      <c r="F768" s="22"/>
      <c r="G768" s="22"/>
      <c r="H768" s="22"/>
      <c r="I768" s="22"/>
    </row>
    <row r="769" spans="1:9" ht="15.75" customHeight="1">
      <c r="A769" s="23"/>
      <c r="F769" s="22"/>
      <c r="G769" s="22"/>
      <c r="H769" s="22"/>
      <c r="I769" s="22"/>
    </row>
    <row r="770" spans="1:9" ht="15.75" customHeight="1">
      <c r="A770" s="23"/>
      <c r="F770" s="22"/>
      <c r="G770" s="22"/>
      <c r="H770" s="22"/>
      <c r="I770" s="22"/>
    </row>
    <row r="771" spans="1:9" ht="15.75" customHeight="1">
      <c r="A771" s="23"/>
      <c r="F771" s="22"/>
      <c r="G771" s="22"/>
      <c r="H771" s="22"/>
      <c r="I771" s="22"/>
    </row>
    <row r="772" spans="1:9" ht="15.75" customHeight="1">
      <c r="A772" s="23"/>
      <c r="F772" s="22"/>
      <c r="G772" s="22"/>
      <c r="H772" s="22"/>
      <c r="I772" s="22"/>
    </row>
    <row r="773" spans="1:9" ht="15.75" customHeight="1">
      <c r="A773" s="23"/>
      <c r="F773" s="22"/>
      <c r="G773" s="22"/>
      <c r="H773" s="22"/>
      <c r="I773" s="22"/>
    </row>
    <row r="774" spans="1:9" ht="15.75" customHeight="1">
      <c r="A774" s="23"/>
      <c r="F774" s="22"/>
      <c r="G774" s="22"/>
      <c r="H774" s="22"/>
      <c r="I774" s="22"/>
    </row>
    <row r="775" spans="1:9" ht="15.75" customHeight="1">
      <c r="A775" s="23"/>
      <c r="F775" s="22"/>
      <c r="G775" s="22"/>
      <c r="H775" s="22"/>
      <c r="I775" s="22"/>
    </row>
    <row r="776" spans="1:9" ht="15.75" customHeight="1">
      <c r="A776" s="23"/>
      <c r="F776" s="22"/>
      <c r="G776" s="22"/>
      <c r="H776" s="22"/>
      <c r="I776" s="22"/>
    </row>
    <row r="777" spans="1:9" ht="15.75" customHeight="1">
      <c r="A777" s="23"/>
      <c r="F777" s="22"/>
      <c r="G777" s="22"/>
      <c r="H777" s="22"/>
      <c r="I777" s="22"/>
    </row>
    <row r="778" spans="1:9" ht="15.75" customHeight="1">
      <c r="A778" s="23"/>
      <c r="F778" s="22"/>
      <c r="G778" s="22"/>
      <c r="H778" s="22"/>
      <c r="I778" s="22"/>
    </row>
    <row r="779" spans="1:9" ht="15.75" customHeight="1">
      <c r="A779" s="23"/>
      <c r="F779" s="22"/>
      <c r="G779" s="22"/>
      <c r="H779" s="22"/>
      <c r="I779" s="22"/>
    </row>
    <row r="780" spans="1:9" ht="15.75" customHeight="1">
      <c r="A780" s="23"/>
      <c r="F780" s="22"/>
      <c r="G780" s="22"/>
      <c r="H780" s="22"/>
      <c r="I780" s="22"/>
    </row>
    <row r="781" spans="1:9" ht="15.75" customHeight="1">
      <c r="A781" s="23"/>
      <c r="F781" s="22"/>
      <c r="G781" s="22"/>
      <c r="H781" s="22"/>
      <c r="I781" s="22"/>
    </row>
    <row r="782" spans="1:9" ht="15.75" customHeight="1">
      <c r="A782" s="23"/>
      <c r="F782" s="22"/>
      <c r="G782" s="22"/>
      <c r="H782" s="22"/>
      <c r="I782" s="22"/>
    </row>
    <row r="783" spans="1:9" ht="15.75" customHeight="1">
      <c r="A783" s="23"/>
      <c r="F783" s="22"/>
      <c r="G783" s="22"/>
      <c r="H783" s="22"/>
      <c r="I783" s="22"/>
    </row>
    <row r="784" spans="1:9" ht="15.75" customHeight="1">
      <c r="A784" s="23"/>
      <c r="F784" s="22"/>
      <c r="G784" s="22"/>
      <c r="H784" s="22"/>
      <c r="I784" s="22"/>
    </row>
    <row r="785" spans="1:9" ht="15.75" customHeight="1">
      <c r="A785" s="23"/>
      <c r="F785" s="22"/>
      <c r="G785" s="22"/>
      <c r="H785" s="22"/>
      <c r="I785" s="22"/>
    </row>
    <row r="786" spans="1:9" ht="15.75" customHeight="1">
      <c r="A786" s="23"/>
      <c r="F786" s="22"/>
      <c r="G786" s="22"/>
      <c r="H786" s="22"/>
      <c r="I786" s="22"/>
    </row>
    <row r="787" spans="1:9" ht="15.75" customHeight="1">
      <c r="A787" s="23"/>
      <c r="F787" s="22"/>
      <c r="G787" s="22"/>
      <c r="H787" s="22"/>
      <c r="I787" s="22"/>
    </row>
    <row r="788" spans="1:9" ht="15.75" customHeight="1">
      <c r="A788" s="23"/>
      <c r="F788" s="22"/>
      <c r="G788" s="22"/>
      <c r="H788" s="22"/>
      <c r="I788" s="22"/>
    </row>
    <row r="789" spans="1:9" ht="15.75" customHeight="1">
      <c r="A789" s="23"/>
      <c r="F789" s="22"/>
      <c r="G789" s="22"/>
      <c r="H789" s="22"/>
      <c r="I789" s="22"/>
    </row>
    <row r="790" spans="1:9" ht="15.75" customHeight="1">
      <c r="A790" s="23"/>
      <c r="F790" s="22"/>
      <c r="G790" s="22"/>
      <c r="H790" s="22"/>
      <c r="I790" s="22"/>
    </row>
    <row r="791" spans="1:9" ht="15.75" customHeight="1">
      <c r="A791" s="23"/>
      <c r="F791" s="22"/>
      <c r="G791" s="22"/>
      <c r="H791" s="22"/>
      <c r="I791" s="22"/>
    </row>
    <row r="792" spans="1:9" ht="15.75" customHeight="1">
      <c r="A792" s="23"/>
      <c r="F792" s="22"/>
      <c r="G792" s="22"/>
      <c r="H792" s="22"/>
      <c r="I792" s="22"/>
    </row>
    <row r="793" spans="1:9" ht="15.75" customHeight="1">
      <c r="A793" s="23"/>
      <c r="F793" s="22"/>
      <c r="G793" s="22"/>
      <c r="H793" s="22"/>
      <c r="I793" s="22"/>
    </row>
    <row r="794" spans="1:9" ht="15.75" customHeight="1">
      <c r="A794" s="23"/>
      <c r="F794" s="22"/>
      <c r="G794" s="22"/>
      <c r="H794" s="22"/>
      <c r="I794" s="22"/>
    </row>
    <row r="795" spans="1:9" ht="15.75" customHeight="1">
      <c r="A795" s="23"/>
      <c r="F795" s="22"/>
      <c r="G795" s="22"/>
      <c r="H795" s="22"/>
      <c r="I795" s="22"/>
    </row>
    <row r="796" spans="1:9" ht="15.75" customHeight="1">
      <c r="A796" s="23"/>
      <c r="F796" s="22"/>
      <c r="G796" s="22"/>
      <c r="H796" s="22"/>
      <c r="I796" s="22"/>
    </row>
    <row r="797" spans="1:9" ht="15.75" customHeight="1">
      <c r="A797" s="23"/>
      <c r="F797" s="22"/>
      <c r="G797" s="22"/>
      <c r="H797" s="22"/>
      <c r="I797" s="22"/>
    </row>
    <row r="798" spans="1:9" ht="15.75" customHeight="1">
      <c r="A798" s="23"/>
      <c r="F798" s="22"/>
      <c r="G798" s="22"/>
      <c r="H798" s="22"/>
      <c r="I798" s="22"/>
    </row>
    <row r="799" spans="1:9" ht="15.75" customHeight="1">
      <c r="A799" s="23"/>
      <c r="F799" s="22"/>
      <c r="G799" s="22"/>
      <c r="H799" s="22"/>
      <c r="I799" s="22"/>
    </row>
    <row r="800" spans="1:9" ht="15.75" customHeight="1">
      <c r="A800" s="23"/>
      <c r="F800" s="22"/>
      <c r="G800" s="22"/>
      <c r="H800" s="22"/>
      <c r="I800" s="22"/>
    </row>
    <row r="801" spans="1:9" ht="15.75" customHeight="1">
      <c r="A801" s="23"/>
      <c r="F801" s="22"/>
      <c r="G801" s="22"/>
      <c r="H801" s="22"/>
      <c r="I801" s="22"/>
    </row>
    <row r="802" spans="1:9" ht="15.75" customHeight="1">
      <c r="A802" s="23"/>
      <c r="F802" s="22"/>
      <c r="G802" s="22"/>
      <c r="H802" s="22"/>
      <c r="I802" s="22"/>
    </row>
    <row r="803" spans="1:9" ht="15.75" customHeight="1">
      <c r="A803" s="23"/>
      <c r="F803" s="22"/>
      <c r="G803" s="22"/>
      <c r="H803" s="22"/>
      <c r="I803" s="22"/>
    </row>
    <row r="804" spans="1:9" ht="15.75" customHeight="1">
      <c r="A804" s="23"/>
      <c r="F804" s="22"/>
      <c r="G804" s="22"/>
      <c r="H804" s="22"/>
      <c r="I804" s="22"/>
    </row>
    <row r="805" spans="1:9" ht="15.75" customHeight="1">
      <c r="A805" s="23"/>
      <c r="F805" s="22"/>
      <c r="G805" s="22"/>
      <c r="H805" s="22"/>
      <c r="I805" s="22"/>
    </row>
    <row r="806" spans="1:9" ht="15.75" customHeight="1">
      <c r="A806" s="23"/>
      <c r="F806" s="22"/>
      <c r="G806" s="22"/>
      <c r="H806" s="22"/>
      <c r="I806" s="22"/>
    </row>
    <row r="807" spans="1:9" ht="15.75" customHeight="1">
      <c r="A807" s="23"/>
      <c r="F807" s="22"/>
      <c r="G807" s="22"/>
      <c r="H807" s="22"/>
      <c r="I807" s="22"/>
    </row>
    <row r="808" spans="1:9" ht="15.75" customHeight="1">
      <c r="A808" s="23"/>
      <c r="F808" s="22"/>
      <c r="G808" s="22"/>
      <c r="H808" s="22"/>
      <c r="I808" s="22"/>
    </row>
    <row r="809" spans="1:9" ht="15.75" customHeight="1">
      <c r="A809" s="23"/>
      <c r="F809" s="22"/>
      <c r="G809" s="22"/>
      <c r="H809" s="22"/>
      <c r="I809" s="22"/>
    </row>
    <row r="810" spans="1:9" ht="15.75" customHeight="1">
      <c r="A810" s="23"/>
      <c r="F810" s="22"/>
      <c r="G810" s="22"/>
      <c r="H810" s="22"/>
      <c r="I810" s="22"/>
    </row>
    <row r="811" spans="1:9" ht="15.75" customHeight="1">
      <c r="A811" s="23"/>
      <c r="F811" s="22"/>
      <c r="G811" s="22"/>
      <c r="H811" s="22"/>
      <c r="I811" s="22"/>
    </row>
    <row r="812" spans="1:9" ht="15.75" customHeight="1">
      <c r="A812" s="23"/>
      <c r="F812" s="22"/>
      <c r="G812" s="22"/>
      <c r="H812" s="22"/>
      <c r="I812" s="22"/>
    </row>
    <row r="813" spans="1:9" ht="15.75" customHeight="1">
      <c r="A813" s="23"/>
      <c r="F813" s="22"/>
      <c r="G813" s="22"/>
      <c r="H813" s="22"/>
      <c r="I813" s="22"/>
    </row>
    <row r="814" spans="1:9" ht="15.75" customHeight="1">
      <c r="A814" s="23"/>
      <c r="F814" s="22"/>
      <c r="G814" s="22"/>
      <c r="H814" s="22"/>
      <c r="I814" s="22"/>
    </row>
    <row r="815" spans="1:9" ht="15.75" customHeight="1">
      <c r="A815" s="23"/>
      <c r="F815" s="22"/>
      <c r="G815" s="22"/>
      <c r="H815" s="22"/>
      <c r="I815" s="22"/>
    </row>
    <row r="816" spans="1:9" ht="15.75" customHeight="1">
      <c r="A816" s="23"/>
      <c r="F816" s="22"/>
      <c r="G816" s="22"/>
      <c r="H816" s="22"/>
      <c r="I816" s="22"/>
    </row>
    <row r="817" spans="1:9" ht="15.75" customHeight="1">
      <c r="A817" s="23"/>
      <c r="F817" s="22"/>
      <c r="G817" s="22"/>
      <c r="H817" s="22"/>
      <c r="I817" s="22"/>
    </row>
    <row r="818" spans="1:9" ht="15.75" customHeight="1">
      <c r="A818" s="23"/>
      <c r="F818" s="22"/>
      <c r="G818" s="22"/>
      <c r="H818" s="22"/>
      <c r="I818" s="22"/>
    </row>
    <row r="819" spans="1:9" ht="15.75" customHeight="1">
      <c r="A819" s="23"/>
      <c r="F819" s="22"/>
      <c r="G819" s="22"/>
      <c r="H819" s="22"/>
      <c r="I819" s="22"/>
    </row>
    <row r="820" spans="1:9" ht="15.75" customHeight="1">
      <c r="A820" s="23"/>
      <c r="F820" s="22"/>
      <c r="G820" s="22"/>
      <c r="H820" s="22"/>
      <c r="I820" s="22"/>
    </row>
    <row r="821" spans="1:9" ht="15.75" customHeight="1">
      <c r="A821" s="23"/>
      <c r="F821" s="22"/>
      <c r="G821" s="22"/>
      <c r="H821" s="22"/>
      <c r="I821" s="22"/>
    </row>
    <row r="822" spans="1:9" ht="15.75" customHeight="1">
      <c r="A822" s="23"/>
      <c r="F822" s="22"/>
      <c r="G822" s="22"/>
      <c r="H822" s="22"/>
      <c r="I822" s="22"/>
    </row>
    <row r="823" spans="1:9" ht="15.75" customHeight="1">
      <c r="A823" s="23"/>
      <c r="F823" s="22"/>
      <c r="G823" s="22"/>
      <c r="H823" s="22"/>
      <c r="I823" s="22"/>
    </row>
    <row r="824" spans="1:9" ht="15.75" customHeight="1">
      <c r="A824" s="23"/>
      <c r="F824" s="22"/>
      <c r="G824" s="22"/>
      <c r="H824" s="22"/>
      <c r="I824" s="22"/>
    </row>
    <row r="825" spans="1:9" ht="15.75" customHeight="1">
      <c r="A825" s="23"/>
      <c r="F825" s="22"/>
      <c r="G825" s="22"/>
      <c r="H825" s="22"/>
      <c r="I825" s="22"/>
    </row>
    <row r="826" spans="1:9" ht="15.75" customHeight="1">
      <c r="A826" s="23"/>
      <c r="F826" s="22"/>
      <c r="G826" s="22"/>
      <c r="H826" s="22"/>
      <c r="I826" s="22"/>
    </row>
    <row r="827" spans="1:9" ht="15.75" customHeight="1">
      <c r="A827" s="23"/>
      <c r="F827" s="22"/>
      <c r="G827" s="22"/>
      <c r="H827" s="22"/>
      <c r="I827" s="22"/>
    </row>
    <row r="828" spans="1:9" ht="15.75" customHeight="1">
      <c r="A828" s="23"/>
      <c r="F828" s="22"/>
      <c r="G828" s="22"/>
      <c r="H828" s="22"/>
      <c r="I828" s="22"/>
    </row>
    <row r="829" spans="1:9" ht="15.75" customHeight="1">
      <c r="A829" s="23"/>
      <c r="F829" s="22"/>
      <c r="G829" s="22"/>
      <c r="H829" s="22"/>
      <c r="I829" s="22"/>
    </row>
    <row r="830" spans="1:9" ht="15.75" customHeight="1">
      <c r="A830" s="23"/>
      <c r="F830" s="22"/>
      <c r="G830" s="22"/>
      <c r="H830" s="22"/>
      <c r="I830" s="22"/>
    </row>
    <row r="831" spans="1:9" ht="15.75" customHeight="1">
      <c r="A831" s="23"/>
      <c r="F831" s="22"/>
      <c r="G831" s="22"/>
      <c r="H831" s="22"/>
      <c r="I831" s="22"/>
    </row>
    <row r="832" spans="1:9" ht="15.75" customHeight="1">
      <c r="A832" s="23"/>
      <c r="F832" s="22"/>
      <c r="G832" s="22"/>
      <c r="H832" s="22"/>
      <c r="I832" s="22"/>
    </row>
    <row r="833" spans="1:9" ht="15.75" customHeight="1">
      <c r="A833" s="23"/>
      <c r="F833" s="22"/>
      <c r="G833" s="22"/>
      <c r="H833" s="22"/>
      <c r="I833" s="22"/>
    </row>
    <row r="834" spans="1:9" ht="15.75" customHeight="1">
      <c r="A834" s="23"/>
      <c r="F834" s="22"/>
      <c r="G834" s="22"/>
      <c r="H834" s="22"/>
      <c r="I834" s="22"/>
    </row>
    <row r="835" spans="1:9" ht="15.75" customHeight="1">
      <c r="A835" s="23"/>
      <c r="F835" s="22"/>
      <c r="G835" s="22"/>
      <c r="H835" s="22"/>
      <c r="I835" s="22"/>
    </row>
    <row r="836" spans="1:9" ht="15.75" customHeight="1">
      <c r="A836" s="23"/>
      <c r="F836" s="22"/>
      <c r="G836" s="22"/>
      <c r="H836" s="22"/>
      <c r="I836" s="22"/>
    </row>
    <row r="837" spans="1:9" ht="15.75" customHeight="1">
      <c r="A837" s="23"/>
      <c r="F837" s="22"/>
      <c r="G837" s="22"/>
      <c r="H837" s="22"/>
      <c r="I837" s="22"/>
    </row>
    <row r="838" spans="1:9" ht="15.75" customHeight="1">
      <c r="A838" s="23"/>
      <c r="F838" s="22"/>
      <c r="G838" s="22"/>
      <c r="H838" s="22"/>
      <c r="I838" s="22"/>
    </row>
    <row r="839" spans="1:9" ht="15.75" customHeight="1">
      <c r="A839" s="23"/>
      <c r="F839" s="22"/>
      <c r="G839" s="22"/>
      <c r="H839" s="22"/>
      <c r="I839" s="22"/>
    </row>
    <row r="840" spans="1:9" ht="15.75" customHeight="1">
      <c r="A840" s="23"/>
      <c r="F840" s="22"/>
      <c r="G840" s="22"/>
      <c r="H840" s="22"/>
      <c r="I840" s="22"/>
    </row>
    <row r="841" spans="1:9" ht="15.75" customHeight="1">
      <c r="A841" s="23"/>
      <c r="F841" s="22"/>
      <c r="G841" s="22"/>
      <c r="H841" s="22"/>
      <c r="I841" s="22"/>
    </row>
    <row r="842" spans="1:9" ht="15.75" customHeight="1">
      <c r="A842" s="23"/>
      <c r="F842" s="22"/>
      <c r="G842" s="22"/>
      <c r="H842" s="22"/>
      <c r="I842" s="22"/>
    </row>
    <row r="843" spans="1:9" ht="15.75" customHeight="1">
      <c r="A843" s="23"/>
      <c r="F843" s="22"/>
      <c r="G843" s="22"/>
      <c r="H843" s="22"/>
      <c r="I843" s="22"/>
    </row>
    <row r="844" spans="1:9" ht="15.75" customHeight="1">
      <c r="A844" s="23"/>
      <c r="F844" s="22"/>
      <c r="G844" s="22"/>
      <c r="H844" s="22"/>
      <c r="I844" s="22"/>
    </row>
    <row r="845" spans="1:9" ht="15.75" customHeight="1">
      <c r="A845" s="23"/>
      <c r="F845" s="22"/>
      <c r="G845" s="22"/>
      <c r="H845" s="22"/>
      <c r="I845" s="22"/>
    </row>
    <row r="846" spans="1:9" ht="15.75" customHeight="1">
      <c r="A846" s="23"/>
      <c r="F846" s="22"/>
      <c r="G846" s="22"/>
      <c r="H846" s="22"/>
      <c r="I846" s="22"/>
    </row>
    <row r="847" spans="1:9" ht="15.75" customHeight="1">
      <c r="A847" s="23"/>
      <c r="F847" s="22"/>
      <c r="G847" s="22"/>
      <c r="H847" s="22"/>
      <c r="I847" s="22"/>
    </row>
    <row r="848" spans="1:9" ht="15.75" customHeight="1">
      <c r="A848" s="23"/>
      <c r="F848" s="22"/>
      <c r="G848" s="22"/>
      <c r="H848" s="22"/>
      <c r="I848" s="22"/>
    </row>
    <row r="849" spans="1:9" ht="15.75" customHeight="1">
      <c r="A849" s="23"/>
      <c r="F849" s="22"/>
      <c r="G849" s="22"/>
      <c r="H849" s="22"/>
      <c r="I849" s="22"/>
    </row>
    <row r="850" spans="1:9" ht="15.75" customHeight="1">
      <c r="A850" s="23"/>
      <c r="F850" s="22"/>
      <c r="G850" s="22"/>
      <c r="H850" s="22"/>
      <c r="I850" s="22"/>
    </row>
    <row r="851" spans="1:9" ht="15.75" customHeight="1">
      <c r="A851" s="23"/>
      <c r="F851" s="22"/>
      <c r="G851" s="22"/>
      <c r="H851" s="22"/>
      <c r="I851" s="22"/>
    </row>
    <row r="852" spans="1:9" ht="15.75" customHeight="1">
      <c r="A852" s="23"/>
      <c r="F852" s="22"/>
      <c r="G852" s="22"/>
      <c r="H852" s="22"/>
      <c r="I852" s="22"/>
    </row>
    <row r="853" spans="1:9" ht="15.75" customHeight="1">
      <c r="A853" s="23"/>
      <c r="F853" s="22"/>
      <c r="G853" s="22"/>
      <c r="H853" s="22"/>
      <c r="I853" s="22"/>
    </row>
    <row r="854" spans="1:9" ht="15.75" customHeight="1">
      <c r="A854" s="23"/>
      <c r="F854" s="22"/>
      <c r="G854" s="22"/>
      <c r="H854" s="22"/>
      <c r="I854" s="22"/>
    </row>
    <row r="855" spans="1:9" ht="15.75" customHeight="1">
      <c r="A855" s="23"/>
      <c r="F855" s="22"/>
      <c r="G855" s="22"/>
      <c r="H855" s="22"/>
      <c r="I855" s="22"/>
    </row>
    <row r="856" spans="1:9" ht="15.75" customHeight="1">
      <c r="A856" s="23"/>
      <c r="F856" s="22"/>
      <c r="G856" s="22"/>
      <c r="H856" s="22"/>
      <c r="I856" s="22"/>
    </row>
    <row r="857" spans="1:9" ht="15.75" customHeight="1">
      <c r="A857" s="23"/>
      <c r="F857" s="22"/>
      <c r="G857" s="22"/>
      <c r="H857" s="22"/>
      <c r="I857" s="22"/>
    </row>
    <row r="858" spans="1:9" ht="15.75" customHeight="1">
      <c r="A858" s="23"/>
      <c r="F858" s="22"/>
      <c r="G858" s="22"/>
      <c r="H858" s="22"/>
      <c r="I858" s="22"/>
    </row>
    <row r="859" spans="1:9" ht="15.75" customHeight="1">
      <c r="A859" s="23"/>
      <c r="F859" s="22"/>
      <c r="G859" s="22"/>
      <c r="H859" s="22"/>
      <c r="I859" s="22"/>
    </row>
    <row r="860" spans="1:9" ht="15.75" customHeight="1">
      <c r="A860" s="23"/>
      <c r="F860" s="22"/>
      <c r="G860" s="22"/>
      <c r="H860" s="22"/>
      <c r="I860" s="22"/>
    </row>
    <row r="861" spans="1:9" ht="15.75" customHeight="1">
      <c r="A861" s="23"/>
      <c r="F861" s="22"/>
      <c r="G861" s="22"/>
      <c r="H861" s="22"/>
      <c r="I861" s="22"/>
    </row>
    <row r="862" spans="1:9" ht="15.75" customHeight="1">
      <c r="A862" s="23"/>
      <c r="F862" s="22"/>
      <c r="G862" s="22"/>
      <c r="H862" s="22"/>
      <c r="I862" s="22"/>
    </row>
    <row r="863" spans="1:9" ht="15.75" customHeight="1">
      <c r="A863" s="23"/>
      <c r="F863" s="22"/>
      <c r="G863" s="22"/>
      <c r="H863" s="22"/>
      <c r="I863" s="22"/>
    </row>
    <row r="864" spans="1:9" ht="15.75" customHeight="1">
      <c r="A864" s="23"/>
      <c r="F864" s="22"/>
      <c r="G864" s="22"/>
      <c r="H864" s="22"/>
      <c r="I864" s="22"/>
    </row>
    <row r="865" spans="1:9" ht="15.75" customHeight="1">
      <c r="A865" s="23"/>
      <c r="F865" s="22"/>
      <c r="G865" s="22"/>
      <c r="H865" s="22"/>
      <c r="I865" s="22"/>
    </row>
    <row r="866" spans="1:9" ht="15.75" customHeight="1">
      <c r="A866" s="23"/>
      <c r="F866" s="22"/>
      <c r="G866" s="22"/>
      <c r="H866" s="22"/>
      <c r="I866" s="22"/>
    </row>
    <row r="867" spans="1:9" ht="15.75" customHeight="1">
      <c r="A867" s="23"/>
      <c r="F867" s="22"/>
      <c r="G867" s="22"/>
      <c r="H867" s="22"/>
      <c r="I867" s="22"/>
    </row>
    <row r="868" spans="1:9" ht="15.75" customHeight="1">
      <c r="A868" s="23"/>
      <c r="F868" s="22"/>
      <c r="G868" s="22"/>
      <c r="H868" s="22"/>
      <c r="I868" s="22"/>
    </row>
    <row r="869" spans="1:9" ht="15.75" customHeight="1">
      <c r="A869" s="23"/>
      <c r="F869" s="22"/>
      <c r="G869" s="22"/>
      <c r="H869" s="22"/>
      <c r="I869" s="22"/>
    </row>
    <row r="870" spans="1:9" ht="15.75" customHeight="1">
      <c r="A870" s="23"/>
      <c r="F870" s="22"/>
      <c r="G870" s="22"/>
      <c r="H870" s="22"/>
      <c r="I870" s="22"/>
    </row>
    <row r="871" spans="1:9" ht="15.75" customHeight="1">
      <c r="A871" s="23"/>
      <c r="F871" s="22"/>
      <c r="G871" s="22"/>
      <c r="H871" s="22"/>
      <c r="I871" s="22"/>
    </row>
    <row r="872" spans="1:9" ht="15.75" customHeight="1">
      <c r="A872" s="23"/>
      <c r="F872" s="22"/>
      <c r="G872" s="22"/>
      <c r="H872" s="22"/>
      <c r="I872" s="22"/>
    </row>
    <row r="873" spans="1:9" ht="15.75" customHeight="1">
      <c r="A873" s="23"/>
      <c r="F873" s="22"/>
      <c r="G873" s="22"/>
      <c r="H873" s="22"/>
      <c r="I873" s="22"/>
    </row>
    <row r="874" spans="1:9" ht="15.75" customHeight="1">
      <c r="A874" s="23"/>
      <c r="F874" s="22"/>
      <c r="G874" s="22"/>
      <c r="H874" s="22"/>
      <c r="I874" s="22"/>
    </row>
    <row r="875" spans="1:9" ht="15.75" customHeight="1">
      <c r="A875" s="23"/>
      <c r="F875" s="22"/>
      <c r="G875" s="22"/>
      <c r="H875" s="22"/>
      <c r="I875" s="22"/>
    </row>
    <row r="876" spans="1:9" ht="15.75" customHeight="1">
      <c r="A876" s="23"/>
      <c r="F876" s="22"/>
      <c r="G876" s="22"/>
      <c r="H876" s="22"/>
      <c r="I876" s="22"/>
    </row>
    <row r="877" spans="1:9" ht="15.75" customHeight="1">
      <c r="A877" s="23"/>
      <c r="F877" s="22"/>
      <c r="G877" s="22"/>
      <c r="H877" s="22"/>
      <c r="I877" s="22"/>
    </row>
    <row r="878" spans="1:9" ht="15.75" customHeight="1">
      <c r="A878" s="23"/>
      <c r="F878" s="22"/>
      <c r="G878" s="22"/>
      <c r="H878" s="22"/>
      <c r="I878" s="22"/>
    </row>
    <row r="879" spans="1:9" ht="15.75" customHeight="1">
      <c r="A879" s="23"/>
      <c r="F879" s="22"/>
      <c r="G879" s="22"/>
      <c r="H879" s="22"/>
      <c r="I879" s="22"/>
    </row>
    <row r="880" spans="1:9" ht="15.75" customHeight="1">
      <c r="A880" s="23"/>
      <c r="F880" s="22"/>
      <c r="G880" s="22"/>
      <c r="H880" s="22"/>
      <c r="I880" s="22"/>
    </row>
    <row r="881" spans="1:9" ht="15.75" customHeight="1">
      <c r="A881" s="23"/>
      <c r="F881" s="22"/>
      <c r="G881" s="22"/>
      <c r="H881" s="22"/>
      <c r="I881" s="22"/>
    </row>
    <row r="882" spans="1:9" ht="15.75" customHeight="1">
      <c r="A882" s="23"/>
      <c r="F882" s="22"/>
      <c r="G882" s="22"/>
      <c r="H882" s="22"/>
      <c r="I882" s="22"/>
    </row>
    <row r="883" spans="1:9" ht="15.75" customHeight="1">
      <c r="A883" s="23"/>
      <c r="F883" s="22"/>
      <c r="G883" s="22"/>
      <c r="H883" s="22"/>
      <c r="I883" s="22"/>
    </row>
    <row r="884" spans="1:9" ht="15.75" customHeight="1">
      <c r="A884" s="23"/>
      <c r="F884" s="22"/>
      <c r="G884" s="22"/>
      <c r="H884" s="22"/>
      <c r="I884" s="22"/>
    </row>
    <row r="885" spans="1:9" ht="15.75" customHeight="1">
      <c r="A885" s="23"/>
      <c r="F885" s="22"/>
      <c r="G885" s="22"/>
      <c r="H885" s="22"/>
      <c r="I885" s="22"/>
    </row>
    <row r="886" spans="1:9" ht="15.75" customHeight="1">
      <c r="A886" s="23"/>
      <c r="F886" s="22"/>
      <c r="G886" s="22"/>
      <c r="H886" s="22"/>
      <c r="I886" s="22"/>
    </row>
    <row r="887" spans="1:9" ht="15.75" customHeight="1">
      <c r="A887" s="23"/>
      <c r="F887" s="22"/>
      <c r="G887" s="22"/>
      <c r="H887" s="22"/>
      <c r="I887" s="22"/>
    </row>
    <row r="888" spans="1:9" ht="15.75" customHeight="1">
      <c r="A888" s="23"/>
      <c r="F888" s="22"/>
      <c r="G888" s="22"/>
      <c r="H888" s="22"/>
      <c r="I888" s="22"/>
    </row>
    <row r="889" spans="1:9" ht="15.75" customHeight="1">
      <c r="A889" s="23"/>
      <c r="F889" s="22"/>
      <c r="G889" s="22"/>
      <c r="H889" s="22"/>
      <c r="I889" s="22"/>
    </row>
    <row r="890" spans="1:9" ht="15.75" customHeight="1">
      <c r="A890" s="23"/>
      <c r="F890" s="22"/>
      <c r="G890" s="22"/>
      <c r="H890" s="22"/>
      <c r="I890" s="22"/>
    </row>
    <row r="891" spans="1:9" ht="15.75" customHeight="1">
      <c r="A891" s="23"/>
      <c r="F891" s="22"/>
      <c r="G891" s="22"/>
      <c r="H891" s="22"/>
      <c r="I891" s="22"/>
    </row>
    <row r="892" spans="1:9" ht="15.75" customHeight="1">
      <c r="A892" s="23"/>
      <c r="F892" s="22"/>
      <c r="G892" s="22"/>
      <c r="H892" s="22"/>
      <c r="I892" s="22"/>
    </row>
    <row r="893" spans="1:9" ht="15.75" customHeight="1">
      <c r="A893" s="23"/>
      <c r="F893" s="22"/>
      <c r="G893" s="22"/>
      <c r="H893" s="22"/>
      <c r="I893" s="22"/>
    </row>
    <row r="894" spans="1:9" ht="15.75" customHeight="1">
      <c r="A894" s="23"/>
      <c r="F894" s="22"/>
      <c r="G894" s="22"/>
      <c r="H894" s="22"/>
      <c r="I894" s="22"/>
    </row>
    <row r="895" spans="1:9" ht="15.75" customHeight="1">
      <c r="A895" s="23"/>
      <c r="F895" s="22"/>
      <c r="G895" s="22"/>
      <c r="H895" s="22"/>
      <c r="I895" s="22"/>
    </row>
    <row r="896" spans="1:9" ht="15.75" customHeight="1">
      <c r="A896" s="23"/>
      <c r="F896" s="22"/>
      <c r="G896" s="22"/>
      <c r="H896" s="22"/>
      <c r="I896" s="22"/>
    </row>
    <row r="897" spans="1:9" ht="15.75" customHeight="1">
      <c r="A897" s="23"/>
      <c r="F897" s="22"/>
      <c r="G897" s="22"/>
      <c r="H897" s="22"/>
      <c r="I897" s="22"/>
    </row>
    <row r="898" spans="1:9" ht="15.75" customHeight="1">
      <c r="A898" s="23"/>
      <c r="F898" s="22"/>
      <c r="G898" s="22"/>
      <c r="H898" s="22"/>
      <c r="I898" s="22"/>
    </row>
    <row r="899" spans="1:9" ht="15.75" customHeight="1">
      <c r="A899" s="23"/>
      <c r="F899" s="22"/>
      <c r="G899" s="22"/>
      <c r="H899" s="22"/>
      <c r="I899" s="22"/>
    </row>
    <row r="900" spans="1:9" ht="15.75" customHeight="1">
      <c r="A900" s="23"/>
      <c r="F900" s="22"/>
      <c r="G900" s="22"/>
      <c r="H900" s="22"/>
      <c r="I900" s="22"/>
    </row>
    <row r="901" spans="1:9" ht="15.75" customHeight="1">
      <c r="A901" s="23"/>
      <c r="F901" s="22"/>
      <c r="G901" s="22"/>
      <c r="H901" s="22"/>
      <c r="I901" s="22"/>
    </row>
    <row r="902" spans="1:9" ht="15.75" customHeight="1">
      <c r="A902" s="23"/>
      <c r="F902" s="22"/>
      <c r="G902" s="22"/>
      <c r="H902" s="22"/>
      <c r="I902" s="22"/>
    </row>
    <row r="903" spans="1:9" ht="15.75" customHeight="1">
      <c r="A903" s="23"/>
      <c r="F903" s="22"/>
      <c r="G903" s="22"/>
      <c r="H903" s="22"/>
      <c r="I903" s="22"/>
    </row>
    <row r="904" spans="1:9" ht="15.75" customHeight="1">
      <c r="A904" s="23"/>
      <c r="F904" s="22"/>
      <c r="G904" s="22"/>
      <c r="H904" s="22"/>
      <c r="I904" s="22"/>
    </row>
    <row r="905" spans="1:9" ht="15.75" customHeight="1">
      <c r="A905" s="23"/>
      <c r="F905" s="22"/>
      <c r="G905" s="22"/>
      <c r="H905" s="22"/>
      <c r="I905" s="22"/>
    </row>
    <row r="906" spans="1:9" ht="15.75" customHeight="1">
      <c r="A906" s="23"/>
      <c r="F906" s="22"/>
      <c r="G906" s="22"/>
      <c r="H906" s="22"/>
      <c r="I906" s="22"/>
    </row>
    <row r="907" spans="1:9" ht="15.75" customHeight="1">
      <c r="A907" s="23"/>
      <c r="F907" s="22"/>
      <c r="G907" s="22"/>
      <c r="H907" s="22"/>
      <c r="I907" s="22"/>
    </row>
    <row r="908" spans="1:9" ht="15.75" customHeight="1">
      <c r="A908" s="23"/>
      <c r="F908" s="22"/>
      <c r="G908" s="22"/>
      <c r="H908" s="22"/>
      <c r="I908" s="22"/>
    </row>
    <row r="909" spans="1:9" ht="15.75" customHeight="1">
      <c r="A909" s="23"/>
      <c r="F909" s="22"/>
      <c r="G909" s="22"/>
      <c r="H909" s="22"/>
      <c r="I909" s="22"/>
    </row>
    <row r="910" spans="1:9" ht="15.75" customHeight="1">
      <c r="A910" s="23"/>
      <c r="F910" s="22"/>
      <c r="G910" s="22"/>
      <c r="H910" s="22"/>
      <c r="I910" s="22"/>
    </row>
    <row r="911" spans="1:9" ht="15.75" customHeight="1">
      <c r="A911" s="23"/>
      <c r="F911" s="22"/>
      <c r="G911" s="22"/>
      <c r="H911" s="22"/>
      <c r="I911" s="22"/>
    </row>
    <row r="912" spans="1:9" ht="15.75" customHeight="1">
      <c r="A912" s="23"/>
      <c r="F912" s="22"/>
      <c r="G912" s="22"/>
      <c r="H912" s="22"/>
      <c r="I912" s="22"/>
    </row>
    <row r="913" spans="1:9" ht="15.75" customHeight="1">
      <c r="A913" s="23"/>
      <c r="F913" s="22"/>
      <c r="G913" s="22"/>
      <c r="H913" s="22"/>
      <c r="I913" s="22"/>
    </row>
    <row r="914" spans="1:9" ht="15.75" customHeight="1">
      <c r="A914" s="23"/>
      <c r="F914" s="22"/>
      <c r="G914" s="22"/>
      <c r="H914" s="22"/>
      <c r="I914" s="22"/>
    </row>
    <row r="915" spans="1:9" ht="15.75" customHeight="1">
      <c r="A915" s="23"/>
      <c r="F915" s="22"/>
      <c r="G915" s="22"/>
      <c r="H915" s="22"/>
      <c r="I915" s="22"/>
    </row>
    <row r="916" spans="1:9" ht="15.75" customHeight="1">
      <c r="A916" s="23"/>
      <c r="F916" s="22"/>
      <c r="G916" s="22"/>
      <c r="H916" s="22"/>
      <c r="I916" s="22"/>
    </row>
    <row r="917" spans="1:9" ht="15.75" customHeight="1">
      <c r="A917" s="23"/>
      <c r="F917" s="22"/>
      <c r="G917" s="22"/>
      <c r="H917" s="22"/>
      <c r="I917" s="22"/>
    </row>
    <row r="918" spans="1:9" ht="15.75" customHeight="1">
      <c r="A918" s="23"/>
      <c r="F918" s="22"/>
      <c r="G918" s="22"/>
      <c r="H918" s="22"/>
      <c r="I918" s="22"/>
    </row>
    <row r="919" spans="1:9" ht="15.75" customHeight="1">
      <c r="A919" s="23"/>
      <c r="F919" s="22"/>
      <c r="G919" s="22"/>
      <c r="H919" s="22"/>
      <c r="I919" s="22"/>
    </row>
    <row r="920" spans="1:9" ht="15.75" customHeight="1">
      <c r="A920" s="23"/>
      <c r="F920" s="22"/>
      <c r="G920" s="22"/>
      <c r="H920" s="22"/>
      <c r="I920" s="22"/>
    </row>
    <row r="921" spans="1:9" ht="15.75" customHeight="1">
      <c r="A921" s="23"/>
      <c r="F921" s="22"/>
      <c r="G921" s="22"/>
      <c r="H921" s="22"/>
      <c r="I921" s="22"/>
    </row>
    <row r="922" spans="1:9" ht="15.75" customHeight="1">
      <c r="A922" s="23"/>
      <c r="F922" s="22"/>
      <c r="G922" s="22"/>
      <c r="H922" s="22"/>
      <c r="I922" s="22"/>
    </row>
    <row r="923" spans="1:9" ht="15.75" customHeight="1">
      <c r="A923" s="23"/>
      <c r="F923" s="22"/>
      <c r="G923" s="22"/>
      <c r="H923" s="22"/>
      <c r="I923" s="22"/>
    </row>
    <row r="924" spans="1:9" ht="15.75" customHeight="1">
      <c r="A924" s="23"/>
      <c r="F924" s="22"/>
      <c r="G924" s="22"/>
      <c r="H924" s="22"/>
      <c r="I924" s="22"/>
    </row>
    <row r="925" spans="1:9" ht="15.75" customHeight="1">
      <c r="A925" s="23"/>
      <c r="F925" s="22"/>
      <c r="G925" s="22"/>
      <c r="H925" s="22"/>
      <c r="I925" s="22"/>
    </row>
    <row r="926" spans="1:9" ht="15.75" customHeight="1">
      <c r="A926" s="23"/>
      <c r="F926" s="22"/>
      <c r="G926" s="22"/>
      <c r="H926" s="22"/>
      <c r="I926" s="22"/>
    </row>
    <row r="927" spans="1:9" ht="15.75" customHeight="1">
      <c r="A927" s="23"/>
      <c r="F927" s="22"/>
      <c r="G927" s="22"/>
      <c r="H927" s="22"/>
      <c r="I927" s="22"/>
    </row>
    <row r="928" spans="1:9" ht="15.75" customHeight="1">
      <c r="A928" s="23"/>
      <c r="F928" s="22"/>
      <c r="G928" s="22"/>
      <c r="H928" s="22"/>
      <c r="I928" s="22"/>
    </row>
    <row r="929" spans="1:9" ht="15.75" customHeight="1">
      <c r="A929" s="23"/>
      <c r="F929" s="22"/>
      <c r="G929" s="22"/>
      <c r="H929" s="22"/>
      <c r="I929" s="22"/>
    </row>
    <row r="930" spans="1:9" ht="15.75" customHeight="1">
      <c r="A930" s="23"/>
      <c r="F930" s="22"/>
      <c r="G930" s="22"/>
      <c r="H930" s="22"/>
      <c r="I930" s="22"/>
    </row>
    <row r="931" spans="1:9" ht="15.75" customHeight="1">
      <c r="A931" s="23"/>
      <c r="F931" s="22"/>
      <c r="G931" s="22"/>
      <c r="H931" s="22"/>
      <c r="I931" s="22"/>
    </row>
    <row r="932" spans="1:9" ht="15.75" customHeight="1">
      <c r="A932" s="23"/>
      <c r="F932" s="22"/>
      <c r="G932" s="22"/>
      <c r="H932" s="22"/>
      <c r="I932" s="22"/>
    </row>
    <row r="933" spans="1:9" ht="15.75" customHeight="1">
      <c r="A933" s="23"/>
      <c r="F933" s="22"/>
      <c r="G933" s="22"/>
      <c r="H933" s="22"/>
      <c r="I933" s="22"/>
    </row>
    <row r="934" spans="1:9" ht="15.75" customHeight="1">
      <c r="A934" s="23"/>
      <c r="F934" s="22"/>
      <c r="G934" s="22"/>
      <c r="H934" s="22"/>
      <c r="I934" s="22"/>
    </row>
    <row r="935" spans="1:9" ht="15.75" customHeight="1">
      <c r="A935" s="23"/>
      <c r="F935" s="22"/>
      <c r="G935" s="22"/>
      <c r="H935" s="22"/>
      <c r="I935" s="22"/>
    </row>
    <row r="936" spans="1:9" ht="15.75" customHeight="1">
      <c r="A936" s="23"/>
      <c r="F936" s="22"/>
      <c r="G936" s="22"/>
      <c r="H936" s="22"/>
      <c r="I936" s="22"/>
    </row>
    <row r="937" spans="1:9" ht="15.75" customHeight="1">
      <c r="A937" s="23"/>
      <c r="F937" s="22"/>
      <c r="G937" s="22"/>
      <c r="H937" s="22"/>
      <c r="I937" s="22"/>
    </row>
    <row r="938" spans="1:9" ht="15.75" customHeight="1">
      <c r="A938" s="23"/>
      <c r="F938" s="22"/>
      <c r="G938" s="22"/>
      <c r="H938" s="22"/>
      <c r="I938" s="22"/>
    </row>
    <row r="939" spans="1:9" ht="15.75" customHeight="1">
      <c r="A939" s="23"/>
      <c r="F939" s="22"/>
      <c r="G939" s="22"/>
      <c r="H939" s="22"/>
      <c r="I939" s="22"/>
    </row>
    <row r="940" spans="1:9" ht="15.75" customHeight="1">
      <c r="A940" s="23"/>
      <c r="F940" s="22"/>
      <c r="G940" s="22"/>
      <c r="H940" s="22"/>
      <c r="I940" s="22"/>
    </row>
    <row r="941" spans="1:9" ht="15.75" customHeight="1">
      <c r="A941" s="23"/>
      <c r="F941" s="22"/>
      <c r="G941" s="22"/>
      <c r="H941" s="22"/>
      <c r="I941" s="22"/>
    </row>
    <row r="942" spans="1:9" ht="15.75" customHeight="1">
      <c r="A942" s="23"/>
      <c r="F942" s="22"/>
      <c r="G942" s="22"/>
      <c r="H942" s="22"/>
      <c r="I942" s="22"/>
    </row>
    <row r="943" spans="1:9" ht="15.75" customHeight="1">
      <c r="A943" s="23"/>
      <c r="F943" s="22"/>
      <c r="G943" s="22"/>
      <c r="H943" s="22"/>
      <c r="I943" s="22"/>
    </row>
    <row r="944" spans="1:9" ht="15.75" customHeight="1">
      <c r="A944" s="23"/>
      <c r="F944" s="22"/>
      <c r="G944" s="22"/>
      <c r="H944" s="22"/>
      <c r="I944" s="22"/>
    </row>
    <row r="945" spans="1:9" ht="15.75" customHeight="1">
      <c r="A945" s="23"/>
      <c r="F945" s="22"/>
      <c r="G945" s="22"/>
      <c r="H945" s="22"/>
      <c r="I945" s="22"/>
    </row>
    <row r="946" spans="1:9" ht="15.75" customHeight="1">
      <c r="A946" s="23"/>
      <c r="F946" s="22"/>
      <c r="G946" s="22"/>
      <c r="H946" s="22"/>
      <c r="I946" s="22"/>
    </row>
    <row r="947" spans="1:9" ht="15.75" customHeight="1">
      <c r="A947" s="23"/>
      <c r="F947" s="22"/>
      <c r="G947" s="22"/>
      <c r="H947" s="22"/>
      <c r="I947" s="22"/>
    </row>
    <row r="948" spans="1:9" ht="15.75" customHeight="1">
      <c r="A948" s="23"/>
      <c r="F948" s="22"/>
      <c r="G948" s="22"/>
      <c r="H948" s="22"/>
      <c r="I948" s="22"/>
    </row>
    <row r="949" spans="1:9" ht="15.75" customHeight="1">
      <c r="A949" s="23"/>
      <c r="F949" s="22"/>
      <c r="G949" s="22"/>
      <c r="H949" s="22"/>
      <c r="I949" s="22"/>
    </row>
    <row r="950" spans="1:9" ht="15.75" customHeight="1">
      <c r="A950" s="23"/>
      <c r="F950" s="22"/>
      <c r="G950" s="22"/>
      <c r="H950" s="22"/>
      <c r="I950" s="22"/>
    </row>
    <row r="951" spans="1:9" ht="15.75" customHeight="1">
      <c r="A951" s="23"/>
      <c r="F951" s="22"/>
      <c r="G951" s="22"/>
      <c r="H951" s="22"/>
      <c r="I951" s="22"/>
    </row>
    <row r="952" spans="1:9" ht="15.75" customHeight="1">
      <c r="A952" s="23"/>
      <c r="F952" s="22"/>
      <c r="G952" s="22"/>
      <c r="H952" s="22"/>
      <c r="I952" s="22"/>
    </row>
    <row r="953" spans="1:9" ht="15.75" customHeight="1">
      <c r="A953" s="23"/>
      <c r="F953" s="22"/>
      <c r="G953" s="22"/>
      <c r="H953" s="22"/>
      <c r="I953" s="22"/>
    </row>
    <row r="954" spans="1:9" ht="15.75" customHeight="1">
      <c r="A954" s="23"/>
      <c r="F954" s="22"/>
      <c r="G954" s="22"/>
      <c r="H954" s="22"/>
      <c r="I954" s="22"/>
    </row>
    <row r="955" spans="1:9" ht="15.75" customHeight="1">
      <c r="A955" s="23"/>
      <c r="F955" s="22"/>
      <c r="G955" s="22"/>
      <c r="H955" s="22"/>
      <c r="I955" s="22"/>
    </row>
    <row r="956" spans="1:9" ht="15.75" customHeight="1">
      <c r="A956" s="23"/>
      <c r="F956" s="22"/>
      <c r="G956" s="22"/>
      <c r="H956" s="22"/>
      <c r="I956" s="22"/>
    </row>
    <row r="957" spans="1:9" ht="15.75" customHeight="1">
      <c r="A957" s="23"/>
      <c r="F957" s="22"/>
      <c r="G957" s="22"/>
      <c r="H957" s="22"/>
      <c r="I957" s="22"/>
    </row>
    <row r="958" spans="1:9" ht="15.75" customHeight="1">
      <c r="A958" s="23"/>
      <c r="F958" s="22"/>
      <c r="G958" s="22"/>
      <c r="H958" s="22"/>
      <c r="I958" s="22"/>
    </row>
    <row r="959" spans="1:9" ht="15.75" customHeight="1">
      <c r="A959" s="23"/>
      <c r="F959" s="22"/>
      <c r="G959" s="22"/>
      <c r="H959" s="22"/>
      <c r="I959" s="22"/>
    </row>
    <row r="960" spans="1:9" ht="15.75" customHeight="1">
      <c r="A960" s="23"/>
      <c r="F960" s="22"/>
      <c r="G960" s="22"/>
      <c r="H960" s="22"/>
      <c r="I960" s="22"/>
    </row>
    <row r="961" spans="1:9" ht="15.75" customHeight="1">
      <c r="A961" s="23"/>
      <c r="F961" s="22"/>
      <c r="G961" s="22"/>
      <c r="H961" s="22"/>
      <c r="I961" s="22"/>
    </row>
    <row r="962" spans="1:9" ht="15.75" customHeight="1">
      <c r="A962" s="23"/>
      <c r="F962" s="22"/>
      <c r="G962" s="22"/>
      <c r="H962" s="22"/>
      <c r="I962" s="22"/>
    </row>
    <row r="963" spans="1:9" ht="15.75" customHeight="1">
      <c r="A963" s="23"/>
      <c r="F963" s="22"/>
      <c r="G963" s="22"/>
      <c r="H963" s="22"/>
      <c r="I963" s="22"/>
    </row>
    <row r="964" spans="1:9" ht="15.75" customHeight="1">
      <c r="A964" s="23"/>
      <c r="F964" s="22"/>
      <c r="G964" s="22"/>
      <c r="H964" s="22"/>
      <c r="I964" s="22"/>
    </row>
    <row r="965" spans="1:9" ht="15.75" customHeight="1">
      <c r="A965" s="23"/>
      <c r="F965" s="22"/>
      <c r="G965" s="22"/>
      <c r="H965" s="22"/>
      <c r="I965" s="22"/>
    </row>
    <row r="966" spans="1:9" ht="15.75" customHeight="1">
      <c r="A966" s="23"/>
      <c r="F966" s="22"/>
      <c r="G966" s="22"/>
      <c r="H966" s="22"/>
      <c r="I966" s="22"/>
    </row>
    <row r="967" spans="1:9" ht="15.75" customHeight="1">
      <c r="A967" s="23"/>
      <c r="F967" s="22"/>
      <c r="G967" s="22"/>
      <c r="H967" s="22"/>
      <c r="I967" s="22"/>
    </row>
    <row r="968" spans="1:9" ht="15.75" customHeight="1">
      <c r="A968" s="23"/>
      <c r="F968" s="22"/>
      <c r="G968" s="22"/>
      <c r="H968" s="22"/>
      <c r="I968" s="22"/>
    </row>
    <row r="969" spans="1:9" ht="15.75" customHeight="1">
      <c r="A969" s="23"/>
      <c r="F969" s="22"/>
      <c r="G969" s="22"/>
      <c r="H969" s="22"/>
      <c r="I969" s="22"/>
    </row>
    <row r="970" spans="1:9" ht="15.75" customHeight="1">
      <c r="A970" s="23"/>
      <c r="F970" s="22"/>
      <c r="G970" s="22"/>
      <c r="H970" s="22"/>
      <c r="I970" s="22"/>
    </row>
    <row r="971" spans="1:9" ht="15.75" customHeight="1">
      <c r="A971" s="23"/>
      <c r="F971" s="22"/>
      <c r="G971" s="22"/>
      <c r="H971" s="22"/>
      <c r="I971" s="22"/>
    </row>
    <row r="972" spans="1:9" ht="15.75" customHeight="1">
      <c r="A972" s="23"/>
      <c r="F972" s="22"/>
      <c r="G972" s="22"/>
      <c r="H972" s="22"/>
      <c r="I972" s="22"/>
    </row>
    <row r="973" spans="1:9" ht="15.75" customHeight="1">
      <c r="A973" s="23"/>
      <c r="F973" s="22"/>
      <c r="G973" s="22"/>
      <c r="H973" s="22"/>
      <c r="I973" s="22"/>
    </row>
    <row r="974" spans="1:9" ht="15.75" customHeight="1">
      <c r="A974" s="23"/>
      <c r="F974" s="22"/>
      <c r="G974" s="22"/>
      <c r="H974" s="22"/>
      <c r="I974" s="22"/>
    </row>
    <row r="975" spans="1:9" ht="15.75" customHeight="1">
      <c r="A975" s="23"/>
      <c r="F975" s="22"/>
      <c r="G975" s="22"/>
      <c r="H975" s="22"/>
      <c r="I975" s="22"/>
    </row>
    <row r="976" spans="1:9" ht="15.75" customHeight="1">
      <c r="A976" s="23"/>
      <c r="F976" s="22"/>
      <c r="G976" s="22"/>
      <c r="H976" s="22"/>
      <c r="I976" s="22"/>
    </row>
    <row r="977" spans="1:9" ht="15.75" customHeight="1">
      <c r="A977" s="23"/>
      <c r="F977" s="22"/>
      <c r="G977" s="22"/>
      <c r="H977" s="22"/>
      <c r="I977" s="22"/>
    </row>
    <row r="978" spans="1:9" ht="15.75" customHeight="1">
      <c r="A978" s="23"/>
      <c r="F978" s="22"/>
      <c r="G978" s="22"/>
      <c r="H978" s="22"/>
      <c r="I978" s="22"/>
    </row>
    <row r="979" spans="1:9" ht="15.75" customHeight="1">
      <c r="A979" s="23"/>
      <c r="F979" s="22"/>
      <c r="G979" s="22"/>
      <c r="H979" s="22"/>
      <c r="I979" s="22"/>
    </row>
    <row r="980" spans="1:9" ht="15.75" customHeight="1">
      <c r="A980" s="23"/>
      <c r="F980" s="22"/>
      <c r="G980" s="22"/>
      <c r="H980" s="22"/>
      <c r="I980" s="22"/>
    </row>
    <row r="981" spans="1:9" ht="15.75" customHeight="1">
      <c r="A981" s="23"/>
      <c r="F981" s="22"/>
      <c r="G981" s="22"/>
      <c r="H981" s="22"/>
      <c r="I981" s="22"/>
    </row>
    <row r="982" spans="1:9" ht="15.75" customHeight="1">
      <c r="A982" s="23"/>
      <c r="F982" s="22"/>
      <c r="G982" s="22"/>
      <c r="H982" s="22"/>
      <c r="I982" s="22"/>
    </row>
    <row r="983" spans="1:9" ht="15.75" customHeight="1">
      <c r="A983" s="23"/>
      <c r="F983" s="22"/>
      <c r="G983" s="22"/>
      <c r="H983" s="22"/>
      <c r="I983" s="22"/>
    </row>
    <row r="984" spans="1:9" ht="15.75" customHeight="1">
      <c r="A984" s="23"/>
      <c r="F984" s="22"/>
      <c r="G984" s="22"/>
      <c r="H984" s="22"/>
      <c r="I984" s="22"/>
    </row>
    <row r="985" spans="1:9" ht="15.75" customHeight="1">
      <c r="A985" s="23"/>
      <c r="F985" s="22"/>
      <c r="G985" s="22"/>
      <c r="H985" s="22"/>
      <c r="I985" s="22"/>
    </row>
    <row r="986" spans="1:9" ht="15.75" customHeight="1">
      <c r="A986" s="23"/>
      <c r="F986" s="22"/>
      <c r="G986" s="22"/>
      <c r="H986" s="22"/>
      <c r="I986" s="22"/>
    </row>
    <row r="987" spans="1:9" ht="15.75" customHeight="1">
      <c r="A987" s="23"/>
      <c r="F987" s="22"/>
      <c r="G987" s="22"/>
      <c r="H987" s="22"/>
      <c r="I987" s="22"/>
    </row>
    <row r="988" spans="1:9" ht="15.75" customHeight="1">
      <c r="A988" s="23"/>
      <c r="F988" s="22"/>
      <c r="G988" s="22"/>
      <c r="H988" s="22"/>
      <c r="I988" s="22"/>
    </row>
    <row r="989" spans="1:9" ht="15.75" customHeight="1">
      <c r="A989" s="23"/>
      <c r="F989" s="22"/>
      <c r="G989" s="22"/>
      <c r="H989" s="22"/>
      <c r="I989" s="22"/>
    </row>
    <row r="990" spans="1:9" ht="15.75" customHeight="1">
      <c r="A990" s="23"/>
      <c r="F990" s="22"/>
      <c r="G990" s="22"/>
      <c r="H990" s="22"/>
      <c r="I990" s="22"/>
    </row>
    <row r="991" spans="1:9" ht="15.75" customHeight="1">
      <c r="A991" s="23"/>
      <c r="F991" s="22"/>
      <c r="G991" s="22"/>
      <c r="H991" s="22"/>
      <c r="I991" s="22"/>
    </row>
    <row r="992" spans="1:9" ht="15.75" customHeight="1">
      <c r="A992" s="23"/>
      <c r="F992" s="22"/>
      <c r="G992" s="22"/>
      <c r="H992" s="22"/>
      <c r="I992" s="22"/>
    </row>
    <row r="993" spans="1:9" ht="15.75" customHeight="1">
      <c r="A993" s="23"/>
      <c r="F993" s="22"/>
      <c r="G993" s="22"/>
      <c r="H993" s="22"/>
      <c r="I993" s="22"/>
    </row>
    <row r="994" spans="1:9" ht="15.75" customHeight="1">
      <c r="A994" s="23"/>
      <c r="F994" s="22"/>
      <c r="G994" s="22"/>
      <c r="H994" s="22"/>
      <c r="I994" s="22"/>
    </row>
    <row r="995" spans="1:9" ht="15.75" customHeight="1">
      <c r="A995" s="23"/>
      <c r="F995" s="22"/>
      <c r="G995" s="22"/>
      <c r="H995" s="22"/>
      <c r="I995" s="22"/>
    </row>
    <row r="996" spans="1:9" ht="15.75" customHeight="1">
      <c r="A996" s="23"/>
      <c r="F996" s="22"/>
      <c r="G996" s="22"/>
      <c r="H996" s="22"/>
      <c r="I996" s="22"/>
    </row>
    <row r="997" spans="1:9" ht="15.75" customHeight="1">
      <c r="A997" s="23"/>
      <c r="F997" s="22"/>
      <c r="G997" s="22"/>
      <c r="H997" s="22"/>
      <c r="I997" s="22"/>
    </row>
    <row r="998" spans="1:9" ht="15.75" customHeight="1">
      <c r="A998" s="23"/>
      <c r="F998" s="22"/>
      <c r="G998" s="22"/>
      <c r="H998" s="22"/>
      <c r="I998" s="22"/>
    </row>
    <row r="999" spans="1:9" ht="15.75" customHeight="1">
      <c r="A999" s="23"/>
      <c r="F999" s="22"/>
      <c r="G999" s="22"/>
      <c r="H999" s="22"/>
      <c r="I999" s="22"/>
    </row>
    <row r="1000" spans="1:9" ht="15.75" customHeight="1">
      <c r="A1000" s="23"/>
      <c r="F1000" s="22"/>
      <c r="G1000" s="22"/>
      <c r="H1000" s="22"/>
      <c r="I1000" s="22"/>
    </row>
  </sheetData>
  <mergeCells count="2">
    <mergeCell ref="B1:C1"/>
    <mergeCell ref="D1:E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baseColWidth="10" defaultColWidth="11.1640625" defaultRowHeight="15" customHeight="1"/>
  <cols>
    <col min="1" max="1" width="10.5" customWidth="1"/>
    <col min="2" max="2" width="25.33203125" hidden="1" customWidth="1"/>
    <col min="3" max="3" width="26.33203125" customWidth="1"/>
    <col min="4" max="4" width="26.33203125" hidden="1" customWidth="1"/>
    <col min="5" max="5" width="21.6640625" customWidth="1"/>
    <col min="6" max="6" width="27.6640625" customWidth="1"/>
    <col min="7" max="7" width="13.33203125" customWidth="1"/>
    <col min="8" max="8" width="12.83203125" customWidth="1"/>
    <col min="9" max="26" width="10.5" customWidth="1"/>
  </cols>
  <sheetData>
    <row r="1" spans="1:8" ht="15.75" customHeight="1">
      <c r="A1" s="26" t="s">
        <v>11</v>
      </c>
      <c r="B1" s="26" t="s">
        <v>12</v>
      </c>
      <c r="C1" s="26" t="s">
        <v>13</v>
      </c>
      <c r="D1" s="26" t="s">
        <v>14</v>
      </c>
      <c r="E1" s="26" t="s">
        <v>15</v>
      </c>
      <c r="F1" s="26" t="s">
        <v>16</v>
      </c>
      <c r="G1" s="26" t="s">
        <v>17</v>
      </c>
      <c r="H1" s="26" t="s">
        <v>18</v>
      </c>
    </row>
    <row r="2" spans="1:8" ht="15.75" customHeight="1">
      <c r="A2" s="27">
        <v>20</v>
      </c>
      <c r="B2" s="27">
        <f>SUM('Policies in force'!D198:D203)</f>
        <v>0</v>
      </c>
      <c r="C2" s="27">
        <v>0.75</v>
      </c>
      <c r="D2" s="27">
        <f t="shared" ref="D2:D9" si="0">B2*C2</f>
        <v>0</v>
      </c>
      <c r="E2" s="27">
        <v>0.1235</v>
      </c>
      <c r="F2" s="27">
        <v>1635</v>
      </c>
      <c r="G2" s="27">
        <v>50</v>
      </c>
      <c r="H2" s="27">
        <v>1685</v>
      </c>
    </row>
    <row r="3" spans="1:8" ht="15.75" customHeight="1">
      <c r="A3" s="27">
        <v>30</v>
      </c>
      <c r="B3" s="27">
        <f>SUM('Policies in force'!D170:D197)</f>
        <v>155</v>
      </c>
      <c r="C3" s="27">
        <v>0.6</v>
      </c>
      <c r="D3" s="27">
        <f t="shared" si="0"/>
        <v>93</v>
      </c>
      <c r="E3" s="27">
        <v>0.13239999999999999</v>
      </c>
      <c r="F3" s="27">
        <v>1000</v>
      </c>
      <c r="G3" s="27">
        <v>50</v>
      </c>
      <c r="H3" s="27">
        <v>1050</v>
      </c>
    </row>
    <row r="4" spans="1:8" ht="15.75" customHeight="1">
      <c r="A4" s="27">
        <v>40</v>
      </c>
      <c r="B4" s="27">
        <f>SUM('Policies in force'!D130:D169)</f>
        <v>5429</v>
      </c>
      <c r="C4" s="27">
        <v>0.6</v>
      </c>
      <c r="D4" s="27">
        <f t="shared" si="0"/>
        <v>3257.4</v>
      </c>
      <c r="E4" s="27">
        <v>0.13239999999999999</v>
      </c>
      <c r="F4" s="27">
        <v>1000</v>
      </c>
      <c r="G4" s="27">
        <v>50</v>
      </c>
      <c r="H4" s="27">
        <v>1050</v>
      </c>
    </row>
    <row r="5" spans="1:8" ht="15.75" customHeight="1">
      <c r="A5" s="27">
        <v>50</v>
      </c>
      <c r="B5" s="27">
        <f>SUM('Policies in force'!D96:D129)+SUM('Policies in force'!C60:C65)</f>
        <v>15824</v>
      </c>
      <c r="C5" s="27">
        <v>0.6</v>
      </c>
      <c r="D5" s="27">
        <f t="shared" si="0"/>
        <v>9494.4</v>
      </c>
      <c r="E5" s="27">
        <v>0.1351</v>
      </c>
      <c r="F5" s="27">
        <v>1120</v>
      </c>
      <c r="G5" s="27">
        <v>50</v>
      </c>
      <c r="H5" s="27">
        <v>1170</v>
      </c>
    </row>
    <row r="6" spans="1:8" ht="15.75" customHeight="1">
      <c r="A6" s="27">
        <v>60</v>
      </c>
      <c r="B6" s="27">
        <f>SUM('Policies in force'!D76:D95)+SUM('Policies in force'!D40:D59)</f>
        <v>19286</v>
      </c>
      <c r="C6" s="27">
        <v>0.6</v>
      </c>
      <c r="D6" s="27">
        <f t="shared" si="0"/>
        <v>11571.6</v>
      </c>
      <c r="E6" s="27">
        <v>0.1351</v>
      </c>
      <c r="F6" s="27">
        <v>1120</v>
      </c>
      <c r="G6" s="27">
        <v>50</v>
      </c>
      <c r="H6" s="27">
        <v>1170</v>
      </c>
    </row>
    <row r="7" spans="1:8" ht="15.75" customHeight="1">
      <c r="A7" s="27">
        <v>70</v>
      </c>
      <c r="B7" s="27">
        <f>SUM('Policies in force'!D66:D75)+SUM('Policies in force'!C20:C39)</f>
        <v>2405</v>
      </c>
      <c r="C7" s="27">
        <v>0.45</v>
      </c>
      <c r="D7" s="27">
        <f t="shared" si="0"/>
        <v>1082.25</v>
      </c>
      <c r="E7" s="27">
        <v>8.5999999999999993E-2</v>
      </c>
      <c r="F7" s="27">
        <v>1710</v>
      </c>
      <c r="G7" s="27">
        <v>50</v>
      </c>
      <c r="H7" s="27">
        <v>1760</v>
      </c>
    </row>
    <row r="8" spans="1:8" ht="15.75" customHeight="1">
      <c r="A8" s="27">
        <v>80</v>
      </c>
      <c r="B8" s="27">
        <f>SUM('Policies in force'!C2:C19)</f>
        <v>902</v>
      </c>
      <c r="C8" s="27">
        <v>0.45</v>
      </c>
      <c r="D8" s="27">
        <f t="shared" si="0"/>
        <v>405.90000000000003</v>
      </c>
      <c r="E8" s="27">
        <v>8.5999999999999993E-2</v>
      </c>
      <c r="F8" s="27">
        <v>1710</v>
      </c>
      <c r="G8" s="27">
        <v>50</v>
      </c>
      <c r="H8" s="27">
        <v>1760</v>
      </c>
    </row>
    <row r="9" spans="1:8" ht="15.75" customHeight="1">
      <c r="A9" s="27">
        <v>90</v>
      </c>
      <c r="B9" s="27">
        <v>0</v>
      </c>
      <c r="C9" s="27">
        <v>0.45</v>
      </c>
      <c r="D9" s="27">
        <f t="shared" si="0"/>
        <v>0</v>
      </c>
      <c r="E9" s="27">
        <v>8.5999999999999993E-2</v>
      </c>
      <c r="F9" s="27">
        <v>1710</v>
      </c>
      <c r="G9" s="27">
        <v>50</v>
      </c>
      <c r="H9" s="27">
        <v>1760</v>
      </c>
    </row>
    <row r="10" spans="1:8" ht="15.75" customHeight="1"/>
    <row r="11" spans="1:8" ht="15.75" hidden="1" customHeight="1">
      <c r="A11" s="28"/>
      <c r="B11" s="28"/>
      <c r="C11" s="28" t="s">
        <v>19</v>
      </c>
      <c r="D11" s="28">
        <f>SUMPRODUCT(D2:D9,H2:H9)</f>
        <v>30784284</v>
      </c>
    </row>
    <row r="12" spans="1:8" ht="15.75" customHeight="1"/>
    <row r="13" spans="1:8" ht="15.75" customHeight="1">
      <c r="A13" s="29"/>
    </row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workbookViewId="0"/>
  </sheetViews>
  <sheetFormatPr baseColWidth="10" defaultColWidth="11.1640625" defaultRowHeight="15" customHeight="1"/>
  <cols>
    <col min="1" max="1" width="10.5" customWidth="1"/>
    <col min="2" max="2" width="13.33203125" customWidth="1"/>
    <col min="3" max="3" width="10.5" customWidth="1"/>
    <col min="4" max="4" width="11" customWidth="1"/>
    <col min="5" max="12" width="10.5" customWidth="1"/>
    <col min="13" max="13" width="11" customWidth="1"/>
    <col min="14" max="26" width="10.5" customWidth="1"/>
  </cols>
  <sheetData>
    <row r="1" spans="1:17" ht="15.75" customHeight="1">
      <c r="A1" s="49" t="s">
        <v>0</v>
      </c>
      <c r="B1" s="44"/>
      <c r="C1" s="44"/>
      <c r="D1" s="44"/>
      <c r="E1" s="44"/>
      <c r="F1" s="44"/>
      <c r="G1" s="44"/>
      <c r="H1" s="44"/>
      <c r="I1" s="28"/>
      <c r="J1" s="50" t="s">
        <v>1</v>
      </c>
      <c r="K1" s="44"/>
      <c r="L1" s="44"/>
      <c r="M1" s="44"/>
      <c r="N1" s="44"/>
      <c r="O1" s="44"/>
      <c r="P1" s="44"/>
      <c r="Q1" s="44"/>
    </row>
    <row r="2" spans="1:17" ht="15.75" customHeight="1">
      <c r="A2" s="30" t="s">
        <v>2</v>
      </c>
      <c r="B2" s="31" t="s">
        <v>20</v>
      </c>
      <c r="C2" s="30" t="s">
        <v>13</v>
      </c>
      <c r="D2" s="31" t="s">
        <v>21</v>
      </c>
      <c r="E2" s="31" t="s">
        <v>22</v>
      </c>
      <c r="F2" s="31" t="s">
        <v>23</v>
      </c>
      <c r="G2" s="31" t="s">
        <v>24</v>
      </c>
      <c r="H2" s="30" t="s">
        <v>25</v>
      </c>
      <c r="I2" s="32"/>
      <c r="J2" s="30" t="s">
        <v>2</v>
      </c>
      <c r="K2" s="31" t="s">
        <v>20</v>
      </c>
      <c r="L2" s="30" t="s">
        <v>13</v>
      </c>
      <c r="M2" s="31" t="s">
        <v>21</v>
      </c>
      <c r="N2" s="31" t="s">
        <v>26</v>
      </c>
      <c r="O2" s="31" t="s">
        <v>23</v>
      </c>
      <c r="P2" s="31" t="s">
        <v>24</v>
      </c>
      <c r="Q2" s="31" t="s">
        <v>25</v>
      </c>
    </row>
    <row r="3" spans="1:17" ht="15.75" customHeight="1">
      <c r="A3" s="29">
        <v>25</v>
      </c>
      <c r="B3" s="11">
        <f>'Policies in force'!K4</f>
        <v>0</v>
      </c>
      <c r="C3" s="11">
        <f>IF(AND(15&lt;A3,A3&lt;=25),'Cardio App'!$C$2,IF(AND(25&lt;A3,A3&lt;=45),'Cardio App'!$C$3,IF(AND(45&lt;A3,A3&lt;=65),'Cardio App'!$C$5,'Cardio App'!$C$7)))</f>
        <v>0.75</v>
      </c>
      <c r="D3" s="11">
        <f t="shared" ref="D3:D73" si="0">C3*B3</f>
        <v>0</v>
      </c>
      <c r="E3" s="11">
        <f>IF(AND(15&lt;A3,A3&lt;=25),'Cardio App'!$F$2,IF(AND(25&lt;A3,A3&lt;=45),'Cardio App'!$F$3,IF(AND(45&lt;A3,A3&lt;=65),'Cardio App'!$F$5,'Cardio App'!$F$7)))</f>
        <v>1635</v>
      </c>
      <c r="F3" s="11">
        <f t="shared" ref="F3:F73" si="1">ROUNDDOWN(D3,0)*E3</f>
        <v>0</v>
      </c>
      <c r="G3" s="11">
        <f>'Cardio App'!$G$2*ROUNDDOWN(D3,0)</f>
        <v>0</v>
      </c>
      <c r="H3" s="33">
        <f t="shared" ref="H3:H73" si="2">G3+F3</f>
        <v>0</v>
      </c>
      <c r="J3" s="29">
        <v>25</v>
      </c>
      <c r="K3" s="11">
        <v>0</v>
      </c>
      <c r="L3" s="11">
        <f>IF(AND(15&lt;J3,J3&lt;=25),'Cardio App'!$C$2,IF(AND(25&lt;J3,J3&lt;=45),'Cardio App'!$C$3,IF(AND(45&lt;J3,J3&lt;=65),'Cardio App'!$C$5,'Cardio App'!$C$7)))</f>
        <v>0.75</v>
      </c>
      <c r="M3" s="11">
        <f t="shared" ref="M3:M73" si="3">L3*K3</f>
        <v>0</v>
      </c>
      <c r="N3" s="11">
        <f>IF(AND(15&lt;J3,J3&lt;=25),'Cardio App'!$F$2,IF(AND(25&lt;J3,J3&lt;=45),'Cardio App'!$F$3,IF(AND(45&lt;J3,J3&lt;=65),'Cardio App'!$F$5,'Cardio App'!$F$7)))</f>
        <v>1635</v>
      </c>
      <c r="O3" s="11">
        <f t="shared" ref="O3:O73" si="4">N3*ROUNDDOWN(M3,0)</f>
        <v>0</v>
      </c>
      <c r="P3" s="11">
        <f>'Cardio App'!$G$2*ROUNDDOWN(M3,0)</f>
        <v>0</v>
      </c>
      <c r="Q3" s="33">
        <f t="shared" ref="Q3:Q73" si="5">O3+P3</f>
        <v>0</v>
      </c>
    </row>
    <row r="4" spans="1:17" ht="15.75" customHeight="1">
      <c r="A4" s="29">
        <f t="shared" ref="A4:A73" si="6">A3+1</f>
        <v>26</v>
      </c>
      <c r="B4" s="11">
        <f>'Policies in force'!K5</f>
        <v>412</v>
      </c>
      <c r="C4" s="11">
        <f>IF(AND(15&lt;A4,A4&lt;=25),'Cardio App'!$C$2,IF(AND(25&lt;A4,A4&lt;=45),'Cardio App'!$C$3,IF(AND(45&lt;A4,A4&lt;=65),'Cardio App'!$C$5,'Cardio App'!$C$7)))</f>
        <v>0.6</v>
      </c>
      <c r="D4" s="11">
        <f t="shared" si="0"/>
        <v>247.2</v>
      </c>
      <c r="E4" s="11">
        <f>IF(AND(15&lt;A4,A4&lt;=25),'Cardio App'!$F$2,IF(AND(25&lt;A4,A4&lt;=45),'Cardio App'!$F$3,IF(AND(45&lt;A4,A4&lt;=65),'Cardio App'!$F$5,'Cardio App'!$F$7)))</f>
        <v>1000</v>
      </c>
      <c r="F4" s="11">
        <f t="shared" si="1"/>
        <v>247000</v>
      </c>
      <c r="G4" s="11">
        <f>'Cardio App'!$G$2*ROUNDDOWN(D4,0)</f>
        <v>12350</v>
      </c>
      <c r="H4" s="33">
        <f t="shared" si="2"/>
        <v>259350</v>
      </c>
      <c r="J4" s="29">
        <f t="shared" ref="J4:J73" si="7">J3+1</f>
        <v>26</v>
      </c>
      <c r="K4" s="11">
        <f>'Policies in force'!L5</f>
        <v>467</v>
      </c>
      <c r="L4" s="11">
        <f>IF(AND(15&lt;J4,J4&lt;=25),'Cardio App'!$C$2,IF(AND(25&lt;J4,J4&lt;=45),'Cardio App'!$C$3,IF(AND(45&lt;J4,J4&lt;=65),'Cardio App'!$C$5,'Cardio App'!$C$7)))</f>
        <v>0.6</v>
      </c>
      <c r="M4" s="11">
        <f t="shared" si="3"/>
        <v>280.2</v>
      </c>
      <c r="N4" s="11">
        <f>IF(AND(15&lt;J4,J4&lt;=25),'Cardio App'!$F$2,IF(AND(25&lt;J4,J4&lt;=45),'Cardio App'!$F$3,IF(AND(45&lt;J4,J4&lt;=65),'Cardio App'!$F$5,'Cardio App'!$F$7)))</f>
        <v>1000</v>
      </c>
      <c r="O4" s="11">
        <f t="shared" si="4"/>
        <v>280000</v>
      </c>
      <c r="P4" s="11">
        <f>'Cardio App'!$G$2*ROUNDDOWN(M4,0)</f>
        <v>14000</v>
      </c>
      <c r="Q4" s="33">
        <f t="shared" si="5"/>
        <v>294000</v>
      </c>
    </row>
    <row r="5" spans="1:17" ht="15.75" customHeight="1">
      <c r="A5" s="29">
        <f t="shared" si="6"/>
        <v>27</v>
      </c>
      <c r="B5" s="11">
        <f>'Policies in force'!K6</f>
        <v>412</v>
      </c>
      <c r="C5" s="11">
        <f>IF(AND(15&lt;A5,A5&lt;=25),'Cardio App'!$C$2,IF(AND(25&lt;A5,A5&lt;=45),'Cardio App'!$C$3,IF(AND(45&lt;A5,A5&lt;=65),'Cardio App'!$C$5,'Cardio App'!$C$7)))</f>
        <v>0.6</v>
      </c>
      <c r="D5" s="11">
        <f t="shared" si="0"/>
        <v>247.2</v>
      </c>
      <c r="E5" s="11">
        <f>IF(AND(15&lt;A5,A5&lt;=25),'Cardio App'!$F$2,IF(AND(25&lt;A5,A5&lt;=45),'Cardio App'!$F$3,IF(AND(45&lt;A5,A5&lt;=65),'Cardio App'!$F$5,'Cardio App'!$F$7)))</f>
        <v>1000</v>
      </c>
      <c r="F5" s="11">
        <f t="shared" si="1"/>
        <v>247000</v>
      </c>
      <c r="G5" s="11">
        <f>'Cardio App'!$G$2*ROUNDDOWN(D5,0)</f>
        <v>12350</v>
      </c>
      <c r="H5" s="33">
        <f t="shared" si="2"/>
        <v>259350</v>
      </c>
      <c r="J5" s="29">
        <f t="shared" si="7"/>
        <v>27</v>
      </c>
      <c r="K5" s="11">
        <f>'Policies in force'!L6</f>
        <v>467</v>
      </c>
      <c r="L5" s="11">
        <f>IF(AND(15&lt;J5,J5&lt;=25),'Cardio App'!$C$2,IF(AND(25&lt;J5,J5&lt;=45),'Cardio App'!$C$3,IF(AND(45&lt;J5,J5&lt;=65),'Cardio App'!$C$5,'Cardio App'!$C$7)))</f>
        <v>0.6</v>
      </c>
      <c r="M5" s="11">
        <f t="shared" si="3"/>
        <v>280.2</v>
      </c>
      <c r="N5" s="11">
        <f>IF(AND(15&lt;J5,J5&lt;=25),'Cardio App'!$F$2,IF(AND(25&lt;J5,J5&lt;=45),'Cardio App'!$F$3,IF(AND(45&lt;J5,J5&lt;=65),'Cardio App'!$F$5,'Cardio App'!$F$7)))</f>
        <v>1000</v>
      </c>
      <c r="O5" s="11">
        <f t="shared" si="4"/>
        <v>280000</v>
      </c>
      <c r="P5" s="11">
        <f>'Cardio App'!$G$2*ROUNDDOWN(M5,0)</f>
        <v>14000</v>
      </c>
      <c r="Q5" s="33">
        <f t="shared" si="5"/>
        <v>294000</v>
      </c>
    </row>
    <row r="6" spans="1:17" ht="15.75" customHeight="1">
      <c r="A6" s="29">
        <f t="shared" si="6"/>
        <v>28</v>
      </c>
      <c r="B6" s="11">
        <f>'Policies in force'!K7</f>
        <v>441</v>
      </c>
      <c r="C6" s="11">
        <f>IF(AND(15&lt;A6,A6&lt;=25),'Cardio App'!$C$2,IF(AND(25&lt;A6,A6&lt;=45),'Cardio App'!$C$3,IF(AND(45&lt;A6,A6&lt;=65),'Cardio App'!$C$5,'Cardio App'!$C$7)))</f>
        <v>0.6</v>
      </c>
      <c r="D6" s="11">
        <f t="shared" si="0"/>
        <v>264.59999999999997</v>
      </c>
      <c r="E6" s="11">
        <f>IF(AND(15&lt;A6,A6&lt;=25),'Cardio App'!$F$2,IF(AND(25&lt;A6,A6&lt;=45),'Cardio App'!$F$3,IF(AND(45&lt;A6,A6&lt;=65),'Cardio App'!$F$5,'Cardio App'!$F$7)))</f>
        <v>1000</v>
      </c>
      <c r="F6" s="11">
        <f t="shared" si="1"/>
        <v>264000</v>
      </c>
      <c r="G6" s="11">
        <f>'Cardio App'!$G$2*ROUNDDOWN(D6,0)</f>
        <v>13200</v>
      </c>
      <c r="H6" s="33">
        <f t="shared" si="2"/>
        <v>277200</v>
      </c>
      <c r="J6" s="29">
        <f t="shared" si="7"/>
        <v>28</v>
      </c>
      <c r="K6" s="11">
        <f>'Policies in force'!L7</f>
        <v>458</v>
      </c>
      <c r="L6" s="11">
        <f>IF(AND(15&lt;J6,J6&lt;=25),'Cardio App'!$C$2,IF(AND(25&lt;J6,J6&lt;=45),'Cardio App'!$C$3,IF(AND(45&lt;J6,J6&lt;=65),'Cardio App'!$C$5,'Cardio App'!$C$7)))</f>
        <v>0.6</v>
      </c>
      <c r="M6" s="11">
        <f t="shared" si="3"/>
        <v>274.8</v>
      </c>
      <c r="N6" s="11">
        <f>IF(AND(15&lt;J6,J6&lt;=25),'Cardio App'!$F$2,IF(AND(25&lt;J6,J6&lt;=45),'Cardio App'!$F$3,IF(AND(45&lt;J6,J6&lt;=65),'Cardio App'!$F$5,'Cardio App'!$F$7)))</f>
        <v>1000</v>
      </c>
      <c r="O6" s="11">
        <f t="shared" si="4"/>
        <v>274000</v>
      </c>
      <c r="P6" s="11">
        <f>'Cardio App'!$G$2*ROUNDDOWN(M6,0)</f>
        <v>13700</v>
      </c>
      <c r="Q6" s="33">
        <f t="shared" si="5"/>
        <v>287700</v>
      </c>
    </row>
    <row r="7" spans="1:17" ht="15.75" customHeight="1">
      <c r="A7" s="29">
        <f t="shared" si="6"/>
        <v>29</v>
      </c>
      <c r="B7" s="11">
        <f>'Policies in force'!K8</f>
        <v>415</v>
      </c>
      <c r="C7" s="11">
        <f>IF(AND(15&lt;A7,A7&lt;=25),'Cardio App'!$C$2,IF(AND(25&lt;A7,A7&lt;=45),'Cardio App'!$C$3,IF(AND(45&lt;A7,A7&lt;=65),'Cardio App'!$C$5,'Cardio App'!$C$7)))</f>
        <v>0.6</v>
      </c>
      <c r="D7" s="11">
        <f t="shared" si="0"/>
        <v>249</v>
      </c>
      <c r="E7" s="11">
        <f>IF(AND(15&lt;A7,A7&lt;=25),'Cardio App'!$F$2,IF(AND(25&lt;A7,A7&lt;=45),'Cardio App'!$F$3,IF(AND(45&lt;A7,A7&lt;=65),'Cardio App'!$F$5,'Cardio App'!$F$7)))</f>
        <v>1000</v>
      </c>
      <c r="F7" s="11">
        <f t="shared" si="1"/>
        <v>249000</v>
      </c>
      <c r="G7" s="11">
        <f>'Cardio App'!$G$2*ROUNDDOWN(D7,0)</f>
        <v>12450</v>
      </c>
      <c r="H7" s="33">
        <f t="shared" si="2"/>
        <v>261450</v>
      </c>
      <c r="J7" s="29">
        <f t="shared" si="7"/>
        <v>29</v>
      </c>
      <c r="K7" s="11">
        <f>'Policies in force'!L8</f>
        <v>520</v>
      </c>
      <c r="L7" s="11">
        <f>IF(AND(15&lt;J7,J7&lt;=25),'Cardio App'!$C$2,IF(AND(25&lt;J7,J7&lt;=45),'Cardio App'!$C$3,IF(AND(45&lt;J7,J7&lt;=65),'Cardio App'!$C$5,'Cardio App'!$C$7)))</f>
        <v>0.6</v>
      </c>
      <c r="M7" s="11">
        <f t="shared" si="3"/>
        <v>312</v>
      </c>
      <c r="N7" s="11">
        <f>IF(AND(15&lt;J7,J7&lt;=25),'Cardio App'!$F$2,IF(AND(25&lt;J7,J7&lt;=45),'Cardio App'!$F$3,IF(AND(45&lt;J7,J7&lt;=65),'Cardio App'!$F$5,'Cardio App'!$F$7)))</f>
        <v>1000</v>
      </c>
      <c r="O7" s="11">
        <f t="shared" si="4"/>
        <v>312000</v>
      </c>
      <c r="P7" s="11">
        <f>'Cardio App'!$G$2*ROUNDDOWN(M7,0)</f>
        <v>15600</v>
      </c>
      <c r="Q7" s="33">
        <f t="shared" si="5"/>
        <v>327600</v>
      </c>
    </row>
    <row r="8" spans="1:17" ht="15.75" customHeight="1">
      <c r="A8" s="29">
        <f t="shared" si="6"/>
        <v>30</v>
      </c>
      <c r="B8" s="11">
        <f>'Policies in force'!K9</f>
        <v>86</v>
      </c>
      <c r="C8" s="11">
        <f>IF(AND(15&lt;A8,A8&lt;=25),'Cardio App'!$C$2,IF(AND(25&lt;A8,A8&lt;=45),'Cardio App'!$C$3,IF(AND(45&lt;A8,A8&lt;=65),'Cardio App'!$C$5,'Cardio App'!$C$7)))</f>
        <v>0.6</v>
      </c>
      <c r="D8" s="11">
        <f t="shared" si="0"/>
        <v>51.6</v>
      </c>
      <c r="E8" s="11">
        <f>IF(AND(15&lt;A8,A8&lt;=25),'Cardio App'!$F$2,IF(AND(25&lt;A8,A8&lt;=45),'Cardio App'!$F$3,IF(AND(45&lt;A8,A8&lt;=65),'Cardio App'!$F$5,'Cardio App'!$F$7)))</f>
        <v>1000</v>
      </c>
      <c r="F8" s="11">
        <f t="shared" si="1"/>
        <v>51000</v>
      </c>
      <c r="G8" s="11">
        <f>'Cardio App'!$G$2*ROUNDDOWN(D8,0)</f>
        <v>2550</v>
      </c>
      <c r="H8" s="33">
        <f t="shared" si="2"/>
        <v>53550</v>
      </c>
      <c r="J8" s="29">
        <f t="shared" si="7"/>
        <v>30</v>
      </c>
      <c r="K8" s="11">
        <f>'Policies in force'!L9</f>
        <v>507</v>
      </c>
      <c r="L8" s="11">
        <f>IF(AND(15&lt;J8,J8&lt;=25),'Cardio App'!$C$2,IF(AND(25&lt;J8,J8&lt;=45),'Cardio App'!$C$3,IF(AND(45&lt;J8,J8&lt;=65),'Cardio App'!$C$5,'Cardio App'!$C$7)))</f>
        <v>0.6</v>
      </c>
      <c r="M8" s="11">
        <f t="shared" si="3"/>
        <v>304.2</v>
      </c>
      <c r="N8" s="11">
        <f>IF(AND(15&lt;J8,J8&lt;=25),'Cardio App'!$F$2,IF(AND(25&lt;J8,J8&lt;=45),'Cardio App'!$F$3,IF(AND(45&lt;J8,J8&lt;=65),'Cardio App'!$F$5,'Cardio App'!$F$7)))</f>
        <v>1000</v>
      </c>
      <c r="O8" s="11">
        <f t="shared" si="4"/>
        <v>304000</v>
      </c>
      <c r="P8" s="11">
        <f>'Cardio App'!$G$2*ROUNDDOWN(M8,0)</f>
        <v>15200</v>
      </c>
      <c r="Q8" s="33">
        <f t="shared" si="5"/>
        <v>319200</v>
      </c>
    </row>
    <row r="9" spans="1:17" ht="15.75" customHeight="1">
      <c r="A9" s="29">
        <f t="shared" si="6"/>
        <v>31</v>
      </c>
      <c r="B9" s="11">
        <f>'Policies in force'!K10</f>
        <v>464</v>
      </c>
      <c r="C9" s="11">
        <f>IF(AND(15&lt;A9,A9&lt;=25),'Cardio App'!$C$2,IF(AND(25&lt;A9,A9&lt;=45),'Cardio App'!$C$3,IF(AND(45&lt;A9,A9&lt;=65),'Cardio App'!$C$5,'Cardio App'!$C$7)))</f>
        <v>0.6</v>
      </c>
      <c r="D9" s="11">
        <f t="shared" si="0"/>
        <v>278.39999999999998</v>
      </c>
      <c r="E9" s="11">
        <f>IF(AND(15&lt;A9,A9&lt;=25),'Cardio App'!$F$2,IF(AND(25&lt;A9,A9&lt;=45),'Cardio App'!$F$3,IF(AND(45&lt;A9,A9&lt;=65),'Cardio App'!$F$5,'Cardio App'!$F$7)))</f>
        <v>1000</v>
      </c>
      <c r="F9" s="11">
        <f t="shared" si="1"/>
        <v>278000</v>
      </c>
      <c r="G9" s="11">
        <f>'Cardio App'!$G$2*ROUNDDOWN(D9,0)</f>
        <v>13900</v>
      </c>
      <c r="H9" s="33">
        <f t="shared" si="2"/>
        <v>291900</v>
      </c>
      <c r="J9" s="29">
        <f t="shared" si="7"/>
        <v>31</v>
      </c>
      <c r="K9" s="11">
        <f>'Policies in force'!L10</f>
        <v>518</v>
      </c>
      <c r="L9" s="11">
        <f>IF(AND(15&lt;J9,J9&lt;=25),'Cardio App'!$C$2,IF(AND(25&lt;J9,J9&lt;=45),'Cardio App'!$C$3,IF(AND(45&lt;J9,J9&lt;=65),'Cardio App'!$C$5,'Cardio App'!$C$7)))</f>
        <v>0.6</v>
      </c>
      <c r="M9" s="11">
        <f t="shared" si="3"/>
        <v>310.8</v>
      </c>
      <c r="N9" s="11">
        <f>IF(AND(15&lt;J9,J9&lt;=25),'Cardio App'!$F$2,IF(AND(25&lt;J9,J9&lt;=45),'Cardio App'!$F$3,IF(AND(45&lt;J9,J9&lt;=65),'Cardio App'!$F$5,'Cardio App'!$F$7)))</f>
        <v>1000</v>
      </c>
      <c r="O9" s="11">
        <f t="shared" si="4"/>
        <v>310000</v>
      </c>
      <c r="P9" s="11">
        <f>'Cardio App'!$G$2*ROUNDDOWN(M9,0)</f>
        <v>15500</v>
      </c>
      <c r="Q9" s="33">
        <f t="shared" si="5"/>
        <v>325500</v>
      </c>
    </row>
    <row r="10" spans="1:17" ht="15.75" customHeight="1">
      <c r="A10" s="29">
        <f t="shared" si="6"/>
        <v>32</v>
      </c>
      <c r="B10" s="11">
        <f>'Policies in force'!K11</f>
        <v>443</v>
      </c>
      <c r="C10" s="11">
        <f>IF(AND(15&lt;A10,A10&lt;=25),'Cardio App'!$C$2,IF(AND(25&lt;A10,A10&lt;=45),'Cardio App'!$C$3,IF(AND(45&lt;A10,A10&lt;=65),'Cardio App'!$C$5,'Cardio App'!$C$7)))</f>
        <v>0.6</v>
      </c>
      <c r="D10" s="11">
        <f t="shared" si="0"/>
        <v>265.8</v>
      </c>
      <c r="E10" s="11">
        <f>IF(AND(15&lt;A10,A10&lt;=25),'Cardio App'!$F$2,IF(AND(25&lt;A10,A10&lt;=45),'Cardio App'!$F$3,IF(AND(45&lt;A10,A10&lt;=65),'Cardio App'!$F$5,'Cardio App'!$F$7)))</f>
        <v>1000</v>
      </c>
      <c r="F10" s="11">
        <f t="shared" si="1"/>
        <v>265000</v>
      </c>
      <c r="G10" s="11">
        <f>'Cardio App'!$G$2*ROUNDDOWN(D10,0)</f>
        <v>13250</v>
      </c>
      <c r="H10" s="33">
        <f t="shared" si="2"/>
        <v>278250</v>
      </c>
      <c r="J10" s="29">
        <f t="shared" si="7"/>
        <v>32</v>
      </c>
      <c r="K10" s="11">
        <f>'Policies in force'!L11</f>
        <v>514</v>
      </c>
      <c r="L10" s="11">
        <f>IF(AND(15&lt;J10,J10&lt;=25),'Cardio App'!$C$2,IF(AND(25&lt;J10,J10&lt;=45),'Cardio App'!$C$3,IF(AND(45&lt;J10,J10&lt;=65),'Cardio App'!$C$5,'Cardio App'!$C$7)))</f>
        <v>0.6</v>
      </c>
      <c r="M10" s="11">
        <f t="shared" si="3"/>
        <v>308.39999999999998</v>
      </c>
      <c r="N10" s="11">
        <f>IF(AND(15&lt;J10,J10&lt;=25),'Cardio App'!$F$2,IF(AND(25&lt;J10,J10&lt;=45),'Cardio App'!$F$3,IF(AND(45&lt;J10,J10&lt;=65),'Cardio App'!$F$5,'Cardio App'!$F$7)))</f>
        <v>1000</v>
      </c>
      <c r="O10" s="11">
        <f t="shared" si="4"/>
        <v>308000</v>
      </c>
      <c r="P10" s="11">
        <f>'Cardio App'!$G$2*ROUNDDOWN(M10,0)</f>
        <v>15400</v>
      </c>
      <c r="Q10" s="33">
        <f t="shared" si="5"/>
        <v>323400</v>
      </c>
    </row>
    <row r="11" spans="1:17" ht="15.75" customHeight="1">
      <c r="A11" s="29">
        <f t="shared" si="6"/>
        <v>33</v>
      </c>
      <c r="B11" s="11">
        <f>'Policies in force'!K12</f>
        <v>419</v>
      </c>
      <c r="C11" s="11">
        <f>IF(AND(15&lt;A11,A11&lt;=25),'Cardio App'!$C$2,IF(AND(25&lt;A11,A11&lt;=45),'Cardio App'!$C$3,IF(AND(45&lt;A11,A11&lt;=65),'Cardio App'!$C$5,'Cardio App'!$C$7)))</f>
        <v>0.6</v>
      </c>
      <c r="D11" s="11">
        <f t="shared" si="0"/>
        <v>251.39999999999998</v>
      </c>
      <c r="E11" s="11">
        <f>IF(AND(15&lt;A11,A11&lt;=25),'Cardio App'!$F$2,IF(AND(25&lt;A11,A11&lt;=45),'Cardio App'!$F$3,IF(AND(45&lt;A11,A11&lt;=65),'Cardio App'!$F$5,'Cardio App'!$F$7)))</f>
        <v>1000</v>
      </c>
      <c r="F11" s="11">
        <f t="shared" si="1"/>
        <v>251000</v>
      </c>
      <c r="G11" s="11">
        <f>'Cardio App'!$G$2*ROUNDDOWN(D11,0)</f>
        <v>12550</v>
      </c>
      <c r="H11" s="33">
        <f t="shared" si="2"/>
        <v>263550</v>
      </c>
      <c r="J11" s="29">
        <f t="shared" si="7"/>
        <v>33</v>
      </c>
      <c r="K11" s="11">
        <f>'Policies in force'!L12</f>
        <v>510</v>
      </c>
      <c r="L11" s="11">
        <f>IF(AND(15&lt;J11,J11&lt;=25),'Cardio App'!$C$2,IF(AND(25&lt;J11,J11&lt;=45),'Cardio App'!$C$3,IF(AND(45&lt;J11,J11&lt;=65),'Cardio App'!$C$5,'Cardio App'!$C$7)))</f>
        <v>0.6</v>
      </c>
      <c r="M11" s="11">
        <f t="shared" si="3"/>
        <v>306</v>
      </c>
      <c r="N11" s="11">
        <f>IF(AND(15&lt;J11,J11&lt;=25),'Cardio App'!$F$2,IF(AND(25&lt;J11,J11&lt;=45),'Cardio App'!$F$3,IF(AND(45&lt;J11,J11&lt;=65),'Cardio App'!$F$5,'Cardio App'!$F$7)))</f>
        <v>1000</v>
      </c>
      <c r="O11" s="11">
        <f t="shared" si="4"/>
        <v>306000</v>
      </c>
      <c r="P11" s="11">
        <f>'Cardio App'!$G$2*ROUNDDOWN(M11,0)</f>
        <v>15300</v>
      </c>
      <c r="Q11" s="33">
        <f t="shared" si="5"/>
        <v>321300</v>
      </c>
    </row>
    <row r="12" spans="1:17" ht="15.75" customHeight="1">
      <c r="A12" s="29">
        <f t="shared" si="6"/>
        <v>34</v>
      </c>
      <c r="B12" s="11">
        <f>'Policies in force'!K13</f>
        <v>489</v>
      </c>
      <c r="C12" s="11">
        <f>IF(AND(15&lt;A12,A12&lt;=25),'Cardio App'!$C$2,IF(AND(25&lt;A12,A12&lt;=45),'Cardio App'!$C$3,IF(AND(45&lt;A12,A12&lt;=65),'Cardio App'!$C$5,'Cardio App'!$C$7)))</f>
        <v>0.6</v>
      </c>
      <c r="D12" s="11">
        <f t="shared" si="0"/>
        <v>293.39999999999998</v>
      </c>
      <c r="E12" s="11">
        <f>IF(AND(15&lt;A12,A12&lt;=25),'Cardio App'!$F$2,IF(AND(25&lt;A12,A12&lt;=45),'Cardio App'!$F$3,IF(AND(45&lt;A12,A12&lt;=65),'Cardio App'!$F$5,'Cardio App'!$F$7)))</f>
        <v>1000</v>
      </c>
      <c r="F12" s="11">
        <f t="shared" si="1"/>
        <v>293000</v>
      </c>
      <c r="G12" s="11">
        <f>'Cardio App'!$G$2*ROUNDDOWN(D12,0)</f>
        <v>14650</v>
      </c>
      <c r="H12" s="33">
        <f t="shared" si="2"/>
        <v>307650</v>
      </c>
      <c r="J12" s="29">
        <f t="shared" si="7"/>
        <v>34</v>
      </c>
      <c r="K12" s="11">
        <f>'Policies in force'!L13</f>
        <v>482</v>
      </c>
      <c r="L12" s="11">
        <f>IF(AND(15&lt;J12,J12&lt;=25),'Cardio App'!$C$2,IF(AND(25&lt;J12,J12&lt;=45),'Cardio App'!$C$3,IF(AND(45&lt;J12,J12&lt;=65),'Cardio App'!$C$5,'Cardio App'!$C$7)))</f>
        <v>0.6</v>
      </c>
      <c r="M12" s="11">
        <f t="shared" si="3"/>
        <v>289.2</v>
      </c>
      <c r="N12" s="11">
        <f>IF(AND(15&lt;J12,J12&lt;=25),'Cardio App'!$F$2,IF(AND(25&lt;J12,J12&lt;=45),'Cardio App'!$F$3,IF(AND(45&lt;J12,J12&lt;=65),'Cardio App'!$F$5,'Cardio App'!$F$7)))</f>
        <v>1000</v>
      </c>
      <c r="O12" s="11">
        <f t="shared" si="4"/>
        <v>289000</v>
      </c>
      <c r="P12" s="11">
        <f>'Cardio App'!$G$2*ROUNDDOWN(M12,0)</f>
        <v>14450</v>
      </c>
      <c r="Q12" s="33">
        <f t="shared" si="5"/>
        <v>303450</v>
      </c>
    </row>
    <row r="13" spans="1:17" ht="15.75" customHeight="1">
      <c r="A13" s="29">
        <f t="shared" si="6"/>
        <v>35</v>
      </c>
      <c r="B13" s="11">
        <f>'Policies in force'!K14</f>
        <v>455</v>
      </c>
      <c r="C13" s="11">
        <f>IF(AND(15&lt;A13,A13&lt;=25),'Cardio App'!$C$2,IF(AND(25&lt;A13,A13&lt;=45),'Cardio App'!$C$3,IF(AND(45&lt;A13,A13&lt;=65),'Cardio App'!$C$5,'Cardio App'!$C$7)))</f>
        <v>0.6</v>
      </c>
      <c r="D13" s="11">
        <f t="shared" si="0"/>
        <v>273</v>
      </c>
      <c r="E13" s="11">
        <f>IF(AND(15&lt;A13,A13&lt;=25),'Cardio App'!$F$2,IF(AND(25&lt;A13,A13&lt;=45),'Cardio App'!$F$3,IF(AND(45&lt;A13,A13&lt;=65),'Cardio App'!$F$5,'Cardio App'!$F$7)))</f>
        <v>1000</v>
      </c>
      <c r="F13" s="11">
        <f t="shared" si="1"/>
        <v>273000</v>
      </c>
      <c r="G13" s="11">
        <f>'Cardio App'!$G$2*ROUNDDOWN(D13,0)</f>
        <v>13650</v>
      </c>
      <c r="H13" s="33">
        <f t="shared" si="2"/>
        <v>286650</v>
      </c>
      <c r="J13" s="29">
        <f t="shared" si="7"/>
        <v>35</v>
      </c>
      <c r="K13" s="11">
        <f>'Policies in force'!L14</f>
        <v>490</v>
      </c>
      <c r="L13" s="11">
        <f>IF(AND(15&lt;J13,J13&lt;=25),'Cardio App'!$C$2,IF(AND(25&lt;J13,J13&lt;=45),'Cardio App'!$C$3,IF(AND(45&lt;J13,J13&lt;=65),'Cardio App'!$C$5,'Cardio App'!$C$7)))</f>
        <v>0.6</v>
      </c>
      <c r="M13" s="11">
        <f t="shared" si="3"/>
        <v>294</v>
      </c>
      <c r="N13" s="11">
        <f>IF(AND(15&lt;J13,J13&lt;=25),'Cardio App'!$F$2,IF(AND(25&lt;J13,J13&lt;=45),'Cardio App'!$F$3,IF(AND(45&lt;J13,J13&lt;=65),'Cardio App'!$F$5,'Cardio App'!$F$7)))</f>
        <v>1000</v>
      </c>
      <c r="O13" s="11">
        <f t="shared" si="4"/>
        <v>294000</v>
      </c>
      <c r="P13" s="11">
        <f>'Cardio App'!$G$2*ROUNDDOWN(M13,0)</f>
        <v>14700</v>
      </c>
      <c r="Q13" s="33">
        <f t="shared" si="5"/>
        <v>308700</v>
      </c>
    </row>
    <row r="14" spans="1:17" ht="15.75" customHeight="1">
      <c r="A14" s="29">
        <f t="shared" si="6"/>
        <v>36</v>
      </c>
      <c r="B14" s="11">
        <f>'Policies in force'!K15</f>
        <v>457</v>
      </c>
      <c r="C14" s="11">
        <f>IF(AND(15&lt;A14,A14&lt;=25),'Cardio App'!$C$2,IF(AND(25&lt;A14,A14&lt;=45),'Cardio App'!$C$3,IF(AND(45&lt;A14,A14&lt;=65),'Cardio App'!$C$5,'Cardio App'!$C$7)))</f>
        <v>0.6</v>
      </c>
      <c r="D14" s="11">
        <f t="shared" si="0"/>
        <v>274.2</v>
      </c>
      <c r="E14" s="11">
        <f>IF(AND(15&lt;A14,A14&lt;=25),'Cardio App'!$F$2,IF(AND(25&lt;A14,A14&lt;=45),'Cardio App'!$F$3,IF(AND(45&lt;A14,A14&lt;=65),'Cardio App'!$F$5,'Cardio App'!$F$7)))</f>
        <v>1000</v>
      </c>
      <c r="F14" s="11">
        <f t="shared" si="1"/>
        <v>274000</v>
      </c>
      <c r="G14" s="11">
        <f>'Cardio App'!$G$2*ROUNDDOWN(D14,0)</f>
        <v>13700</v>
      </c>
      <c r="H14" s="33">
        <f t="shared" si="2"/>
        <v>287700</v>
      </c>
      <c r="J14" s="29">
        <f t="shared" si="7"/>
        <v>36</v>
      </c>
      <c r="K14" s="11">
        <f>'Policies in force'!L15</f>
        <v>482</v>
      </c>
      <c r="L14" s="11">
        <f>IF(AND(15&lt;J14,J14&lt;=25),'Cardio App'!$C$2,IF(AND(25&lt;J14,J14&lt;=45),'Cardio App'!$C$3,IF(AND(45&lt;J14,J14&lt;=65),'Cardio App'!$C$5,'Cardio App'!$C$7)))</f>
        <v>0.6</v>
      </c>
      <c r="M14" s="11">
        <f t="shared" si="3"/>
        <v>289.2</v>
      </c>
      <c r="N14" s="11">
        <f>IF(AND(15&lt;J14,J14&lt;=25),'Cardio App'!$F$2,IF(AND(25&lt;J14,J14&lt;=45),'Cardio App'!$F$3,IF(AND(45&lt;J14,J14&lt;=65),'Cardio App'!$F$5,'Cardio App'!$F$7)))</f>
        <v>1000</v>
      </c>
      <c r="O14" s="11">
        <f t="shared" si="4"/>
        <v>289000</v>
      </c>
      <c r="P14" s="11">
        <f>'Cardio App'!$G$2*ROUNDDOWN(M14,0)</f>
        <v>14450</v>
      </c>
      <c r="Q14" s="33">
        <f t="shared" si="5"/>
        <v>303450</v>
      </c>
    </row>
    <row r="15" spans="1:17" ht="15.75" customHeight="1">
      <c r="A15" s="29">
        <f t="shared" si="6"/>
        <v>37</v>
      </c>
      <c r="B15" s="11">
        <f>'Policies in force'!K16</f>
        <v>68</v>
      </c>
      <c r="C15" s="11">
        <f>IF(AND(15&lt;A15,A15&lt;=25),'Cardio App'!$C$2,IF(AND(25&lt;A15,A15&lt;=45),'Cardio App'!$C$3,IF(AND(45&lt;A15,A15&lt;=65),'Cardio App'!$C$5,'Cardio App'!$C$7)))</f>
        <v>0.6</v>
      </c>
      <c r="D15" s="11">
        <f t="shared" si="0"/>
        <v>40.799999999999997</v>
      </c>
      <c r="E15" s="11">
        <f>IF(AND(15&lt;A15,A15&lt;=25),'Cardio App'!$F$2,IF(AND(25&lt;A15,A15&lt;=45),'Cardio App'!$F$3,IF(AND(45&lt;A15,A15&lt;=65),'Cardio App'!$F$5,'Cardio App'!$F$7)))</f>
        <v>1000</v>
      </c>
      <c r="F15" s="11">
        <f t="shared" si="1"/>
        <v>40000</v>
      </c>
      <c r="G15" s="11">
        <f>'Cardio App'!$G$2*ROUNDDOWN(D15,0)</f>
        <v>2000</v>
      </c>
      <c r="H15" s="33">
        <f t="shared" si="2"/>
        <v>42000</v>
      </c>
      <c r="J15" s="29">
        <f t="shared" si="7"/>
        <v>37</v>
      </c>
      <c r="K15" s="11">
        <f>'Policies in force'!L16</f>
        <v>467</v>
      </c>
      <c r="L15" s="11">
        <f>IF(AND(15&lt;J15,J15&lt;=25),'Cardio App'!$C$2,IF(AND(25&lt;J15,J15&lt;=45),'Cardio App'!$C$3,IF(AND(45&lt;J15,J15&lt;=65),'Cardio App'!$C$5,'Cardio App'!$C$7)))</f>
        <v>0.6</v>
      </c>
      <c r="M15" s="11">
        <f t="shared" si="3"/>
        <v>280.2</v>
      </c>
      <c r="N15" s="11">
        <f>IF(AND(15&lt;J15,J15&lt;=25),'Cardio App'!$F$2,IF(AND(25&lt;J15,J15&lt;=45),'Cardio App'!$F$3,IF(AND(45&lt;J15,J15&lt;=65),'Cardio App'!$F$5,'Cardio App'!$F$7)))</f>
        <v>1000</v>
      </c>
      <c r="O15" s="11">
        <f t="shared" si="4"/>
        <v>280000</v>
      </c>
      <c r="P15" s="11">
        <f>'Cardio App'!$G$2*ROUNDDOWN(M15,0)</f>
        <v>14000</v>
      </c>
      <c r="Q15" s="33">
        <f t="shared" si="5"/>
        <v>294000</v>
      </c>
    </row>
    <row r="16" spans="1:17" ht="15.75" customHeight="1">
      <c r="A16" s="29">
        <f t="shared" si="6"/>
        <v>38</v>
      </c>
      <c r="B16" s="11">
        <f>'Policies in force'!K17</f>
        <v>484</v>
      </c>
      <c r="C16" s="11">
        <f>IF(AND(15&lt;A16,A16&lt;=25),'Cardio App'!$C$2,IF(AND(25&lt;A16,A16&lt;=45),'Cardio App'!$C$3,IF(AND(45&lt;A16,A16&lt;=65),'Cardio App'!$C$5,'Cardio App'!$C$7)))</f>
        <v>0.6</v>
      </c>
      <c r="D16" s="11">
        <f t="shared" si="0"/>
        <v>290.39999999999998</v>
      </c>
      <c r="E16" s="11">
        <f>IF(AND(15&lt;A16,A16&lt;=25),'Cardio App'!$F$2,IF(AND(25&lt;A16,A16&lt;=45),'Cardio App'!$F$3,IF(AND(45&lt;A16,A16&lt;=65),'Cardio App'!$F$5,'Cardio App'!$F$7)))</f>
        <v>1000</v>
      </c>
      <c r="F16" s="11">
        <f t="shared" si="1"/>
        <v>290000</v>
      </c>
      <c r="G16" s="11">
        <f>'Cardio App'!$G$2*ROUNDDOWN(D16,0)</f>
        <v>14500</v>
      </c>
      <c r="H16" s="33">
        <f t="shared" si="2"/>
        <v>304500</v>
      </c>
      <c r="J16" s="29">
        <f t="shared" si="7"/>
        <v>38</v>
      </c>
      <c r="K16" s="11">
        <f>'Policies in force'!L17</f>
        <v>519</v>
      </c>
      <c r="L16" s="11">
        <f>IF(AND(15&lt;J16,J16&lt;=25),'Cardio App'!$C$2,IF(AND(25&lt;J16,J16&lt;=45),'Cardio App'!$C$3,IF(AND(45&lt;J16,J16&lt;=65),'Cardio App'!$C$5,'Cardio App'!$C$7)))</f>
        <v>0.6</v>
      </c>
      <c r="M16" s="11">
        <f t="shared" si="3"/>
        <v>311.39999999999998</v>
      </c>
      <c r="N16" s="11">
        <f>IF(AND(15&lt;J16,J16&lt;=25),'Cardio App'!$F$2,IF(AND(25&lt;J16,J16&lt;=45),'Cardio App'!$F$3,IF(AND(45&lt;J16,J16&lt;=65),'Cardio App'!$F$5,'Cardio App'!$F$7)))</f>
        <v>1000</v>
      </c>
      <c r="O16" s="11">
        <f t="shared" si="4"/>
        <v>311000</v>
      </c>
      <c r="P16" s="11">
        <f>'Cardio App'!$G$2*ROUNDDOWN(M16,0)</f>
        <v>15550</v>
      </c>
      <c r="Q16" s="33">
        <f t="shared" si="5"/>
        <v>326550</v>
      </c>
    </row>
    <row r="17" spans="1:17" ht="15.75" customHeight="1">
      <c r="A17" s="29">
        <f t="shared" si="6"/>
        <v>39</v>
      </c>
      <c r="B17" s="11">
        <f>'Policies in force'!K18</f>
        <v>458</v>
      </c>
      <c r="C17" s="11">
        <f>IF(AND(15&lt;A17,A17&lt;=25),'Cardio App'!$C$2,IF(AND(25&lt;A17,A17&lt;=45),'Cardio App'!$C$3,IF(AND(45&lt;A17,A17&lt;=65),'Cardio App'!$C$5,'Cardio App'!$C$7)))</f>
        <v>0.6</v>
      </c>
      <c r="D17" s="11">
        <f t="shared" si="0"/>
        <v>274.8</v>
      </c>
      <c r="E17" s="11">
        <f>IF(AND(15&lt;A17,A17&lt;=25),'Cardio App'!$F$2,IF(AND(25&lt;A17,A17&lt;=45),'Cardio App'!$F$3,IF(AND(45&lt;A17,A17&lt;=65),'Cardio App'!$F$5,'Cardio App'!$F$7)))</f>
        <v>1000</v>
      </c>
      <c r="F17" s="11">
        <f t="shared" si="1"/>
        <v>274000</v>
      </c>
      <c r="G17" s="11">
        <f>'Cardio App'!$G$2*ROUNDDOWN(D17,0)</f>
        <v>13700</v>
      </c>
      <c r="H17" s="33">
        <f t="shared" si="2"/>
        <v>287700</v>
      </c>
      <c r="J17" s="29">
        <f t="shared" si="7"/>
        <v>39</v>
      </c>
      <c r="K17" s="11">
        <f>'Policies in force'!L18</f>
        <v>538</v>
      </c>
      <c r="L17" s="11">
        <f>IF(AND(15&lt;J17,J17&lt;=25),'Cardio App'!$C$2,IF(AND(25&lt;J17,J17&lt;=45),'Cardio App'!$C$3,IF(AND(45&lt;J17,J17&lt;=65),'Cardio App'!$C$5,'Cardio App'!$C$7)))</f>
        <v>0.6</v>
      </c>
      <c r="M17" s="11">
        <f t="shared" si="3"/>
        <v>322.8</v>
      </c>
      <c r="N17" s="11">
        <f>IF(AND(15&lt;J17,J17&lt;=25),'Cardio App'!$F$2,IF(AND(25&lt;J17,J17&lt;=45),'Cardio App'!$F$3,IF(AND(45&lt;J17,J17&lt;=65),'Cardio App'!$F$5,'Cardio App'!$F$7)))</f>
        <v>1000</v>
      </c>
      <c r="O17" s="11">
        <f t="shared" si="4"/>
        <v>322000</v>
      </c>
      <c r="P17" s="11">
        <f>'Cardio App'!$G$2*ROUNDDOWN(M17,0)</f>
        <v>16100</v>
      </c>
      <c r="Q17" s="33">
        <f t="shared" si="5"/>
        <v>338100</v>
      </c>
    </row>
    <row r="18" spans="1:17" ht="15.75" customHeight="1">
      <c r="A18" s="29">
        <f t="shared" si="6"/>
        <v>40</v>
      </c>
      <c r="B18" s="11">
        <f>'Policies in force'!K19</f>
        <v>457</v>
      </c>
      <c r="C18" s="11">
        <f>IF(AND(15&lt;A18,A18&lt;=25),'Cardio App'!$C$2,IF(AND(25&lt;A18,A18&lt;=45),'Cardio App'!$C$3,IF(AND(45&lt;A18,A18&lt;=65),'Cardio App'!$C$5,'Cardio App'!$C$7)))</f>
        <v>0.6</v>
      </c>
      <c r="D18" s="11">
        <f t="shared" si="0"/>
        <v>274.2</v>
      </c>
      <c r="E18" s="11">
        <f>IF(AND(15&lt;A18,A18&lt;=25),'Cardio App'!$F$2,IF(AND(25&lt;A18,A18&lt;=45),'Cardio App'!$F$3,IF(AND(45&lt;A18,A18&lt;=65),'Cardio App'!$F$5,'Cardio App'!$F$7)))</f>
        <v>1000</v>
      </c>
      <c r="F18" s="11">
        <f t="shared" si="1"/>
        <v>274000</v>
      </c>
      <c r="G18" s="11">
        <f>'Cardio App'!$G$2*ROUNDDOWN(D18,0)</f>
        <v>13700</v>
      </c>
      <c r="H18" s="33">
        <f t="shared" si="2"/>
        <v>287700</v>
      </c>
      <c r="J18" s="29">
        <f t="shared" si="7"/>
        <v>40</v>
      </c>
      <c r="K18" s="11">
        <f>'Policies in force'!L19</f>
        <v>581</v>
      </c>
      <c r="L18" s="11">
        <f>IF(AND(15&lt;J18,J18&lt;=25),'Cardio App'!$C$2,IF(AND(25&lt;J18,J18&lt;=45),'Cardio App'!$C$3,IF(AND(45&lt;J18,J18&lt;=65),'Cardio App'!$C$5,'Cardio App'!$C$7)))</f>
        <v>0.6</v>
      </c>
      <c r="M18" s="11">
        <f t="shared" si="3"/>
        <v>348.59999999999997</v>
      </c>
      <c r="N18" s="11">
        <f>IF(AND(15&lt;J18,J18&lt;=25),'Cardio App'!$F$2,IF(AND(25&lt;J18,J18&lt;=45),'Cardio App'!$F$3,IF(AND(45&lt;J18,J18&lt;=65),'Cardio App'!$F$5,'Cardio App'!$F$7)))</f>
        <v>1000</v>
      </c>
      <c r="O18" s="11">
        <f t="shared" si="4"/>
        <v>348000</v>
      </c>
      <c r="P18" s="11">
        <f>'Cardio App'!$G$2*ROUNDDOWN(M18,0)</f>
        <v>17400</v>
      </c>
      <c r="Q18" s="33">
        <f t="shared" si="5"/>
        <v>365400</v>
      </c>
    </row>
    <row r="19" spans="1:17" ht="15.75" customHeight="1">
      <c r="A19" s="29">
        <f t="shared" si="6"/>
        <v>41</v>
      </c>
      <c r="B19" s="11">
        <f>'Policies in force'!K20</f>
        <v>458</v>
      </c>
      <c r="C19" s="11">
        <f>IF(AND(15&lt;A19,A19&lt;=25),'Cardio App'!$C$2,IF(AND(25&lt;A19,A19&lt;=45),'Cardio App'!$C$3,IF(AND(45&lt;A19,A19&lt;=65),'Cardio App'!$C$5,'Cardio App'!$C$7)))</f>
        <v>0.6</v>
      </c>
      <c r="D19" s="11">
        <f t="shared" si="0"/>
        <v>274.8</v>
      </c>
      <c r="E19" s="11">
        <f>IF(AND(15&lt;A19,A19&lt;=25),'Cardio App'!$F$2,IF(AND(25&lt;A19,A19&lt;=45),'Cardio App'!$F$3,IF(AND(45&lt;A19,A19&lt;=65),'Cardio App'!$F$5,'Cardio App'!$F$7)))</f>
        <v>1000</v>
      </c>
      <c r="F19" s="11">
        <f t="shared" si="1"/>
        <v>274000</v>
      </c>
      <c r="G19" s="11">
        <f>'Cardio App'!$G$2*ROUNDDOWN(D19,0)</f>
        <v>13700</v>
      </c>
      <c r="H19" s="33">
        <f t="shared" si="2"/>
        <v>287700</v>
      </c>
      <c r="J19" s="29">
        <f t="shared" si="7"/>
        <v>41</v>
      </c>
      <c r="K19" s="11">
        <f>'Policies in force'!L20</f>
        <v>562</v>
      </c>
      <c r="L19" s="11">
        <f>IF(AND(15&lt;J19,J19&lt;=25),'Cardio App'!$C$2,IF(AND(25&lt;J19,J19&lt;=45),'Cardio App'!$C$3,IF(AND(45&lt;J19,J19&lt;=65),'Cardio App'!$C$5,'Cardio App'!$C$7)))</f>
        <v>0.6</v>
      </c>
      <c r="M19" s="11">
        <f t="shared" si="3"/>
        <v>337.2</v>
      </c>
      <c r="N19" s="11">
        <f>IF(AND(15&lt;J19,J19&lt;=25),'Cardio App'!$F$2,IF(AND(25&lt;J19,J19&lt;=45),'Cardio App'!$F$3,IF(AND(45&lt;J19,J19&lt;=65),'Cardio App'!$F$5,'Cardio App'!$F$7)))</f>
        <v>1000</v>
      </c>
      <c r="O19" s="11">
        <f t="shared" si="4"/>
        <v>337000</v>
      </c>
      <c r="P19" s="11">
        <f>'Cardio App'!$G$2*ROUNDDOWN(M19,0)</f>
        <v>16850</v>
      </c>
      <c r="Q19" s="33">
        <f t="shared" si="5"/>
        <v>353850</v>
      </c>
    </row>
    <row r="20" spans="1:17" ht="15.75" customHeight="1">
      <c r="A20" s="29">
        <f t="shared" si="6"/>
        <v>42</v>
      </c>
      <c r="B20" s="11">
        <f>'Policies in force'!K21</f>
        <v>443</v>
      </c>
      <c r="C20" s="11">
        <f>IF(AND(15&lt;A20,A20&lt;=25),'Cardio App'!$C$2,IF(AND(25&lt;A20,A20&lt;=45),'Cardio App'!$C$3,IF(AND(45&lt;A20,A20&lt;=65),'Cardio App'!$C$5,'Cardio App'!$C$7)))</f>
        <v>0.6</v>
      </c>
      <c r="D20" s="11">
        <f t="shared" si="0"/>
        <v>265.8</v>
      </c>
      <c r="E20" s="11">
        <f>IF(AND(15&lt;A20,A20&lt;=25),'Cardio App'!$F$2,IF(AND(25&lt;A20,A20&lt;=45),'Cardio App'!$F$3,IF(AND(45&lt;A20,A20&lt;=65),'Cardio App'!$F$5,'Cardio App'!$F$7)))</f>
        <v>1000</v>
      </c>
      <c r="F20" s="11">
        <f t="shared" si="1"/>
        <v>265000</v>
      </c>
      <c r="G20" s="11">
        <f>'Cardio App'!$G$2*ROUNDDOWN(D20,0)</f>
        <v>13250</v>
      </c>
      <c r="H20" s="33">
        <f t="shared" si="2"/>
        <v>278250</v>
      </c>
      <c r="J20" s="29">
        <f t="shared" si="7"/>
        <v>42</v>
      </c>
      <c r="K20" s="11">
        <f>'Policies in force'!L21</f>
        <v>514</v>
      </c>
      <c r="L20" s="11">
        <f>IF(AND(15&lt;J20,J20&lt;=25),'Cardio App'!$C$2,IF(AND(25&lt;J20,J20&lt;=45),'Cardio App'!$C$3,IF(AND(45&lt;J20,J20&lt;=65),'Cardio App'!$C$5,'Cardio App'!$C$7)))</f>
        <v>0.6</v>
      </c>
      <c r="M20" s="11">
        <f t="shared" si="3"/>
        <v>308.39999999999998</v>
      </c>
      <c r="N20" s="11">
        <f>IF(AND(15&lt;J20,J20&lt;=25),'Cardio App'!$F$2,IF(AND(25&lt;J20,J20&lt;=45),'Cardio App'!$F$3,IF(AND(45&lt;J20,J20&lt;=65),'Cardio App'!$F$5,'Cardio App'!$F$7)))</f>
        <v>1000</v>
      </c>
      <c r="O20" s="11">
        <f t="shared" si="4"/>
        <v>308000</v>
      </c>
      <c r="P20" s="11">
        <f>'Cardio App'!$G$2*ROUNDDOWN(M20,0)</f>
        <v>15400</v>
      </c>
      <c r="Q20" s="33">
        <f t="shared" si="5"/>
        <v>323400</v>
      </c>
    </row>
    <row r="21" spans="1:17" ht="15.75" customHeight="1">
      <c r="A21" s="29">
        <f t="shared" si="6"/>
        <v>43</v>
      </c>
      <c r="B21" s="11">
        <f>'Policies in force'!K22</f>
        <v>523</v>
      </c>
      <c r="C21" s="11">
        <f>IF(AND(15&lt;A21,A21&lt;=25),'Cardio App'!$C$2,IF(AND(25&lt;A21,A21&lt;=45),'Cardio App'!$C$3,IF(AND(45&lt;A21,A21&lt;=65),'Cardio App'!$C$5,'Cardio App'!$C$7)))</f>
        <v>0.6</v>
      </c>
      <c r="D21" s="11">
        <f t="shared" si="0"/>
        <v>313.8</v>
      </c>
      <c r="E21" s="11">
        <f>IF(AND(15&lt;A21,A21&lt;=25),'Cardio App'!$F$2,IF(AND(25&lt;A21,A21&lt;=45),'Cardio App'!$F$3,IF(AND(45&lt;A21,A21&lt;=65),'Cardio App'!$F$5,'Cardio App'!$F$7)))</f>
        <v>1000</v>
      </c>
      <c r="F21" s="11">
        <f t="shared" si="1"/>
        <v>313000</v>
      </c>
      <c r="G21" s="11">
        <f>'Cardio App'!$G$2*ROUNDDOWN(D21,0)</f>
        <v>15650</v>
      </c>
      <c r="H21" s="33">
        <f t="shared" si="2"/>
        <v>328650</v>
      </c>
      <c r="J21" s="29">
        <f t="shared" si="7"/>
        <v>43</v>
      </c>
      <c r="K21" s="11">
        <f>'Policies in force'!L22</f>
        <v>478</v>
      </c>
      <c r="L21" s="11">
        <f>IF(AND(15&lt;J21,J21&lt;=25),'Cardio App'!$C$2,IF(AND(25&lt;J21,J21&lt;=45),'Cardio App'!$C$3,IF(AND(45&lt;J21,J21&lt;=65),'Cardio App'!$C$5,'Cardio App'!$C$7)))</f>
        <v>0.6</v>
      </c>
      <c r="M21" s="11">
        <f t="shared" si="3"/>
        <v>286.8</v>
      </c>
      <c r="N21" s="11">
        <f>IF(AND(15&lt;J21,J21&lt;=25),'Cardio App'!$F$2,IF(AND(25&lt;J21,J21&lt;=45),'Cardio App'!$F$3,IF(AND(45&lt;J21,J21&lt;=65),'Cardio App'!$F$5,'Cardio App'!$F$7)))</f>
        <v>1000</v>
      </c>
      <c r="O21" s="11">
        <f t="shared" si="4"/>
        <v>286000</v>
      </c>
      <c r="P21" s="11">
        <f>'Cardio App'!$G$2*ROUNDDOWN(M21,0)</f>
        <v>14300</v>
      </c>
      <c r="Q21" s="33">
        <f t="shared" si="5"/>
        <v>300300</v>
      </c>
    </row>
    <row r="22" spans="1:17" ht="15.75" customHeight="1">
      <c r="A22" s="29">
        <f t="shared" si="6"/>
        <v>44</v>
      </c>
      <c r="B22" s="11">
        <f>'Policies in force'!K23</f>
        <v>448</v>
      </c>
      <c r="C22" s="11">
        <f>IF(AND(15&lt;A22,A22&lt;=25),'Cardio App'!$C$2,IF(AND(25&lt;A22,A22&lt;=45),'Cardio App'!$C$3,IF(AND(45&lt;A22,A22&lt;=65),'Cardio App'!$C$5,'Cardio App'!$C$7)))</f>
        <v>0.6</v>
      </c>
      <c r="D22" s="11">
        <f t="shared" si="0"/>
        <v>268.8</v>
      </c>
      <c r="E22" s="11">
        <f>IF(AND(15&lt;A22,A22&lt;=25),'Cardio App'!$F$2,IF(AND(25&lt;A22,A22&lt;=45),'Cardio App'!$F$3,IF(AND(45&lt;A22,A22&lt;=65),'Cardio App'!$F$5,'Cardio App'!$F$7)))</f>
        <v>1000</v>
      </c>
      <c r="F22" s="11">
        <f t="shared" si="1"/>
        <v>268000</v>
      </c>
      <c r="G22" s="11">
        <f>'Cardio App'!$G$2*ROUNDDOWN(D22,0)</f>
        <v>13400</v>
      </c>
      <c r="H22" s="33">
        <f t="shared" si="2"/>
        <v>281400</v>
      </c>
      <c r="J22" s="29">
        <f t="shared" si="7"/>
        <v>44</v>
      </c>
      <c r="K22" s="11">
        <f>'Policies in force'!L23</f>
        <v>535</v>
      </c>
      <c r="L22" s="11">
        <f>IF(AND(15&lt;J22,J22&lt;=25),'Cardio App'!$C$2,IF(AND(25&lt;J22,J22&lt;=45),'Cardio App'!$C$3,IF(AND(45&lt;J22,J22&lt;=65),'Cardio App'!$C$5,'Cardio App'!$C$7)))</f>
        <v>0.6</v>
      </c>
      <c r="M22" s="11">
        <f t="shared" si="3"/>
        <v>321</v>
      </c>
      <c r="N22" s="11">
        <f>IF(AND(15&lt;J22,J22&lt;=25),'Cardio App'!$F$2,IF(AND(25&lt;J22,J22&lt;=45),'Cardio App'!$F$3,IF(AND(45&lt;J22,J22&lt;=65),'Cardio App'!$F$5,'Cardio App'!$F$7)))</f>
        <v>1000</v>
      </c>
      <c r="O22" s="11">
        <f t="shared" si="4"/>
        <v>321000</v>
      </c>
      <c r="P22" s="11">
        <f>'Cardio App'!$G$2*ROUNDDOWN(M22,0)</f>
        <v>16050</v>
      </c>
      <c r="Q22" s="33">
        <f t="shared" si="5"/>
        <v>337050</v>
      </c>
    </row>
    <row r="23" spans="1:17" ht="15.75" customHeight="1">
      <c r="A23" s="29">
        <f t="shared" si="6"/>
        <v>45</v>
      </c>
      <c r="B23" s="11">
        <f>'Policies in force'!K24</f>
        <v>480</v>
      </c>
      <c r="C23" s="11">
        <f>IF(AND(15&lt;A23,A23&lt;=25),'Cardio App'!$C$2,IF(AND(25&lt;A23,A23&lt;=45),'Cardio App'!$C$3,IF(AND(45&lt;A23,A23&lt;=65),'Cardio App'!$C$5,'Cardio App'!$C$7)))</f>
        <v>0.6</v>
      </c>
      <c r="D23" s="11">
        <f t="shared" si="0"/>
        <v>288</v>
      </c>
      <c r="E23" s="11">
        <f>IF(AND(15&lt;A23,A23&lt;=25),'Cardio App'!$F$2,IF(AND(25&lt;A23,A23&lt;=45),'Cardio App'!$F$3,IF(AND(45&lt;A23,A23&lt;=65),'Cardio App'!$F$5,'Cardio App'!$F$7)))</f>
        <v>1000</v>
      </c>
      <c r="F23" s="11">
        <f t="shared" si="1"/>
        <v>288000</v>
      </c>
      <c r="G23" s="11">
        <f>'Cardio App'!$G$2*ROUNDDOWN(D23,0)</f>
        <v>14400</v>
      </c>
      <c r="H23" s="33">
        <f t="shared" si="2"/>
        <v>302400</v>
      </c>
      <c r="J23" s="29">
        <f t="shared" si="7"/>
        <v>45</v>
      </c>
      <c r="K23" s="11">
        <f>'Policies in force'!L24</f>
        <v>533</v>
      </c>
      <c r="L23" s="11">
        <f>IF(AND(15&lt;J23,J23&lt;=25),'Cardio App'!$C$2,IF(AND(25&lt;J23,J23&lt;=45),'Cardio App'!$C$3,IF(AND(45&lt;J23,J23&lt;=65),'Cardio App'!$C$5,'Cardio App'!$C$7)))</f>
        <v>0.6</v>
      </c>
      <c r="M23" s="11">
        <f t="shared" si="3"/>
        <v>319.8</v>
      </c>
      <c r="N23" s="11">
        <f>IF(AND(15&lt;J23,J23&lt;=25),'Cardio App'!$F$2,IF(AND(25&lt;J23,J23&lt;=45),'Cardio App'!$F$3,IF(AND(45&lt;J23,J23&lt;=65),'Cardio App'!$F$5,'Cardio App'!$F$7)))</f>
        <v>1000</v>
      </c>
      <c r="O23" s="11">
        <f t="shared" si="4"/>
        <v>319000</v>
      </c>
      <c r="P23" s="11">
        <f>'Cardio App'!$G$2*ROUNDDOWN(M23,0)</f>
        <v>15950</v>
      </c>
      <c r="Q23" s="33">
        <f t="shared" si="5"/>
        <v>334950</v>
      </c>
    </row>
    <row r="24" spans="1:17" ht="15.75" customHeight="1">
      <c r="A24" s="29">
        <f t="shared" si="6"/>
        <v>46</v>
      </c>
      <c r="B24" s="11">
        <f>'Policies in force'!K25</f>
        <v>468</v>
      </c>
      <c r="C24" s="11">
        <f>IF(AND(15&lt;A24,A24&lt;=25),'Cardio App'!$C$2,IF(AND(25&lt;A24,A24&lt;=45),'Cardio App'!$C$3,IF(AND(45&lt;A24,A24&lt;=65),'Cardio App'!$C$5,'Cardio App'!$C$7)))</f>
        <v>0.6</v>
      </c>
      <c r="D24" s="11">
        <f t="shared" si="0"/>
        <v>280.8</v>
      </c>
      <c r="E24" s="11">
        <f>IF(AND(15&lt;A24,A24&lt;=25),'Cardio App'!$F$2,IF(AND(25&lt;A24,A24&lt;=45),'Cardio App'!$F$3,IF(AND(45&lt;A24,A24&lt;=65),'Cardio App'!$F$5,'Cardio App'!$F$7)))</f>
        <v>1120</v>
      </c>
      <c r="F24" s="11">
        <f t="shared" si="1"/>
        <v>313600</v>
      </c>
      <c r="G24" s="11">
        <f>'Cardio App'!$G$2*ROUNDDOWN(D24,0)</f>
        <v>14000</v>
      </c>
      <c r="H24" s="33">
        <f t="shared" si="2"/>
        <v>327600</v>
      </c>
      <c r="J24" s="29">
        <f t="shared" si="7"/>
        <v>46</v>
      </c>
      <c r="K24" s="11">
        <f>'Policies in force'!L25</f>
        <v>511</v>
      </c>
      <c r="L24" s="11">
        <f>IF(AND(15&lt;J24,J24&lt;=25),'Cardio App'!$C$2,IF(AND(25&lt;J24,J24&lt;=45),'Cardio App'!$C$3,IF(AND(45&lt;J24,J24&lt;=65),'Cardio App'!$C$5,'Cardio App'!$C$7)))</f>
        <v>0.6</v>
      </c>
      <c r="M24" s="11">
        <f t="shared" si="3"/>
        <v>306.59999999999997</v>
      </c>
      <c r="N24" s="11">
        <f>IF(AND(15&lt;J24,J24&lt;=25),'Cardio App'!$F$2,IF(AND(25&lt;J24,J24&lt;=45),'Cardio App'!$F$3,IF(AND(45&lt;J24,J24&lt;=65),'Cardio App'!$F$5,'Cardio App'!$F$7)))</f>
        <v>1120</v>
      </c>
      <c r="O24" s="11">
        <f t="shared" si="4"/>
        <v>342720</v>
      </c>
      <c r="P24" s="11">
        <f>'Cardio App'!$G$2*ROUNDDOWN(M24,0)</f>
        <v>15300</v>
      </c>
      <c r="Q24" s="33">
        <f t="shared" si="5"/>
        <v>358020</v>
      </c>
    </row>
    <row r="25" spans="1:17" ht="15.75" customHeight="1">
      <c r="A25" s="29">
        <f t="shared" si="6"/>
        <v>47</v>
      </c>
      <c r="B25" s="11">
        <f>'Policies in force'!K26</f>
        <v>514</v>
      </c>
      <c r="C25" s="11">
        <f>IF(AND(15&lt;A25,A25&lt;=25),'Cardio App'!$C$2,IF(AND(25&lt;A25,A25&lt;=45),'Cardio App'!$C$3,IF(AND(45&lt;A25,A25&lt;=65),'Cardio App'!$C$5,'Cardio App'!$C$7)))</f>
        <v>0.6</v>
      </c>
      <c r="D25" s="11">
        <f t="shared" si="0"/>
        <v>308.39999999999998</v>
      </c>
      <c r="E25" s="11">
        <f>IF(AND(15&lt;A25,A25&lt;=25),'Cardio App'!$F$2,IF(AND(25&lt;A25,A25&lt;=45),'Cardio App'!$F$3,IF(AND(45&lt;A25,A25&lt;=65),'Cardio App'!$F$5,'Cardio App'!$F$7)))</f>
        <v>1120</v>
      </c>
      <c r="F25" s="11">
        <f t="shared" si="1"/>
        <v>344960</v>
      </c>
      <c r="G25" s="11">
        <f>'Cardio App'!$G$2*ROUNDDOWN(D25,0)</f>
        <v>15400</v>
      </c>
      <c r="H25" s="33">
        <f t="shared" si="2"/>
        <v>360360</v>
      </c>
      <c r="J25" s="29">
        <f t="shared" si="7"/>
        <v>47</v>
      </c>
      <c r="K25" s="11">
        <f>'Policies in force'!L26</f>
        <v>519</v>
      </c>
      <c r="L25" s="11">
        <f>IF(AND(15&lt;J25,J25&lt;=25),'Cardio App'!$C$2,IF(AND(25&lt;J25,J25&lt;=45),'Cardio App'!$C$3,IF(AND(45&lt;J25,J25&lt;=65),'Cardio App'!$C$5,'Cardio App'!$C$7)))</f>
        <v>0.6</v>
      </c>
      <c r="M25" s="11">
        <f t="shared" si="3"/>
        <v>311.39999999999998</v>
      </c>
      <c r="N25" s="11">
        <f>IF(AND(15&lt;J25,J25&lt;=25),'Cardio App'!$F$2,IF(AND(25&lt;J25,J25&lt;=45),'Cardio App'!$F$3,IF(AND(45&lt;J25,J25&lt;=65),'Cardio App'!$F$5,'Cardio App'!$F$7)))</f>
        <v>1120</v>
      </c>
      <c r="O25" s="11">
        <f t="shared" si="4"/>
        <v>348320</v>
      </c>
      <c r="P25" s="11">
        <f>'Cardio App'!$G$2*ROUNDDOWN(M25,0)</f>
        <v>15550</v>
      </c>
      <c r="Q25" s="33">
        <f t="shared" si="5"/>
        <v>363870</v>
      </c>
    </row>
    <row r="26" spans="1:17" ht="15.75" customHeight="1">
      <c r="A26" s="29">
        <f t="shared" si="6"/>
        <v>48</v>
      </c>
      <c r="B26" s="11">
        <f>'Policies in force'!K27</f>
        <v>541</v>
      </c>
      <c r="C26" s="11">
        <f>IF(AND(15&lt;A26,A26&lt;=25),'Cardio App'!$C$2,IF(AND(25&lt;A26,A26&lt;=45),'Cardio App'!$C$3,IF(AND(45&lt;A26,A26&lt;=65),'Cardio App'!$C$5,'Cardio App'!$C$7)))</f>
        <v>0.6</v>
      </c>
      <c r="D26" s="11">
        <f t="shared" si="0"/>
        <v>324.59999999999997</v>
      </c>
      <c r="E26" s="11">
        <f>IF(AND(15&lt;A26,A26&lt;=25),'Cardio App'!$F$2,IF(AND(25&lt;A26,A26&lt;=45),'Cardio App'!$F$3,IF(AND(45&lt;A26,A26&lt;=65),'Cardio App'!$F$5,'Cardio App'!$F$7)))</f>
        <v>1120</v>
      </c>
      <c r="F26" s="11">
        <f t="shared" si="1"/>
        <v>362880</v>
      </c>
      <c r="G26" s="11">
        <f>'Cardio App'!$G$2*ROUNDDOWN(D26,0)</f>
        <v>16200</v>
      </c>
      <c r="H26" s="33">
        <f t="shared" si="2"/>
        <v>379080</v>
      </c>
      <c r="J26" s="29">
        <f t="shared" si="7"/>
        <v>48</v>
      </c>
      <c r="K26" s="11">
        <f>'Policies in force'!L27</f>
        <v>547</v>
      </c>
      <c r="L26" s="11">
        <f>IF(AND(15&lt;J26,J26&lt;=25),'Cardio App'!$C$2,IF(AND(25&lt;J26,J26&lt;=45),'Cardio App'!$C$3,IF(AND(45&lt;J26,J26&lt;=65),'Cardio App'!$C$5,'Cardio App'!$C$7)))</f>
        <v>0.6</v>
      </c>
      <c r="M26" s="11">
        <f t="shared" si="3"/>
        <v>328.2</v>
      </c>
      <c r="N26" s="11">
        <f>IF(AND(15&lt;J26,J26&lt;=25),'Cardio App'!$F$2,IF(AND(25&lt;J26,J26&lt;=45),'Cardio App'!$F$3,IF(AND(45&lt;J26,J26&lt;=65),'Cardio App'!$F$5,'Cardio App'!$F$7)))</f>
        <v>1120</v>
      </c>
      <c r="O26" s="11">
        <f t="shared" si="4"/>
        <v>367360</v>
      </c>
      <c r="P26" s="11">
        <f>'Cardio App'!$G$2*ROUNDDOWN(M26,0)</f>
        <v>16400</v>
      </c>
      <c r="Q26" s="33">
        <f t="shared" si="5"/>
        <v>383760</v>
      </c>
    </row>
    <row r="27" spans="1:17" ht="15.75" customHeight="1">
      <c r="A27" s="29">
        <f t="shared" si="6"/>
        <v>49</v>
      </c>
      <c r="B27" s="11">
        <f>'Policies in force'!K28</f>
        <v>483</v>
      </c>
      <c r="C27" s="11">
        <f>IF(AND(15&lt;A27,A27&lt;=25),'Cardio App'!$C$2,IF(AND(25&lt;A27,A27&lt;=45),'Cardio App'!$C$3,IF(AND(45&lt;A27,A27&lt;=65),'Cardio App'!$C$5,'Cardio App'!$C$7)))</f>
        <v>0.6</v>
      </c>
      <c r="D27" s="11">
        <f t="shared" si="0"/>
        <v>289.8</v>
      </c>
      <c r="E27" s="11">
        <f>IF(AND(15&lt;A27,A27&lt;=25),'Cardio App'!$F$2,IF(AND(25&lt;A27,A27&lt;=45),'Cardio App'!$F$3,IF(AND(45&lt;A27,A27&lt;=65),'Cardio App'!$F$5,'Cardio App'!$F$7)))</f>
        <v>1120</v>
      </c>
      <c r="F27" s="11">
        <f t="shared" si="1"/>
        <v>323680</v>
      </c>
      <c r="G27" s="11">
        <f>'Cardio App'!$G$2*ROUNDDOWN(D27,0)</f>
        <v>14450</v>
      </c>
      <c r="H27" s="33">
        <f t="shared" si="2"/>
        <v>338130</v>
      </c>
      <c r="J27" s="29">
        <f t="shared" si="7"/>
        <v>49</v>
      </c>
      <c r="K27" s="11">
        <f>'Policies in force'!L28</f>
        <v>515</v>
      </c>
      <c r="L27" s="11">
        <f>IF(AND(15&lt;J27,J27&lt;=25),'Cardio App'!$C$2,IF(AND(25&lt;J27,J27&lt;=45),'Cardio App'!$C$3,IF(AND(45&lt;J27,J27&lt;=65),'Cardio App'!$C$5,'Cardio App'!$C$7)))</f>
        <v>0.6</v>
      </c>
      <c r="M27" s="11">
        <f t="shared" si="3"/>
        <v>309</v>
      </c>
      <c r="N27" s="11">
        <f>IF(AND(15&lt;J27,J27&lt;=25),'Cardio App'!$F$2,IF(AND(25&lt;J27,J27&lt;=45),'Cardio App'!$F$3,IF(AND(45&lt;J27,J27&lt;=65),'Cardio App'!$F$5,'Cardio App'!$F$7)))</f>
        <v>1120</v>
      </c>
      <c r="O27" s="11">
        <f t="shared" si="4"/>
        <v>346080</v>
      </c>
      <c r="P27" s="11">
        <f>'Cardio App'!$G$2*ROUNDDOWN(M27,0)</f>
        <v>15450</v>
      </c>
      <c r="Q27" s="33">
        <f t="shared" si="5"/>
        <v>361530</v>
      </c>
    </row>
    <row r="28" spans="1:17" ht="15.75" customHeight="1">
      <c r="A28" s="29">
        <f t="shared" si="6"/>
        <v>50</v>
      </c>
      <c r="B28" s="11">
        <f>'Policies in force'!K29</f>
        <v>493</v>
      </c>
      <c r="C28" s="11">
        <f>IF(AND(15&lt;A28,A28&lt;=25),'Cardio App'!$C$2,IF(AND(25&lt;A28,A28&lt;=45),'Cardio App'!$C$3,IF(AND(45&lt;A28,A28&lt;=65),'Cardio App'!$C$5,'Cardio App'!$C$7)))</f>
        <v>0.6</v>
      </c>
      <c r="D28" s="11">
        <f t="shared" si="0"/>
        <v>295.8</v>
      </c>
      <c r="E28" s="11">
        <f>IF(AND(15&lt;A28,A28&lt;=25),'Cardio App'!$F$2,IF(AND(25&lt;A28,A28&lt;=45),'Cardio App'!$F$3,IF(AND(45&lt;A28,A28&lt;=65),'Cardio App'!$F$5,'Cardio App'!$F$7)))</f>
        <v>1120</v>
      </c>
      <c r="F28" s="11">
        <f t="shared" si="1"/>
        <v>330400</v>
      </c>
      <c r="G28" s="11">
        <f>'Cardio App'!$G$2*ROUNDDOWN(D28,0)</f>
        <v>14750</v>
      </c>
      <c r="H28" s="33">
        <f t="shared" si="2"/>
        <v>345150</v>
      </c>
      <c r="J28" s="29">
        <f t="shared" si="7"/>
        <v>50</v>
      </c>
      <c r="K28" s="11">
        <f>'Policies in force'!L29</f>
        <v>531</v>
      </c>
      <c r="L28" s="11">
        <f>IF(AND(15&lt;J28,J28&lt;=25),'Cardio App'!$C$2,IF(AND(25&lt;J28,J28&lt;=45),'Cardio App'!$C$3,IF(AND(45&lt;J28,J28&lt;=65),'Cardio App'!$C$5,'Cardio App'!$C$7)))</f>
        <v>0.6</v>
      </c>
      <c r="M28" s="11">
        <f t="shared" si="3"/>
        <v>318.59999999999997</v>
      </c>
      <c r="N28" s="11">
        <f>IF(AND(15&lt;J28,J28&lt;=25),'Cardio App'!$F$2,IF(AND(25&lt;J28,J28&lt;=45),'Cardio App'!$F$3,IF(AND(45&lt;J28,J28&lt;=65),'Cardio App'!$F$5,'Cardio App'!$F$7)))</f>
        <v>1120</v>
      </c>
      <c r="O28" s="11">
        <f t="shared" si="4"/>
        <v>356160</v>
      </c>
      <c r="P28" s="11">
        <f>'Cardio App'!$G$2*ROUNDDOWN(M28,0)</f>
        <v>15900</v>
      </c>
      <c r="Q28" s="33">
        <f t="shared" si="5"/>
        <v>372060</v>
      </c>
    </row>
    <row r="29" spans="1:17" ht="15.75" customHeight="1">
      <c r="A29" s="29">
        <f t="shared" si="6"/>
        <v>51</v>
      </c>
      <c r="B29" s="11">
        <f>'Policies in force'!K30</f>
        <v>515</v>
      </c>
      <c r="C29" s="11">
        <f>IF(AND(15&lt;A29,A29&lt;=25),'Cardio App'!$C$2,IF(AND(25&lt;A29,A29&lt;=45),'Cardio App'!$C$3,IF(AND(45&lt;A29,A29&lt;=65),'Cardio App'!$C$5,'Cardio App'!$C$7)))</f>
        <v>0.6</v>
      </c>
      <c r="D29" s="11">
        <f t="shared" si="0"/>
        <v>309</v>
      </c>
      <c r="E29" s="11">
        <f>IF(AND(15&lt;A29,A29&lt;=25),'Cardio App'!$F$2,IF(AND(25&lt;A29,A29&lt;=45),'Cardio App'!$F$3,IF(AND(45&lt;A29,A29&lt;=65),'Cardio App'!$F$5,'Cardio App'!$F$7)))</f>
        <v>1120</v>
      </c>
      <c r="F29" s="11">
        <f t="shared" si="1"/>
        <v>346080</v>
      </c>
      <c r="G29" s="11">
        <f>'Cardio App'!$G$2*ROUNDDOWN(D29,0)</f>
        <v>15450</v>
      </c>
      <c r="H29" s="33">
        <f t="shared" si="2"/>
        <v>361530</v>
      </c>
      <c r="J29" s="29">
        <f t="shared" si="7"/>
        <v>51</v>
      </c>
      <c r="K29" s="11">
        <f>'Policies in force'!L30</f>
        <v>534</v>
      </c>
      <c r="L29" s="11">
        <f>IF(AND(15&lt;J29,J29&lt;=25),'Cardio App'!$C$2,IF(AND(25&lt;J29,J29&lt;=45),'Cardio App'!$C$3,IF(AND(45&lt;J29,J29&lt;=65),'Cardio App'!$C$5,'Cardio App'!$C$7)))</f>
        <v>0.6</v>
      </c>
      <c r="M29" s="11">
        <f t="shared" si="3"/>
        <v>320.39999999999998</v>
      </c>
      <c r="N29" s="11">
        <f>IF(AND(15&lt;J29,J29&lt;=25),'Cardio App'!$F$2,IF(AND(25&lt;J29,J29&lt;=45),'Cardio App'!$F$3,IF(AND(45&lt;J29,J29&lt;=65),'Cardio App'!$F$5,'Cardio App'!$F$7)))</f>
        <v>1120</v>
      </c>
      <c r="O29" s="11">
        <f t="shared" si="4"/>
        <v>358400</v>
      </c>
      <c r="P29" s="11">
        <f>'Cardio App'!$G$2*ROUNDDOWN(M29,0)</f>
        <v>16000</v>
      </c>
      <c r="Q29" s="33">
        <f t="shared" si="5"/>
        <v>374400</v>
      </c>
    </row>
    <row r="30" spans="1:17" ht="15.75" customHeight="1">
      <c r="A30" s="29">
        <f t="shared" si="6"/>
        <v>52</v>
      </c>
      <c r="B30" s="11">
        <f>'Policies in force'!K31</f>
        <v>506</v>
      </c>
      <c r="C30" s="11">
        <f>IF(AND(15&lt;A30,A30&lt;=25),'Cardio App'!$C$2,IF(AND(25&lt;A30,A30&lt;=45),'Cardio App'!$C$3,IF(AND(45&lt;A30,A30&lt;=65),'Cardio App'!$C$5,'Cardio App'!$C$7)))</f>
        <v>0.6</v>
      </c>
      <c r="D30" s="11">
        <f t="shared" si="0"/>
        <v>303.59999999999997</v>
      </c>
      <c r="E30" s="11">
        <f>IF(AND(15&lt;A30,A30&lt;=25),'Cardio App'!$F$2,IF(AND(25&lt;A30,A30&lt;=45),'Cardio App'!$F$3,IF(AND(45&lt;A30,A30&lt;=65),'Cardio App'!$F$5,'Cardio App'!$F$7)))</f>
        <v>1120</v>
      </c>
      <c r="F30" s="11">
        <f t="shared" si="1"/>
        <v>339360</v>
      </c>
      <c r="G30" s="11">
        <f>'Cardio App'!$G$2*ROUNDDOWN(D30,0)</f>
        <v>15150</v>
      </c>
      <c r="H30" s="33">
        <f t="shared" si="2"/>
        <v>354510</v>
      </c>
      <c r="J30" s="29">
        <f t="shared" si="7"/>
        <v>52</v>
      </c>
      <c r="K30" s="11">
        <f>'Policies in force'!L31</f>
        <v>526</v>
      </c>
      <c r="L30" s="11">
        <f>IF(AND(15&lt;J30,J30&lt;=25),'Cardio App'!$C$2,IF(AND(25&lt;J30,J30&lt;=45),'Cardio App'!$C$3,IF(AND(45&lt;J30,J30&lt;=65),'Cardio App'!$C$5,'Cardio App'!$C$7)))</f>
        <v>0.6</v>
      </c>
      <c r="M30" s="11">
        <f t="shared" si="3"/>
        <v>315.59999999999997</v>
      </c>
      <c r="N30" s="11">
        <f>IF(AND(15&lt;J30,J30&lt;=25),'Cardio App'!$F$2,IF(AND(25&lt;J30,J30&lt;=45),'Cardio App'!$F$3,IF(AND(45&lt;J30,J30&lt;=65),'Cardio App'!$F$5,'Cardio App'!$F$7)))</f>
        <v>1120</v>
      </c>
      <c r="O30" s="11">
        <f t="shared" si="4"/>
        <v>352800</v>
      </c>
      <c r="P30" s="11">
        <f>'Cardio App'!$G$2*ROUNDDOWN(M30,0)</f>
        <v>15750</v>
      </c>
      <c r="Q30" s="33">
        <f t="shared" si="5"/>
        <v>368550</v>
      </c>
    </row>
    <row r="31" spans="1:17" ht="15.75" customHeight="1">
      <c r="A31" s="29">
        <f t="shared" si="6"/>
        <v>53</v>
      </c>
      <c r="B31" s="11">
        <f>'Policies in force'!K32</f>
        <v>492</v>
      </c>
      <c r="C31" s="11">
        <f>IF(AND(15&lt;A31,A31&lt;=25),'Cardio App'!$C$2,IF(AND(25&lt;A31,A31&lt;=45),'Cardio App'!$C$3,IF(AND(45&lt;A31,A31&lt;=65),'Cardio App'!$C$5,'Cardio App'!$C$7)))</f>
        <v>0.6</v>
      </c>
      <c r="D31" s="11">
        <f t="shared" si="0"/>
        <v>295.2</v>
      </c>
      <c r="E31" s="11">
        <f>IF(AND(15&lt;A31,A31&lt;=25),'Cardio App'!$F$2,IF(AND(25&lt;A31,A31&lt;=45),'Cardio App'!$F$3,IF(AND(45&lt;A31,A31&lt;=65),'Cardio App'!$F$5,'Cardio App'!$F$7)))</f>
        <v>1120</v>
      </c>
      <c r="F31" s="11">
        <f t="shared" si="1"/>
        <v>330400</v>
      </c>
      <c r="G31" s="11">
        <f>'Cardio App'!$G$2*ROUNDDOWN(D31,0)</f>
        <v>14750</v>
      </c>
      <c r="H31" s="33">
        <f t="shared" si="2"/>
        <v>345150</v>
      </c>
      <c r="J31" s="29">
        <f t="shared" si="7"/>
        <v>53</v>
      </c>
      <c r="K31" s="11">
        <f>'Policies in force'!L32</f>
        <v>534</v>
      </c>
      <c r="L31" s="11">
        <f>IF(AND(15&lt;J31,J31&lt;=25),'Cardio App'!$C$2,IF(AND(25&lt;J31,J31&lt;=45),'Cardio App'!$C$3,IF(AND(45&lt;J31,J31&lt;=65),'Cardio App'!$C$5,'Cardio App'!$C$7)))</f>
        <v>0.6</v>
      </c>
      <c r="M31" s="11">
        <f t="shared" si="3"/>
        <v>320.39999999999998</v>
      </c>
      <c r="N31" s="11">
        <f>IF(AND(15&lt;J31,J31&lt;=25),'Cardio App'!$F$2,IF(AND(25&lt;J31,J31&lt;=45),'Cardio App'!$F$3,IF(AND(45&lt;J31,J31&lt;=65),'Cardio App'!$F$5,'Cardio App'!$F$7)))</f>
        <v>1120</v>
      </c>
      <c r="O31" s="11">
        <f t="shared" si="4"/>
        <v>358400</v>
      </c>
      <c r="P31" s="11">
        <f>'Cardio App'!$G$2*ROUNDDOWN(M31,0)</f>
        <v>16000</v>
      </c>
      <c r="Q31" s="33">
        <f t="shared" si="5"/>
        <v>374400</v>
      </c>
    </row>
    <row r="32" spans="1:17" ht="15.75" customHeight="1">
      <c r="A32" s="29">
        <f t="shared" si="6"/>
        <v>54</v>
      </c>
      <c r="B32" s="11">
        <f>'Policies in force'!K33</f>
        <v>530</v>
      </c>
      <c r="C32" s="11">
        <f>IF(AND(15&lt;A32,A32&lt;=25),'Cardio App'!$C$2,IF(AND(25&lt;A32,A32&lt;=45),'Cardio App'!$C$3,IF(AND(45&lt;A32,A32&lt;=65),'Cardio App'!$C$5,'Cardio App'!$C$7)))</f>
        <v>0.6</v>
      </c>
      <c r="D32" s="11">
        <f t="shared" si="0"/>
        <v>318</v>
      </c>
      <c r="E32" s="11">
        <f>IF(AND(15&lt;A32,A32&lt;=25),'Cardio App'!$F$2,IF(AND(25&lt;A32,A32&lt;=45),'Cardio App'!$F$3,IF(AND(45&lt;A32,A32&lt;=65),'Cardio App'!$F$5,'Cardio App'!$F$7)))</f>
        <v>1120</v>
      </c>
      <c r="F32" s="11">
        <f t="shared" si="1"/>
        <v>356160</v>
      </c>
      <c r="G32" s="11">
        <f>'Cardio App'!$G$2*ROUNDDOWN(D32,0)</f>
        <v>15900</v>
      </c>
      <c r="H32" s="33">
        <f t="shared" si="2"/>
        <v>372060</v>
      </c>
      <c r="J32" s="29">
        <f t="shared" si="7"/>
        <v>54</v>
      </c>
      <c r="K32" s="11">
        <f>'Policies in force'!L33</f>
        <v>567</v>
      </c>
      <c r="L32" s="11">
        <f>IF(AND(15&lt;J32,J32&lt;=25),'Cardio App'!$C$2,IF(AND(25&lt;J32,J32&lt;=45),'Cardio App'!$C$3,IF(AND(45&lt;J32,J32&lt;=65),'Cardio App'!$C$5,'Cardio App'!$C$7)))</f>
        <v>0.6</v>
      </c>
      <c r="M32" s="11">
        <f t="shared" si="3"/>
        <v>340.2</v>
      </c>
      <c r="N32" s="11">
        <f>IF(AND(15&lt;J32,J32&lt;=25),'Cardio App'!$F$2,IF(AND(25&lt;J32,J32&lt;=45),'Cardio App'!$F$3,IF(AND(45&lt;J32,J32&lt;=65),'Cardio App'!$F$5,'Cardio App'!$F$7)))</f>
        <v>1120</v>
      </c>
      <c r="O32" s="11">
        <f t="shared" si="4"/>
        <v>380800</v>
      </c>
      <c r="P32" s="11">
        <f>'Cardio App'!$G$2*ROUNDDOWN(M32,0)</f>
        <v>17000</v>
      </c>
      <c r="Q32" s="33">
        <f t="shared" si="5"/>
        <v>397800</v>
      </c>
    </row>
    <row r="33" spans="1:17" ht="15.75" customHeight="1">
      <c r="A33" s="29">
        <f t="shared" si="6"/>
        <v>55</v>
      </c>
      <c r="B33" s="11">
        <f>'Policies in force'!K34</f>
        <v>506</v>
      </c>
      <c r="C33" s="11">
        <f>IF(AND(15&lt;A33,A33&lt;=25),'Cardio App'!$C$2,IF(AND(25&lt;A33,A33&lt;=45),'Cardio App'!$C$3,IF(AND(45&lt;A33,A33&lt;=65),'Cardio App'!$C$5,'Cardio App'!$C$7)))</f>
        <v>0.6</v>
      </c>
      <c r="D33" s="11">
        <f t="shared" si="0"/>
        <v>303.59999999999997</v>
      </c>
      <c r="E33" s="11">
        <f>IF(AND(15&lt;A33,A33&lt;=25),'Cardio App'!$F$2,IF(AND(25&lt;A33,A33&lt;=45),'Cardio App'!$F$3,IF(AND(45&lt;A33,A33&lt;=65),'Cardio App'!$F$5,'Cardio App'!$F$7)))</f>
        <v>1120</v>
      </c>
      <c r="F33" s="11">
        <f t="shared" si="1"/>
        <v>339360</v>
      </c>
      <c r="G33" s="11">
        <f>'Cardio App'!$G$2*ROUNDDOWN(D33,0)</f>
        <v>15150</v>
      </c>
      <c r="H33" s="33">
        <f t="shared" si="2"/>
        <v>354510</v>
      </c>
      <c r="J33" s="29">
        <f t="shared" si="7"/>
        <v>55</v>
      </c>
      <c r="K33" s="11">
        <f>'Policies in force'!L34</f>
        <v>511</v>
      </c>
      <c r="L33" s="11">
        <f>IF(AND(15&lt;J33,J33&lt;=25),'Cardio App'!$C$2,IF(AND(25&lt;J33,J33&lt;=45),'Cardio App'!$C$3,IF(AND(45&lt;J33,J33&lt;=65),'Cardio App'!$C$5,'Cardio App'!$C$7)))</f>
        <v>0.6</v>
      </c>
      <c r="M33" s="11">
        <f t="shared" si="3"/>
        <v>306.59999999999997</v>
      </c>
      <c r="N33" s="11">
        <f>IF(AND(15&lt;J33,J33&lt;=25),'Cardio App'!$F$2,IF(AND(25&lt;J33,J33&lt;=45),'Cardio App'!$F$3,IF(AND(45&lt;J33,J33&lt;=65),'Cardio App'!$F$5,'Cardio App'!$F$7)))</f>
        <v>1120</v>
      </c>
      <c r="O33" s="11">
        <f t="shared" si="4"/>
        <v>342720</v>
      </c>
      <c r="P33" s="11">
        <f>'Cardio App'!$G$2*ROUNDDOWN(M33,0)</f>
        <v>15300</v>
      </c>
      <c r="Q33" s="33">
        <f t="shared" si="5"/>
        <v>358020</v>
      </c>
    </row>
    <row r="34" spans="1:17" ht="15.75" customHeight="1">
      <c r="A34" s="29">
        <f t="shared" si="6"/>
        <v>56</v>
      </c>
      <c r="B34" s="11">
        <f>'Policies in force'!K35</f>
        <v>478</v>
      </c>
      <c r="C34" s="11">
        <f>IF(AND(15&lt;A34,A34&lt;=25),'Cardio App'!$C$2,IF(AND(25&lt;A34,A34&lt;=45),'Cardio App'!$C$3,IF(AND(45&lt;A34,A34&lt;=65),'Cardio App'!$C$5,'Cardio App'!$C$7)))</f>
        <v>0.6</v>
      </c>
      <c r="D34" s="11">
        <f t="shared" si="0"/>
        <v>286.8</v>
      </c>
      <c r="E34" s="11">
        <f>IF(AND(15&lt;A34,A34&lt;=25),'Cardio App'!$F$2,IF(AND(25&lt;A34,A34&lt;=45),'Cardio App'!$F$3,IF(AND(45&lt;A34,A34&lt;=65),'Cardio App'!$F$5,'Cardio App'!$F$7)))</f>
        <v>1120</v>
      </c>
      <c r="F34" s="11">
        <f t="shared" si="1"/>
        <v>320320</v>
      </c>
      <c r="G34" s="11">
        <f>'Cardio App'!$G$2*ROUNDDOWN(D34,0)</f>
        <v>14300</v>
      </c>
      <c r="H34" s="33">
        <f t="shared" si="2"/>
        <v>334620</v>
      </c>
      <c r="J34" s="29">
        <f t="shared" si="7"/>
        <v>56</v>
      </c>
      <c r="K34" s="11">
        <f>'Policies in force'!L35</f>
        <v>518</v>
      </c>
      <c r="L34" s="11">
        <f>IF(AND(15&lt;J34,J34&lt;=25),'Cardio App'!$C$2,IF(AND(25&lt;J34,J34&lt;=45),'Cardio App'!$C$3,IF(AND(45&lt;J34,J34&lt;=65),'Cardio App'!$C$5,'Cardio App'!$C$7)))</f>
        <v>0.6</v>
      </c>
      <c r="M34" s="11">
        <f t="shared" si="3"/>
        <v>310.8</v>
      </c>
      <c r="N34" s="11">
        <f>IF(AND(15&lt;J34,J34&lt;=25),'Cardio App'!$F$2,IF(AND(25&lt;J34,J34&lt;=45),'Cardio App'!$F$3,IF(AND(45&lt;J34,J34&lt;=65),'Cardio App'!$F$5,'Cardio App'!$F$7)))</f>
        <v>1120</v>
      </c>
      <c r="O34" s="11">
        <f t="shared" si="4"/>
        <v>347200</v>
      </c>
      <c r="P34" s="11">
        <f>'Cardio App'!$G$2*ROUNDDOWN(M34,0)</f>
        <v>15500</v>
      </c>
      <c r="Q34" s="33">
        <f t="shared" si="5"/>
        <v>362700</v>
      </c>
    </row>
    <row r="35" spans="1:17" ht="15.75" customHeight="1">
      <c r="A35" s="29">
        <f t="shared" si="6"/>
        <v>57</v>
      </c>
      <c r="B35" s="11">
        <f>'Policies in force'!K36</f>
        <v>0</v>
      </c>
      <c r="C35" s="11">
        <f>IF(AND(15&lt;A35,A35&lt;=25),'Cardio App'!$C$2,IF(AND(25&lt;A35,A35&lt;=45),'Cardio App'!$C$3,IF(AND(45&lt;A35,A35&lt;=65),'Cardio App'!$C$5,'Cardio App'!$C$7)))</f>
        <v>0.6</v>
      </c>
      <c r="D35" s="11">
        <f t="shared" si="0"/>
        <v>0</v>
      </c>
      <c r="E35" s="11">
        <f>IF(AND(15&lt;A35,A35&lt;=25),'Cardio App'!$F$2,IF(AND(25&lt;A35,A35&lt;=45),'Cardio App'!$F$3,IF(AND(45&lt;A35,A35&lt;=65),'Cardio App'!$F$5,'Cardio App'!$F$7)))</f>
        <v>1120</v>
      </c>
      <c r="F35" s="11">
        <f t="shared" si="1"/>
        <v>0</v>
      </c>
      <c r="G35" s="11">
        <f>'Cardio App'!$G$2*ROUNDDOWN(D35,0)</f>
        <v>0</v>
      </c>
      <c r="H35" s="33">
        <f t="shared" si="2"/>
        <v>0</v>
      </c>
      <c r="J35" s="29">
        <f t="shared" si="7"/>
        <v>57</v>
      </c>
      <c r="K35" s="11">
        <f>'Policies in force'!L36</f>
        <v>0</v>
      </c>
      <c r="L35" s="11">
        <f>IF(AND(15&lt;J35,J35&lt;=25),'Cardio App'!$C$2,IF(AND(25&lt;J35,J35&lt;=45),'Cardio App'!$C$3,IF(AND(45&lt;J35,J35&lt;=65),'Cardio App'!$C$5,'Cardio App'!$C$7)))</f>
        <v>0.6</v>
      </c>
      <c r="M35" s="11">
        <f t="shared" si="3"/>
        <v>0</v>
      </c>
      <c r="N35" s="11">
        <f>IF(AND(15&lt;J35,J35&lt;=25),'Cardio App'!$F$2,IF(AND(25&lt;J35,J35&lt;=45),'Cardio App'!$F$3,IF(AND(45&lt;J35,J35&lt;=65),'Cardio App'!$F$5,'Cardio App'!$F$7)))</f>
        <v>1120</v>
      </c>
      <c r="O35" s="11">
        <f t="shared" si="4"/>
        <v>0</v>
      </c>
      <c r="P35" s="11">
        <f>'Cardio App'!$G$2*ROUNDDOWN(M35,0)</f>
        <v>0</v>
      </c>
      <c r="Q35" s="33">
        <f t="shared" si="5"/>
        <v>0</v>
      </c>
    </row>
    <row r="36" spans="1:17" ht="15.75" customHeight="1">
      <c r="A36" s="29">
        <f t="shared" si="6"/>
        <v>58</v>
      </c>
      <c r="B36" s="11">
        <f>'Policies in force'!K37</f>
        <v>0</v>
      </c>
      <c r="C36" s="11">
        <f>IF(AND(15&lt;A36,A36&lt;=25),'Cardio App'!$C$2,IF(AND(25&lt;A36,A36&lt;=45),'Cardio App'!$C$3,IF(AND(45&lt;A36,A36&lt;=65),'Cardio App'!$C$5,'Cardio App'!$C$7)))</f>
        <v>0.6</v>
      </c>
      <c r="D36" s="11">
        <f t="shared" si="0"/>
        <v>0</v>
      </c>
      <c r="E36" s="11">
        <f>IF(AND(15&lt;A36,A36&lt;=25),'Cardio App'!$F$2,IF(AND(25&lt;A36,A36&lt;=45),'Cardio App'!$F$3,IF(AND(45&lt;A36,A36&lt;=65),'Cardio App'!$F$5,'Cardio App'!$F$7)))</f>
        <v>1120</v>
      </c>
      <c r="F36" s="11">
        <f t="shared" si="1"/>
        <v>0</v>
      </c>
      <c r="G36" s="11">
        <f>'Cardio App'!$G$2*ROUNDDOWN(D36,0)</f>
        <v>0</v>
      </c>
      <c r="H36" s="33">
        <f t="shared" si="2"/>
        <v>0</v>
      </c>
      <c r="J36" s="29">
        <f t="shared" si="7"/>
        <v>58</v>
      </c>
      <c r="K36" s="11">
        <f>'Policies in force'!L37</f>
        <v>0</v>
      </c>
      <c r="L36" s="11">
        <f>IF(AND(15&lt;J36,J36&lt;=25),'Cardio App'!$C$2,IF(AND(25&lt;J36,J36&lt;=45),'Cardio App'!$C$3,IF(AND(45&lt;J36,J36&lt;=65),'Cardio App'!$C$5,'Cardio App'!$C$7)))</f>
        <v>0.6</v>
      </c>
      <c r="M36" s="11">
        <f t="shared" si="3"/>
        <v>0</v>
      </c>
      <c r="N36" s="11">
        <f>IF(AND(15&lt;J36,J36&lt;=25),'Cardio App'!$F$2,IF(AND(25&lt;J36,J36&lt;=45),'Cardio App'!$F$3,IF(AND(45&lt;J36,J36&lt;=65),'Cardio App'!$F$5,'Cardio App'!$F$7)))</f>
        <v>1120</v>
      </c>
      <c r="O36" s="11">
        <f t="shared" si="4"/>
        <v>0</v>
      </c>
      <c r="P36" s="11">
        <f>'Cardio App'!$G$2*ROUNDDOWN(M36,0)</f>
        <v>0</v>
      </c>
      <c r="Q36" s="33">
        <f t="shared" si="5"/>
        <v>0</v>
      </c>
    </row>
    <row r="37" spans="1:17" ht="15.75" customHeight="1">
      <c r="A37" s="29">
        <f t="shared" si="6"/>
        <v>59</v>
      </c>
      <c r="B37" s="11">
        <f>'Policies in force'!K38</f>
        <v>0</v>
      </c>
      <c r="C37" s="11">
        <f>IF(AND(15&lt;A37,A37&lt;=25),'Cardio App'!$C$2,IF(AND(25&lt;A37,A37&lt;=45),'Cardio App'!$C$3,IF(AND(45&lt;A37,A37&lt;=65),'Cardio App'!$C$5,'Cardio App'!$C$7)))</f>
        <v>0.6</v>
      </c>
      <c r="D37" s="11">
        <f t="shared" si="0"/>
        <v>0</v>
      </c>
      <c r="E37" s="11">
        <f>IF(AND(15&lt;A37,A37&lt;=25),'Cardio App'!$F$2,IF(AND(25&lt;A37,A37&lt;=45),'Cardio App'!$F$3,IF(AND(45&lt;A37,A37&lt;=65),'Cardio App'!$F$5,'Cardio App'!$F$7)))</f>
        <v>1120</v>
      </c>
      <c r="F37" s="11">
        <f t="shared" si="1"/>
        <v>0</v>
      </c>
      <c r="G37" s="11">
        <f>'Cardio App'!$G$2*ROUNDDOWN(D37,0)</f>
        <v>0</v>
      </c>
      <c r="H37" s="33">
        <f t="shared" si="2"/>
        <v>0</v>
      </c>
      <c r="J37" s="29">
        <f t="shared" si="7"/>
        <v>59</v>
      </c>
      <c r="K37" s="11">
        <f>'Policies in force'!L38</f>
        <v>0</v>
      </c>
      <c r="L37" s="11">
        <f>IF(AND(15&lt;J37,J37&lt;=25),'Cardio App'!$C$2,IF(AND(25&lt;J37,J37&lt;=45),'Cardio App'!$C$3,IF(AND(45&lt;J37,J37&lt;=65),'Cardio App'!$C$5,'Cardio App'!$C$7)))</f>
        <v>0.6</v>
      </c>
      <c r="M37" s="11">
        <f t="shared" si="3"/>
        <v>0</v>
      </c>
      <c r="N37" s="11">
        <f>IF(AND(15&lt;J37,J37&lt;=25),'Cardio App'!$F$2,IF(AND(25&lt;J37,J37&lt;=45),'Cardio App'!$F$3,IF(AND(45&lt;J37,J37&lt;=65),'Cardio App'!$F$5,'Cardio App'!$F$7)))</f>
        <v>1120</v>
      </c>
      <c r="O37" s="11">
        <f t="shared" si="4"/>
        <v>0</v>
      </c>
      <c r="P37" s="11">
        <f>'Cardio App'!$G$2*ROUNDDOWN(M37,0)</f>
        <v>0</v>
      </c>
      <c r="Q37" s="33">
        <f t="shared" si="5"/>
        <v>0</v>
      </c>
    </row>
    <row r="38" spans="1:17" ht="15.75" customHeight="1">
      <c r="A38" s="29">
        <f t="shared" si="6"/>
        <v>60</v>
      </c>
      <c r="B38" s="11">
        <f>'Policies in force'!K39</f>
        <v>0</v>
      </c>
      <c r="C38" s="11">
        <f>IF(AND(15&lt;A38,A38&lt;=25),'Cardio App'!$C$2,IF(AND(25&lt;A38,A38&lt;=45),'Cardio App'!$C$3,IF(AND(45&lt;A38,A38&lt;=65),'Cardio App'!$C$5,'Cardio App'!$C$7)))</f>
        <v>0.6</v>
      </c>
      <c r="D38" s="11">
        <f t="shared" si="0"/>
        <v>0</v>
      </c>
      <c r="E38" s="11">
        <f>IF(AND(15&lt;A38,A38&lt;=25),'Cardio App'!$F$2,IF(AND(25&lt;A38,A38&lt;=45),'Cardio App'!$F$3,IF(AND(45&lt;A38,A38&lt;=65),'Cardio App'!$F$5,'Cardio App'!$F$7)))</f>
        <v>1120</v>
      </c>
      <c r="F38" s="11">
        <f t="shared" si="1"/>
        <v>0</v>
      </c>
      <c r="G38" s="11">
        <f>'Cardio App'!$G$2*ROUNDDOWN(D38,0)</f>
        <v>0</v>
      </c>
      <c r="H38" s="33">
        <f t="shared" si="2"/>
        <v>0</v>
      </c>
      <c r="J38" s="29">
        <f t="shared" si="7"/>
        <v>60</v>
      </c>
      <c r="K38" s="11">
        <f>'Policies in force'!L39</f>
        <v>0</v>
      </c>
      <c r="L38" s="11">
        <f>IF(AND(15&lt;J38,J38&lt;=25),'Cardio App'!$C$2,IF(AND(25&lt;J38,J38&lt;=45),'Cardio App'!$C$3,IF(AND(45&lt;J38,J38&lt;=65),'Cardio App'!$C$5,'Cardio App'!$C$7)))</f>
        <v>0.6</v>
      </c>
      <c r="M38" s="11">
        <f t="shared" si="3"/>
        <v>0</v>
      </c>
      <c r="N38" s="11">
        <f>IF(AND(15&lt;J38,J38&lt;=25),'Cardio App'!$F$2,IF(AND(25&lt;J38,J38&lt;=45),'Cardio App'!$F$3,IF(AND(45&lt;J38,J38&lt;=65),'Cardio App'!$F$5,'Cardio App'!$F$7)))</f>
        <v>1120</v>
      </c>
      <c r="O38" s="11">
        <f t="shared" si="4"/>
        <v>0</v>
      </c>
      <c r="P38" s="11">
        <f>'Cardio App'!$G$2*ROUNDDOWN(M38,0)</f>
        <v>0</v>
      </c>
      <c r="Q38" s="33">
        <f t="shared" si="5"/>
        <v>0</v>
      </c>
    </row>
    <row r="39" spans="1:17" ht="15.75" customHeight="1">
      <c r="A39" s="29">
        <f t="shared" si="6"/>
        <v>61</v>
      </c>
      <c r="B39" s="11">
        <f>'Policies in force'!K40</f>
        <v>0</v>
      </c>
      <c r="C39" s="11">
        <f>IF(AND(15&lt;A39,A39&lt;=25),'Cardio App'!$C$2,IF(AND(25&lt;A39,A39&lt;=45),'Cardio App'!$C$3,IF(AND(45&lt;A39,A39&lt;=65),'Cardio App'!$C$5,'Cardio App'!$C$7)))</f>
        <v>0.6</v>
      </c>
      <c r="D39" s="11">
        <f t="shared" si="0"/>
        <v>0</v>
      </c>
      <c r="E39" s="11">
        <f>IF(AND(15&lt;A39,A39&lt;=25),'Cardio App'!$F$2,IF(AND(25&lt;A39,A39&lt;=45),'Cardio App'!$F$3,IF(AND(45&lt;A39,A39&lt;=65),'Cardio App'!$F$5,'Cardio App'!$F$7)))</f>
        <v>1120</v>
      </c>
      <c r="F39" s="11">
        <f t="shared" si="1"/>
        <v>0</v>
      </c>
      <c r="G39" s="11">
        <f>'Cardio App'!$G$2*ROUNDDOWN(D39,0)</f>
        <v>0</v>
      </c>
      <c r="H39" s="33">
        <f t="shared" si="2"/>
        <v>0</v>
      </c>
      <c r="J39" s="29">
        <f t="shared" si="7"/>
        <v>61</v>
      </c>
      <c r="K39" s="11">
        <f>'Policies in force'!L40</f>
        <v>0</v>
      </c>
      <c r="L39" s="11">
        <f>IF(AND(15&lt;J39,J39&lt;=25),'Cardio App'!$C$2,IF(AND(25&lt;J39,J39&lt;=45),'Cardio App'!$C$3,IF(AND(45&lt;J39,J39&lt;=65),'Cardio App'!$C$5,'Cardio App'!$C$7)))</f>
        <v>0.6</v>
      </c>
      <c r="M39" s="11">
        <f t="shared" si="3"/>
        <v>0</v>
      </c>
      <c r="N39" s="11">
        <f>IF(AND(15&lt;J39,J39&lt;=25),'Cardio App'!$F$2,IF(AND(25&lt;J39,J39&lt;=45),'Cardio App'!$F$3,IF(AND(45&lt;J39,J39&lt;=65),'Cardio App'!$F$5,'Cardio App'!$F$7)))</f>
        <v>1120</v>
      </c>
      <c r="O39" s="11">
        <f t="shared" si="4"/>
        <v>0</v>
      </c>
      <c r="P39" s="11">
        <f>'Cardio App'!$G$2*ROUNDDOWN(M39,0)</f>
        <v>0</v>
      </c>
      <c r="Q39" s="33">
        <f t="shared" si="5"/>
        <v>0</v>
      </c>
    </row>
    <row r="40" spans="1:17" ht="15.75" customHeight="1">
      <c r="A40" s="29">
        <f t="shared" si="6"/>
        <v>62</v>
      </c>
      <c r="B40" s="11">
        <f>'Policies in force'!K41</f>
        <v>0</v>
      </c>
      <c r="C40" s="11">
        <f>IF(AND(15&lt;A40,A40&lt;=25),'Cardio App'!$C$2,IF(AND(25&lt;A40,A40&lt;=45),'Cardio App'!$C$3,IF(AND(45&lt;A40,A40&lt;=65),'Cardio App'!$C$5,'Cardio App'!$C$7)))</f>
        <v>0.6</v>
      </c>
      <c r="D40" s="11">
        <f t="shared" si="0"/>
        <v>0</v>
      </c>
      <c r="E40" s="11">
        <f>IF(AND(15&lt;A40,A40&lt;=25),'Cardio App'!$F$2,IF(AND(25&lt;A40,A40&lt;=45),'Cardio App'!$F$3,IF(AND(45&lt;A40,A40&lt;=65),'Cardio App'!$F$5,'Cardio App'!$F$7)))</f>
        <v>1120</v>
      </c>
      <c r="F40" s="11">
        <f t="shared" si="1"/>
        <v>0</v>
      </c>
      <c r="G40" s="11">
        <f>'Cardio App'!$G$2*ROUNDDOWN(D40,0)</f>
        <v>0</v>
      </c>
      <c r="H40" s="33">
        <f t="shared" si="2"/>
        <v>0</v>
      </c>
      <c r="J40" s="29">
        <f t="shared" si="7"/>
        <v>62</v>
      </c>
      <c r="K40" s="11">
        <f>'Policies in force'!L41</f>
        <v>0</v>
      </c>
      <c r="L40" s="11">
        <f>IF(AND(15&lt;J40,J40&lt;=25),'Cardio App'!$C$2,IF(AND(25&lt;J40,J40&lt;=45),'Cardio App'!$C$3,IF(AND(45&lt;J40,J40&lt;=65),'Cardio App'!$C$5,'Cardio App'!$C$7)))</f>
        <v>0.6</v>
      </c>
      <c r="M40" s="11">
        <f t="shared" si="3"/>
        <v>0</v>
      </c>
      <c r="N40" s="11">
        <f>IF(AND(15&lt;J40,J40&lt;=25),'Cardio App'!$F$2,IF(AND(25&lt;J40,J40&lt;=45),'Cardio App'!$F$3,IF(AND(45&lt;J40,J40&lt;=65),'Cardio App'!$F$5,'Cardio App'!$F$7)))</f>
        <v>1120</v>
      </c>
      <c r="O40" s="11">
        <f t="shared" si="4"/>
        <v>0</v>
      </c>
      <c r="P40" s="11">
        <f>'Cardio App'!$G$2*ROUNDDOWN(M40,0)</f>
        <v>0</v>
      </c>
      <c r="Q40" s="33">
        <f t="shared" si="5"/>
        <v>0</v>
      </c>
    </row>
    <row r="41" spans="1:17" ht="15.75" customHeight="1">
      <c r="A41" s="29">
        <f t="shared" si="6"/>
        <v>63</v>
      </c>
      <c r="B41" s="11">
        <f>'Policies in force'!K42</f>
        <v>0</v>
      </c>
      <c r="C41" s="11">
        <f>IF(AND(15&lt;A41,A41&lt;=25),'Cardio App'!$C$2,IF(AND(25&lt;A41,A41&lt;=45),'Cardio App'!$C$3,IF(AND(45&lt;A41,A41&lt;=65),'Cardio App'!$C$5,'Cardio App'!$C$7)))</f>
        <v>0.6</v>
      </c>
      <c r="D41" s="11">
        <f t="shared" si="0"/>
        <v>0</v>
      </c>
      <c r="E41" s="11">
        <f>IF(AND(15&lt;A41,A41&lt;=25),'Cardio App'!$F$2,IF(AND(25&lt;A41,A41&lt;=45),'Cardio App'!$F$3,IF(AND(45&lt;A41,A41&lt;=65),'Cardio App'!$F$5,'Cardio App'!$F$7)))</f>
        <v>1120</v>
      </c>
      <c r="F41" s="11">
        <f t="shared" si="1"/>
        <v>0</v>
      </c>
      <c r="G41" s="11">
        <f>'Cardio App'!$G$2*ROUNDDOWN(D41,0)</f>
        <v>0</v>
      </c>
      <c r="H41" s="33">
        <f t="shared" si="2"/>
        <v>0</v>
      </c>
      <c r="J41" s="29">
        <f t="shared" si="7"/>
        <v>63</v>
      </c>
      <c r="K41" s="11">
        <f>'Policies in force'!L42</f>
        <v>0</v>
      </c>
      <c r="L41" s="11">
        <f>IF(AND(15&lt;J41,J41&lt;=25),'Cardio App'!$C$2,IF(AND(25&lt;J41,J41&lt;=45),'Cardio App'!$C$3,IF(AND(45&lt;J41,J41&lt;=65),'Cardio App'!$C$5,'Cardio App'!$C$7)))</f>
        <v>0.6</v>
      </c>
      <c r="M41" s="11">
        <f t="shared" si="3"/>
        <v>0</v>
      </c>
      <c r="N41" s="11">
        <f>IF(AND(15&lt;J41,J41&lt;=25),'Cardio App'!$F$2,IF(AND(25&lt;J41,J41&lt;=45),'Cardio App'!$F$3,IF(AND(45&lt;J41,J41&lt;=65),'Cardio App'!$F$5,'Cardio App'!$F$7)))</f>
        <v>1120</v>
      </c>
      <c r="O41" s="11">
        <f t="shared" si="4"/>
        <v>0</v>
      </c>
      <c r="P41" s="11">
        <f>'Cardio App'!$G$2*ROUNDDOWN(M41,0)</f>
        <v>0</v>
      </c>
      <c r="Q41" s="33">
        <f t="shared" si="5"/>
        <v>0</v>
      </c>
    </row>
    <row r="42" spans="1:17" ht="15.75" customHeight="1">
      <c r="A42" s="29">
        <f t="shared" si="6"/>
        <v>64</v>
      </c>
      <c r="B42" s="11">
        <f>'Policies in force'!K43</f>
        <v>0</v>
      </c>
      <c r="C42" s="11">
        <f>IF(AND(15&lt;A42,A42&lt;=25),'Cardio App'!$C$2,IF(AND(25&lt;A42,A42&lt;=45),'Cardio App'!$C$3,IF(AND(45&lt;A42,A42&lt;=65),'Cardio App'!$C$5,'Cardio App'!$C$7)))</f>
        <v>0.6</v>
      </c>
      <c r="D42" s="11">
        <f t="shared" si="0"/>
        <v>0</v>
      </c>
      <c r="E42" s="11">
        <f>IF(AND(15&lt;A42,A42&lt;=25),'Cardio App'!$F$2,IF(AND(25&lt;A42,A42&lt;=45),'Cardio App'!$F$3,IF(AND(45&lt;A42,A42&lt;=65),'Cardio App'!$F$5,'Cardio App'!$F$7)))</f>
        <v>1120</v>
      </c>
      <c r="F42" s="11">
        <f t="shared" si="1"/>
        <v>0</v>
      </c>
      <c r="G42" s="11">
        <f>'Cardio App'!$G$2*ROUNDDOWN(D42,0)</f>
        <v>0</v>
      </c>
      <c r="H42" s="33">
        <f t="shared" si="2"/>
        <v>0</v>
      </c>
      <c r="J42" s="29">
        <f t="shared" si="7"/>
        <v>64</v>
      </c>
      <c r="K42" s="11">
        <f>'Policies in force'!L43</f>
        <v>0</v>
      </c>
      <c r="L42" s="11">
        <f>IF(AND(15&lt;J42,J42&lt;=25),'Cardio App'!$C$2,IF(AND(25&lt;J42,J42&lt;=45),'Cardio App'!$C$3,IF(AND(45&lt;J42,J42&lt;=65),'Cardio App'!$C$5,'Cardio App'!$C$7)))</f>
        <v>0.6</v>
      </c>
      <c r="M42" s="11">
        <f t="shared" si="3"/>
        <v>0</v>
      </c>
      <c r="N42" s="11">
        <f>IF(AND(15&lt;J42,J42&lt;=25),'Cardio App'!$F$2,IF(AND(25&lt;J42,J42&lt;=45),'Cardio App'!$F$3,IF(AND(45&lt;J42,J42&lt;=65),'Cardio App'!$F$5,'Cardio App'!$F$7)))</f>
        <v>1120</v>
      </c>
      <c r="O42" s="11">
        <f t="shared" si="4"/>
        <v>0</v>
      </c>
      <c r="P42" s="11">
        <f>'Cardio App'!$G$2*ROUNDDOWN(M42,0)</f>
        <v>0</v>
      </c>
      <c r="Q42" s="33">
        <f t="shared" si="5"/>
        <v>0</v>
      </c>
    </row>
    <row r="43" spans="1:17" ht="15.75" customHeight="1">
      <c r="A43" s="29">
        <f t="shared" si="6"/>
        <v>65</v>
      </c>
      <c r="B43" s="11">
        <f>'Policies in force'!K44</f>
        <v>0</v>
      </c>
      <c r="C43" s="11">
        <f>IF(AND(15&lt;A43,A43&lt;=25),'Cardio App'!$C$2,IF(AND(25&lt;A43,A43&lt;=45),'Cardio App'!$C$3,IF(AND(45&lt;A43,A43&lt;=65),'Cardio App'!$C$5,'Cardio App'!$C$7)))</f>
        <v>0.6</v>
      </c>
      <c r="D43" s="11">
        <f t="shared" si="0"/>
        <v>0</v>
      </c>
      <c r="E43" s="11">
        <f>IF(AND(15&lt;A43,A43&lt;=25),'Cardio App'!$F$2,IF(AND(25&lt;A43,A43&lt;=45),'Cardio App'!$F$3,IF(AND(45&lt;A43,A43&lt;=65),'Cardio App'!$F$5,'Cardio App'!$F$7)))</f>
        <v>1120</v>
      </c>
      <c r="F43" s="11">
        <f t="shared" si="1"/>
        <v>0</v>
      </c>
      <c r="G43" s="11">
        <f>'Cardio App'!$G$2*ROUNDDOWN(D43,0)</f>
        <v>0</v>
      </c>
      <c r="H43" s="33">
        <f t="shared" si="2"/>
        <v>0</v>
      </c>
      <c r="J43" s="29">
        <f t="shared" si="7"/>
        <v>65</v>
      </c>
      <c r="K43" s="11">
        <f>'Policies in force'!L44</f>
        <v>0</v>
      </c>
      <c r="L43" s="11">
        <f>IF(AND(15&lt;J43,J43&lt;=25),'Cardio App'!$C$2,IF(AND(25&lt;J43,J43&lt;=45),'Cardio App'!$C$3,IF(AND(45&lt;J43,J43&lt;=65),'Cardio App'!$C$5,'Cardio App'!$C$7)))</f>
        <v>0.6</v>
      </c>
      <c r="M43" s="11">
        <f t="shared" si="3"/>
        <v>0</v>
      </c>
      <c r="N43" s="11">
        <f>IF(AND(15&lt;J43,J43&lt;=25),'Cardio App'!$F$2,IF(AND(25&lt;J43,J43&lt;=45),'Cardio App'!$F$3,IF(AND(45&lt;J43,J43&lt;=65),'Cardio App'!$F$5,'Cardio App'!$F$7)))</f>
        <v>1120</v>
      </c>
      <c r="O43" s="11">
        <f t="shared" si="4"/>
        <v>0</v>
      </c>
      <c r="P43" s="11">
        <f>'Cardio App'!$G$2*ROUNDDOWN(M43,0)</f>
        <v>0</v>
      </c>
      <c r="Q43" s="33">
        <f t="shared" si="5"/>
        <v>0</v>
      </c>
    </row>
    <row r="44" spans="1:17" ht="15.75" customHeight="1">
      <c r="A44" s="29">
        <f t="shared" si="6"/>
        <v>66</v>
      </c>
      <c r="B44" s="11">
        <f>'Policies in force'!K45</f>
        <v>0</v>
      </c>
      <c r="C44" s="11">
        <f>IF(AND(15&lt;A44,A44&lt;=25),'Cardio App'!$C$2,IF(AND(25&lt;A44,A44&lt;=45),'Cardio App'!$C$3,IF(AND(45&lt;A44,A44&lt;=65),'Cardio App'!$C$5,'Cardio App'!$C$7)))</f>
        <v>0.45</v>
      </c>
      <c r="D44" s="11">
        <f t="shared" si="0"/>
        <v>0</v>
      </c>
      <c r="E44" s="11">
        <f>IF(AND(15&lt;A44,A44&lt;=25),'Cardio App'!$F$2,IF(AND(25&lt;A44,A44&lt;=45),'Cardio App'!$F$3,IF(AND(45&lt;A44,A44&lt;=65),'Cardio App'!$F$5,'Cardio App'!$F$7)))</f>
        <v>1710</v>
      </c>
      <c r="F44" s="11">
        <f t="shared" si="1"/>
        <v>0</v>
      </c>
      <c r="G44" s="11">
        <f>'Cardio App'!$G$2*ROUNDDOWN(D44,0)</f>
        <v>0</v>
      </c>
      <c r="H44" s="33">
        <f t="shared" si="2"/>
        <v>0</v>
      </c>
      <c r="J44" s="29">
        <f t="shared" si="7"/>
        <v>66</v>
      </c>
      <c r="K44" s="11">
        <f>'Policies in force'!L45</f>
        <v>0</v>
      </c>
      <c r="L44" s="11">
        <f>IF(AND(15&lt;J44,J44&lt;=25),'Cardio App'!$C$2,IF(AND(25&lt;J44,J44&lt;=45),'Cardio App'!$C$3,IF(AND(45&lt;J44,J44&lt;=65),'Cardio App'!$C$5,'Cardio App'!$C$7)))</f>
        <v>0.45</v>
      </c>
      <c r="M44" s="11">
        <f t="shared" si="3"/>
        <v>0</v>
      </c>
      <c r="N44" s="11">
        <f>IF(AND(15&lt;J44,J44&lt;=25),'Cardio App'!$F$2,IF(AND(25&lt;J44,J44&lt;=45),'Cardio App'!$F$3,IF(AND(45&lt;J44,J44&lt;=65),'Cardio App'!$F$5,'Cardio App'!$F$7)))</f>
        <v>1710</v>
      </c>
      <c r="O44" s="11">
        <f t="shared" si="4"/>
        <v>0</v>
      </c>
      <c r="P44" s="11">
        <f>'Cardio App'!$G$2*ROUNDDOWN(M44,0)</f>
        <v>0</v>
      </c>
      <c r="Q44" s="33">
        <f t="shared" si="5"/>
        <v>0</v>
      </c>
    </row>
    <row r="45" spans="1:17" ht="15.75" customHeight="1">
      <c r="A45" s="29">
        <f t="shared" si="6"/>
        <v>67</v>
      </c>
      <c r="B45" s="11">
        <f>'Policies in force'!K46</f>
        <v>0</v>
      </c>
      <c r="C45" s="11">
        <f>IF(AND(15&lt;A45,A45&lt;=25),'Cardio App'!$C$2,IF(AND(25&lt;A45,A45&lt;=45),'Cardio App'!$C$3,IF(AND(45&lt;A45,A45&lt;=65),'Cardio App'!$C$5,'Cardio App'!$C$7)))</f>
        <v>0.45</v>
      </c>
      <c r="D45" s="11">
        <f t="shared" si="0"/>
        <v>0</v>
      </c>
      <c r="E45" s="11">
        <f>IF(AND(15&lt;A45,A45&lt;=25),'Cardio App'!$F$2,IF(AND(25&lt;A45,A45&lt;=45),'Cardio App'!$F$3,IF(AND(45&lt;A45,A45&lt;=65),'Cardio App'!$F$5,'Cardio App'!$F$7)))</f>
        <v>1710</v>
      </c>
      <c r="F45" s="11">
        <f t="shared" si="1"/>
        <v>0</v>
      </c>
      <c r="G45" s="11">
        <f>'Cardio App'!$G$2*ROUNDDOWN(D45,0)</f>
        <v>0</v>
      </c>
      <c r="H45" s="33">
        <f t="shared" si="2"/>
        <v>0</v>
      </c>
      <c r="J45" s="29">
        <f t="shared" si="7"/>
        <v>67</v>
      </c>
      <c r="K45" s="11">
        <f>'Policies in force'!L46</f>
        <v>0</v>
      </c>
      <c r="L45" s="11">
        <f>IF(AND(15&lt;J45,J45&lt;=25),'Cardio App'!$C$2,IF(AND(25&lt;J45,J45&lt;=45),'Cardio App'!$C$3,IF(AND(45&lt;J45,J45&lt;=65),'Cardio App'!$C$5,'Cardio App'!$C$7)))</f>
        <v>0.45</v>
      </c>
      <c r="M45" s="11">
        <f t="shared" si="3"/>
        <v>0</v>
      </c>
      <c r="N45" s="11">
        <f>IF(AND(15&lt;J45,J45&lt;=25),'Cardio App'!$F$2,IF(AND(25&lt;J45,J45&lt;=45),'Cardio App'!$F$3,IF(AND(45&lt;J45,J45&lt;=65),'Cardio App'!$F$5,'Cardio App'!$F$7)))</f>
        <v>1710</v>
      </c>
      <c r="O45" s="11">
        <f t="shared" si="4"/>
        <v>0</v>
      </c>
      <c r="P45" s="11">
        <f>'Cardio App'!$G$2*ROUNDDOWN(M45,0)</f>
        <v>0</v>
      </c>
      <c r="Q45" s="33">
        <f t="shared" si="5"/>
        <v>0</v>
      </c>
    </row>
    <row r="46" spans="1:17" ht="15.75" customHeight="1">
      <c r="A46" s="29">
        <f t="shared" si="6"/>
        <v>68</v>
      </c>
      <c r="B46" s="11">
        <f>'Policies in force'!K47</f>
        <v>0</v>
      </c>
      <c r="C46" s="11">
        <f>IF(AND(15&lt;A46,A46&lt;=25),'Cardio App'!$C$2,IF(AND(25&lt;A46,A46&lt;=45),'Cardio App'!$C$3,IF(AND(45&lt;A46,A46&lt;=65),'Cardio App'!$C$5,'Cardio App'!$C$7)))</f>
        <v>0.45</v>
      </c>
      <c r="D46" s="11">
        <f t="shared" si="0"/>
        <v>0</v>
      </c>
      <c r="E46" s="11">
        <f>IF(AND(15&lt;A46,A46&lt;=25),'Cardio App'!$F$2,IF(AND(25&lt;A46,A46&lt;=45),'Cardio App'!$F$3,IF(AND(45&lt;A46,A46&lt;=65),'Cardio App'!$F$5,'Cardio App'!$F$7)))</f>
        <v>1710</v>
      </c>
      <c r="F46" s="11">
        <f t="shared" si="1"/>
        <v>0</v>
      </c>
      <c r="G46" s="11">
        <f>'Cardio App'!$G$2*ROUNDDOWN(D46,0)</f>
        <v>0</v>
      </c>
      <c r="H46" s="33">
        <f t="shared" si="2"/>
        <v>0</v>
      </c>
      <c r="J46" s="29">
        <f t="shared" si="7"/>
        <v>68</v>
      </c>
      <c r="K46" s="11">
        <f>'Policies in force'!L47</f>
        <v>0</v>
      </c>
      <c r="L46" s="11">
        <f>IF(AND(15&lt;J46,J46&lt;=25),'Cardio App'!$C$2,IF(AND(25&lt;J46,J46&lt;=45),'Cardio App'!$C$3,IF(AND(45&lt;J46,J46&lt;=65),'Cardio App'!$C$5,'Cardio App'!$C$7)))</f>
        <v>0.45</v>
      </c>
      <c r="M46" s="11">
        <f t="shared" si="3"/>
        <v>0</v>
      </c>
      <c r="N46" s="11">
        <f>IF(AND(15&lt;J46,J46&lt;=25),'Cardio App'!$F$2,IF(AND(25&lt;J46,J46&lt;=45),'Cardio App'!$F$3,IF(AND(45&lt;J46,J46&lt;=65),'Cardio App'!$F$5,'Cardio App'!$F$7)))</f>
        <v>1710</v>
      </c>
      <c r="O46" s="11">
        <f t="shared" si="4"/>
        <v>0</v>
      </c>
      <c r="P46" s="11">
        <f>'Cardio App'!$G$2*ROUNDDOWN(M46,0)</f>
        <v>0</v>
      </c>
      <c r="Q46" s="33">
        <f t="shared" si="5"/>
        <v>0</v>
      </c>
    </row>
    <row r="47" spans="1:17" ht="15.75" customHeight="1">
      <c r="A47" s="29">
        <f t="shared" si="6"/>
        <v>69</v>
      </c>
      <c r="B47" s="11">
        <f>'Policies in force'!K48</f>
        <v>0</v>
      </c>
      <c r="C47" s="11">
        <f>IF(AND(15&lt;A47,A47&lt;=25),'Cardio App'!$C$2,IF(AND(25&lt;A47,A47&lt;=45),'Cardio App'!$C$3,IF(AND(45&lt;A47,A47&lt;=65),'Cardio App'!$C$5,'Cardio App'!$C$7)))</f>
        <v>0.45</v>
      </c>
      <c r="D47" s="11">
        <f t="shared" si="0"/>
        <v>0</v>
      </c>
      <c r="E47" s="11">
        <f>IF(AND(15&lt;A47,A47&lt;=25),'Cardio App'!$F$2,IF(AND(25&lt;A47,A47&lt;=45),'Cardio App'!$F$3,IF(AND(45&lt;A47,A47&lt;=65),'Cardio App'!$F$5,'Cardio App'!$F$7)))</f>
        <v>1710</v>
      </c>
      <c r="F47" s="11">
        <f t="shared" si="1"/>
        <v>0</v>
      </c>
      <c r="G47" s="11">
        <f>'Cardio App'!$G$2*ROUNDDOWN(D47,0)</f>
        <v>0</v>
      </c>
      <c r="H47" s="33">
        <f t="shared" si="2"/>
        <v>0</v>
      </c>
      <c r="J47" s="29">
        <f t="shared" si="7"/>
        <v>69</v>
      </c>
      <c r="K47" s="11">
        <f>'Policies in force'!L48</f>
        <v>0</v>
      </c>
      <c r="L47" s="11">
        <f>IF(AND(15&lt;J47,J47&lt;=25),'Cardio App'!$C$2,IF(AND(25&lt;J47,J47&lt;=45),'Cardio App'!$C$3,IF(AND(45&lt;J47,J47&lt;=65),'Cardio App'!$C$5,'Cardio App'!$C$7)))</f>
        <v>0.45</v>
      </c>
      <c r="M47" s="11">
        <f t="shared" si="3"/>
        <v>0</v>
      </c>
      <c r="N47" s="11">
        <f>IF(AND(15&lt;J47,J47&lt;=25),'Cardio App'!$F$2,IF(AND(25&lt;J47,J47&lt;=45),'Cardio App'!$F$3,IF(AND(45&lt;J47,J47&lt;=65),'Cardio App'!$F$5,'Cardio App'!$F$7)))</f>
        <v>1710</v>
      </c>
      <c r="O47" s="11">
        <f t="shared" si="4"/>
        <v>0</v>
      </c>
      <c r="P47" s="11">
        <f>'Cardio App'!$G$2*ROUNDDOWN(M47,0)</f>
        <v>0</v>
      </c>
      <c r="Q47" s="33">
        <f t="shared" si="5"/>
        <v>0</v>
      </c>
    </row>
    <row r="48" spans="1:17" ht="15.75" customHeight="1">
      <c r="A48" s="29">
        <f t="shared" si="6"/>
        <v>70</v>
      </c>
      <c r="B48" s="11">
        <f>'Policies in force'!K49</f>
        <v>0</v>
      </c>
      <c r="C48" s="11">
        <f>IF(AND(15&lt;A48,A48&lt;=25),'Cardio App'!$C$2,IF(AND(25&lt;A48,A48&lt;=45),'Cardio App'!$C$3,IF(AND(45&lt;A48,A48&lt;=65),'Cardio App'!$C$5,'Cardio App'!$C$7)))</f>
        <v>0.45</v>
      </c>
      <c r="D48" s="11">
        <f t="shared" si="0"/>
        <v>0</v>
      </c>
      <c r="E48" s="11">
        <f>IF(AND(15&lt;A48,A48&lt;=25),'Cardio App'!$F$2,IF(AND(25&lt;A48,A48&lt;=45),'Cardio App'!$F$3,IF(AND(45&lt;A48,A48&lt;=65),'Cardio App'!$F$5,'Cardio App'!$F$7)))</f>
        <v>1710</v>
      </c>
      <c r="F48" s="11">
        <f t="shared" si="1"/>
        <v>0</v>
      </c>
      <c r="G48" s="11">
        <f>'Cardio App'!$G$2*ROUNDDOWN(D48,0)</f>
        <v>0</v>
      </c>
      <c r="H48" s="33">
        <f t="shared" si="2"/>
        <v>0</v>
      </c>
      <c r="J48" s="29">
        <f t="shared" si="7"/>
        <v>70</v>
      </c>
      <c r="K48" s="11">
        <f>'Policies in force'!L49</f>
        <v>0</v>
      </c>
      <c r="L48" s="11">
        <f>IF(AND(15&lt;J48,J48&lt;=25),'Cardio App'!$C$2,IF(AND(25&lt;J48,J48&lt;=45),'Cardio App'!$C$3,IF(AND(45&lt;J48,J48&lt;=65),'Cardio App'!$C$5,'Cardio App'!$C$7)))</f>
        <v>0.45</v>
      </c>
      <c r="M48" s="11">
        <f t="shared" si="3"/>
        <v>0</v>
      </c>
      <c r="N48" s="11">
        <f>IF(AND(15&lt;J48,J48&lt;=25),'Cardio App'!$F$2,IF(AND(25&lt;J48,J48&lt;=45),'Cardio App'!$F$3,IF(AND(45&lt;J48,J48&lt;=65),'Cardio App'!$F$5,'Cardio App'!$F$7)))</f>
        <v>1710</v>
      </c>
      <c r="O48" s="11">
        <f t="shared" si="4"/>
        <v>0</v>
      </c>
      <c r="P48" s="11">
        <f>'Cardio App'!$G$2*ROUNDDOWN(M48,0)</f>
        <v>0</v>
      </c>
      <c r="Q48" s="33">
        <f t="shared" si="5"/>
        <v>0</v>
      </c>
    </row>
    <row r="49" spans="1:17" ht="15.75" customHeight="1">
      <c r="A49" s="29">
        <f t="shared" si="6"/>
        <v>71</v>
      </c>
      <c r="B49" s="11">
        <f>'Policies in force'!K50</f>
        <v>0</v>
      </c>
      <c r="C49" s="11">
        <f>IF(AND(15&lt;A49,A49&lt;=25),'Cardio App'!$C$2,IF(AND(25&lt;A49,A49&lt;=45),'Cardio App'!$C$3,IF(AND(45&lt;A49,A49&lt;=65),'Cardio App'!$C$5,'Cardio App'!$C$7)))</f>
        <v>0.45</v>
      </c>
      <c r="D49" s="11">
        <f t="shared" si="0"/>
        <v>0</v>
      </c>
      <c r="E49" s="11">
        <f>IF(AND(15&lt;A49,A49&lt;=25),'Cardio App'!$F$2,IF(AND(25&lt;A49,A49&lt;=45),'Cardio App'!$F$3,IF(AND(45&lt;A49,A49&lt;=65),'Cardio App'!$F$5,'Cardio App'!$F$7)))</f>
        <v>1710</v>
      </c>
      <c r="F49" s="11">
        <f t="shared" si="1"/>
        <v>0</v>
      </c>
      <c r="G49" s="11">
        <f>'Cardio App'!$G$2*ROUNDDOWN(D49,0)</f>
        <v>0</v>
      </c>
      <c r="H49" s="33">
        <f t="shared" si="2"/>
        <v>0</v>
      </c>
      <c r="J49" s="29">
        <f t="shared" si="7"/>
        <v>71</v>
      </c>
      <c r="K49" s="11">
        <f>'Policies in force'!L50</f>
        <v>0</v>
      </c>
      <c r="L49" s="11">
        <f>IF(AND(15&lt;J49,J49&lt;=25),'Cardio App'!$C$2,IF(AND(25&lt;J49,J49&lt;=45),'Cardio App'!$C$3,IF(AND(45&lt;J49,J49&lt;=65),'Cardio App'!$C$5,'Cardio App'!$C$7)))</f>
        <v>0.45</v>
      </c>
      <c r="M49" s="11">
        <f t="shared" si="3"/>
        <v>0</v>
      </c>
      <c r="N49" s="11">
        <f>IF(AND(15&lt;J49,J49&lt;=25),'Cardio App'!$F$2,IF(AND(25&lt;J49,J49&lt;=45),'Cardio App'!$F$3,IF(AND(45&lt;J49,J49&lt;=65),'Cardio App'!$F$5,'Cardio App'!$F$7)))</f>
        <v>1710</v>
      </c>
      <c r="O49" s="11">
        <f t="shared" si="4"/>
        <v>0</v>
      </c>
      <c r="P49" s="11">
        <f>'Cardio App'!$G$2*ROUNDDOWN(M49,0)</f>
        <v>0</v>
      </c>
      <c r="Q49" s="33">
        <f t="shared" si="5"/>
        <v>0</v>
      </c>
    </row>
    <row r="50" spans="1:17" ht="15.75" customHeight="1">
      <c r="A50" s="29">
        <f t="shared" si="6"/>
        <v>72</v>
      </c>
      <c r="B50" s="11">
        <f>'Policies in force'!K51</f>
        <v>0</v>
      </c>
      <c r="C50" s="11">
        <f>IF(AND(15&lt;A50,A50&lt;=25),'Cardio App'!$C$2,IF(AND(25&lt;A50,A50&lt;=45),'Cardio App'!$C$3,IF(AND(45&lt;A50,A50&lt;=65),'Cardio App'!$C$5,'Cardio App'!$C$7)))</f>
        <v>0.45</v>
      </c>
      <c r="D50" s="11">
        <f t="shared" si="0"/>
        <v>0</v>
      </c>
      <c r="E50" s="11">
        <f>IF(AND(15&lt;A50,A50&lt;=25),'Cardio App'!$F$2,IF(AND(25&lt;A50,A50&lt;=45),'Cardio App'!$F$3,IF(AND(45&lt;A50,A50&lt;=65),'Cardio App'!$F$5,'Cardio App'!$F$7)))</f>
        <v>1710</v>
      </c>
      <c r="F50" s="11">
        <f t="shared" si="1"/>
        <v>0</v>
      </c>
      <c r="G50" s="11">
        <f>'Cardio App'!$G$2*ROUNDDOWN(D50,0)</f>
        <v>0</v>
      </c>
      <c r="H50" s="33">
        <f t="shared" si="2"/>
        <v>0</v>
      </c>
      <c r="J50" s="29">
        <f t="shared" si="7"/>
        <v>72</v>
      </c>
      <c r="K50" s="11">
        <f>'Policies in force'!L51</f>
        <v>0</v>
      </c>
      <c r="L50" s="11">
        <f>IF(AND(15&lt;J50,J50&lt;=25),'Cardio App'!$C$2,IF(AND(25&lt;J50,J50&lt;=45),'Cardio App'!$C$3,IF(AND(45&lt;J50,J50&lt;=65),'Cardio App'!$C$5,'Cardio App'!$C$7)))</f>
        <v>0.45</v>
      </c>
      <c r="M50" s="11">
        <f t="shared" si="3"/>
        <v>0</v>
      </c>
      <c r="N50" s="11">
        <f>IF(AND(15&lt;J50,J50&lt;=25),'Cardio App'!$F$2,IF(AND(25&lt;J50,J50&lt;=45),'Cardio App'!$F$3,IF(AND(45&lt;J50,J50&lt;=65),'Cardio App'!$F$5,'Cardio App'!$F$7)))</f>
        <v>1710</v>
      </c>
      <c r="O50" s="11">
        <f t="shared" si="4"/>
        <v>0</v>
      </c>
      <c r="P50" s="11">
        <f>'Cardio App'!$G$2*ROUNDDOWN(M50,0)</f>
        <v>0</v>
      </c>
      <c r="Q50" s="33">
        <f t="shared" si="5"/>
        <v>0</v>
      </c>
    </row>
    <row r="51" spans="1:17" ht="15.75" customHeight="1">
      <c r="A51" s="29">
        <f t="shared" si="6"/>
        <v>73</v>
      </c>
      <c r="B51" s="11">
        <f>'Policies in force'!K52</f>
        <v>0</v>
      </c>
      <c r="C51" s="11">
        <f>IF(AND(15&lt;A51,A51&lt;=25),'Cardio App'!$C$2,IF(AND(25&lt;A51,A51&lt;=45),'Cardio App'!$C$3,IF(AND(45&lt;A51,A51&lt;=65),'Cardio App'!$C$5,'Cardio App'!$C$7)))</f>
        <v>0.45</v>
      </c>
      <c r="D51" s="11">
        <f t="shared" si="0"/>
        <v>0</v>
      </c>
      <c r="E51" s="11">
        <f>IF(AND(15&lt;A51,A51&lt;=25),'Cardio App'!$F$2,IF(AND(25&lt;A51,A51&lt;=45),'Cardio App'!$F$3,IF(AND(45&lt;A51,A51&lt;=65),'Cardio App'!$F$5,'Cardio App'!$F$7)))</f>
        <v>1710</v>
      </c>
      <c r="F51" s="11">
        <f t="shared" si="1"/>
        <v>0</v>
      </c>
      <c r="G51" s="11">
        <f>'Cardio App'!$G$2*ROUNDDOWN(D51,0)</f>
        <v>0</v>
      </c>
      <c r="H51" s="33">
        <f t="shared" si="2"/>
        <v>0</v>
      </c>
      <c r="J51" s="29">
        <f t="shared" si="7"/>
        <v>73</v>
      </c>
      <c r="K51" s="11">
        <f>'Policies in force'!L52</f>
        <v>0</v>
      </c>
      <c r="L51" s="11">
        <f>IF(AND(15&lt;J51,J51&lt;=25),'Cardio App'!$C$2,IF(AND(25&lt;J51,J51&lt;=45),'Cardio App'!$C$3,IF(AND(45&lt;J51,J51&lt;=65),'Cardio App'!$C$5,'Cardio App'!$C$7)))</f>
        <v>0.45</v>
      </c>
      <c r="M51" s="11">
        <f t="shared" si="3"/>
        <v>0</v>
      </c>
      <c r="N51" s="11">
        <f>IF(AND(15&lt;J51,J51&lt;=25),'Cardio App'!$F$2,IF(AND(25&lt;J51,J51&lt;=45),'Cardio App'!$F$3,IF(AND(45&lt;J51,J51&lt;=65),'Cardio App'!$F$5,'Cardio App'!$F$7)))</f>
        <v>1710</v>
      </c>
      <c r="O51" s="11">
        <f t="shared" si="4"/>
        <v>0</v>
      </c>
      <c r="P51" s="11">
        <f>'Cardio App'!$G$2*ROUNDDOWN(M51,0)</f>
        <v>0</v>
      </c>
      <c r="Q51" s="33">
        <f t="shared" si="5"/>
        <v>0</v>
      </c>
    </row>
    <row r="52" spans="1:17" ht="15.75" customHeight="1">
      <c r="A52" s="29">
        <f t="shared" si="6"/>
        <v>74</v>
      </c>
      <c r="B52" s="11">
        <f>'Policies in force'!K53</f>
        <v>0</v>
      </c>
      <c r="C52" s="11">
        <f>IF(AND(15&lt;A52,A52&lt;=25),'Cardio App'!$C$2,IF(AND(25&lt;A52,A52&lt;=45),'Cardio App'!$C$3,IF(AND(45&lt;A52,A52&lt;=65),'Cardio App'!$C$5,'Cardio App'!$C$7)))</f>
        <v>0.45</v>
      </c>
      <c r="D52" s="11">
        <f t="shared" si="0"/>
        <v>0</v>
      </c>
      <c r="E52" s="11">
        <f>IF(AND(15&lt;A52,A52&lt;=25),'Cardio App'!$F$2,IF(AND(25&lt;A52,A52&lt;=45),'Cardio App'!$F$3,IF(AND(45&lt;A52,A52&lt;=65),'Cardio App'!$F$5,'Cardio App'!$F$7)))</f>
        <v>1710</v>
      </c>
      <c r="F52" s="11">
        <f t="shared" si="1"/>
        <v>0</v>
      </c>
      <c r="G52" s="11">
        <f>'Cardio App'!$G$2*ROUNDDOWN(D52,0)</f>
        <v>0</v>
      </c>
      <c r="H52" s="33">
        <f t="shared" si="2"/>
        <v>0</v>
      </c>
      <c r="J52" s="29">
        <f t="shared" si="7"/>
        <v>74</v>
      </c>
      <c r="K52" s="11">
        <f>'Policies in force'!L53</f>
        <v>0</v>
      </c>
      <c r="L52" s="11">
        <f>IF(AND(15&lt;J52,J52&lt;=25),'Cardio App'!$C$2,IF(AND(25&lt;J52,J52&lt;=45),'Cardio App'!$C$3,IF(AND(45&lt;J52,J52&lt;=65),'Cardio App'!$C$5,'Cardio App'!$C$7)))</f>
        <v>0.45</v>
      </c>
      <c r="M52" s="11">
        <f t="shared" si="3"/>
        <v>0</v>
      </c>
      <c r="N52" s="11">
        <f>IF(AND(15&lt;J52,J52&lt;=25),'Cardio App'!$F$2,IF(AND(25&lt;J52,J52&lt;=45),'Cardio App'!$F$3,IF(AND(45&lt;J52,J52&lt;=65),'Cardio App'!$F$5,'Cardio App'!$F$7)))</f>
        <v>1710</v>
      </c>
      <c r="O52" s="11">
        <f t="shared" si="4"/>
        <v>0</v>
      </c>
      <c r="P52" s="11">
        <f>'Cardio App'!$G$2*ROUNDDOWN(M52,0)</f>
        <v>0</v>
      </c>
      <c r="Q52" s="33">
        <f t="shared" si="5"/>
        <v>0</v>
      </c>
    </row>
    <row r="53" spans="1:17" ht="15.75" customHeight="1">
      <c r="A53" s="29">
        <f t="shared" si="6"/>
        <v>75</v>
      </c>
      <c r="B53" s="11">
        <f>'Policies in force'!K54</f>
        <v>0</v>
      </c>
      <c r="C53" s="11">
        <f>IF(AND(15&lt;A53,A53&lt;=25),'Cardio App'!$C$2,IF(AND(25&lt;A53,A53&lt;=45),'Cardio App'!$C$3,IF(AND(45&lt;A53,A53&lt;=65),'Cardio App'!$C$5,'Cardio App'!$C$7)))</f>
        <v>0.45</v>
      </c>
      <c r="D53" s="11">
        <f t="shared" si="0"/>
        <v>0</v>
      </c>
      <c r="E53" s="11">
        <f>IF(AND(15&lt;A53,A53&lt;=25),'Cardio App'!$F$2,IF(AND(25&lt;A53,A53&lt;=45),'Cardio App'!$F$3,IF(AND(45&lt;A53,A53&lt;=65),'Cardio App'!$F$5,'Cardio App'!$F$7)))</f>
        <v>1710</v>
      </c>
      <c r="F53" s="11">
        <f t="shared" si="1"/>
        <v>0</v>
      </c>
      <c r="G53" s="11">
        <f>'Cardio App'!$G$2*ROUNDDOWN(D53,0)</f>
        <v>0</v>
      </c>
      <c r="H53" s="33">
        <f t="shared" si="2"/>
        <v>0</v>
      </c>
      <c r="J53" s="29">
        <f t="shared" si="7"/>
        <v>75</v>
      </c>
      <c r="K53" s="11">
        <f>'Policies in force'!L54</f>
        <v>0</v>
      </c>
      <c r="L53" s="11">
        <f>IF(AND(15&lt;J53,J53&lt;=25),'Cardio App'!$C$2,IF(AND(25&lt;J53,J53&lt;=45),'Cardio App'!$C$3,IF(AND(45&lt;J53,J53&lt;=65),'Cardio App'!$C$5,'Cardio App'!$C$7)))</f>
        <v>0.45</v>
      </c>
      <c r="M53" s="11">
        <f t="shared" si="3"/>
        <v>0</v>
      </c>
      <c r="N53" s="11">
        <f>IF(AND(15&lt;J53,J53&lt;=25),'Cardio App'!$F$2,IF(AND(25&lt;J53,J53&lt;=45),'Cardio App'!$F$3,IF(AND(45&lt;J53,J53&lt;=65),'Cardio App'!$F$5,'Cardio App'!$F$7)))</f>
        <v>1710</v>
      </c>
      <c r="O53" s="11">
        <f t="shared" si="4"/>
        <v>0</v>
      </c>
      <c r="P53" s="11">
        <f>'Cardio App'!$G$2*ROUNDDOWN(M53,0)</f>
        <v>0</v>
      </c>
      <c r="Q53" s="33">
        <f t="shared" si="5"/>
        <v>0</v>
      </c>
    </row>
    <row r="54" spans="1:17" ht="15.75" customHeight="1">
      <c r="A54" s="29">
        <f t="shared" si="6"/>
        <v>76</v>
      </c>
      <c r="B54" s="11">
        <f>'Policies in force'!K55</f>
        <v>0</v>
      </c>
      <c r="C54" s="11">
        <f>IF(AND(15&lt;A54,A54&lt;=25),'Cardio App'!$C$2,IF(AND(25&lt;A54,A54&lt;=45),'Cardio App'!$C$3,IF(AND(45&lt;A54,A54&lt;=65),'Cardio App'!$C$5,'Cardio App'!$C$7)))</f>
        <v>0.45</v>
      </c>
      <c r="D54" s="11">
        <f t="shared" si="0"/>
        <v>0</v>
      </c>
      <c r="E54" s="11">
        <f>IF(AND(15&lt;A54,A54&lt;=25),'Cardio App'!$F$2,IF(AND(25&lt;A54,A54&lt;=45),'Cardio App'!$F$3,IF(AND(45&lt;A54,A54&lt;=65),'Cardio App'!$F$5,'Cardio App'!$F$7)))</f>
        <v>1710</v>
      </c>
      <c r="F54" s="11">
        <f t="shared" si="1"/>
        <v>0</v>
      </c>
      <c r="G54" s="11">
        <f>'Cardio App'!$G$2*ROUNDDOWN(D54,0)</f>
        <v>0</v>
      </c>
      <c r="H54" s="33">
        <f t="shared" si="2"/>
        <v>0</v>
      </c>
      <c r="J54" s="29">
        <f t="shared" si="7"/>
        <v>76</v>
      </c>
      <c r="K54" s="11">
        <f>'Policies in force'!L55</f>
        <v>0</v>
      </c>
      <c r="L54" s="11">
        <f>IF(AND(15&lt;J54,J54&lt;=25),'Cardio App'!$C$2,IF(AND(25&lt;J54,J54&lt;=45),'Cardio App'!$C$3,IF(AND(45&lt;J54,J54&lt;=65),'Cardio App'!$C$5,'Cardio App'!$C$7)))</f>
        <v>0.45</v>
      </c>
      <c r="M54" s="11">
        <f t="shared" si="3"/>
        <v>0</v>
      </c>
      <c r="N54" s="11">
        <f>IF(AND(15&lt;J54,J54&lt;=25),'Cardio App'!$F$2,IF(AND(25&lt;J54,J54&lt;=45),'Cardio App'!$F$3,IF(AND(45&lt;J54,J54&lt;=65),'Cardio App'!$F$5,'Cardio App'!$F$7)))</f>
        <v>1710</v>
      </c>
      <c r="O54" s="11">
        <f t="shared" si="4"/>
        <v>0</v>
      </c>
      <c r="P54" s="11">
        <f>'Cardio App'!$G$2*ROUNDDOWN(M54,0)</f>
        <v>0</v>
      </c>
      <c r="Q54" s="33">
        <f t="shared" si="5"/>
        <v>0</v>
      </c>
    </row>
    <row r="55" spans="1:17" ht="15.75" customHeight="1">
      <c r="A55" s="29">
        <f t="shared" si="6"/>
        <v>77</v>
      </c>
      <c r="B55" s="11">
        <f>'Policies in force'!K56</f>
        <v>0</v>
      </c>
      <c r="C55" s="11">
        <f>IF(AND(15&lt;A55,A55&lt;=25),'Cardio App'!$C$2,IF(AND(25&lt;A55,A55&lt;=45),'Cardio App'!$C$3,IF(AND(45&lt;A55,A55&lt;=65),'Cardio App'!$C$5,'Cardio App'!$C$7)))</f>
        <v>0.45</v>
      </c>
      <c r="D55" s="11">
        <f t="shared" si="0"/>
        <v>0</v>
      </c>
      <c r="E55" s="11">
        <f>IF(AND(15&lt;A55,A55&lt;=25),'Cardio App'!$F$2,IF(AND(25&lt;A55,A55&lt;=45),'Cardio App'!$F$3,IF(AND(45&lt;A55,A55&lt;=65),'Cardio App'!$F$5,'Cardio App'!$F$7)))</f>
        <v>1710</v>
      </c>
      <c r="F55" s="11">
        <f t="shared" si="1"/>
        <v>0</v>
      </c>
      <c r="G55" s="11">
        <f>'Cardio App'!$G$2*ROUNDDOWN(D55,0)</f>
        <v>0</v>
      </c>
      <c r="H55" s="33">
        <f t="shared" si="2"/>
        <v>0</v>
      </c>
      <c r="J55" s="29">
        <f t="shared" si="7"/>
        <v>77</v>
      </c>
      <c r="K55" s="11">
        <f>'Policies in force'!L56</f>
        <v>0</v>
      </c>
      <c r="L55" s="11">
        <f>IF(AND(15&lt;J55,J55&lt;=25),'Cardio App'!$C$2,IF(AND(25&lt;J55,J55&lt;=45),'Cardio App'!$C$3,IF(AND(45&lt;J55,J55&lt;=65),'Cardio App'!$C$5,'Cardio App'!$C$7)))</f>
        <v>0.45</v>
      </c>
      <c r="M55" s="11">
        <f t="shared" si="3"/>
        <v>0</v>
      </c>
      <c r="N55" s="11">
        <f>IF(AND(15&lt;J55,J55&lt;=25),'Cardio App'!$F$2,IF(AND(25&lt;J55,J55&lt;=45),'Cardio App'!$F$3,IF(AND(45&lt;J55,J55&lt;=65),'Cardio App'!$F$5,'Cardio App'!$F$7)))</f>
        <v>1710</v>
      </c>
      <c r="O55" s="11">
        <f t="shared" si="4"/>
        <v>0</v>
      </c>
      <c r="P55" s="11">
        <f>'Cardio App'!$G$2*ROUNDDOWN(M55,0)</f>
        <v>0</v>
      </c>
      <c r="Q55" s="33">
        <f t="shared" si="5"/>
        <v>0</v>
      </c>
    </row>
    <row r="56" spans="1:17" ht="15.75" customHeight="1">
      <c r="A56" s="29">
        <f t="shared" si="6"/>
        <v>78</v>
      </c>
      <c r="B56" s="11">
        <f>'Policies in force'!K57</f>
        <v>0</v>
      </c>
      <c r="C56" s="11">
        <f>IF(AND(15&lt;A56,A56&lt;=25),'Cardio App'!$C$2,IF(AND(25&lt;A56,A56&lt;=45),'Cardio App'!$C$3,IF(AND(45&lt;A56,A56&lt;=65),'Cardio App'!$C$5,'Cardio App'!$C$7)))</f>
        <v>0.45</v>
      </c>
      <c r="D56" s="11">
        <f t="shared" si="0"/>
        <v>0</v>
      </c>
      <c r="E56" s="11">
        <f>IF(AND(15&lt;A56,A56&lt;=25),'Cardio App'!$F$2,IF(AND(25&lt;A56,A56&lt;=45),'Cardio App'!$F$3,IF(AND(45&lt;A56,A56&lt;=65),'Cardio App'!$F$5,'Cardio App'!$F$7)))</f>
        <v>1710</v>
      </c>
      <c r="F56" s="11">
        <f t="shared" si="1"/>
        <v>0</v>
      </c>
      <c r="G56" s="11">
        <f>'Cardio App'!$G$2*ROUNDDOWN(D56,0)</f>
        <v>0</v>
      </c>
      <c r="H56" s="33">
        <f t="shared" si="2"/>
        <v>0</v>
      </c>
      <c r="J56" s="29">
        <f t="shared" si="7"/>
        <v>78</v>
      </c>
      <c r="K56" s="11">
        <f>'Policies in force'!L57</f>
        <v>0</v>
      </c>
      <c r="L56" s="11">
        <f>IF(AND(15&lt;J56,J56&lt;=25),'Cardio App'!$C$2,IF(AND(25&lt;J56,J56&lt;=45),'Cardio App'!$C$3,IF(AND(45&lt;J56,J56&lt;=65),'Cardio App'!$C$5,'Cardio App'!$C$7)))</f>
        <v>0.45</v>
      </c>
      <c r="M56" s="11">
        <f t="shared" si="3"/>
        <v>0</v>
      </c>
      <c r="N56" s="11">
        <f>IF(AND(15&lt;J56,J56&lt;=25),'Cardio App'!$F$2,IF(AND(25&lt;J56,J56&lt;=45),'Cardio App'!$F$3,IF(AND(45&lt;J56,J56&lt;=65),'Cardio App'!$F$5,'Cardio App'!$F$7)))</f>
        <v>1710</v>
      </c>
      <c r="O56" s="11">
        <f t="shared" si="4"/>
        <v>0</v>
      </c>
      <c r="P56" s="11">
        <f>'Cardio App'!$G$2*ROUNDDOWN(M56,0)</f>
        <v>0</v>
      </c>
      <c r="Q56" s="33">
        <f t="shared" si="5"/>
        <v>0</v>
      </c>
    </row>
    <row r="57" spans="1:17" ht="15.75" customHeight="1">
      <c r="A57" s="29">
        <f t="shared" si="6"/>
        <v>79</v>
      </c>
      <c r="B57" s="11">
        <f>'Policies in force'!K58</f>
        <v>0</v>
      </c>
      <c r="C57" s="11">
        <f>IF(AND(15&lt;A57,A57&lt;=25),'Cardio App'!$C$2,IF(AND(25&lt;A57,A57&lt;=45),'Cardio App'!$C$3,IF(AND(45&lt;A57,A57&lt;=65),'Cardio App'!$C$5,'Cardio App'!$C$7)))</f>
        <v>0.45</v>
      </c>
      <c r="D57" s="11">
        <f t="shared" si="0"/>
        <v>0</v>
      </c>
      <c r="E57" s="11">
        <f>IF(AND(15&lt;A57,A57&lt;=25),'Cardio App'!$F$2,IF(AND(25&lt;A57,A57&lt;=45),'Cardio App'!$F$3,IF(AND(45&lt;A57,A57&lt;=65),'Cardio App'!$F$5,'Cardio App'!$F$7)))</f>
        <v>1710</v>
      </c>
      <c r="F57" s="11">
        <f t="shared" si="1"/>
        <v>0</v>
      </c>
      <c r="G57" s="11">
        <f>'Cardio App'!$G$2*ROUNDDOWN(D57,0)</f>
        <v>0</v>
      </c>
      <c r="H57" s="33">
        <f t="shared" si="2"/>
        <v>0</v>
      </c>
      <c r="J57" s="29">
        <f t="shared" si="7"/>
        <v>79</v>
      </c>
      <c r="K57" s="11">
        <f>'Policies in force'!L58</f>
        <v>0</v>
      </c>
      <c r="L57" s="11">
        <f>IF(AND(15&lt;J57,J57&lt;=25),'Cardio App'!$C$2,IF(AND(25&lt;J57,J57&lt;=45),'Cardio App'!$C$3,IF(AND(45&lt;J57,J57&lt;=65),'Cardio App'!$C$5,'Cardio App'!$C$7)))</f>
        <v>0.45</v>
      </c>
      <c r="M57" s="11">
        <f t="shared" si="3"/>
        <v>0</v>
      </c>
      <c r="N57" s="11">
        <f>IF(AND(15&lt;J57,J57&lt;=25),'Cardio App'!$F$2,IF(AND(25&lt;J57,J57&lt;=45),'Cardio App'!$F$3,IF(AND(45&lt;J57,J57&lt;=65),'Cardio App'!$F$5,'Cardio App'!$F$7)))</f>
        <v>1710</v>
      </c>
      <c r="O57" s="11">
        <f t="shared" si="4"/>
        <v>0</v>
      </c>
      <c r="P57" s="11">
        <f>'Cardio App'!$G$2*ROUNDDOWN(M57,0)</f>
        <v>0</v>
      </c>
      <c r="Q57" s="33">
        <f t="shared" si="5"/>
        <v>0</v>
      </c>
    </row>
    <row r="58" spans="1:17" ht="15.75" customHeight="1">
      <c r="A58" s="29">
        <f t="shared" si="6"/>
        <v>80</v>
      </c>
      <c r="B58" s="11">
        <f>'Policies in force'!K59</f>
        <v>0</v>
      </c>
      <c r="C58" s="11">
        <f>IF(AND(15&lt;A58,A58&lt;=25),'Cardio App'!$C$2,IF(AND(25&lt;A58,A58&lt;=45),'Cardio App'!$C$3,IF(AND(45&lt;A58,A58&lt;=65),'Cardio App'!$C$5,'Cardio App'!$C$7)))</f>
        <v>0.45</v>
      </c>
      <c r="D58" s="11">
        <f t="shared" si="0"/>
        <v>0</v>
      </c>
      <c r="E58" s="11">
        <f>IF(AND(15&lt;A58,A58&lt;=25),'Cardio App'!$F$2,IF(AND(25&lt;A58,A58&lt;=45),'Cardio App'!$F$3,IF(AND(45&lt;A58,A58&lt;=65),'Cardio App'!$F$5,'Cardio App'!$F$7)))</f>
        <v>1710</v>
      </c>
      <c r="F58" s="11">
        <f t="shared" si="1"/>
        <v>0</v>
      </c>
      <c r="G58" s="11">
        <f>'Cardio App'!$G$2*ROUNDDOWN(D58,0)</f>
        <v>0</v>
      </c>
      <c r="H58" s="33">
        <f t="shared" si="2"/>
        <v>0</v>
      </c>
      <c r="J58" s="29">
        <f t="shared" si="7"/>
        <v>80</v>
      </c>
      <c r="K58" s="11">
        <f>'Policies in force'!L59</f>
        <v>0</v>
      </c>
      <c r="L58" s="11">
        <f>IF(AND(15&lt;J58,J58&lt;=25),'Cardio App'!$C$2,IF(AND(25&lt;J58,J58&lt;=45),'Cardio App'!$C$3,IF(AND(45&lt;J58,J58&lt;=65),'Cardio App'!$C$5,'Cardio App'!$C$7)))</f>
        <v>0.45</v>
      </c>
      <c r="M58" s="11">
        <f t="shared" si="3"/>
        <v>0</v>
      </c>
      <c r="N58" s="11">
        <f>IF(AND(15&lt;J58,J58&lt;=25),'Cardio App'!$F$2,IF(AND(25&lt;J58,J58&lt;=45),'Cardio App'!$F$3,IF(AND(45&lt;J58,J58&lt;=65),'Cardio App'!$F$5,'Cardio App'!$F$7)))</f>
        <v>1710</v>
      </c>
      <c r="O58" s="11">
        <f t="shared" si="4"/>
        <v>0</v>
      </c>
      <c r="P58" s="11">
        <f>'Cardio App'!$G$2*ROUNDDOWN(M58,0)</f>
        <v>0</v>
      </c>
      <c r="Q58" s="33">
        <f t="shared" si="5"/>
        <v>0</v>
      </c>
    </row>
    <row r="59" spans="1:17" ht="15.75" customHeight="1">
      <c r="A59" s="29">
        <f t="shared" si="6"/>
        <v>81</v>
      </c>
      <c r="B59" s="11">
        <f>'Policies in force'!K60</f>
        <v>0</v>
      </c>
      <c r="C59" s="11">
        <f>IF(AND(15&lt;A59,A59&lt;=25),'Cardio App'!$C$2,IF(AND(25&lt;A59,A59&lt;=45),'Cardio App'!$C$3,IF(AND(45&lt;A59,A59&lt;=65),'Cardio App'!$C$5,'Cardio App'!$C$7)))</f>
        <v>0.45</v>
      </c>
      <c r="D59" s="11">
        <f t="shared" si="0"/>
        <v>0</v>
      </c>
      <c r="E59" s="11">
        <f>IF(AND(15&lt;A59,A59&lt;=25),'Cardio App'!$F$2,IF(AND(25&lt;A59,A59&lt;=45),'Cardio App'!$F$3,IF(AND(45&lt;A59,A59&lt;=65),'Cardio App'!$F$5,'Cardio App'!$F$7)))</f>
        <v>1710</v>
      </c>
      <c r="F59" s="11">
        <f t="shared" si="1"/>
        <v>0</v>
      </c>
      <c r="G59" s="11">
        <f>'Cardio App'!$G$2*ROUNDDOWN(D59,0)</f>
        <v>0</v>
      </c>
      <c r="H59" s="33">
        <f t="shared" si="2"/>
        <v>0</v>
      </c>
      <c r="J59" s="29">
        <f t="shared" si="7"/>
        <v>81</v>
      </c>
      <c r="K59" s="11">
        <f>'Policies in force'!L60</f>
        <v>0</v>
      </c>
      <c r="L59" s="11">
        <f>IF(AND(15&lt;J59,J59&lt;=25),'Cardio App'!$C$2,IF(AND(25&lt;J59,J59&lt;=45),'Cardio App'!$C$3,IF(AND(45&lt;J59,J59&lt;=65),'Cardio App'!$C$5,'Cardio App'!$C$7)))</f>
        <v>0.45</v>
      </c>
      <c r="M59" s="11">
        <f t="shared" si="3"/>
        <v>0</v>
      </c>
      <c r="N59" s="11">
        <f>IF(AND(15&lt;J59,J59&lt;=25),'Cardio App'!$F$2,IF(AND(25&lt;J59,J59&lt;=45),'Cardio App'!$F$3,IF(AND(45&lt;J59,J59&lt;=65),'Cardio App'!$F$5,'Cardio App'!$F$7)))</f>
        <v>1710</v>
      </c>
      <c r="O59" s="11">
        <f t="shared" si="4"/>
        <v>0</v>
      </c>
      <c r="P59" s="11">
        <f>'Cardio App'!$G$2*ROUNDDOWN(M59,0)</f>
        <v>0</v>
      </c>
      <c r="Q59" s="33">
        <f t="shared" si="5"/>
        <v>0</v>
      </c>
    </row>
    <row r="60" spans="1:17" ht="15.75" customHeight="1">
      <c r="A60" s="29">
        <f t="shared" si="6"/>
        <v>82</v>
      </c>
      <c r="B60" s="11">
        <f>'Policies in force'!K61</f>
        <v>0</v>
      </c>
      <c r="C60" s="11">
        <f>IF(AND(15&lt;A60,A60&lt;=25),'Cardio App'!$C$2,IF(AND(25&lt;A60,A60&lt;=45),'Cardio App'!$C$3,IF(AND(45&lt;A60,A60&lt;=65),'Cardio App'!$C$5,'Cardio App'!$C$7)))</f>
        <v>0.45</v>
      </c>
      <c r="D60" s="11">
        <f t="shared" si="0"/>
        <v>0</v>
      </c>
      <c r="E60" s="11">
        <f>IF(AND(15&lt;A60,A60&lt;=25),'Cardio App'!$F$2,IF(AND(25&lt;A60,A60&lt;=45),'Cardio App'!$F$3,IF(AND(45&lt;A60,A60&lt;=65),'Cardio App'!$F$5,'Cardio App'!$F$7)))</f>
        <v>1710</v>
      </c>
      <c r="F60" s="11">
        <f t="shared" si="1"/>
        <v>0</v>
      </c>
      <c r="G60" s="11">
        <f>'Cardio App'!$G$2*ROUNDDOWN(D60,0)</f>
        <v>0</v>
      </c>
      <c r="H60" s="33">
        <f t="shared" si="2"/>
        <v>0</v>
      </c>
      <c r="J60" s="29">
        <f t="shared" si="7"/>
        <v>82</v>
      </c>
      <c r="K60" s="11">
        <f>'Policies in force'!L61</f>
        <v>0</v>
      </c>
      <c r="L60" s="11">
        <f>IF(AND(15&lt;J60,J60&lt;=25),'Cardio App'!$C$2,IF(AND(25&lt;J60,J60&lt;=45),'Cardio App'!$C$3,IF(AND(45&lt;J60,J60&lt;=65),'Cardio App'!$C$5,'Cardio App'!$C$7)))</f>
        <v>0.45</v>
      </c>
      <c r="M60" s="11">
        <f t="shared" si="3"/>
        <v>0</v>
      </c>
      <c r="N60" s="11">
        <f>IF(AND(15&lt;J60,J60&lt;=25),'Cardio App'!$F$2,IF(AND(25&lt;J60,J60&lt;=45),'Cardio App'!$F$3,IF(AND(45&lt;J60,J60&lt;=65),'Cardio App'!$F$5,'Cardio App'!$F$7)))</f>
        <v>1710</v>
      </c>
      <c r="O60" s="11">
        <f t="shared" si="4"/>
        <v>0</v>
      </c>
      <c r="P60" s="11">
        <f>'Cardio App'!$G$2*ROUNDDOWN(M60,0)</f>
        <v>0</v>
      </c>
      <c r="Q60" s="33">
        <f t="shared" si="5"/>
        <v>0</v>
      </c>
    </row>
    <row r="61" spans="1:17" ht="15.75" customHeight="1">
      <c r="A61" s="29">
        <f t="shared" si="6"/>
        <v>83</v>
      </c>
      <c r="B61" s="11">
        <f>'Policies in force'!K62</f>
        <v>0</v>
      </c>
      <c r="C61" s="11">
        <f>IF(AND(15&lt;A61,A61&lt;=25),'Cardio App'!$C$2,IF(AND(25&lt;A61,A61&lt;=45),'Cardio App'!$C$3,IF(AND(45&lt;A61,A61&lt;=65),'Cardio App'!$C$5,'Cardio App'!$C$7)))</f>
        <v>0.45</v>
      </c>
      <c r="D61" s="11">
        <f t="shared" si="0"/>
        <v>0</v>
      </c>
      <c r="E61" s="11">
        <f>IF(AND(15&lt;A61,A61&lt;=25),'Cardio App'!$F$2,IF(AND(25&lt;A61,A61&lt;=45),'Cardio App'!$F$3,IF(AND(45&lt;A61,A61&lt;=65),'Cardio App'!$F$5,'Cardio App'!$F$7)))</f>
        <v>1710</v>
      </c>
      <c r="F61" s="11">
        <f t="shared" si="1"/>
        <v>0</v>
      </c>
      <c r="G61" s="11">
        <f>'Cardio App'!$G$2*ROUNDDOWN(D61,0)</f>
        <v>0</v>
      </c>
      <c r="H61" s="33">
        <f t="shared" si="2"/>
        <v>0</v>
      </c>
      <c r="J61" s="29">
        <f t="shared" si="7"/>
        <v>83</v>
      </c>
      <c r="K61" s="11">
        <f>'Policies in force'!L62</f>
        <v>0</v>
      </c>
      <c r="L61" s="11">
        <f>IF(AND(15&lt;J61,J61&lt;=25),'Cardio App'!$C$2,IF(AND(25&lt;J61,J61&lt;=45),'Cardio App'!$C$3,IF(AND(45&lt;J61,J61&lt;=65),'Cardio App'!$C$5,'Cardio App'!$C$7)))</f>
        <v>0.45</v>
      </c>
      <c r="M61" s="11">
        <f t="shared" si="3"/>
        <v>0</v>
      </c>
      <c r="N61" s="11">
        <f>IF(AND(15&lt;J61,J61&lt;=25),'Cardio App'!$F$2,IF(AND(25&lt;J61,J61&lt;=45),'Cardio App'!$F$3,IF(AND(45&lt;J61,J61&lt;=65),'Cardio App'!$F$5,'Cardio App'!$F$7)))</f>
        <v>1710</v>
      </c>
      <c r="O61" s="11">
        <f t="shared" si="4"/>
        <v>0</v>
      </c>
      <c r="P61" s="11">
        <f>'Cardio App'!$G$2*ROUNDDOWN(M61,0)</f>
        <v>0</v>
      </c>
      <c r="Q61" s="33">
        <f t="shared" si="5"/>
        <v>0</v>
      </c>
    </row>
    <row r="62" spans="1:17" ht="15.75" customHeight="1">
      <c r="A62" s="29">
        <f t="shared" si="6"/>
        <v>84</v>
      </c>
      <c r="B62" s="11">
        <f>'Policies in force'!K63</f>
        <v>0</v>
      </c>
      <c r="C62" s="11">
        <f>IF(AND(15&lt;A62,A62&lt;=25),'Cardio App'!$C$2,IF(AND(25&lt;A62,A62&lt;=45),'Cardio App'!$C$3,IF(AND(45&lt;A62,A62&lt;=65),'Cardio App'!$C$5,'Cardio App'!$C$7)))</f>
        <v>0.45</v>
      </c>
      <c r="D62" s="11">
        <f t="shared" si="0"/>
        <v>0</v>
      </c>
      <c r="E62" s="11">
        <f>IF(AND(15&lt;A62,A62&lt;=25),'Cardio App'!$F$2,IF(AND(25&lt;A62,A62&lt;=45),'Cardio App'!$F$3,IF(AND(45&lt;A62,A62&lt;=65),'Cardio App'!$F$5,'Cardio App'!$F$7)))</f>
        <v>1710</v>
      </c>
      <c r="F62" s="11">
        <f t="shared" si="1"/>
        <v>0</v>
      </c>
      <c r="G62" s="11">
        <f>'Cardio App'!$G$2*ROUNDDOWN(D62,0)</f>
        <v>0</v>
      </c>
      <c r="H62" s="33">
        <f t="shared" si="2"/>
        <v>0</v>
      </c>
      <c r="J62" s="29">
        <f t="shared" si="7"/>
        <v>84</v>
      </c>
      <c r="K62" s="11">
        <f>'Policies in force'!L63</f>
        <v>0</v>
      </c>
      <c r="L62" s="11">
        <f>IF(AND(15&lt;J62,J62&lt;=25),'Cardio App'!$C$2,IF(AND(25&lt;J62,J62&lt;=45),'Cardio App'!$C$3,IF(AND(45&lt;J62,J62&lt;=65),'Cardio App'!$C$5,'Cardio App'!$C$7)))</f>
        <v>0.45</v>
      </c>
      <c r="M62" s="11">
        <f t="shared" si="3"/>
        <v>0</v>
      </c>
      <c r="N62" s="11">
        <f>IF(AND(15&lt;J62,J62&lt;=25),'Cardio App'!$F$2,IF(AND(25&lt;J62,J62&lt;=45),'Cardio App'!$F$3,IF(AND(45&lt;J62,J62&lt;=65),'Cardio App'!$F$5,'Cardio App'!$F$7)))</f>
        <v>1710</v>
      </c>
      <c r="O62" s="11">
        <f t="shared" si="4"/>
        <v>0</v>
      </c>
      <c r="P62" s="11">
        <f>'Cardio App'!$G$2*ROUNDDOWN(M62,0)</f>
        <v>0</v>
      </c>
      <c r="Q62" s="33">
        <f t="shared" si="5"/>
        <v>0</v>
      </c>
    </row>
    <row r="63" spans="1:17" ht="15.75" customHeight="1">
      <c r="A63" s="29">
        <f t="shared" si="6"/>
        <v>85</v>
      </c>
      <c r="B63" s="11">
        <f>'Policies in force'!K64</f>
        <v>0</v>
      </c>
      <c r="C63" s="11">
        <f>IF(AND(15&lt;A63,A63&lt;=25),'Cardio App'!$C$2,IF(AND(25&lt;A63,A63&lt;=45),'Cardio App'!$C$3,IF(AND(45&lt;A63,A63&lt;=65),'Cardio App'!$C$5,'Cardio App'!$C$7)))</f>
        <v>0.45</v>
      </c>
      <c r="D63" s="11">
        <f t="shared" si="0"/>
        <v>0</v>
      </c>
      <c r="E63" s="11">
        <f>IF(AND(15&lt;A63,A63&lt;=25),'Cardio App'!$F$2,IF(AND(25&lt;A63,A63&lt;=45),'Cardio App'!$F$3,IF(AND(45&lt;A63,A63&lt;=65),'Cardio App'!$F$5,'Cardio App'!$F$7)))</f>
        <v>1710</v>
      </c>
      <c r="F63" s="11">
        <f t="shared" si="1"/>
        <v>0</v>
      </c>
      <c r="G63" s="11">
        <f>'Cardio App'!$G$2*ROUNDDOWN(D63,0)</f>
        <v>0</v>
      </c>
      <c r="H63" s="33">
        <f t="shared" si="2"/>
        <v>0</v>
      </c>
      <c r="J63" s="29">
        <f t="shared" si="7"/>
        <v>85</v>
      </c>
      <c r="K63" s="11">
        <f>'Policies in force'!L64</f>
        <v>0</v>
      </c>
      <c r="L63" s="11">
        <f>IF(AND(15&lt;J63,J63&lt;=25),'Cardio App'!$C$2,IF(AND(25&lt;J63,J63&lt;=45),'Cardio App'!$C$3,IF(AND(45&lt;J63,J63&lt;=65),'Cardio App'!$C$5,'Cardio App'!$C$7)))</f>
        <v>0.45</v>
      </c>
      <c r="M63" s="11">
        <f t="shared" si="3"/>
        <v>0</v>
      </c>
      <c r="N63" s="11">
        <f>IF(AND(15&lt;J63,J63&lt;=25),'Cardio App'!$F$2,IF(AND(25&lt;J63,J63&lt;=45),'Cardio App'!$F$3,IF(AND(45&lt;J63,J63&lt;=65),'Cardio App'!$F$5,'Cardio App'!$F$7)))</f>
        <v>1710</v>
      </c>
      <c r="O63" s="11">
        <f t="shared" si="4"/>
        <v>0</v>
      </c>
      <c r="P63" s="11">
        <f>'Cardio App'!$G$2*ROUNDDOWN(M63,0)</f>
        <v>0</v>
      </c>
      <c r="Q63" s="33">
        <f t="shared" si="5"/>
        <v>0</v>
      </c>
    </row>
    <row r="64" spans="1:17" ht="15.75" customHeight="1">
      <c r="A64" s="29">
        <f t="shared" si="6"/>
        <v>86</v>
      </c>
      <c r="B64" s="11">
        <f>'Policies in force'!K65</f>
        <v>0</v>
      </c>
      <c r="C64" s="11">
        <f>IF(AND(15&lt;A64,A64&lt;=25),'Cardio App'!$C$2,IF(AND(25&lt;A64,A64&lt;=45),'Cardio App'!$C$3,IF(AND(45&lt;A64,A64&lt;=65),'Cardio App'!$C$5,'Cardio App'!$C$7)))</f>
        <v>0.45</v>
      </c>
      <c r="D64" s="11">
        <f t="shared" si="0"/>
        <v>0</v>
      </c>
      <c r="E64" s="11">
        <f>IF(AND(15&lt;A64,A64&lt;=25),'Cardio App'!$F$2,IF(AND(25&lt;A64,A64&lt;=45),'Cardio App'!$F$3,IF(AND(45&lt;A64,A64&lt;=65),'Cardio App'!$F$5,'Cardio App'!$F$7)))</f>
        <v>1710</v>
      </c>
      <c r="F64" s="11">
        <f t="shared" si="1"/>
        <v>0</v>
      </c>
      <c r="G64" s="11">
        <f>'Cardio App'!$G$2*ROUNDDOWN(D64,0)</f>
        <v>0</v>
      </c>
      <c r="H64" s="33">
        <f t="shared" si="2"/>
        <v>0</v>
      </c>
      <c r="J64" s="29">
        <f t="shared" si="7"/>
        <v>86</v>
      </c>
      <c r="K64" s="11">
        <f>'Policies in force'!L65</f>
        <v>0</v>
      </c>
      <c r="L64" s="11">
        <f>IF(AND(15&lt;J64,J64&lt;=25),'Cardio App'!$C$2,IF(AND(25&lt;J64,J64&lt;=45),'Cardio App'!$C$3,IF(AND(45&lt;J64,J64&lt;=65),'Cardio App'!$C$5,'Cardio App'!$C$7)))</f>
        <v>0.45</v>
      </c>
      <c r="M64" s="11">
        <f t="shared" si="3"/>
        <v>0</v>
      </c>
      <c r="N64" s="11">
        <f>IF(AND(15&lt;J64,J64&lt;=25),'Cardio App'!$F$2,IF(AND(25&lt;J64,J64&lt;=45),'Cardio App'!$F$3,IF(AND(45&lt;J64,J64&lt;=65),'Cardio App'!$F$5,'Cardio App'!$F$7)))</f>
        <v>1710</v>
      </c>
      <c r="O64" s="11">
        <f t="shared" si="4"/>
        <v>0</v>
      </c>
      <c r="P64" s="11">
        <f>'Cardio App'!$G$2*ROUNDDOWN(M64,0)</f>
        <v>0</v>
      </c>
      <c r="Q64" s="33">
        <f t="shared" si="5"/>
        <v>0</v>
      </c>
    </row>
    <row r="65" spans="1:17" ht="15.75" customHeight="1">
      <c r="A65" s="29">
        <f t="shared" si="6"/>
        <v>87</v>
      </c>
      <c r="B65" s="11">
        <f>'Policies in force'!K66</f>
        <v>0</v>
      </c>
      <c r="C65" s="11">
        <f>IF(AND(15&lt;A65,A65&lt;=25),'Cardio App'!$C$2,IF(AND(25&lt;A65,A65&lt;=45),'Cardio App'!$C$3,IF(AND(45&lt;A65,A65&lt;=65),'Cardio App'!$C$5,'Cardio App'!$C$7)))</f>
        <v>0.45</v>
      </c>
      <c r="D65" s="11">
        <f t="shared" si="0"/>
        <v>0</v>
      </c>
      <c r="E65" s="11">
        <f>IF(AND(15&lt;A65,A65&lt;=25),'Cardio App'!$F$2,IF(AND(25&lt;A65,A65&lt;=45),'Cardio App'!$F$3,IF(AND(45&lt;A65,A65&lt;=65),'Cardio App'!$F$5,'Cardio App'!$F$7)))</f>
        <v>1710</v>
      </c>
      <c r="F65" s="11">
        <f t="shared" si="1"/>
        <v>0</v>
      </c>
      <c r="G65" s="11">
        <f>'Cardio App'!$G$2*ROUNDDOWN(D65,0)</f>
        <v>0</v>
      </c>
      <c r="H65" s="33">
        <f t="shared" si="2"/>
        <v>0</v>
      </c>
      <c r="J65" s="29">
        <f t="shared" si="7"/>
        <v>87</v>
      </c>
      <c r="K65" s="11">
        <f>'Policies in force'!L66</f>
        <v>0</v>
      </c>
      <c r="L65" s="11">
        <f>IF(AND(15&lt;J65,J65&lt;=25),'Cardio App'!$C$2,IF(AND(25&lt;J65,J65&lt;=45),'Cardio App'!$C$3,IF(AND(45&lt;J65,J65&lt;=65),'Cardio App'!$C$5,'Cardio App'!$C$7)))</f>
        <v>0.45</v>
      </c>
      <c r="M65" s="11">
        <f t="shared" si="3"/>
        <v>0</v>
      </c>
      <c r="N65" s="11">
        <f>IF(AND(15&lt;J65,J65&lt;=25),'Cardio App'!$F$2,IF(AND(25&lt;J65,J65&lt;=45),'Cardio App'!$F$3,IF(AND(45&lt;J65,J65&lt;=65),'Cardio App'!$F$5,'Cardio App'!$F$7)))</f>
        <v>1710</v>
      </c>
      <c r="O65" s="11">
        <f t="shared" si="4"/>
        <v>0</v>
      </c>
      <c r="P65" s="11">
        <f>'Cardio App'!$G$2*ROUNDDOWN(M65,0)</f>
        <v>0</v>
      </c>
      <c r="Q65" s="33">
        <f t="shared" si="5"/>
        <v>0</v>
      </c>
    </row>
    <row r="66" spans="1:17" ht="15.75" customHeight="1">
      <c r="A66" s="29">
        <f t="shared" si="6"/>
        <v>88</v>
      </c>
      <c r="B66" s="11">
        <f>'Policies in force'!K67</f>
        <v>0</v>
      </c>
      <c r="C66" s="11">
        <f>IF(AND(15&lt;A66,A66&lt;=25),'Cardio App'!$C$2,IF(AND(25&lt;A66,A66&lt;=45),'Cardio App'!$C$3,IF(AND(45&lt;A66,A66&lt;=65),'Cardio App'!$C$5,'Cardio App'!$C$7)))</f>
        <v>0.45</v>
      </c>
      <c r="D66" s="11">
        <f t="shared" si="0"/>
        <v>0</v>
      </c>
      <c r="E66" s="11">
        <f>IF(AND(15&lt;A66,A66&lt;=25),'Cardio App'!$F$2,IF(AND(25&lt;A66,A66&lt;=45),'Cardio App'!$F$3,IF(AND(45&lt;A66,A66&lt;=65),'Cardio App'!$F$5,'Cardio App'!$F$7)))</f>
        <v>1710</v>
      </c>
      <c r="F66" s="11">
        <f t="shared" si="1"/>
        <v>0</v>
      </c>
      <c r="G66" s="11">
        <f>'Cardio App'!$G$2*ROUNDDOWN(D66,0)</f>
        <v>0</v>
      </c>
      <c r="H66" s="33">
        <f t="shared" si="2"/>
        <v>0</v>
      </c>
      <c r="J66" s="29">
        <f t="shared" si="7"/>
        <v>88</v>
      </c>
      <c r="K66" s="11">
        <f>'Policies in force'!L67</f>
        <v>0</v>
      </c>
      <c r="L66" s="11">
        <f>IF(AND(15&lt;J66,J66&lt;=25),'Cardio App'!$C$2,IF(AND(25&lt;J66,J66&lt;=45),'Cardio App'!$C$3,IF(AND(45&lt;J66,J66&lt;=65),'Cardio App'!$C$5,'Cardio App'!$C$7)))</f>
        <v>0.45</v>
      </c>
      <c r="M66" s="11">
        <f t="shared" si="3"/>
        <v>0</v>
      </c>
      <c r="N66" s="11">
        <f>IF(AND(15&lt;J66,J66&lt;=25),'Cardio App'!$F$2,IF(AND(25&lt;J66,J66&lt;=45),'Cardio App'!$F$3,IF(AND(45&lt;J66,J66&lt;=65),'Cardio App'!$F$5,'Cardio App'!$F$7)))</f>
        <v>1710</v>
      </c>
      <c r="O66" s="11">
        <f t="shared" si="4"/>
        <v>0</v>
      </c>
      <c r="P66" s="11">
        <f>'Cardio App'!$G$2*ROUNDDOWN(M66,0)</f>
        <v>0</v>
      </c>
      <c r="Q66" s="33">
        <f t="shared" si="5"/>
        <v>0</v>
      </c>
    </row>
    <row r="67" spans="1:17" ht="15.75" customHeight="1">
      <c r="A67" s="29">
        <f t="shared" si="6"/>
        <v>89</v>
      </c>
      <c r="B67" s="11">
        <f>'Policies in force'!K68</f>
        <v>0</v>
      </c>
      <c r="C67" s="11">
        <f>IF(AND(15&lt;A67,A67&lt;=25),'Cardio App'!$C$2,IF(AND(25&lt;A67,A67&lt;=45),'Cardio App'!$C$3,IF(AND(45&lt;A67,A67&lt;=65),'Cardio App'!$C$5,'Cardio App'!$C$7)))</f>
        <v>0.45</v>
      </c>
      <c r="D67" s="11">
        <f t="shared" si="0"/>
        <v>0</v>
      </c>
      <c r="E67" s="11">
        <f>IF(AND(15&lt;A67,A67&lt;=25),'Cardio App'!$F$2,IF(AND(25&lt;A67,A67&lt;=45),'Cardio App'!$F$3,IF(AND(45&lt;A67,A67&lt;=65),'Cardio App'!$F$5,'Cardio App'!$F$7)))</f>
        <v>1710</v>
      </c>
      <c r="F67" s="11">
        <f t="shared" si="1"/>
        <v>0</v>
      </c>
      <c r="G67" s="11">
        <f>'Cardio App'!$G$2*ROUNDDOWN(D67,0)</f>
        <v>0</v>
      </c>
      <c r="H67" s="33">
        <f t="shared" si="2"/>
        <v>0</v>
      </c>
      <c r="J67" s="29">
        <f t="shared" si="7"/>
        <v>89</v>
      </c>
      <c r="K67" s="11">
        <f>'Policies in force'!L68</f>
        <v>0</v>
      </c>
      <c r="L67" s="11">
        <f>IF(AND(15&lt;J67,J67&lt;=25),'Cardio App'!$C$2,IF(AND(25&lt;J67,J67&lt;=45),'Cardio App'!$C$3,IF(AND(45&lt;J67,J67&lt;=65),'Cardio App'!$C$5,'Cardio App'!$C$7)))</f>
        <v>0.45</v>
      </c>
      <c r="M67" s="11">
        <f t="shared" si="3"/>
        <v>0</v>
      </c>
      <c r="N67" s="11">
        <f>IF(AND(15&lt;J67,J67&lt;=25),'Cardio App'!$F$2,IF(AND(25&lt;J67,J67&lt;=45),'Cardio App'!$F$3,IF(AND(45&lt;J67,J67&lt;=65),'Cardio App'!$F$5,'Cardio App'!$F$7)))</f>
        <v>1710</v>
      </c>
      <c r="O67" s="11">
        <f t="shared" si="4"/>
        <v>0</v>
      </c>
      <c r="P67" s="11">
        <f>'Cardio App'!$G$2*ROUNDDOWN(M67,0)</f>
        <v>0</v>
      </c>
      <c r="Q67" s="33">
        <f t="shared" si="5"/>
        <v>0</v>
      </c>
    </row>
    <row r="68" spans="1:17" ht="15.75" customHeight="1">
      <c r="A68" s="29">
        <f t="shared" si="6"/>
        <v>90</v>
      </c>
      <c r="B68" s="11">
        <f>'Policies in force'!K69</f>
        <v>0</v>
      </c>
      <c r="C68" s="11">
        <f>IF(AND(15&lt;A68,A68&lt;=25),'Cardio App'!$C$2,IF(AND(25&lt;A68,A68&lt;=45),'Cardio App'!$C$3,IF(AND(45&lt;A68,A68&lt;=65),'Cardio App'!$C$5,'Cardio App'!$C$7)))</f>
        <v>0.45</v>
      </c>
      <c r="D68" s="11">
        <f t="shared" si="0"/>
        <v>0</v>
      </c>
      <c r="E68" s="11">
        <f>IF(AND(15&lt;A68,A68&lt;=25),'Cardio App'!$F$2,IF(AND(25&lt;A68,A68&lt;=45),'Cardio App'!$F$3,IF(AND(45&lt;A68,A68&lt;=65),'Cardio App'!$F$5,'Cardio App'!$F$7)))</f>
        <v>1710</v>
      </c>
      <c r="F68" s="11">
        <f t="shared" si="1"/>
        <v>0</v>
      </c>
      <c r="G68" s="11">
        <f>'Cardio App'!$G$2*ROUNDDOWN(D68,0)</f>
        <v>0</v>
      </c>
      <c r="H68" s="33">
        <f t="shared" si="2"/>
        <v>0</v>
      </c>
      <c r="J68" s="29">
        <f t="shared" si="7"/>
        <v>90</v>
      </c>
      <c r="K68" s="11">
        <f>'Policies in force'!L69</f>
        <v>0</v>
      </c>
      <c r="L68" s="11">
        <f>IF(AND(15&lt;J68,J68&lt;=25),'Cardio App'!$C$2,IF(AND(25&lt;J68,J68&lt;=45),'Cardio App'!$C$3,IF(AND(45&lt;J68,J68&lt;=65),'Cardio App'!$C$5,'Cardio App'!$C$7)))</f>
        <v>0.45</v>
      </c>
      <c r="M68" s="11">
        <f t="shared" si="3"/>
        <v>0</v>
      </c>
      <c r="N68" s="11">
        <f>IF(AND(15&lt;J68,J68&lt;=25),'Cardio App'!$F$2,IF(AND(25&lt;J68,J68&lt;=45),'Cardio App'!$F$3,IF(AND(45&lt;J68,J68&lt;=65),'Cardio App'!$F$5,'Cardio App'!$F$7)))</f>
        <v>1710</v>
      </c>
      <c r="O68" s="11">
        <f t="shared" si="4"/>
        <v>0</v>
      </c>
      <c r="P68" s="11">
        <f>'Cardio App'!$G$2*ROUNDDOWN(M68,0)</f>
        <v>0</v>
      </c>
      <c r="Q68" s="33">
        <f t="shared" si="5"/>
        <v>0</v>
      </c>
    </row>
    <row r="69" spans="1:17" ht="15.75" customHeight="1">
      <c r="A69" s="29">
        <f t="shared" si="6"/>
        <v>91</v>
      </c>
      <c r="B69" s="11">
        <f>'Policies in force'!K70</f>
        <v>0</v>
      </c>
      <c r="C69" s="11">
        <f>IF(AND(15&lt;A69,A69&lt;=25),'Cardio App'!$C$2,IF(AND(25&lt;A69,A69&lt;=45),'Cardio App'!$C$3,IF(AND(45&lt;A69,A69&lt;=65),'Cardio App'!$C$5,'Cardio App'!$C$7)))</f>
        <v>0.45</v>
      </c>
      <c r="D69" s="11">
        <f t="shared" si="0"/>
        <v>0</v>
      </c>
      <c r="E69" s="11">
        <f>IF(AND(15&lt;A69,A69&lt;=25),'Cardio App'!$F$2,IF(AND(25&lt;A69,A69&lt;=45),'Cardio App'!$F$3,IF(AND(45&lt;A69,A69&lt;=65),'Cardio App'!$F$5,'Cardio App'!$F$7)))</f>
        <v>1710</v>
      </c>
      <c r="F69" s="11">
        <f t="shared" si="1"/>
        <v>0</v>
      </c>
      <c r="G69" s="11">
        <f>'Cardio App'!$G$2*ROUNDDOWN(D69,0)</f>
        <v>0</v>
      </c>
      <c r="H69" s="33">
        <f t="shared" si="2"/>
        <v>0</v>
      </c>
      <c r="J69" s="29">
        <f t="shared" si="7"/>
        <v>91</v>
      </c>
      <c r="K69" s="11">
        <f>'Policies in force'!L70</f>
        <v>0</v>
      </c>
      <c r="L69" s="11">
        <f>IF(AND(15&lt;J69,J69&lt;=25),'Cardio App'!$C$2,IF(AND(25&lt;J69,J69&lt;=45),'Cardio App'!$C$3,IF(AND(45&lt;J69,J69&lt;=65),'Cardio App'!$C$5,'Cardio App'!$C$7)))</f>
        <v>0.45</v>
      </c>
      <c r="M69" s="11">
        <f t="shared" si="3"/>
        <v>0</v>
      </c>
      <c r="N69" s="11">
        <f>IF(AND(15&lt;J69,J69&lt;=25),'Cardio App'!$F$2,IF(AND(25&lt;J69,J69&lt;=45),'Cardio App'!$F$3,IF(AND(45&lt;J69,J69&lt;=65),'Cardio App'!$F$5,'Cardio App'!$F$7)))</f>
        <v>1710</v>
      </c>
      <c r="O69" s="11">
        <f t="shared" si="4"/>
        <v>0</v>
      </c>
      <c r="P69" s="11">
        <f>'Cardio App'!$G$2*ROUNDDOWN(M69,0)</f>
        <v>0</v>
      </c>
      <c r="Q69" s="33">
        <f t="shared" si="5"/>
        <v>0</v>
      </c>
    </row>
    <row r="70" spans="1:17" ht="15.75" customHeight="1">
      <c r="A70" s="29">
        <f t="shared" si="6"/>
        <v>92</v>
      </c>
      <c r="B70" s="11">
        <f>'Policies in force'!K71</f>
        <v>0</v>
      </c>
      <c r="C70" s="11">
        <f>IF(AND(15&lt;A70,A70&lt;=25),'Cardio App'!$C$2,IF(AND(25&lt;A70,A70&lt;=45),'Cardio App'!$C$3,IF(AND(45&lt;A70,A70&lt;=65),'Cardio App'!$C$5,'Cardio App'!$C$7)))</f>
        <v>0.45</v>
      </c>
      <c r="D70" s="11">
        <f t="shared" si="0"/>
        <v>0</v>
      </c>
      <c r="E70" s="11">
        <f>IF(AND(15&lt;A70,A70&lt;=25),'Cardio App'!$F$2,IF(AND(25&lt;A70,A70&lt;=45),'Cardio App'!$F$3,IF(AND(45&lt;A70,A70&lt;=65),'Cardio App'!$F$5,'Cardio App'!$F$7)))</f>
        <v>1710</v>
      </c>
      <c r="F70" s="11">
        <f t="shared" si="1"/>
        <v>0</v>
      </c>
      <c r="G70" s="11">
        <f>'Cardio App'!$G$2*ROUNDDOWN(D70,0)</f>
        <v>0</v>
      </c>
      <c r="H70" s="33">
        <f t="shared" si="2"/>
        <v>0</v>
      </c>
      <c r="J70" s="29">
        <f t="shared" si="7"/>
        <v>92</v>
      </c>
      <c r="K70" s="11">
        <f>'Policies in force'!L71</f>
        <v>0</v>
      </c>
      <c r="L70" s="11">
        <f>IF(AND(15&lt;J70,J70&lt;=25),'Cardio App'!$C$2,IF(AND(25&lt;J70,J70&lt;=45),'Cardio App'!$C$3,IF(AND(45&lt;J70,J70&lt;=65),'Cardio App'!$C$5,'Cardio App'!$C$7)))</f>
        <v>0.45</v>
      </c>
      <c r="M70" s="11">
        <f t="shared" si="3"/>
        <v>0</v>
      </c>
      <c r="N70" s="11">
        <f>IF(AND(15&lt;J70,J70&lt;=25),'Cardio App'!$F$2,IF(AND(25&lt;J70,J70&lt;=45),'Cardio App'!$F$3,IF(AND(45&lt;J70,J70&lt;=65),'Cardio App'!$F$5,'Cardio App'!$F$7)))</f>
        <v>1710</v>
      </c>
      <c r="O70" s="11">
        <f t="shared" si="4"/>
        <v>0</v>
      </c>
      <c r="P70" s="11">
        <f>'Cardio App'!$G$2*ROUNDDOWN(M70,0)</f>
        <v>0</v>
      </c>
      <c r="Q70" s="33">
        <f t="shared" si="5"/>
        <v>0</v>
      </c>
    </row>
    <row r="71" spans="1:17" ht="15.75" customHeight="1">
      <c r="A71" s="29">
        <f t="shared" si="6"/>
        <v>93</v>
      </c>
      <c r="B71" s="11">
        <f>'Policies in force'!K72</f>
        <v>0</v>
      </c>
      <c r="C71" s="11">
        <f>IF(AND(15&lt;A71,A71&lt;=25),'Cardio App'!$C$2,IF(AND(25&lt;A71,A71&lt;=45),'Cardio App'!$C$3,IF(AND(45&lt;A71,A71&lt;=65),'Cardio App'!$C$5,'Cardio App'!$C$7)))</f>
        <v>0.45</v>
      </c>
      <c r="D71" s="11">
        <f t="shared" si="0"/>
        <v>0</v>
      </c>
      <c r="E71" s="11">
        <f>IF(AND(15&lt;A71,A71&lt;=25),'Cardio App'!$F$2,IF(AND(25&lt;A71,A71&lt;=45),'Cardio App'!$F$3,IF(AND(45&lt;A71,A71&lt;=65),'Cardio App'!$F$5,'Cardio App'!$F$7)))</f>
        <v>1710</v>
      </c>
      <c r="F71" s="11">
        <f t="shared" si="1"/>
        <v>0</v>
      </c>
      <c r="G71" s="11">
        <f>'Cardio App'!$G$2*ROUNDDOWN(D71,0)</f>
        <v>0</v>
      </c>
      <c r="H71" s="33">
        <f t="shared" si="2"/>
        <v>0</v>
      </c>
      <c r="J71" s="29">
        <f t="shared" si="7"/>
        <v>93</v>
      </c>
      <c r="K71" s="11">
        <f>'Policies in force'!L72</f>
        <v>0</v>
      </c>
      <c r="L71" s="11">
        <f>IF(AND(15&lt;J71,J71&lt;=25),'Cardio App'!$C$2,IF(AND(25&lt;J71,J71&lt;=45),'Cardio App'!$C$3,IF(AND(45&lt;J71,J71&lt;=65),'Cardio App'!$C$5,'Cardio App'!$C$7)))</f>
        <v>0.45</v>
      </c>
      <c r="M71" s="11">
        <f t="shared" si="3"/>
        <v>0</v>
      </c>
      <c r="N71" s="11">
        <f>IF(AND(15&lt;J71,J71&lt;=25),'Cardio App'!$F$2,IF(AND(25&lt;J71,J71&lt;=45),'Cardio App'!$F$3,IF(AND(45&lt;J71,J71&lt;=65),'Cardio App'!$F$5,'Cardio App'!$F$7)))</f>
        <v>1710</v>
      </c>
      <c r="O71" s="11">
        <f t="shared" si="4"/>
        <v>0</v>
      </c>
      <c r="P71" s="11">
        <f>'Cardio App'!$G$2*ROUNDDOWN(M71,0)</f>
        <v>0</v>
      </c>
      <c r="Q71" s="33">
        <f t="shared" si="5"/>
        <v>0</v>
      </c>
    </row>
    <row r="72" spans="1:17" ht="15.75" customHeight="1">
      <c r="A72" s="29">
        <f t="shared" si="6"/>
        <v>94</v>
      </c>
      <c r="B72" s="11">
        <f>'Policies in force'!K73</f>
        <v>0</v>
      </c>
      <c r="C72" s="11">
        <f>IF(AND(15&lt;A72,A72&lt;=25),'Cardio App'!$C$2,IF(AND(25&lt;A72,A72&lt;=45),'Cardio App'!$C$3,IF(AND(45&lt;A72,A72&lt;=65),'Cardio App'!$C$5,'Cardio App'!$C$7)))</f>
        <v>0.45</v>
      </c>
      <c r="D72" s="11">
        <f t="shared" si="0"/>
        <v>0</v>
      </c>
      <c r="E72" s="11">
        <f>IF(AND(15&lt;A72,A72&lt;=25),'Cardio App'!$F$2,IF(AND(25&lt;A72,A72&lt;=45),'Cardio App'!$F$3,IF(AND(45&lt;A72,A72&lt;=65),'Cardio App'!$F$5,'Cardio App'!$F$7)))</f>
        <v>1710</v>
      </c>
      <c r="F72" s="11">
        <f t="shared" si="1"/>
        <v>0</v>
      </c>
      <c r="G72" s="11">
        <f>'Cardio App'!$G$2*ROUNDDOWN(D72,0)</f>
        <v>0</v>
      </c>
      <c r="H72" s="33">
        <f t="shared" si="2"/>
        <v>0</v>
      </c>
      <c r="J72" s="29">
        <f t="shared" si="7"/>
        <v>94</v>
      </c>
      <c r="K72" s="11">
        <f>'Policies in force'!L73</f>
        <v>0</v>
      </c>
      <c r="L72" s="11">
        <f>IF(AND(15&lt;J72,J72&lt;=25),'Cardio App'!$C$2,IF(AND(25&lt;J72,J72&lt;=45),'Cardio App'!$C$3,IF(AND(45&lt;J72,J72&lt;=65),'Cardio App'!$C$5,'Cardio App'!$C$7)))</f>
        <v>0.45</v>
      </c>
      <c r="M72" s="11">
        <f t="shared" si="3"/>
        <v>0</v>
      </c>
      <c r="N72" s="11">
        <f>IF(AND(15&lt;J72,J72&lt;=25),'Cardio App'!$F$2,IF(AND(25&lt;J72,J72&lt;=45),'Cardio App'!$F$3,IF(AND(45&lt;J72,J72&lt;=65),'Cardio App'!$F$5,'Cardio App'!$F$7)))</f>
        <v>1710</v>
      </c>
      <c r="O72" s="11">
        <f t="shared" si="4"/>
        <v>0</v>
      </c>
      <c r="P72" s="11">
        <f>'Cardio App'!$G$2*ROUNDDOWN(M72,0)</f>
        <v>0</v>
      </c>
      <c r="Q72" s="33">
        <f t="shared" si="5"/>
        <v>0</v>
      </c>
    </row>
    <row r="73" spans="1:17" ht="15.75" customHeight="1">
      <c r="A73" s="29">
        <f t="shared" si="6"/>
        <v>95</v>
      </c>
      <c r="B73" s="11">
        <f>'Policies in force'!K74</f>
        <v>0</v>
      </c>
      <c r="C73" s="11">
        <f>IF(AND(15&lt;A73,A73&lt;=25),'Cardio App'!$C$2,IF(AND(25&lt;A73,A73&lt;=45),'Cardio App'!$C$3,IF(AND(45&lt;A73,A73&lt;=65),'Cardio App'!$C$5,'Cardio App'!$C$7)))</f>
        <v>0.45</v>
      </c>
      <c r="D73" s="11">
        <f t="shared" si="0"/>
        <v>0</v>
      </c>
      <c r="E73" s="11">
        <f>IF(AND(15&lt;A73,A73&lt;=25),'Cardio App'!$F$2,IF(AND(25&lt;A73,A73&lt;=45),'Cardio App'!$F$3,IF(AND(45&lt;A73,A73&lt;=65),'Cardio App'!$F$5,'Cardio App'!$F$7)))</f>
        <v>1710</v>
      </c>
      <c r="F73" s="11">
        <f t="shared" si="1"/>
        <v>0</v>
      </c>
      <c r="G73" s="11">
        <f>'Cardio App'!$G$2*ROUNDDOWN(D73,0)</f>
        <v>0</v>
      </c>
      <c r="H73" s="33">
        <f t="shared" si="2"/>
        <v>0</v>
      </c>
      <c r="J73" s="29">
        <f t="shared" si="7"/>
        <v>95</v>
      </c>
      <c r="K73" s="11">
        <f>'Policies in force'!L74</f>
        <v>0</v>
      </c>
      <c r="L73" s="11">
        <f>IF(AND(15&lt;J73,J73&lt;=25),'Cardio App'!$C$2,IF(AND(25&lt;J73,J73&lt;=45),'Cardio App'!$C$3,IF(AND(45&lt;J73,J73&lt;=65),'Cardio App'!$C$5,'Cardio App'!$C$7)))</f>
        <v>0.45</v>
      </c>
      <c r="M73" s="11">
        <f t="shared" si="3"/>
        <v>0</v>
      </c>
      <c r="N73" s="11">
        <f>IF(AND(15&lt;J73,J73&lt;=25),'Cardio App'!$F$2,IF(AND(25&lt;J73,J73&lt;=45),'Cardio App'!$F$3,IF(AND(45&lt;J73,J73&lt;=65),'Cardio App'!$F$5,'Cardio App'!$F$7)))</f>
        <v>1710</v>
      </c>
      <c r="O73" s="11">
        <f t="shared" si="4"/>
        <v>0</v>
      </c>
      <c r="P73" s="11">
        <f>'Cardio App'!$G$2*ROUNDDOWN(M73,0)</f>
        <v>0</v>
      </c>
      <c r="Q73" s="33">
        <f t="shared" si="5"/>
        <v>0</v>
      </c>
    </row>
    <row r="74" spans="1:17" ht="15.75" customHeight="1"/>
    <row r="75" spans="1:17" ht="15.75" customHeight="1"/>
    <row r="76" spans="1:17" ht="15.75" customHeight="1"/>
    <row r="77" spans="1:17" ht="15.75" customHeight="1"/>
    <row r="78" spans="1:17" ht="15.75" customHeight="1"/>
    <row r="79" spans="1:17" ht="15.75" customHeight="1"/>
    <row r="80" spans="1:1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J1:Q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0"/>
  <sheetViews>
    <sheetView workbookViewId="0">
      <selection activeCell="C8" sqref="C8"/>
    </sheetView>
  </sheetViews>
  <sheetFormatPr baseColWidth="10" defaultColWidth="11.1640625" defaultRowHeight="15" customHeight="1"/>
  <cols>
    <col min="1" max="1" width="10.5" customWidth="1"/>
    <col min="2" max="2" width="13.33203125" customWidth="1"/>
    <col min="3" max="3" width="10.5" customWidth="1"/>
    <col min="4" max="4" width="11.5" customWidth="1"/>
    <col min="5" max="12" width="10.5" customWidth="1"/>
    <col min="13" max="13" width="11.6640625" customWidth="1"/>
    <col min="14" max="26" width="10.5" customWidth="1"/>
  </cols>
  <sheetData>
    <row r="1" spans="1:17" ht="15.75" customHeight="1">
      <c r="A1" s="49" t="s">
        <v>0</v>
      </c>
      <c r="B1" s="44"/>
      <c r="C1" s="44"/>
      <c r="D1" s="44"/>
      <c r="E1" s="44"/>
      <c r="F1" s="44"/>
      <c r="G1" s="44"/>
      <c r="H1" s="44"/>
      <c r="I1" s="28"/>
      <c r="J1" s="50" t="s">
        <v>1</v>
      </c>
      <c r="K1" s="44"/>
      <c r="L1" s="44"/>
      <c r="M1" s="44"/>
      <c r="N1" s="44"/>
      <c r="O1" s="44"/>
      <c r="P1" s="44"/>
      <c r="Q1" s="44"/>
    </row>
    <row r="2" spans="1:17" ht="15.75" customHeight="1">
      <c r="A2" s="30" t="s">
        <v>2</v>
      </c>
      <c r="B2" s="31" t="s">
        <v>20</v>
      </c>
      <c r="C2" s="30" t="s">
        <v>13</v>
      </c>
      <c r="D2" s="31" t="s">
        <v>21</v>
      </c>
      <c r="E2" s="31" t="s">
        <v>22</v>
      </c>
      <c r="F2" s="31" t="s">
        <v>23</v>
      </c>
      <c r="G2" s="31" t="s">
        <v>24</v>
      </c>
      <c r="H2" s="31" t="s">
        <v>25</v>
      </c>
      <c r="I2" s="32"/>
      <c r="J2" s="30" t="s">
        <v>2</v>
      </c>
      <c r="K2" s="31" t="s">
        <v>20</v>
      </c>
      <c r="L2" s="30" t="s">
        <v>13</v>
      </c>
      <c r="M2" s="31" t="s">
        <v>21</v>
      </c>
      <c r="N2" s="31" t="s">
        <v>26</v>
      </c>
      <c r="O2" s="31" t="s">
        <v>23</v>
      </c>
      <c r="P2" s="31" t="s">
        <v>24</v>
      </c>
      <c r="Q2" s="31" t="s">
        <v>25</v>
      </c>
    </row>
    <row r="3" spans="1:17" ht="15.75" customHeight="1">
      <c r="A3" s="29">
        <v>25</v>
      </c>
      <c r="B3" s="11">
        <f>'Policies in force'!I4</f>
        <v>0</v>
      </c>
      <c r="C3" s="11">
        <f>IF(AND(15&lt;A3,A3&lt;=25),'Cardio App'!$C$2,IF(AND(25&lt;A3,A3&lt;=65),'Cardio App'!$C$3,'Cardio App'!$C$7))</f>
        <v>0.75</v>
      </c>
      <c r="D3" s="11">
        <f t="shared" ref="D3:D73" si="0">C3*B3</f>
        <v>0</v>
      </c>
      <c r="E3" s="11">
        <f>IF(AND(15&lt;A3,A3&lt;=25),'Cardio App'!$F$2,IF(AND(25&lt;A3,A3&lt;=45),'Cardio App'!$F$3,IF(AND(45&lt;A3,A3&lt;=65),'Cardio App'!$F$5,'Cardio App'!$F$7)))</f>
        <v>1635</v>
      </c>
      <c r="F3" s="11">
        <f t="shared" ref="F3:F73" si="1">ROUNDDOWN(D3,0)*E3</f>
        <v>0</v>
      </c>
      <c r="G3" s="11">
        <f>'Cardio App'!$G$2*ROUNDDOWN(D3,0)</f>
        <v>0</v>
      </c>
      <c r="H3" s="33">
        <f t="shared" ref="H3:H73" si="2">G3+F3</f>
        <v>0</v>
      </c>
      <c r="J3" s="29">
        <v>25</v>
      </c>
      <c r="K3" s="11">
        <f>'Policies in force'!J4</f>
        <v>0</v>
      </c>
      <c r="L3" s="11">
        <f>IF(AND(15&lt;J3,J3&lt;=25),'Cardio App'!$C$2,IF(AND(25&lt;J3,J3&lt;=65),'Cardio App'!$C$3,'Cardio App'!$C$7))</f>
        <v>0.75</v>
      </c>
      <c r="M3" s="11">
        <f t="shared" ref="M3:M73" si="3">L3*K3</f>
        <v>0</v>
      </c>
      <c r="N3" s="11">
        <f>IF(AND(15&lt;J3,J3&lt;=25),'Cardio App'!$F$2,IF(AND(25&lt;J3,J3&lt;=45),'Cardio App'!$F$3,IF(AND(45&lt;J3,J3&lt;=65),'Cardio App'!$F$5,'Cardio App'!$F$7)))</f>
        <v>1635</v>
      </c>
      <c r="O3" s="11">
        <f t="shared" ref="O3:O73" si="4">N3*ROUNDDOWN(M3,0)</f>
        <v>0</v>
      </c>
      <c r="P3" s="11">
        <f>'Cardio App'!$G$2*ROUNDDOWN(M3,0)</f>
        <v>0</v>
      </c>
      <c r="Q3" s="33">
        <f t="shared" ref="Q3:Q73" si="5">O3+P3</f>
        <v>0</v>
      </c>
    </row>
    <row r="4" spans="1:17" ht="15.75" customHeight="1">
      <c r="A4" s="29">
        <f t="shared" ref="A4:A73" si="6">A3+1</f>
        <v>26</v>
      </c>
      <c r="B4" s="11">
        <f>'Policies in force'!I5</f>
        <v>0</v>
      </c>
      <c r="C4" s="11">
        <f>IF(AND(15&lt;A4,A4&lt;=25),'Cardio App'!$C$2,IF(AND(25&lt;A4,A4&lt;=65),'Cardio App'!$C$3,'Cardio App'!$C$7))</f>
        <v>0.6</v>
      </c>
      <c r="D4" s="11">
        <f t="shared" si="0"/>
        <v>0</v>
      </c>
      <c r="E4" s="11">
        <f>IF(AND(15&lt;A4,A4&lt;=25),'Cardio App'!$F$2,IF(AND(25&lt;A4,A4&lt;=45),'Cardio App'!$F$3,IF(AND(45&lt;A4,A4&lt;=65),'Cardio App'!$F$5,'Cardio App'!$F$7)))</f>
        <v>1000</v>
      </c>
      <c r="F4" s="11">
        <f t="shared" si="1"/>
        <v>0</v>
      </c>
      <c r="G4" s="11">
        <f>'Cardio App'!$G$2*ROUNDDOWN(D4,0)</f>
        <v>0</v>
      </c>
      <c r="H4" s="33">
        <f t="shared" si="2"/>
        <v>0</v>
      </c>
      <c r="J4" s="29">
        <f t="shared" ref="J4:J73" si="7">J3+1</f>
        <v>26</v>
      </c>
      <c r="K4" s="11">
        <f>'Policies in force'!J5</f>
        <v>0</v>
      </c>
      <c r="L4" s="11">
        <f>IF(AND(15&lt;J4,J4&lt;=25),'Cardio App'!$C$2,IF(AND(25&lt;J4,J4&lt;=65),'Cardio App'!$C$3,'Cardio App'!$C$7))</f>
        <v>0.6</v>
      </c>
      <c r="M4" s="11">
        <f t="shared" si="3"/>
        <v>0</v>
      </c>
      <c r="N4" s="11">
        <f>IF(AND(15&lt;J4,J4&lt;=25),'Cardio App'!$F$2,IF(AND(25&lt;J4,J4&lt;=45),'Cardio App'!$F$3,IF(AND(45&lt;J4,J4&lt;=65),'Cardio App'!$F$5,'Cardio App'!$F$7)))</f>
        <v>1000</v>
      </c>
      <c r="O4" s="11">
        <f t="shared" si="4"/>
        <v>0</v>
      </c>
      <c r="P4" s="11">
        <f>'Cardio App'!$G$2*ROUNDDOWN(M4,0)</f>
        <v>0</v>
      </c>
      <c r="Q4" s="33">
        <f t="shared" si="5"/>
        <v>0</v>
      </c>
    </row>
    <row r="5" spans="1:17" ht="15.75" customHeight="1">
      <c r="A5" s="29">
        <f t="shared" si="6"/>
        <v>27</v>
      </c>
      <c r="B5" s="11">
        <f>'Policies in force'!I6</f>
        <v>0</v>
      </c>
      <c r="C5" s="11">
        <f>IF(AND(15&lt;A5,A5&lt;=25),'Cardio App'!$C$2,IF(AND(25&lt;A5,A5&lt;=65),'Cardio App'!$C$3,'Cardio App'!$C$7))</f>
        <v>0.6</v>
      </c>
      <c r="D5" s="11">
        <f t="shared" si="0"/>
        <v>0</v>
      </c>
      <c r="E5" s="11">
        <f>IF(AND(15&lt;A5,A5&lt;=25),'Cardio App'!$F$2,IF(AND(25&lt;A5,A5&lt;=45),'Cardio App'!$F$3,IF(AND(45&lt;A5,A5&lt;=65),'Cardio App'!$F$5,'Cardio App'!$F$7)))</f>
        <v>1000</v>
      </c>
      <c r="F5" s="11">
        <f t="shared" si="1"/>
        <v>0</v>
      </c>
      <c r="G5" s="11">
        <f>'Cardio App'!$G$2*ROUNDDOWN(D5,0)</f>
        <v>0</v>
      </c>
      <c r="H5" s="33">
        <f t="shared" si="2"/>
        <v>0</v>
      </c>
      <c r="J5" s="29">
        <f t="shared" si="7"/>
        <v>27</v>
      </c>
      <c r="K5" s="11">
        <f>'Policies in force'!J6</f>
        <v>0</v>
      </c>
      <c r="L5" s="11">
        <f>IF(AND(15&lt;J5,J5&lt;=25),'Cardio App'!$C$2,IF(AND(25&lt;J5,J5&lt;=65),'Cardio App'!$C$3,'Cardio App'!$C$7))</f>
        <v>0.6</v>
      </c>
      <c r="M5" s="11">
        <f t="shared" si="3"/>
        <v>0</v>
      </c>
      <c r="N5" s="11">
        <f>IF(AND(15&lt;J5,J5&lt;=25),'Cardio App'!$F$2,IF(AND(25&lt;J5,J5&lt;=45),'Cardio App'!$F$3,IF(AND(45&lt;J5,J5&lt;=65),'Cardio App'!$F$5,'Cardio App'!$F$7)))</f>
        <v>1000</v>
      </c>
      <c r="O5" s="11">
        <f t="shared" si="4"/>
        <v>0</v>
      </c>
      <c r="P5" s="11">
        <f>'Cardio App'!$G$2*ROUNDDOWN(M5,0)</f>
        <v>0</v>
      </c>
      <c r="Q5" s="33">
        <f t="shared" si="5"/>
        <v>0</v>
      </c>
    </row>
    <row r="6" spans="1:17" ht="15.75" customHeight="1">
      <c r="A6" s="29">
        <f t="shared" si="6"/>
        <v>28</v>
      </c>
      <c r="B6" s="11">
        <f>'Policies in force'!I7</f>
        <v>0</v>
      </c>
      <c r="C6" s="11">
        <f>IF(AND(15&lt;A6,A6&lt;=25),'Cardio App'!$C$2,IF(AND(25&lt;A6,A6&lt;=65),'Cardio App'!$C$3,'Cardio App'!$C$7))</f>
        <v>0.6</v>
      </c>
      <c r="D6" s="11">
        <f t="shared" si="0"/>
        <v>0</v>
      </c>
      <c r="E6" s="11">
        <f>IF(AND(15&lt;A6,A6&lt;=25),'Cardio App'!$F$2,IF(AND(25&lt;A6,A6&lt;=45),'Cardio App'!$F$3,IF(AND(45&lt;A6,A6&lt;=65),'Cardio App'!$F$5,'Cardio App'!$F$7)))</f>
        <v>1000</v>
      </c>
      <c r="F6" s="11">
        <f t="shared" si="1"/>
        <v>0</v>
      </c>
      <c r="G6" s="11">
        <f>'Cardio App'!$G$2*ROUNDDOWN(D6,0)</f>
        <v>0</v>
      </c>
      <c r="H6" s="33">
        <f t="shared" si="2"/>
        <v>0</v>
      </c>
      <c r="J6" s="29">
        <f t="shared" si="7"/>
        <v>28</v>
      </c>
      <c r="K6" s="11">
        <f>'Policies in force'!J7</f>
        <v>0</v>
      </c>
      <c r="L6" s="11">
        <f>IF(AND(15&lt;J6,J6&lt;=25),'Cardio App'!$C$2,IF(AND(25&lt;J6,J6&lt;=65),'Cardio App'!$C$3,'Cardio App'!$C$7))</f>
        <v>0.6</v>
      </c>
      <c r="M6" s="11">
        <f t="shared" si="3"/>
        <v>0</v>
      </c>
      <c r="N6" s="11">
        <f>IF(AND(15&lt;J6,J6&lt;=25),'Cardio App'!$F$2,IF(AND(25&lt;J6,J6&lt;=45),'Cardio App'!$F$3,IF(AND(45&lt;J6,J6&lt;=65),'Cardio App'!$F$5,'Cardio App'!$F$7)))</f>
        <v>1000</v>
      </c>
      <c r="O6" s="11">
        <f t="shared" si="4"/>
        <v>0</v>
      </c>
      <c r="P6" s="11">
        <f>'Cardio App'!$G$2*ROUNDDOWN(M6,0)</f>
        <v>0</v>
      </c>
      <c r="Q6" s="33">
        <f t="shared" si="5"/>
        <v>0</v>
      </c>
    </row>
    <row r="7" spans="1:17" ht="15.75" customHeight="1">
      <c r="A7" s="29">
        <f t="shared" si="6"/>
        <v>29</v>
      </c>
      <c r="B7" s="11">
        <f>'Policies in force'!I8</f>
        <v>0</v>
      </c>
      <c r="C7" s="11">
        <f>IF(AND(15&lt;A7,A7&lt;=25),'Cardio App'!$C$2,IF(AND(25&lt;A7,A7&lt;=65),'Cardio App'!$C$3,'Cardio App'!$C$7))</f>
        <v>0.6</v>
      </c>
      <c r="D7" s="11">
        <f t="shared" si="0"/>
        <v>0</v>
      </c>
      <c r="E7" s="11">
        <f>IF(AND(15&lt;A7,A7&lt;=25),'Cardio App'!$F$2,IF(AND(25&lt;A7,A7&lt;=45),'Cardio App'!$F$3,IF(AND(45&lt;A7,A7&lt;=65),'Cardio App'!$F$5,'Cardio App'!$F$7)))</f>
        <v>1000</v>
      </c>
      <c r="F7" s="11">
        <f t="shared" si="1"/>
        <v>0</v>
      </c>
      <c r="G7" s="11">
        <f>'Cardio App'!$G$2*ROUNDDOWN(D7,0)</f>
        <v>0</v>
      </c>
      <c r="H7" s="33">
        <f t="shared" si="2"/>
        <v>0</v>
      </c>
      <c r="J7" s="29">
        <f t="shared" si="7"/>
        <v>29</v>
      </c>
      <c r="K7" s="11">
        <f>'Policies in force'!J8</f>
        <v>0</v>
      </c>
      <c r="L7" s="11">
        <f>IF(AND(15&lt;J7,J7&lt;=25),'Cardio App'!$C$2,IF(AND(25&lt;J7,J7&lt;=65),'Cardio App'!$C$3,'Cardio App'!$C$7))</f>
        <v>0.6</v>
      </c>
      <c r="M7" s="11">
        <f t="shared" si="3"/>
        <v>0</v>
      </c>
      <c r="N7" s="11">
        <f>IF(AND(15&lt;J7,J7&lt;=25),'Cardio App'!$F$2,IF(AND(25&lt;J7,J7&lt;=45),'Cardio App'!$F$3,IF(AND(45&lt;J7,J7&lt;=65),'Cardio App'!$F$5,'Cardio App'!$F$7)))</f>
        <v>1000</v>
      </c>
      <c r="O7" s="11">
        <f t="shared" si="4"/>
        <v>0</v>
      </c>
      <c r="P7" s="11">
        <f>'Cardio App'!$G$2*ROUNDDOWN(M7,0)</f>
        <v>0</v>
      </c>
      <c r="Q7" s="33">
        <f t="shared" si="5"/>
        <v>0</v>
      </c>
    </row>
    <row r="8" spans="1:17" ht="15.75" customHeight="1">
      <c r="A8" s="29">
        <f t="shared" si="6"/>
        <v>30</v>
      </c>
      <c r="B8" s="11">
        <f>'Policies in force'!I9</f>
        <v>0</v>
      </c>
      <c r="C8" s="11">
        <f>IF(AND(15&lt;A8,A8&lt;=25),'Cardio App'!$C$2,IF(AND(25&lt;A8,A8&lt;=65),'Cardio App'!$C$3,'Cardio App'!$C$7))</f>
        <v>0.6</v>
      </c>
      <c r="D8" s="11">
        <f t="shared" si="0"/>
        <v>0</v>
      </c>
      <c r="E8" s="11">
        <f>IF(AND(15&lt;A8,A8&lt;=25),'Cardio App'!$F$2,IF(AND(25&lt;A8,A8&lt;=45),'Cardio App'!$F$3,IF(AND(45&lt;A8,A8&lt;=65),'Cardio App'!$F$5,'Cardio App'!$F$7)))</f>
        <v>1000</v>
      </c>
      <c r="F8" s="11">
        <f t="shared" si="1"/>
        <v>0</v>
      </c>
      <c r="G8" s="11">
        <f>'Cardio App'!$G$2*ROUNDDOWN(D8,0)</f>
        <v>0</v>
      </c>
      <c r="H8" s="33">
        <f t="shared" si="2"/>
        <v>0</v>
      </c>
      <c r="J8" s="29">
        <f t="shared" si="7"/>
        <v>30</v>
      </c>
      <c r="K8" s="11">
        <f>'Policies in force'!J9</f>
        <v>0</v>
      </c>
      <c r="L8" s="11">
        <f>IF(AND(15&lt;J8,J8&lt;=25),'Cardio App'!$C$2,IF(AND(25&lt;J8,J8&lt;=65),'Cardio App'!$C$3,'Cardio App'!$C$7))</f>
        <v>0.6</v>
      </c>
      <c r="M8" s="11">
        <f t="shared" si="3"/>
        <v>0</v>
      </c>
      <c r="N8" s="11">
        <f>IF(AND(15&lt;J8,J8&lt;=25),'Cardio App'!$F$2,IF(AND(25&lt;J8,J8&lt;=45),'Cardio App'!$F$3,IF(AND(45&lt;J8,J8&lt;=65),'Cardio App'!$F$5,'Cardio App'!$F$7)))</f>
        <v>1000</v>
      </c>
      <c r="O8" s="11">
        <f t="shared" si="4"/>
        <v>0</v>
      </c>
      <c r="P8" s="11">
        <f>'Cardio App'!$G$2*ROUNDDOWN(M8,0)</f>
        <v>0</v>
      </c>
      <c r="Q8" s="33">
        <f t="shared" si="5"/>
        <v>0</v>
      </c>
    </row>
    <row r="9" spans="1:17" ht="15.75" customHeight="1">
      <c r="A9" s="29">
        <f t="shared" si="6"/>
        <v>31</v>
      </c>
      <c r="B9" s="11">
        <f>'Policies in force'!I10</f>
        <v>0</v>
      </c>
      <c r="C9" s="11">
        <f>IF(AND(15&lt;A9,A9&lt;=25),'Cardio App'!$C$2,IF(AND(25&lt;A9,A9&lt;=65),'Cardio App'!$C$3,'Cardio App'!$C$7))</f>
        <v>0.6</v>
      </c>
      <c r="D9" s="11">
        <f t="shared" si="0"/>
        <v>0</v>
      </c>
      <c r="E9" s="11">
        <f>IF(AND(15&lt;A9,A9&lt;=25),'Cardio App'!$F$2,IF(AND(25&lt;A9,A9&lt;=45),'Cardio App'!$F$3,IF(AND(45&lt;A9,A9&lt;=65),'Cardio App'!$F$5,'Cardio App'!$F$7)))</f>
        <v>1000</v>
      </c>
      <c r="F9" s="11">
        <f t="shared" si="1"/>
        <v>0</v>
      </c>
      <c r="G9" s="11">
        <f>'Cardio App'!$G$2*ROUNDDOWN(D9,0)</f>
        <v>0</v>
      </c>
      <c r="H9" s="33">
        <f t="shared" si="2"/>
        <v>0</v>
      </c>
      <c r="J9" s="29">
        <f t="shared" si="7"/>
        <v>31</v>
      </c>
      <c r="K9" s="11">
        <f>'Policies in force'!J10</f>
        <v>0</v>
      </c>
      <c r="L9" s="11">
        <f>IF(AND(15&lt;J9,J9&lt;=25),'Cardio App'!$C$2,IF(AND(25&lt;J9,J9&lt;=65),'Cardio App'!$C$3,'Cardio App'!$C$7))</f>
        <v>0.6</v>
      </c>
      <c r="M9" s="11">
        <f t="shared" si="3"/>
        <v>0</v>
      </c>
      <c r="N9" s="11">
        <f>IF(AND(15&lt;J9,J9&lt;=25),'Cardio App'!$F$2,IF(AND(25&lt;J9,J9&lt;=45),'Cardio App'!$F$3,IF(AND(45&lt;J9,J9&lt;=65),'Cardio App'!$F$5,'Cardio App'!$F$7)))</f>
        <v>1000</v>
      </c>
      <c r="O9" s="11">
        <f t="shared" si="4"/>
        <v>0</v>
      </c>
      <c r="P9" s="11">
        <f>'Cardio App'!$G$2*ROUNDDOWN(M9,0)</f>
        <v>0</v>
      </c>
      <c r="Q9" s="33">
        <f t="shared" si="5"/>
        <v>0</v>
      </c>
    </row>
    <row r="10" spans="1:17" ht="15.75" customHeight="1">
      <c r="A10" s="29">
        <f t="shared" si="6"/>
        <v>32</v>
      </c>
      <c r="B10" s="11">
        <f>'Policies in force'!I11</f>
        <v>0</v>
      </c>
      <c r="C10" s="11">
        <f>IF(AND(15&lt;A10,A10&lt;=25),'Cardio App'!$C$2,IF(AND(25&lt;A10,A10&lt;=65),'Cardio App'!$C$3,'Cardio App'!$C$7))</f>
        <v>0.6</v>
      </c>
      <c r="D10" s="11">
        <f t="shared" si="0"/>
        <v>0</v>
      </c>
      <c r="E10" s="11">
        <f>IF(AND(15&lt;A10,A10&lt;=25),'Cardio App'!$F$2,IF(AND(25&lt;A10,A10&lt;=45),'Cardio App'!$F$3,IF(AND(45&lt;A10,A10&lt;=65),'Cardio App'!$F$5,'Cardio App'!$F$7)))</f>
        <v>1000</v>
      </c>
      <c r="F10" s="11">
        <f t="shared" si="1"/>
        <v>0</v>
      </c>
      <c r="G10" s="11">
        <f>'Cardio App'!$G$2*ROUNDDOWN(D10,0)</f>
        <v>0</v>
      </c>
      <c r="H10" s="33">
        <f t="shared" si="2"/>
        <v>0</v>
      </c>
      <c r="J10" s="29">
        <f t="shared" si="7"/>
        <v>32</v>
      </c>
      <c r="K10" s="11">
        <f>'Policies in force'!J11</f>
        <v>0</v>
      </c>
      <c r="L10" s="11">
        <f>IF(AND(15&lt;J10,J10&lt;=25),'Cardio App'!$C$2,IF(AND(25&lt;J10,J10&lt;=65),'Cardio App'!$C$3,'Cardio App'!$C$7))</f>
        <v>0.6</v>
      </c>
      <c r="M10" s="11">
        <f t="shared" si="3"/>
        <v>0</v>
      </c>
      <c r="N10" s="11">
        <f>IF(AND(15&lt;J10,J10&lt;=25),'Cardio App'!$F$2,IF(AND(25&lt;J10,J10&lt;=45),'Cardio App'!$F$3,IF(AND(45&lt;J10,J10&lt;=65),'Cardio App'!$F$5,'Cardio App'!$F$7)))</f>
        <v>1000</v>
      </c>
      <c r="O10" s="11">
        <f t="shared" si="4"/>
        <v>0</v>
      </c>
      <c r="P10" s="11">
        <f>'Cardio App'!$G$2*ROUNDDOWN(M10,0)</f>
        <v>0</v>
      </c>
      <c r="Q10" s="33">
        <f t="shared" si="5"/>
        <v>0</v>
      </c>
    </row>
    <row r="11" spans="1:17" ht="15.75" customHeight="1">
      <c r="A11" s="29">
        <f t="shared" si="6"/>
        <v>33</v>
      </c>
      <c r="B11" s="11">
        <f>'Policies in force'!I12</f>
        <v>0</v>
      </c>
      <c r="C11" s="11">
        <f>IF(AND(15&lt;A11,A11&lt;=25),'Cardio App'!$C$2,IF(AND(25&lt;A11,A11&lt;=65),'Cardio App'!$C$3,'Cardio App'!$C$7))</f>
        <v>0.6</v>
      </c>
      <c r="D11" s="11">
        <f t="shared" si="0"/>
        <v>0</v>
      </c>
      <c r="E11" s="11">
        <f>IF(AND(15&lt;A11,A11&lt;=25),'Cardio App'!$F$2,IF(AND(25&lt;A11,A11&lt;=45),'Cardio App'!$F$3,IF(AND(45&lt;A11,A11&lt;=65),'Cardio App'!$F$5,'Cardio App'!$F$7)))</f>
        <v>1000</v>
      </c>
      <c r="F11" s="11">
        <f t="shared" si="1"/>
        <v>0</v>
      </c>
      <c r="G11" s="11">
        <f>'Cardio App'!$G$2*ROUNDDOWN(D11,0)</f>
        <v>0</v>
      </c>
      <c r="H11" s="33">
        <f t="shared" si="2"/>
        <v>0</v>
      </c>
      <c r="J11" s="29">
        <f t="shared" si="7"/>
        <v>33</v>
      </c>
      <c r="K11" s="11">
        <f>'Policies in force'!J12</f>
        <v>0</v>
      </c>
      <c r="L11" s="11">
        <f>IF(AND(15&lt;J11,J11&lt;=25),'Cardio App'!$C$2,IF(AND(25&lt;J11,J11&lt;=65),'Cardio App'!$C$3,'Cardio App'!$C$7))</f>
        <v>0.6</v>
      </c>
      <c r="M11" s="11">
        <f t="shared" si="3"/>
        <v>0</v>
      </c>
      <c r="N11" s="11">
        <f>IF(AND(15&lt;J11,J11&lt;=25),'Cardio App'!$F$2,IF(AND(25&lt;J11,J11&lt;=45),'Cardio App'!$F$3,IF(AND(45&lt;J11,J11&lt;=65),'Cardio App'!$F$5,'Cardio App'!$F$7)))</f>
        <v>1000</v>
      </c>
      <c r="O11" s="11">
        <f t="shared" si="4"/>
        <v>0</v>
      </c>
      <c r="P11" s="11">
        <f>'Cardio App'!$G$2*ROUNDDOWN(M11,0)</f>
        <v>0</v>
      </c>
      <c r="Q11" s="33">
        <f t="shared" si="5"/>
        <v>0</v>
      </c>
    </row>
    <row r="12" spans="1:17" ht="15.75" customHeight="1">
      <c r="A12" s="29">
        <f t="shared" si="6"/>
        <v>34</v>
      </c>
      <c r="B12" s="11">
        <f>'Policies in force'!I13</f>
        <v>0</v>
      </c>
      <c r="C12" s="11">
        <f>IF(AND(15&lt;A12,A12&lt;=25),'Cardio App'!$C$2,IF(AND(25&lt;A12,A12&lt;=65),'Cardio App'!$C$3,'Cardio App'!$C$7))</f>
        <v>0.6</v>
      </c>
      <c r="D12" s="11">
        <f t="shared" si="0"/>
        <v>0</v>
      </c>
      <c r="E12" s="11">
        <f>IF(AND(15&lt;A12,A12&lt;=25),'Cardio App'!$F$2,IF(AND(25&lt;A12,A12&lt;=45),'Cardio App'!$F$3,IF(AND(45&lt;A12,A12&lt;=65),'Cardio App'!$F$5,'Cardio App'!$F$7)))</f>
        <v>1000</v>
      </c>
      <c r="F12" s="11">
        <f t="shared" si="1"/>
        <v>0</v>
      </c>
      <c r="G12" s="11">
        <f>'Cardio App'!$G$2*ROUNDDOWN(D12,0)</f>
        <v>0</v>
      </c>
      <c r="H12" s="33">
        <f t="shared" si="2"/>
        <v>0</v>
      </c>
      <c r="J12" s="29">
        <f t="shared" si="7"/>
        <v>34</v>
      </c>
      <c r="K12" s="11">
        <f>'Policies in force'!J13</f>
        <v>0</v>
      </c>
      <c r="L12" s="11">
        <f>IF(AND(15&lt;J12,J12&lt;=25),'Cardio App'!$C$2,IF(AND(25&lt;J12,J12&lt;=65),'Cardio App'!$C$3,'Cardio App'!$C$7))</f>
        <v>0.6</v>
      </c>
      <c r="M12" s="11">
        <f t="shared" si="3"/>
        <v>0</v>
      </c>
      <c r="N12" s="11">
        <f>IF(AND(15&lt;J12,J12&lt;=25),'Cardio App'!$F$2,IF(AND(25&lt;J12,J12&lt;=45),'Cardio App'!$F$3,IF(AND(45&lt;J12,J12&lt;=65),'Cardio App'!$F$5,'Cardio App'!$F$7)))</f>
        <v>1000</v>
      </c>
      <c r="O12" s="11">
        <f t="shared" si="4"/>
        <v>0</v>
      </c>
      <c r="P12" s="11">
        <f>'Cardio App'!$G$2*ROUNDDOWN(M12,0)</f>
        <v>0</v>
      </c>
      <c r="Q12" s="33">
        <f t="shared" si="5"/>
        <v>0</v>
      </c>
    </row>
    <row r="13" spans="1:17" ht="15.75" customHeight="1">
      <c r="A13" s="29">
        <f t="shared" si="6"/>
        <v>35</v>
      </c>
      <c r="B13" s="11">
        <f>'Policies in force'!I14</f>
        <v>0</v>
      </c>
      <c r="C13" s="11">
        <f>IF(AND(15&lt;A13,A13&lt;=25),'Cardio App'!$C$2,IF(AND(25&lt;A13,A13&lt;=65),'Cardio App'!$C$3,'Cardio App'!$C$7))</f>
        <v>0.6</v>
      </c>
      <c r="D13" s="11">
        <f t="shared" si="0"/>
        <v>0</v>
      </c>
      <c r="E13" s="11">
        <f>IF(AND(15&lt;A13,A13&lt;=25),'Cardio App'!$F$2,IF(AND(25&lt;A13,A13&lt;=45),'Cardio App'!$F$3,IF(AND(45&lt;A13,A13&lt;=65),'Cardio App'!$F$5,'Cardio App'!$F$7)))</f>
        <v>1000</v>
      </c>
      <c r="F13" s="11">
        <f t="shared" si="1"/>
        <v>0</v>
      </c>
      <c r="G13" s="11">
        <f>'Cardio App'!$G$2*ROUNDDOWN(D13,0)</f>
        <v>0</v>
      </c>
      <c r="H13" s="33">
        <f t="shared" si="2"/>
        <v>0</v>
      </c>
      <c r="J13" s="29">
        <f t="shared" si="7"/>
        <v>35</v>
      </c>
      <c r="K13" s="11">
        <f>'Policies in force'!J14</f>
        <v>0</v>
      </c>
      <c r="L13" s="11">
        <f>IF(AND(15&lt;J13,J13&lt;=25),'Cardio App'!$C$2,IF(AND(25&lt;J13,J13&lt;=65),'Cardio App'!$C$3,'Cardio App'!$C$7))</f>
        <v>0.6</v>
      </c>
      <c r="M13" s="11">
        <f t="shared" si="3"/>
        <v>0</v>
      </c>
      <c r="N13" s="11">
        <f>IF(AND(15&lt;J13,J13&lt;=25),'Cardio App'!$F$2,IF(AND(25&lt;J13,J13&lt;=45),'Cardio App'!$F$3,IF(AND(45&lt;J13,J13&lt;=65),'Cardio App'!$F$5,'Cardio App'!$F$7)))</f>
        <v>1000</v>
      </c>
      <c r="O13" s="11">
        <f t="shared" si="4"/>
        <v>0</v>
      </c>
      <c r="P13" s="11">
        <f>'Cardio App'!$G$2*ROUNDDOWN(M13,0)</f>
        <v>0</v>
      </c>
      <c r="Q13" s="33">
        <f t="shared" si="5"/>
        <v>0</v>
      </c>
    </row>
    <row r="14" spans="1:17" ht="15.75" customHeight="1">
      <c r="A14" s="29">
        <f t="shared" si="6"/>
        <v>36</v>
      </c>
      <c r="B14" s="11">
        <f>'Policies in force'!I15</f>
        <v>566</v>
      </c>
      <c r="C14" s="11">
        <f>IF(AND(15&lt;A14,A14&lt;=25),'Cardio App'!$C$2,IF(AND(25&lt;A14,A14&lt;=65),'Cardio App'!$C$3,'Cardio App'!$C$7))</f>
        <v>0.6</v>
      </c>
      <c r="D14" s="11">
        <f t="shared" si="0"/>
        <v>339.59999999999997</v>
      </c>
      <c r="E14" s="11">
        <f>IF(AND(15&lt;A14,A14&lt;=25),'Cardio App'!$F$2,IF(AND(25&lt;A14,A14&lt;=45),'Cardio App'!$F$3,IF(AND(45&lt;A14,A14&lt;=65),'Cardio App'!$F$5,'Cardio App'!$F$7)))</f>
        <v>1000</v>
      </c>
      <c r="F14" s="11">
        <f t="shared" si="1"/>
        <v>339000</v>
      </c>
      <c r="G14" s="11">
        <f>'Cardio App'!$G$2*ROUNDDOWN(D14,0)</f>
        <v>16950</v>
      </c>
      <c r="H14" s="33">
        <f t="shared" si="2"/>
        <v>355950</v>
      </c>
      <c r="J14" s="29">
        <f t="shared" si="7"/>
        <v>36</v>
      </c>
      <c r="K14" s="11">
        <f>'Policies in force'!J15</f>
        <v>449</v>
      </c>
      <c r="L14" s="11">
        <f>IF(AND(15&lt;J14,J14&lt;=25),'Cardio App'!$C$2,IF(AND(25&lt;J14,J14&lt;=65),'Cardio App'!$C$3,'Cardio App'!$C$7))</f>
        <v>0.6</v>
      </c>
      <c r="M14" s="11">
        <f t="shared" si="3"/>
        <v>269.39999999999998</v>
      </c>
      <c r="N14" s="11">
        <f>IF(AND(15&lt;J14,J14&lt;=25),'Cardio App'!$F$2,IF(AND(25&lt;J14,J14&lt;=45),'Cardio App'!$F$3,IF(AND(45&lt;J14,J14&lt;=65),'Cardio App'!$F$5,'Cardio App'!$F$7)))</f>
        <v>1000</v>
      </c>
      <c r="O14" s="11">
        <f t="shared" si="4"/>
        <v>269000</v>
      </c>
      <c r="P14" s="11">
        <f>'Cardio App'!$G$2*ROUNDDOWN(M14,0)</f>
        <v>13450</v>
      </c>
      <c r="Q14" s="33">
        <f t="shared" si="5"/>
        <v>282450</v>
      </c>
    </row>
    <row r="15" spans="1:17" ht="15.75" customHeight="1">
      <c r="A15" s="29">
        <f t="shared" si="6"/>
        <v>37</v>
      </c>
      <c r="B15" s="11">
        <f>'Policies in force'!I16</f>
        <v>510</v>
      </c>
      <c r="C15" s="11">
        <f>IF(AND(15&lt;A15,A15&lt;=25),'Cardio App'!$C$2,IF(AND(25&lt;A15,A15&lt;=65),'Cardio App'!$C$3,'Cardio App'!$C$7))</f>
        <v>0.6</v>
      </c>
      <c r="D15" s="11">
        <f t="shared" si="0"/>
        <v>306</v>
      </c>
      <c r="E15" s="11">
        <f>IF(AND(15&lt;A15,A15&lt;=25),'Cardio App'!$F$2,IF(AND(25&lt;A15,A15&lt;=45),'Cardio App'!$F$3,IF(AND(45&lt;A15,A15&lt;=65),'Cardio App'!$F$5,'Cardio App'!$F$7)))</f>
        <v>1000</v>
      </c>
      <c r="F15" s="11">
        <f t="shared" si="1"/>
        <v>306000</v>
      </c>
      <c r="G15" s="11">
        <f>'Cardio App'!$G$2*ROUNDDOWN(D15,0)</f>
        <v>15300</v>
      </c>
      <c r="H15" s="33">
        <f t="shared" si="2"/>
        <v>321300</v>
      </c>
      <c r="J15" s="29">
        <f t="shared" si="7"/>
        <v>37</v>
      </c>
      <c r="K15" s="11">
        <f>'Policies in force'!J16</f>
        <v>454</v>
      </c>
      <c r="L15" s="11">
        <f>IF(AND(15&lt;J15,J15&lt;=25),'Cardio App'!$C$2,IF(AND(25&lt;J15,J15&lt;=65),'Cardio App'!$C$3,'Cardio App'!$C$7))</f>
        <v>0.6</v>
      </c>
      <c r="M15" s="11">
        <f t="shared" si="3"/>
        <v>272.39999999999998</v>
      </c>
      <c r="N15" s="11">
        <f>IF(AND(15&lt;J15,J15&lt;=25),'Cardio App'!$F$2,IF(AND(25&lt;J15,J15&lt;=45),'Cardio App'!$F$3,IF(AND(45&lt;J15,J15&lt;=65),'Cardio App'!$F$5,'Cardio App'!$F$7)))</f>
        <v>1000</v>
      </c>
      <c r="O15" s="11">
        <f t="shared" si="4"/>
        <v>272000</v>
      </c>
      <c r="P15" s="11">
        <f>'Cardio App'!$G$2*ROUNDDOWN(M15,0)</f>
        <v>13600</v>
      </c>
      <c r="Q15" s="33">
        <f t="shared" si="5"/>
        <v>285600</v>
      </c>
    </row>
    <row r="16" spans="1:17" ht="15.75" customHeight="1">
      <c r="A16" s="29">
        <f t="shared" si="6"/>
        <v>38</v>
      </c>
      <c r="B16" s="11">
        <f>'Policies in force'!I17</f>
        <v>546</v>
      </c>
      <c r="C16" s="11">
        <f>IF(AND(15&lt;A16,A16&lt;=25),'Cardio App'!$C$2,IF(AND(25&lt;A16,A16&lt;=65),'Cardio App'!$C$3,'Cardio App'!$C$7))</f>
        <v>0.6</v>
      </c>
      <c r="D16" s="11">
        <f t="shared" si="0"/>
        <v>327.59999999999997</v>
      </c>
      <c r="E16" s="11">
        <f>IF(AND(15&lt;A16,A16&lt;=25),'Cardio App'!$F$2,IF(AND(25&lt;A16,A16&lt;=45),'Cardio App'!$F$3,IF(AND(45&lt;A16,A16&lt;=65),'Cardio App'!$F$5,'Cardio App'!$F$7)))</f>
        <v>1000</v>
      </c>
      <c r="F16" s="11">
        <f t="shared" si="1"/>
        <v>327000</v>
      </c>
      <c r="G16" s="11">
        <f>'Cardio App'!$G$2*ROUNDDOWN(D16,0)</f>
        <v>16350</v>
      </c>
      <c r="H16" s="33">
        <f t="shared" si="2"/>
        <v>343350</v>
      </c>
      <c r="J16" s="29">
        <f t="shared" si="7"/>
        <v>38</v>
      </c>
      <c r="K16" s="11">
        <f>'Policies in force'!J17</f>
        <v>439</v>
      </c>
      <c r="L16" s="11">
        <f>IF(AND(15&lt;J16,J16&lt;=25),'Cardio App'!$C$2,IF(AND(25&lt;J16,J16&lt;=65),'Cardio App'!$C$3,'Cardio App'!$C$7))</f>
        <v>0.6</v>
      </c>
      <c r="M16" s="11">
        <f t="shared" si="3"/>
        <v>263.39999999999998</v>
      </c>
      <c r="N16" s="11">
        <f>IF(AND(15&lt;J16,J16&lt;=25),'Cardio App'!$F$2,IF(AND(25&lt;J16,J16&lt;=45),'Cardio App'!$F$3,IF(AND(45&lt;J16,J16&lt;=65),'Cardio App'!$F$5,'Cardio App'!$F$7)))</f>
        <v>1000</v>
      </c>
      <c r="O16" s="11">
        <f t="shared" si="4"/>
        <v>263000</v>
      </c>
      <c r="P16" s="11">
        <f>'Cardio App'!$G$2*ROUNDDOWN(M16,0)</f>
        <v>13150</v>
      </c>
      <c r="Q16" s="33">
        <f t="shared" si="5"/>
        <v>276150</v>
      </c>
    </row>
    <row r="17" spans="1:17" ht="15.75" customHeight="1">
      <c r="A17" s="29">
        <f t="shared" si="6"/>
        <v>39</v>
      </c>
      <c r="B17" s="11">
        <f>'Policies in force'!I18</f>
        <v>544</v>
      </c>
      <c r="C17" s="11">
        <f>IF(AND(15&lt;A17,A17&lt;=25),'Cardio App'!$C$2,IF(AND(25&lt;A17,A17&lt;=65),'Cardio App'!$C$3,'Cardio App'!$C$7))</f>
        <v>0.6</v>
      </c>
      <c r="D17" s="11">
        <f t="shared" si="0"/>
        <v>326.39999999999998</v>
      </c>
      <c r="E17" s="11">
        <f>IF(AND(15&lt;A17,A17&lt;=25),'Cardio App'!$F$2,IF(AND(25&lt;A17,A17&lt;=45),'Cardio App'!$F$3,IF(AND(45&lt;A17,A17&lt;=65),'Cardio App'!$F$5,'Cardio App'!$F$7)))</f>
        <v>1000</v>
      </c>
      <c r="F17" s="11">
        <f t="shared" si="1"/>
        <v>326000</v>
      </c>
      <c r="G17" s="11">
        <f>'Cardio App'!$G$2*ROUNDDOWN(D17,0)</f>
        <v>16300</v>
      </c>
      <c r="H17" s="33">
        <f t="shared" si="2"/>
        <v>342300</v>
      </c>
      <c r="J17" s="29">
        <f t="shared" si="7"/>
        <v>39</v>
      </c>
      <c r="K17" s="11">
        <f>'Policies in force'!J18</f>
        <v>487</v>
      </c>
      <c r="L17" s="11">
        <f>IF(AND(15&lt;J17,J17&lt;=25),'Cardio App'!$C$2,IF(AND(25&lt;J17,J17&lt;=65),'Cardio App'!$C$3,'Cardio App'!$C$7))</f>
        <v>0.6</v>
      </c>
      <c r="M17" s="11">
        <f t="shared" si="3"/>
        <v>292.2</v>
      </c>
      <c r="N17" s="11">
        <f>IF(AND(15&lt;J17,J17&lt;=25),'Cardio App'!$F$2,IF(AND(25&lt;J17,J17&lt;=45),'Cardio App'!$F$3,IF(AND(45&lt;J17,J17&lt;=65),'Cardio App'!$F$5,'Cardio App'!$F$7)))</f>
        <v>1000</v>
      </c>
      <c r="O17" s="11">
        <f t="shared" si="4"/>
        <v>292000</v>
      </c>
      <c r="P17" s="11">
        <f>'Cardio App'!$G$2*ROUNDDOWN(M17,0)</f>
        <v>14600</v>
      </c>
      <c r="Q17" s="33">
        <f t="shared" si="5"/>
        <v>306600</v>
      </c>
    </row>
    <row r="18" spans="1:17" ht="15.75" customHeight="1">
      <c r="A18" s="29">
        <f t="shared" si="6"/>
        <v>40</v>
      </c>
      <c r="B18" s="11">
        <f>'Policies in force'!I19</f>
        <v>556</v>
      </c>
      <c r="C18" s="11">
        <f>IF(AND(15&lt;A18,A18&lt;=25),'Cardio App'!$C$2,IF(AND(25&lt;A18,A18&lt;=65),'Cardio App'!$C$3,'Cardio App'!$C$7))</f>
        <v>0.6</v>
      </c>
      <c r="D18" s="11">
        <f t="shared" si="0"/>
        <v>333.59999999999997</v>
      </c>
      <c r="E18" s="11">
        <f>IF(AND(15&lt;A18,A18&lt;=25),'Cardio App'!$F$2,IF(AND(25&lt;A18,A18&lt;=45),'Cardio App'!$F$3,IF(AND(45&lt;A18,A18&lt;=65),'Cardio App'!$F$5,'Cardio App'!$F$7)))</f>
        <v>1000</v>
      </c>
      <c r="F18" s="11">
        <f t="shared" si="1"/>
        <v>333000</v>
      </c>
      <c r="G18" s="11">
        <f>'Cardio App'!$G$2*ROUNDDOWN(D18,0)</f>
        <v>16650</v>
      </c>
      <c r="H18" s="33">
        <f t="shared" si="2"/>
        <v>349650</v>
      </c>
      <c r="J18" s="29">
        <f t="shared" si="7"/>
        <v>40</v>
      </c>
      <c r="K18" s="11">
        <f>'Policies in force'!J19</f>
        <v>463</v>
      </c>
      <c r="L18" s="11">
        <f>IF(AND(15&lt;J18,J18&lt;=25),'Cardio App'!$C$2,IF(AND(25&lt;J18,J18&lt;=65),'Cardio App'!$C$3,'Cardio App'!$C$7))</f>
        <v>0.6</v>
      </c>
      <c r="M18" s="11">
        <f t="shared" si="3"/>
        <v>277.8</v>
      </c>
      <c r="N18" s="11">
        <f>IF(AND(15&lt;J18,J18&lt;=25),'Cardio App'!$F$2,IF(AND(25&lt;J18,J18&lt;=45),'Cardio App'!$F$3,IF(AND(45&lt;J18,J18&lt;=65),'Cardio App'!$F$5,'Cardio App'!$F$7)))</f>
        <v>1000</v>
      </c>
      <c r="O18" s="11">
        <f t="shared" si="4"/>
        <v>277000</v>
      </c>
      <c r="P18" s="11">
        <f>'Cardio App'!$G$2*ROUNDDOWN(M18,0)</f>
        <v>13850</v>
      </c>
      <c r="Q18" s="33">
        <f t="shared" si="5"/>
        <v>290850</v>
      </c>
    </row>
    <row r="19" spans="1:17" ht="15.75" customHeight="1">
      <c r="A19" s="29">
        <f t="shared" si="6"/>
        <v>41</v>
      </c>
      <c r="B19" s="11">
        <f>'Policies in force'!I20</f>
        <v>545</v>
      </c>
      <c r="C19" s="11">
        <f>IF(AND(15&lt;A19,A19&lt;=25),'Cardio App'!$C$2,IF(AND(25&lt;A19,A19&lt;=65),'Cardio App'!$C$3,'Cardio App'!$C$7))</f>
        <v>0.6</v>
      </c>
      <c r="D19" s="11">
        <f t="shared" si="0"/>
        <v>327</v>
      </c>
      <c r="E19" s="11">
        <f>IF(AND(15&lt;A19,A19&lt;=25),'Cardio App'!$F$2,IF(AND(25&lt;A19,A19&lt;=45),'Cardio App'!$F$3,IF(AND(45&lt;A19,A19&lt;=65),'Cardio App'!$F$5,'Cardio App'!$F$7)))</f>
        <v>1000</v>
      </c>
      <c r="F19" s="11">
        <f t="shared" si="1"/>
        <v>327000</v>
      </c>
      <c r="G19" s="11">
        <f>'Cardio App'!$G$2*ROUNDDOWN(D19,0)</f>
        <v>16350</v>
      </c>
      <c r="H19" s="33">
        <f t="shared" si="2"/>
        <v>343350</v>
      </c>
      <c r="J19" s="29">
        <f t="shared" si="7"/>
        <v>41</v>
      </c>
      <c r="K19" s="11">
        <f>'Policies in force'!J20</f>
        <v>475</v>
      </c>
      <c r="L19" s="11">
        <f>IF(AND(15&lt;J19,J19&lt;=25),'Cardio App'!$C$2,IF(AND(25&lt;J19,J19&lt;=65),'Cardio App'!$C$3,'Cardio App'!$C$7))</f>
        <v>0.6</v>
      </c>
      <c r="M19" s="11">
        <f t="shared" si="3"/>
        <v>285</v>
      </c>
      <c r="N19" s="11">
        <f>IF(AND(15&lt;J19,J19&lt;=25),'Cardio App'!$F$2,IF(AND(25&lt;J19,J19&lt;=45),'Cardio App'!$F$3,IF(AND(45&lt;J19,J19&lt;=65),'Cardio App'!$F$5,'Cardio App'!$F$7)))</f>
        <v>1000</v>
      </c>
      <c r="O19" s="11">
        <f t="shared" si="4"/>
        <v>285000</v>
      </c>
      <c r="P19" s="11">
        <f>'Cardio App'!$G$2*ROUNDDOWN(M19,0)</f>
        <v>14250</v>
      </c>
      <c r="Q19" s="33">
        <f t="shared" si="5"/>
        <v>299250</v>
      </c>
    </row>
    <row r="20" spans="1:17" ht="15.75" customHeight="1">
      <c r="A20" s="29">
        <f t="shared" si="6"/>
        <v>42</v>
      </c>
      <c r="B20" s="11">
        <f>'Policies in force'!I21</f>
        <v>563</v>
      </c>
      <c r="C20" s="11">
        <f>IF(AND(15&lt;A20,A20&lt;=25),'Cardio App'!$C$2,IF(AND(25&lt;A20,A20&lt;=65),'Cardio App'!$C$3,'Cardio App'!$C$7))</f>
        <v>0.6</v>
      </c>
      <c r="D20" s="11">
        <f t="shared" si="0"/>
        <v>337.8</v>
      </c>
      <c r="E20" s="11">
        <f>IF(AND(15&lt;A20,A20&lt;=25),'Cardio App'!$F$2,IF(AND(25&lt;A20,A20&lt;=45),'Cardio App'!$F$3,IF(AND(45&lt;A20,A20&lt;=65),'Cardio App'!$F$5,'Cardio App'!$F$7)))</f>
        <v>1000</v>
      </c>
      <c r="F20" s="11">
        <f t="shared" si="1"/>
        <v>337000</v>
      </c>
      <c r="G20" s="11">
        <f>'Cardio App'!$G$2*ROUNDDOWN(D20,0)</f>
        <v>16850</v>
      </c>
      <c r="H20" s="33">
        <f t="shared" si="2"/>
        <v>353850</v>
      </c>
      <c r="J20" s="29">
        <f t="shared" si="7"/>
        <v>42</v>
      </c>
      <c r="K20" s="11">
        <f>'Policies in force'!J21</f>
        <v>422</v>
      </c>
      <c r="L20" s="11">
        <f>IF(AND(15&lt;J20,J20&lt;=25),'Cardio App'!$C$2,IF(AND(25&lt;J20,J20&lt;=65),'Cardio App'!$C$3,'Cardio App'!$C$7))</f>
        <v>0.6</v>
      </c>
      <c r="M20" s="11">
        <f t="shared" si="3"/>
        <v>253.2</v>
      </c>
      <c r="N20" s="11">
        <f>IF(AND(15&lt;J20,J20&lt;=25),'Cardio App'!$F$2,IF(AND(25&lt;J20,J20&lt;=45),'Cardio App'!$F$3,IF(AND(45&lt;J20,J20&lt;=65),'Cardio App'!$F$5,'Cardio App'!$F$7)))</f>
        <v>1000</v>
      </c>
      <c r="O20" s="11">
        <f t="shared" si="4"/>
        <v>253000</v>
      </c>
      <c r="P20" s="11">
        <f>'Cardio App'!$G$2*ROUNDDOWN(M20,0)</f>
        <v>12650</v>
      </c>
      <c r="Q20" s="33">
        <f t="shared" si="5"/>
        <v>265650</v>
      </c>
    </row>
    <row r="21" spans="1:17" ht="15.75" customHeight="1">
      <c r="A21" s="29">
        <f t="shared" si="6"/>
        <v>43</v>
      </c>
      <c r="B21" s="11">
        <f>'Policies in force'!I22</f>
        <v>553</v>
      </c>
      <c r="C21" s="11">
        <f>IF(AND(15&lt;A21,A21&lt;=25),'Cardio App'!$C$2,IF(AND(25&lt;A21,A21&lt;=65),'Cardio App'!$C$3,'Cardio App'!$C$7))</f>
        <v>0.6</v>
      </c>
      <c r="D21" s="11">
        <f t="shared" si="0"/>
        <v>331.8</v>
      </c>
      <c r="E21" s="11">
        <f>IF(AND(15&lt;A21,A21&lt;=25),'Cardio App'!$F$2,IF(AND(25&lt;A21,A21&lt;=45),'Cardio App'!$F$3,IF(AND(45&lt;A21,A21&lt;=65),'Cardio App'!$F$5,'Cardio App'!$F$7)))</f>
        <v>1000</v>
      </c>
      <c r="F21" s="11">
        <f t="shared" si="1"/>
        <v>331000</v>
      </c>
      <c r="G21" s="11">
        <f>'Cardio App'!$G$2*ROUNDDOWN(D21,0)</f>
        <v>16550</v>
      </c>
      <c r="H21" s="33">
        <f t="shared" si="2"/>
        <v>347550</v>
      </c>
      <c r="J21" s="29">
        <f t="shared" si="7"/>
        <v>43</v>
      </c>
      <c r="K21" s="11">
        <f>'Policies in force'!J22</f>
        <v>471</v>
      </c>
      <c r="L21" s="11">
        <f>IF(AND(15&lt;J21,J21&lt;=25),'Cardio App'!$C$2,IF(AND(25&lt;J21,J21&lt;=65),'Cardio App'!$C$3,'Cardio App'!$C$7))</f>
        <v>0.6</v>
      </c>
      <c r="M21" s="11">
        <f t="shared" si="3"/>
        <v>282.59999999999997</v>
      </c>
      <c r="N21" s="11">
        <f>IF(AND(15&lt;J21,J21&lt;=25),'Cardio App'!$F$2,IF(AND(25&lt;J21,J21&lt;=45),'Cardio App'!$F$3,IF(AND(45&lt;J21,J21&lt;=65),'Cardio App'!$F$5,'Cardio App'!$F$7)))</f>
        <v>1000</v>
      </c>
      <c r="O21" s="11">
        <f t="shared" si="4"/>
        <v>282000</v>
      </c>
      <c r="P21" s="11">
        <f>'Cardio App'!$G$2*ROUNDDOWN(M21,0)</f>
        <v>14100</v>
      </c>
      <c r="Q21" s="33">
        <f t="shared" si="5"/>
        <v>296100</v>
      </c>
    </row>
    <row r="22" spans="1:17" ht="15.75" customHeight="1">
      <c r="A22" s="29">
        <f t="shared" si="6"/>
        <v>44</v>
      </c>
      <c r="B22" s="11">
        <f>'Policies in force'!I23</f>
        <v>584</v>
      </c>
      <c r="C22" s="11">
        <f>IF(AND(15&lt;A22,A22&lt;=25),'Cardio App'!$C$2,IF(AND(25&lt;A22,A22&lt;=65),'Cardio App'!$C$3,'Cardio App'!$C$7))</f>
        <v>0.6</v>
      </c>
      <c r="D22" s="11">
        <f t="shared" si="0"/>
        <v>350.4</v>
      </c>
      <c r="E22" s="11">
        <f>IF(AND(15&lt;A22,A22&lt;=25),'Cardio App'!$F$2,IF(AND(25&lt;A22,A22&lt;=45),'Cardio App'!$F$3,IF(AND(45&lt;A22,A22&lt;=65),'Cardio App'!$F$5,'Cardio App'!$F$7)))</f>
        <v>1000</v>
      </c>
      <c r="F22" s="11">
        <f t="shared" si="1"/>
        <v>350000</v>
      </c>
      <c r="G22" s="11">
        <f>'Cardio App'!$G$2*ROUNDDOWN(D22,0)</f>
        <v>17500</v>
      </c>
      <c r="H22" s="33">
        <f t="shared" si="2"/>
        <v>367500</v>
      </c>
      <c r="J22" s="29">
        <f t="shared" si="7"/>
        <v>44</v>
      </c>
      <c r="K22" s="11">
        <f>'Policies in force'!J23</f>
        <v>494</v>
      </c>
      <c r="L22" s="11">
        <f>IF(AND(15&lt;J22,J22&lt;=25),'Cardio App'!$C$2,IF(AND(25&lt;J22,J22&lt;=65),'Cardio App'!$C$3,'Cardio App'!$C$7))</f>
        <v>0.6</v>
      </c>
      <c r="M22" s="11">
        <f t="shared" si="3"/>
        <v>296.39999999999998</v>
      </c>
      <c r="N22" s="11">
        <f>IF(AND(15&lt;J22,J22&lt;=25),'Cardio App'!$F$2,IF(AND(25&lt;J22,J22&lt;=45),'Cardio App'!$F$3,IF(AND(45&lt;J22,J22&lt;=65),'Cardio App'!$F$5,'Cardio App'!$F$7)))</f>
        <v>1000</v>
      </c>
      <c r="O22" s="11">
        <f t="shared" si="4"/>
        <v>296000</v>
      </c>
      <c r="P22" s="11">
        <f>'Cardio App'!$G$2*ROUNDDOWN(M22,0)</f>
        <v>14800</v>
      </c>
      <c r="Q22" s="33">
        <f t="shared" si="5"/>
        <v>310800</v>
      </c>
    </row>
    <row r="23" spans="1:17" ht="15.75" customHeight="1">
      <c r="A23" s="29">
        <f t="shared" si="6"/>
        <v>45</v>
      </c>
      <c r="B23" s="11">
        <f>'Policies in force'!I24</f>
        <v>580</v>
      </c>
      <c r="C23" s="11">
        <f>IF(AND(15&lt;A23,A23&lt;=25),'Cardio App'!$C$2,IF(AND(25&lt;A23,A23&lt;=65),'Cardio App'!$C$3,'Cardio App'!$C$7))</f>
        <v>0.6</v>
      </c>
      <c r="D23" s="11">
        <f t="shared" si="0"/>
        <v>348</v>
      </c>
      <c r="E23" s="11">
        <f>IF(AND(15&lt;A23,A23&lt;=25),'Cardio App'!$F$2,IF(AND(25&lt;A23,A23&lt;=45),'Cardio App'!$F$3,IF(AND(45&lt;A23,A23&lt;=65),'Cardio App'!$F$5,'Cardio App'!$F$7)))</f>
        <v>1000</v>
      </c>
      <c r="F23" s="11">
        <f t="shared" si="1"/>
        <v>348000</v>
      </c>
      <c r="G23" s="11">
        <f>'Cardio App'!$G$2*ROUNDDOWN(D23,0)</f>
        <v>17400</v>
      </c>
      <c r="H23" s="33">
        <f t="shared" si="2"/>
        <v>365400</v>
      </c>
      <c r="J23" s="29">
        <f t="shared" si="7"/>
        <v>45</v>
      </c>
      <c r="K23" s="11">
        <f>'Policies in force'!J24</f>
        <v>489</v>
      </c>
      <c r="L23" s="11">
        <f>IF(AND(15&lt;J23,J23&lt;=25),'Cardio App'!$C$2,IF(AND(25&lt;J23,J23&lt;=65),'Cardio App'!$C$3,'Cardio App'!$C$7))</f>
        <v>0.6</v>
      </c>
      <c r="M23" s="11">
        <f t="shared" si="3"/>
        <v>293.39999999999998</v>
      </c>
      <c r="N23" s="11">
        <f>IF(AND(15&lt;J23,J23&lt;=25),'Cardio App'!$F$2,IF(AND(25&lt;J23,J23&lt;=45),'Cardio App'!$F$3,IF(AND(45&lt;J23,J23&lt;=65),'Cardio App'!$F$5,'Cardio App'!$F$7)))</f>
        <v>1000</v>
      </c>
      <c r="O23" s="11">
        <f t="shared" si="4"/>
        <v>293000</v>
      </c>
      <c r="P23" s="11">
        <f>'Cardio App'!$G$2*ROUNDDOWN(M23,0)</f>
        <v>14650</v>
      </c>
      <c r="Q23" s="33">
        <f t="shared" si="5"/>
        <v>307650</v>
      </c>
    </row>
    <row r="24" spans="1:17" ht="15.75" customHeight="1">
      <c r="A24" s="29">
        <f t="shared" si="6"/>
        <v>46</v>
      </c>
      <c r="B24" s="11">
        <f>'Policies in force'!I25</f>
        <v>567</v>
      </c>
      <c r="C24" s="11">
        <f>IF(AND(15&lt;A24,A24&lt;=25),'Cardio App'!$C$2,IF(AND(25&lt;A24,A24&lt;=65),'Cardio App'!$C$3,'Cardio App'!$C$7))</f>
        <v>0.6</v>
      </c>
      <c r="D24" s="11">
        <f t="shared" si="0"/>
        <v>340.2</v>
      </c>
      <c r="E24" s="11">
        <f>IF(AND(15&lt;A24,A24&lt;=25),'Cardio App'!$F$2,IF(AND(25&lt;A24,A24&lt;=45),'Cardio App'!$F$3,IF(AND(45&lt;A24,A24&lt;=65),'Cardio App'!$F$5,'Cardio App'!$F$7)))</f>
        <v>1120</v>
      </c>
      <c r="F24" s="11">
        <f t="shared" si="1"/>
        <v>380800</v>
      </c>
      <c r="G24" s="11">
        <f>'Cardio App'!$G$2*ROUNDDOWN(D24,0)</f>
        <v>17000</v>
      </c>
      <c r="H24" s="33">
        <f t="shared" si="2"/>
        <v>397800</v>
      </c>
      <c r="J24" s="29">
        <f t="shared" si="7"/>
        <v>46</v>
      </c>
      <c r="K24" s="11">
        <f>'Policies in force'!J25</f>
        <v>450</v>
      </c>
      <c r="L24" s="11">
        <f>IF(AND(15&lt;J24,J24&lt;=25),'Cardio App'!$C$2,IF(AND(25&lt;J24,J24&lt;=65),'Cardio App'!$C$3,'Cardio App'!$C$7))</f>
        <v>0.6</v>
      </c>
      <c r="M24" s="11">
        <f t="shared" si="3"/>
        <v>270</v>
      </c>
      <c r="N24" s="11">
        <f>IF(AND(15&lt;J24,J24&lt;=25),'Cardio App'!$F$2,IF(AND(25&lt;J24,J24&lt;=45),'Cardio App'!$F$3,IF(AND(45&lt;J24,J24&lt;=65),'Cardio App'!$F$5,'Cardio App'!$F$7)))</f>
        <v>1120</v>
      </c>
      <c r="O24" s="11">
        <f t="shared" si="4"/>
        <v>302400</v>
      </c>
      <c r="P24" s="11">
        <f>'Cardio App'!$G$2*ROUNDDOWN(M24,0)</f>
        <v>13500</v>
      </c>
      <c r="Q24" s="33">
        <f t="shared" si="5"/>
        <v>315900</v>
      </c>
    </row>
    <row r="25" spans="1:17" ht="15.75" customHeight="1">
      <c r="A25" s="29">
        <f t="shared" si="6"/>
        <v>47</v>
      </c>
      <c r="B25" s="11">
        <f>'Policies in force'!I26</f>
        <v>575</v>
      </c>
      <c r="C25" s="11">
        <f>IF(AND(15&lt;A25,A25&lt;=25),'Cardio App'!$C$2,IF(AND(25&lt;A25,A25&lt;=65),'Cardio App'!$C$3,'Cardio App'!$C$7))</f>
        <v>0.6</v>
      </c>
      <c r="D25" s="11">
        <f t="shared" si="0"/>
        <v>345</v>
      </c>
      <c r="E25" s="11">
        <f>IF(AND(15&lt;A25,A25&lt;=25),'Cardio App'!$F$2,IF(AND(25&lt;A25,A25&lt;=45),'Cardio App'!$F$3,IF(AND(45&lt;A25,A25&lt;=65),'Cardio App'!$F$5,'Cardio App'!$F$7)))</f>
        <v>1120</v>
      </c>
      <c r="F25" s="11">
        <f t="shared" si="1"/>
        <v>386400</v>
      </c>
      <c r="G25" s="11">
        <f>'Cardio App'!$G$2*ROUNDDOWN(D25,0)</f>
        <v>17250</v>
      </c>
      <c r="H25" s="33">
        <f t="shared" si="2"/>
        <v>403650</v>
      </c>
      <c r="J25" s="29">
        <f t="shared" si="7"/>
        <v>47</v>
      </c>
      <c r="K25" s="11">
        <f>'Policies in force'!J26</f>
        <v>487</v>
      </c>
      <c r="L25" s="11">
        <f>IF(AND(15&lt;J25,J25&lt;=25),'Cardio App'!$C$2,IF(AND(25&lt;J25,J25&lt;=65),'Cardio App'!$C$3,'Cardio App'!$C$7))</f>
        <v>0.6</v>
      </c>
      <c r="M25" s="11">
        <f t="shared" si="3"/>
        <v>292.2</v>
      </c>
      <c r="N25" s="11">
        <f>IF(AND(15&lt;J25,J25&lt;=25),'Cardio App'!$F$2,IF(AND(25&lt;J25,J25&lt;=45),'Cardio App'!$F$3,IF(AND(45&lt;J25,J25&lt;=65),'Cardio App'!$F$5,'Cardio App'!$F$7)))</f>
        <v>1120</v>
      </c>
      <c r="O25" s="11">
        <f t="shared" si="4"/>
        <v>327040</v>
      </c>
      <c r="P25" s="11">
        <f>'Cardio App'!$G$2*ROUNDDOWN(M25,0)</f>
        <v>14600</v>
      </c>
      <c r="Q25" s="33">
        <f t="shared" si="5"/>
        <v>341640</v>
      </c>
    </row>
    <row r="26" spans="1:17" ht="15.75" customHeight="1">
      <c r="A26" s="29">
        <f t="shared" si="6"/>
        <v>48</v>
      </c>
      <c r="B26" s="11">
        <f>'Policies in force'!I27</f>
        <v>573</v>
      </c>
      <c r="C26" s="11">
        <f>IF(AND(15&lt;A26,A26&lt;=25),'Cardio App'!$C$2,IF(AND(25&lt;A26,A26&lt;=65),'Cardio App'!$C$3,'Cardio App'!$C$7))</f>
        <v>0.6</v>
      </c>
      <c r="D26" s="11">
        <f t="shared" si="0"/>
        <v>343.8</v>
      </c>
      <c r="E26" s="11">
        <f>IF(AND(15&lt;A26,A26&lt;=25),'Cardio App'!$F$2,IF(AND(25&lt;A26,A26&lt;=45),'Cardio App'!$F$3,IF(AND(45&lt;A26,A26&lt;=65),'Cardio App'!$F$5,'Cardio App'!$F$7)))</f>
        <v>1120</v>
      </c>
      <c r="F26" s="11">
        <f t="shared" si="1"/>
        <v>384160</v>
      </c>
      <c r="G26" s="11">
        <f>'Cardio App'!$G$2*ROUNDDOWN(D26,0)</f>
        <v>17150</v>
      </c>
      <c r="H26" s="33">
        <f t="shared" si="2"/>
        <v>401310</v>
      </c>
      <c r="J26" s="29">
        <f t="shared" si="7"/>
        <v>48</v>
      </c>
      <c r="K26" s="11">
        <f>'Policies in force'!J27</f>
        <v>505</v>
      </c>
      <c r="L26" s="11">
        <f>IF(AND(15&lt;J26,J26&lt;=25),'Cardio App'!$C$2,IF(AND(25&lt;J26,J26&lt;=65),'Cardio App'!$C$3,'Cardio App'!$C$7))</f>
        <v>0.6</v>
      </c>
      <c r="M26" s="11">
        <f t="shared" si="3"/>
        <v>303</v>
      </c>
      <c r="N26" s="11">
        <f>IF(AND(15&lt;J26,J26&lt;=25),'Cardio App'!$F$2,IF(AND(25&lt;J26,J26&lt;=45),'Cardio App'!$F$3,IF(AND(45&lt;J26,J26&lt;=65),'Cardio App'!$F$5,'Cardio App'!$F$7)))</f>
        <v>1120</v>
      </c>
      <c r="O26" s="11">
        <f t="shared" si="4"/>
        <v>339360</v>
      </c>
      <c r="P26" s="11">
        <f>'Cardio App'!$G$2*ROUNDDOWN(M26,0)</f>
        <v>15150</v>
      </c>
      <c r="Q26" s="33">
        <f t="shared" si="5"/>
        <v>354510</v>
      </c>
    </row>
    <row r="27" spans="1:17" ht="15.75" customHeight="1">
      <c r="A27" s="29">
        <f t="shared" si="6"/>
        <v>49</v>
      </c>
      <c r="B27" s="11">
        <f>'Policies in force'!I28</f>
        <v>540</v>
      </c>
      <c r="C27" s="11">
        <f>IF(AND(15&lt;A27,A27&lt;=25),'Cardio App'!$C$2,IF(AND(25&lt;A27,A27&lt;=65),'Cardio App'!$C$3,'Cardio App'!$C$7))</f>
        <v>0.6</v>
      </c>
      <c r="D27" s="11">
        <f t="shared" si="0"/>
        <v>324</v>
      </c>
      <c r="E27" s="11">
        <f>IF(AND(15&lt;A27,A27&lt;=25),'Cardio App'!$F$2,IF(AND(25&lt;A27,A27&lt;=45),'Cardio App'!$F$3,IF(AND(45&lt;A27,A27&lt;=65),'Cardio App'!$F$5,'Cardio App'!$F$7)))</f>
        <v>1120</v>
      </c>
      <c r="F27" s="11">
        <f t="shared" si="1"/>
        <v>362880</v>
      </c>
      <c r="G27" s="11">
        <f>'Cardio App'!$G$2*ROUNDDOWN(D27,0)</f>
        <v>16200</v>
      </c>
      <c r="H27" s="33">
        <f t="shared" si="2"/>
        <v>379080</v>
      </c>
      <c r="J27" s="29">
        <f t="shared" si="7"/>
        <v>49</v>
      </c>
      <c r="K27" s="11">
        <f>'Policies in force'!J28</f>
        <v>443</v>
      </c>
      <c r="L27" s="11">
        <f>IF(AND(15&lt;J27,J27&lt;=25),'Cardio App'!$C$2,IF(AND(25&lt;J27,J27&lt;=65),'Cardio App'!$C$3,'Cardio App'!$C$7))</f>
        <v>0.6</v>
      </c>
      <c r="M27" s="11">
        <f t="shared" si="3"/>
        <v>265.8</v>
      </c>
      <c r="N27" s="11">
        <f>IF(AND(15&lt;J27,J27&lt;=25),'Cardio App'!$F$2,IF(AND(25&lt;J27,J27&lt;=45),'Cardio App'!$F$3,IF(AND(45&lt;J27,J27&lt;=65),'Cardio App'!$F$5,'Cardio App'!$F$7)))</f>
        <v>1120</v>
      </c>
      <c r="O27" s="11">
        <f t="shared" si="4"/>
        <v>296800</v>
      </c>
      <c r="P27" s="11">
        <f>'Cardio App'!$G$2*ROUNDDOWN(M27,0)</f>
        <v>13250</v>
      </c>
      <c r="Q27" s="33">
        <f t="shared" si="5"/>
        <v>310050</v>
      </c>
    </row>
    <row r="28" spans="1:17" ht="15.75" customHeight="1">
      <c r="A28" s="29">
        <f t="shared" si="6"/>
        <v>50</v>
      </c>
      <c r="B28" s="11">
        <f>'Policies in force'!I29</f>
        <v>629</v>
      </c>
      <c r="C28" s="11">
        <f>IF(AND(15&lt;A28,A28&lt;=25),'Cardio App'!$C$2,IF(AND(25&lt;A28,A28&lt;=65),'Cardio App'!$C$3,'Cardio App'!$C$7))</f>
        <v>0.6</v>
      </c>
      <c r="D28" s="11">
        <f t="shared" si="0"/>
        <v>377.4</v>
      </c>
      <c r="E28" s="11">
        <f>IF(AND(15&lt;A28,A28&lt;=25),'Cardio App'!$F$2,IF(AND(25&lt;A28,A28&lt;=45),'Cardio App'!$F$3,IF(AND(45&lt;A28,A28&lt;=65),'Cardio App'!$F$5,'Cardio App'!$F$7)))</f>
        <v>1120</v>
      </c>
      <c r="F28" s="11">
        <f t="shared" si="1"/>
        <v>422240</v>
      </c>
      <c r="G28" s="11">
        <f>'Cardio App'!$G$2*ROUNDDOWN(D28,0)</f>
        <v>18850</v>
      </c>
      <c r="H28" s="33">
        <f t="shared" si="2"/>
        <v>441090</v>
      </c>
      <c r="J28" s="29">
        <f t="shared" si="7"/>
        <v>50</v>
      </c>
      <c r="K28" s="11">
        <f>'Policies in force'!J29</f>
        <v>444</v>
      </c>
      <c r="L28" s="11">
        <f>IF(AND(15&lt;J28,J28&lt;=25),'Cardio App'!$C$2,IF(AND(25&lt;J28,J28&lt;=65),'Cardio App'!$C$3,'Cardio App'!$C$7))</f>
        <v>0.6</v>
      </c>
      <c r="M28" s="11">
        <f t="shared" si="3"/>
        <v>266.39999999999998</v>
      </c>
      <c r="N28" s="11">
        <f>IF(AND(15&lt;J28,J28&lt;=25),'Cardio App'!$F$2,IF(AND(25&lt;J28,J28&lt;=45),'Cardio App'!$F$3,IF(AND(45&lt;J28,J28&lt;=65),'Cardio App'!$F$5,'Cardio App'!$F$7)))</f>
        <v>1120</v>
      </c>
      <c r="O28" s="11">
        <f t="shared" si="4"/>
        <v>297920</v>
      </c>
      <c r="P28" s="11">
        <f>'Cardio App'!$G$2*ROUNDDOWN(M28,0)</f>
        <v>13300</v>
      </c>
      <c r="Q28" s="33">
        <f t="shared" si="5"/>
        <v>311220</v>
      </c>
    </row>
    <row r="29" spans="1:17" ht="15.75" customHeight="1">
      <c r="A29" s="29">
        <f t="shared" si="6"/>
        <v>51</v>
      </c>
      <c r="B29" s="11">
        <f>'Policies in force'!I30</f>
        <v>566</v>
      </c>
      <c r="C29" s="11">
        <f>IF(AND(15&lt;A29,A29&lt;=25),'Cardio App'!$C$2,IF(AND(25&lt;A29,A29&lt;=65),'Cardio App'!$C$3,'Cardio App'!$C$7))</f>
        <v>0.6</v>
      </c>
      <c r="D29" s="11">
        <f t="shared" si="0"/>
        <v>339.59999999999997</v>
      </c>
      <c r="E29" s="11">
        <f>IF(AND(15&lt;A29,A29&lt;=25),'Cardio App'!$F$2,IF(AND(25&lt;A29,A29&lt;=45),'Cardio App'!$F$3,IF(AND(45&lt;A29,A29&lt;=65),'Cardio App'!$F$5,'Cardio App'!$F$7)))</f>
        <v>1120</v>
      </c>
      <c r="F29" s="11">
        <f t="shared" si="1"/>
        <v>379680</v>
      </c>
      <c r="G29" s="11">
        <f>'Cardio App'!$G$2*ROUNDDOWN(D29,0)</f>
        <v>16950</v>
      </c>
      <c r="H29" s="33">
        <f t="shared" si="2"/>
        <v>396630</v>
      </c>
      <c r="J29" s="29">
        <f t="shared" si="7"/>
        <v>51</v>
      </c>
      <c r="K29" s="11">
        <f>'Policies in force'!J30</f>
        <v>479</v>
      </c>
      <c r="L29" s="11">
        <f>IF(AND(15&lt;J29,J29&lt;=25),'Cardio App'!$C$2,IF(AND(25&lt;J29,J29&lt;=65),'Cardio App'!$C$3,'Cardio App'!$C$7))</f>
        <v>0.6</v>
      </c>
      <c r="M29" s="11">
        <f t="shared" si="3"/>
        <v>287.39999999999998</v>
      </c>
      <c r="N29" s="11">
        <f>IF(AND(15&lt;J29,J29&lt;=25),'Cardio App'!$F$2,IF(AND(25&lt;J29,J29&lt;=45),'Cardio App'!$F$3,IF(AND(45&lt;J29,J29&lt;=65),'Cardio App'!$F$5,'Cardio App'!$F$7)))</f>
        <v>1120</v>
      </c>
      <c r="O29" s="11">
        <f t="shared" si="4"/>
        <v>321440</v>
      </c>
      <c r="P29" s="11">
        <f>'Cardio App'!$G$2*ROUNDDOWN(M29,0)</f>
        <v>14350</v>
      </c>
      <c r="Q29" s="33">
        <f t="shared" si="5"/>
        <v>335790</v>
      </c>
    </row>
    <row r="30" spans="1:17" ht="15.75" customHeight="1">
      <c r="A30" s="29">
        <f t="shared" si="6"/>
        <v>52</v>
      </c>
      <c r="B30" s="11">
        <f>'Policies in force'!I31</f>
        <v>599</v>
      </c>
      <c r="C30" s="11">
        <f>IF(AND(15&lt;A30,A30&lt;=25),'Cardio App'!$C$2,IF(AND(25&lt;A30,A30&lt;=65),'Cardio App'!$C$3,'Cardio App'!$C$7))</f>
        <v>0.6</v>
      </c>
      <c r="D30" s="11">
        <f t="shared" si="0"/>
        <v>359.4</v>
      </c>
      <c r="E30" s="11">
        <f>IF(AND(15&lt;A30,A30&lt;=25),'Cardio App'!$F$2,IF(AND(25&lt;A30,A30&lt;=45),'Cardio App'!$F$3,IF(AND(45&lt;A30,A30&lt;=65),'Cardio App'!$F$5,'Cardio App'!$F$7)))</f>
        <v>1120</v>
      </c>
      <c r="F30" s="11">
        <f t="shared" si="1"/>
        <v>402080</v>
      </c>
      <c r="G30" s="11">
        <f>'Cardio App'!$G$2*ROUNDDOWN(D30,0)</f>
        <v>17950</v>
      </c>
      <c r="H30" s="33">
        <f t="shared" si="2"/>
        <v>420030</v>
      </c>
      <c r="J30" s="29">
        <f t="shared" si="7"/>
        <v>52</v>
      </c>
      <c r="K30" s="11">
        <f>'Policies in force'!J31</f>
        <v>422</v>
      </c>
      <c r="L30" s="11">
        <f>IF(AND(15&lt;J30,J30&lt;=25),'Cardio App'!$C$2,IF(AND(25&lt;J30,J30&lt;=65),'Cardio App'!$C$3,'Cardio App'!$C$7))</f>
        <v>0.6</v>
      </c>
      <c r="M30" s="11">
        <f t="shared" si="3"/>
        <v>253.2</v>
      </c>
      <c r="N30" s="11">
        <f>IF(AND(15&lt;J30,J30&lt;=25),'Cardio App'!$F$2,IF(AND(25&lt;J30,J30&lt;=45),'Cardio App'!$F$3,IF(AND(45&lt;J30,J30&lt;=65),'Cardio App'!$F$5,'Cardio App'!$F$7)))</f>
        <v>1120</v>
      </c>
      <c r="O30" s="11">
        <f t="shared" si="4"/>
        <v>283360</v>
      </c>
      <c r="P30" s="11">
        <f>'Cardio App'!$G$2*ROUNDDOWN(M30,0)</f>
        <v>12650</v>
      </c>
      <c r="Q30" s="33">
        <f t="shared" si="5"/>
        <v>296010</v>
      </c>
    </row>
    <row r="31" spans="1:17" ht="15.75" customHeight="1">
      <c r="A31" s="29">
        <f t="shared" si="6"/>
        <v>53</v>
      </c>
      <c r="B31" s="11">
        <f>'Policies in force'!I32</f>
        <v>559</v>
      </c>
      <c r="C31" s="11">
        <f>IF(AND(15&lt;A31,A31&lt;=25),'Cardio App'!$C$2,IF(AND(25&lt;A31,A31&lt;=65),'Cardio App'!$C$3,'Cardio App'!$C$7))</f>
        <v>0.6</v>
      </c>
      <c r="D31" s="11">
        <f t="shared" si="0"/>
        <v>335.4</v>
      </c>
      <c r="E31" s="11">
        <f>IF(AND(15&lt;A31,A31&lt;=25),'Cardio App'!$F$2,IF(AND(25&lt;A31,A31&lt;=45),'Cardio App'!$F$3,IF(AND(45&lt;A31,A31&lt;=65),'Cardio App'!$F$5,'Cardio App'!$F$7)))</f>
        <v>1120</v>
      </c>
      <c r="F31" s="11">
        <f t="shared" si="1"/>
        <v>375200</v>
      </c>
      <c r="G31" s="11">
        <f>'Cardio App'!$G$2*ROUNDDOWN(D31,0)</f>
        <v>16750</v>
      </c>
      <c r="H31" s="33">
        <f t="shared" si="2"/>
        <v>391950</v>
      </c>
      <c r="J31" s="29">
        <f t="shared" si="7"/>
        <v>53</v>
      </c>
      <c r="K31" s="11">
        <f>'Policies in force'!J32</f>
        <v>474</v>
      </c>
      <c r="L31" s="11">
        <f>IF(AND(15&lt;J31,J31&lt;=25),'Cardio App'!$C$2,IF(AND(25&lt;J31,J31&lt;=65),'Cardio App'!$C$3,'Cardio App'!$C$7))</f>
        <v>0.6</v>
      </c>
      <c r="M31" s="11">
        <f t="shared" si="3"/>
        <v>284.39999999999998</v>
      </c>
      <c r="N31" s="11">
        <f>IF(AND(15&lt;J31,J31&lt;=25),'Cardio App'!$F$2,IF(AND(25&lt;J31,J31&lt;=45),'Cardio App'!$F$3,IF(AND(45&lt;J31,J31&lt;=65),'Cardio App'!$F$5,'Cardio App'!$F$7)))</f>
        <v>1120</v>
      </c>
      <c r="O31" s="11">
        <f t="shared" si="4"/>
        <v>318080</v>
      </c>
      <c r="P31" s="11">
        <f>'Cardio App'!$G$2*ROUNDDOWN(M31,0)</f>
        <v>14200</v>
      </c>
      <c r="Q31" s="33">
        <f t="shared" si="5"/>
        <v>332280</v>
      </c>
    </row>
    <row r="32" spans="1:17" ht="15.75" customHeight="1">
      <c r="A32" s="29">
        <f t="shared" si="6"/>
        <v>54</v>
      </c>
      <c r="B32" s="11">
        <f>'Policies in force'!I33</f>
        <v>573</v>
      </c>
      <c r="C32" s="11">
        <f>IF(AND(15&lt;A32,A32&lt;=25),'Cardio App'!$C$2,IF(AND(25&lt;A32,A32&lt;=65),'Cardio App'!$C$3,'Cardio App'!$C$7))</f>
        <v>0.6</v>
      </c>
      <c r="D32" s="11">
        <f t="shared" si="0"/>
        <v>343.8</v>
      </c>
      <c r="E32" s="11">
        <f>IF(AND(15&lt;A32,A32&lt;=25),'Cardio App'!$F$2,IF(AND(25&lt;A32,A32&lt;=45),'Cardio App'!$F$3,IF(AND(45&lt;A32,A32&lt;=65),'Cardio App'!$F$5,'Cardio App'!$F$7)))</f>
        <v>1120</v>
      </c>
      <c r="F32" s="11">
        <f t="shared" si="1"/>
        <v>384160</v>
      </c>
      <c r="G32" s="11">
        <f>'Cardio App'!$G$2*ROUNDDOWN(D32,0)</f>
        <v>17150</v>
      </c>
      <c r="H32" s="33">
        <f t="shared" si="2"/>
        <v>401310</v>
      </c>
      <c r="J32" s="29">
        <f t="shared" si="7"/>
        <v>54</v>
      </c>
      <c r="K32" s="11">
        <f>'Policies in force'!J33</f>
        <v>460</v>
      </c>
      <c r="L32" s="11">
        <f>IF(AND(15&lt;J32,J32&lt;=25),'Cardio App'!$C$2,IF(AND(25&lt;J32,J32&lt;=65),'Cardio App'!$C$3,'Cardio App'!$C$7))</f>
        <v>0.6</v>
      </c>
      <c r="M32" s="11">
        <f t="shared" si="3"/>
        <v>276</v>
      </c>
      <c r="N32" s="11">
        <f>IF(AND(15&lt;J32,J32&lt;=25),'Cardio App'!$F$2,IF(AND(25&lt;J32,J32&lt;=45),'Cardio App'!$F$3,IF(AND(45&lt;J32,J32&lt;=65),'Cardio App'!$F$5,'Cardio App'!$F$7)))</f>
        <v>1120</v>
      </c>
      <c r="O32" s="11">
        <f t="shared" si="4"/>
        <v>309120</v>
      </c>
      <c r="P32" s="11">
        <f>'Cardio App'!$G$2*ROUNDDOWN(M32,0)</f>
        <v>13800</v>
      </c>
      <c r="Q32" s="33">
        <f t="shared" si="5"/>
        <v>322920</v>
      </c>
    </row>
    <row r="33" spans="1:17" ht="15.75" customHeight="1">
      <c r="A33" s="29">
        <f t="shared" si="6"/>
        <v>55</v>
      </c>
      <c r="B33" s="11">
        <f>'Policies in force'!I34</f>
        <v>544</v>
      </c>
      <c r="C33" s="11">
        <f>IF(AND(15&lt;A33,A33&lt;=25),'Cardio App'!$C$2,IF(AND(25&lt;A33,A33&lt;=65),'Cardio App'!$C$3,'Cardio App'!$C$7))</f>
        <v>0.6</v>
      </c>
      <c r="D33" s="11">
        <f t="shared" si="0"/>
        <v>326.39999999999998</v>
      </c>
      <c r="E33" s="11">
        <f>IF(AND(15&lt;A33,A33&lt;=25),'Cardio App'!$F$2,IF(AND(25&lt;A33,A33&lt;=45),'Cardio App'!$F$3,IF(AND(45&lt;A33,A33&lt;=65),'Cardio App'!$F$5,'Cardio App'!$F$7)))</f>
        <v>1120</v>
      </c>
      <c r="F33" s="11">
        <f t="shared" si="1"/>
        <v>365120</v>
      </c>
      <c r="G33" s="11">
        <f>'Cardio App'!$G$2*ROUNDDOWN(D33,0)</f>
        <v>16300</v>
      </c>
      <c r="H33" s="33">
        <f t="shared" si="2"/>
        <v>381420</v>
      </c>
      <c r="J33" s="29">
        <f t="shared" si="7"/>
        <v>55</v>
      </c>
      <c r="K33" s="11">
        <f>'Policies in force'!J34</f>
        <v>441</v>
      </c>
      <c r="L33" s="11">
        <f>IF(AND(15&lt;J33,J33&lt;=25),'Cardio App'!$C$2,IF(AND(25&lt;J33,J33&lt;=65),'Cardio App'!$C$3,'Cardio App'!$C$7))</f>
        <v>0.6</v>
      </c>
      <c r="M33" s="11">
        <f t="shared" si="3"/>
        <v>264.59999999999997</v>
      </c>
      <c r="N33" s="11">
        <f>IF(AND(15&lt;J33,J33&lt;=25),'Cardio App'!$F$2,IF(AND(25&lt;J33,J33&lt;=45),'Cardio App'!$F$3,IF(AND(45&lt;J33,J33&lt;=65),'Cardio App'!$F$5,'Cardio App'!$F$7)))</f>
        <v>1120</v>
      </c>
      <c r="O33" s="11">
        <f t="shared" si="4"/>
        <v>295680</v>
      </c>
      <c r="P33" s="11">
        <f>'Cardio App'!$G$2*ROUNDDOWN(M33,0)</f>
        <v>13200</v>
      </c>
      <c r="Q33" s="33">
        <f t="shared" si="5"/>
        <v>308880</v>
      </c>
    </row>
    <row r="34" spans="1:17" ht="15.75" customHeight="1">
      <c r="A34" s="29">
        <f t="shared" si="6"/>
        <v>56</v>
      </c>
      <c r="B34" s="11">
        <f>'Policies in force'!I35</f>
        <v>520</v>
      </c>
      <c r="C34" s="11">
        <f>IF(AND(15&lt;A34,A34&lt;=25),'Cardio App'!$C$2,IF(AND(25&lt;A34,A34&lt;=65),'Cardio App'!$C$3,'Cardio App'!$C$7))</f>
        <v>0.6</v>
      </c>
      <c r="D34" s="11">
        <f t="shared" si="0"/>
        <v>312</v>
      </c>
      <c r="E34" s="11">
        <f>IF(AND(15&lt;A34,A34&lt;=25),'Cardio App'!$F$2,IF(AND(25&lt;A34,A34&lt;=45),'Cardio App'!$F$3,IF(AND(45&lt;A34,A34&lt;=65),'Cardio App'!$F$5,'Cardio App'!$F$7)))</f>
        <v>1120</v>
      </c>
      <c r="F34" s="11">
        <f t="shared" si="1"/>
        <v>349440</v>
      </c>
      <c r="G34" s="11">
        <f>'Cardio App'!$G$2*ROUNDDOWN(D34,0)</f>
        <v>15600</v>
      </c>
      <c r="H34" s="33">
        <f t="shared" si="2"/>
        <v>365040</v>
      </c>
      <c r="J34" s="29">
        <f t="shared" si="7"/>
        <v>56</v>
      </c>
      <c r="K34" s="11">
        <f>'Policies in force'!J35</f>
        <v>454</v>
      </c>
      <c r="L34" s="11">
        <f>IF(AND(15&lt;J34,J34&lt;=25),'Cardio App'!$C$2,IF(AND(25&lt;J34,J34&lt;=65),'Cardio App'!$C$3,'Cardio App'!$C$7))</f>
        <v>0.6</v>
      </c>
      <c r="M34" s="11">
        <f t="shared" si="3"/>
        <v>272.39999999999998</v>
      </c>
      <c r="N34" s="11">
        <f>IF(AND(15&lt;J34,J34&lt;=25),'Cardio App'!$F$2,IF(AND(25&lt;J34,J34&lt;=45),'Cardio App'!$F$3,IF(AND(45&lt;J34,J34&lt;=65),'Cardio App'!$F$5,'Cardio App'!$F$7)))</f>
        <v>1120</v>
      </c>
      <c r="O34" s="11">
        <f t="shared" si="4"/>
        <v>304640</v>
      </c>
      <c r="P34" s="11">
        <f>'Cardio App'!$G$2*ROUNDDOWN(M34,0)</f>
        <v>13600</v>
      </c>
      <c r="Q34" s="33">
        <f t="shared" si="5"/>
        <v>318240</v>
      </c>
    </row>
    <row r="35" spans="1:17" ht="15.75" customHeight="1">
      <c r="A35" s="29">
        <f t="shared" si="6"/>
        <v>57</v>
      </c>
      <c r="B35" s="11">
        <f>'Policies in force'!I36</f>
        <v>553</v>
      </c>
      <c r="C35" s="11">
        <f>IF(AND(15&lt;A35,A35&lt;=25),'Cardio App'!$C$2,IF(AND(25&lt;A35,A35&lt;=65),'Cardio App'!$C$3,'Cardio App'!$C$7))</f>
        <v>0.6</v>
      </c>
      <c r="D35" s="11">
        <f t="shared" si="0"/>
        <v>331.8</v>
      </c>
      <c r="E35" s="11">
        <f>IF(AND(15&lt;A35,A35&lt;=25),'Cardio App'!$F$2,IF(AND(25&lt;A35,A35&lt;=45),'Cardio App'!$F$3,IF(AND(45&lt;A35,A35&lt;=65),'Cardio App'!$F$5,'Cardio App'!$F$7)))</f>
        <v>1120</v>
      </c>
      <c r="F35" s="11">
        <f t="shared" si="1"/>
        <v>370720</v>
      </c>
      <c r="G35" s="11">
        <f>'Cardio App'!$G$2*ROUNDDOWN(D35,0)</f>
        <v>16550</v>
      </c>
      <c r="H35" s="33">
        <f t="shared" si="2"/>
        <v>387270</v>
      </c>
      <c r="J35" s="29">
        <f t="shared" si="7"/>
        <v>57</v>
      </c>
      <c r="K35" s="11">
        <f>'Policies in force'!J36</f>
        <v>473</v>
      </c>
      <c r="L35" s="11">
        <f>IF(AND(15&lt;J35,J35&lt;=25),'Cardio App'!$C$2,IF(AND(25&lt;J35,J35&lt;=65),'Cardio App'!$C$3,'Cardio App'!$C$7))</f>
        <v>0.6</v>
      </c>
      <c r="M35" s="11">
        <f t="shared" si="3"/>
        <v>283.8</v>
      </c>
      <c r="N35" s="11">
        <f>IF(AND(15&lt;J35,J35&lt;=25),'Cardio App'!$F$2,IF(AND(25&lt;J35,J35&lt;=45),'Cardio App'!$F$3,IF(AND(45&lt;J35,J35&lt;=65),'Cardio App'!$F$5,'Cardio App'!$F$7)))</f>
        <v>1120</v>
      </c>
      <c r="O35" s="11">
        <f t="shared" si="4"/>
        <v>316960</v>
      </c>
      <c r="P35" s="11">
        <f>'Cardio App'!$G$2*ROUNDDOWN(M35,0)</f>
        <v>14150</v>
      </c>
      <c r="Q35" s="33">
        <f t="shared" si="5"/>
        <v>331110</v>
      </c>
    </row>
    <row r="36" spans="1:17" ht="15.75" customHeight="1">
      <c r="A36" s="29">
        <f t="shared" si="6"/>
        <v>58</v>
      </c>
      <c r="B36" s="11">
        <f>'Policies in force'!I37</f>
        <v>559</v>
      </c>
      <c r="C36" s="11">
        <f>IF(AND(15&lt;A36,A36&lt;=25),'Cardio App'!$C$2,IF(AND(25&lt;A36,A36&lt;=65),'Cardio App'!$C$3,'Cardio App'!$C$7))</f>
        <v>0.6</v>
      </c>
      <c r="D36" s="11">
        <f t="shared" si="0"/>
        <v>335.4</v>
      </c>
      <c r="E36" s="11">
        <f>IF(AND(15&lt;A36,A36&lt;=25),'Cardio App'!$F$2,IF(AND(25&lt;A36,A36&lt;=45),'Cardio App'!$F$3,IF(AND(45&lt;A36,A36&lt;=65),'Cardio App'!$F$5,'Cardio App'!$F$7)))</f>
        <v>1120</v>
      </c>
      <c r="F36" s="11">
        <f t="shared" si="1"/>
        <v>375200</v>
      </c>
      <c r="G36" s="11">
        <f>'Cardio App'!$G$2*ROUNDDOWN(D36,0)</f>
        <v>16750</v>
      </c>
      <c r="H36" s="33">
        <f t="shared" si="2"/>
        <v>391950</v>
      </c>
      <c r="J36" s="29">
        <f t="shared" si="7"/>
        <v>58</v>
      </c>
      <c r="K36" s="11">
        <f>'Policies in force'!J37</f>
        <v>467</v>
      </c>
      <c r="L36" s="11">
        <f>IF(AND(15&lt;J36,J36&lt;=25),'Cardio App'!$C$2,IF(AND(25&lt;J36,J36&lt;=65),'Cardio App'!$C$3,'Cardio App'!$C$7))</f>
        <v>0.6</v>
      </c>
      <c r="M36" s="11">
        <f t="shared" si="3"/>
        <v>280.2</v>
      </c>
      <c r="N36" s="11">
        <f>IF(AND(15&lt;J36,J36&lt;=25),'Cardio App'!$F$2,IF(AND(25&lt;J36,J36&lt;=45),'Cardio App'!$F$3,IF(AND(45&lt;J36,J36&lt;=65),'Cardio App'!$F$5,'Cardio App'!$F$7)))</f>
        <v>1120</v>
      </c>
      <c r="O36" s="11">
        <f t="shared" si="4"/>
        <v>313600</v>
      </c>
      <c r="P36" s="11">
        <f>'Cardio App'!$G$2*ROUNDDOWN(M36,0)</f>
        <v>14000</v>
      </c>
      <c r="Q36" s="33">
        <f t="shared" si="5"/>
        <v>327600</v>
      </c>
    </row>
    <row r="37" spans="1:17" ht="15.75" customHeight="1">
      <c r="A37" s="29">
        <f t="shared" si="6"/>
        <v>59</v>
      </c>
      <c r="B37" s="11">
        <f>'Policies in force'!I38</f>
        <v>579</v>
      </c>
      <c r="C37" s="11">
        <f>IF(AND(15&lt;A37,A37&lt;=25),'Cardio App'!$C$2,IF(AND(25&lt;A37,A37&lt;=65),'Cardio App'!$C$3,'Cardio App'!$C$7))</f>
        <v>0.6</v>
      </c>
      <c r="D37" s="11">
        <f t="shared" si="0"/>
        <v>347.4</v>
      </c>
      <c r="E37" s="11">
        <f>IF(AND(15&lt;A37,A37&lt;=25),'Cardio App'!$F$2,IF(AND(25&lt;A37,A37&lt;=45),'Cardio App'!$F$3,IF(AND(45&lt;A37,A37&lt;=65),'Cardio App'!$F$5,'Cardio App'!$F$7)))</f>
        <v>1120</v>
      </c>
      <c r="F37" s="11">
        <f t="shared" si="1"/>
        <v>388640</v>
      </c>
      <c r="G37" s="11">
        <f>'Cardio App'!$G$2*ROUNDDOWN(D37,0)</f>
        <v>17350</v>
      </c>
      <c r="H37" s="33">
        <f t="shared" si="2"/>
        <v>405990</v>
      </c>
      <c r="J37" s="29">
        <f t="shared" si="7"/>
        <v>59</v>
      </c>
      <c r="K37" s="11">
        <f>'Policies in force'!J38</f>
        <v>503</v>
      </c>
      <c r="L37" s="11">
        <f>IF(AND(15&lt;J37,J37&lt;=25),'Cardio App'!$C$2,IF(AND(25&lt;J37,J37&lt;=65),'Cardio App'!$C$3,'Cardio App'!$C$7))</f>
        <v>0.6</v>
      </c>
      <c r="M37" s="11">
        <f t="shared" si="3"/>
        <v>301.8</v>
      </c>
      <c r="N37" s="11">
        <f>IF(AND(15&lt;J37,J37&lt;=25),'Cardio App'!$F$2,IF(AND(25&lt;J37,J37&lt;=45),'Cardio App'!$F$3,IF(AND(45&lt;J37,J37&lt;=65),'Cardio App'!$F$5,'Cardio App'!$F$7)))</f>
        <v>1120</v>
      </c>
      <c r="O37" s="11">
        <f t="shared" si="4"/>
        <v>337120</v>
      </c>
      <c r="P37" s="11">
        <f>'Cardio App'!$G$2*ROUNDDOWN(M37,0)</f>
        <v>15050</v>
      </c>
      <c r="Q37" s="33">
        <f t="shared" si="5"/>
        <v>352170</v>
      </c>
    </row>
    <row r="38" spans="1:17" ht="15.75" customHeight="1">
      <c r="A38" s="29">
        <f t="shared" si="6"/>
        <v>60</v>
      </c>
      <c r="B38" s="11">
        <f>'Policies in force'!I39</f>
        <v>574</v>
      </c>
      <c r="C38" s="11">
        <f>IF(AND(15&lt;A38,A38&lt;=25),'Cardio App'!$C$2,IF(AND(25&lt;A38,A38&lt;=65),'Cardio App'!$C$3,'Cardio App'!$C$7))</f>
        <v>0.6</v>
      </c>
      <c r="D38" s="11">
        <f t="shared" si="0"/>
        <v>344.4</v>
      </c>
      <c r="E38" s="11">
        <f>IF(AND(15&lt;A38,A38&lt;=25),'Cardio App'!$F$2,IF(AND(25&lt;A38,A38&lt;=45),'Cardio App'!$F$3,IF(AND(45&lt;A38,A38&lt;=65),'Cardio App'!$F$5,'Cardio App'!$F$7)))</f>
        <v>1120</v>
      </c>
      <c r="F38" s="11">
        <f t="shared" si="1"/>
        <v>385280</v>
      </c>
      <c r="G38" s="11">
        <f>'Cardio App'!$G$2*ROUNDDOWN(D38,0)</f>
        <v>17200</v>
      </c>
      <c r="H38" s="33">
        <f t="shared" si="2"/>
        <v>402480</v>
      </c>
      <c r="J38" s="29">
        <f t="shared" si="7"/>
        <v>60</v>
      </c>
      <c r="K38" s="11">
        <f>'Policies in force'!J39</f>
        <v>449</v>
      </c>
      <c r="L38" s="11">
        <f>IF(AND(15&lt;J38,J38&lt;=25),'Cardio App'!$C$2,IF(AND(25&lt;J38,J38&lt;=65),'Cardio App'!$C$3,'Cardio App'!$C$7))</f>
        <v>0.6</v>
      </c>
      <c r="M38" s="11">
        <f t="shared" si="3"/>
        <v>269.39999999999998</v>
      </c>
      <c r="N38" s="11">
        <f>IF(AND(15&lt;J38,J38&lt;=25),'Cardio App'!$F$2,IF(AND(25&lt;J38,J38&lt;=45),'Cardio App'!$F$3,IF(AND(45&lt;J38,J38&lt;=65),'Cardio App'!$F$5,'Cardio App'!$F$7)))</f>
        <v>1120</v>
      </c>
      <c r="O38" s="11">
        <f t="shared" si="4"/>
        <v>301280</v>
      </c>
      <c r="P38" s="11">
        <f>'Cardio App'!$G$2*ROUNDDOWN(M38,0)</f>
        <v>13450</v>
      </c>
      <c r="Q38" s="33">
        <f t="shared" si="5"/>
        <v>314730</v>
      </c>
    </row>
    <row r="39" spans="1:17" ht="15.75" customHeight="1">
      <c r="A39" s="29">
        <f t="shared" si="6"/>
        <v>61</v>
      </c>
      <c r="B39" s="11">
        <f>'Policies in force'!I40</f>
        <v>541</v>
      </c>
      <c r="C39" s="11">
        <f>IF(AND(15&lt;A39,A39&lt;=25),'Cardio App'!$C$2,IF(AND(25&lt;A39,A39&lt;=65),'Cardio App'!$C$3,'Cardio App'!$C$7))</f>
        <v>0.6</v>
      </c>
      <c r="D39" s="11">
        <f t="shared" si="0"/>
        <v>324.59999999999997</v>
      </c>
      <c r="E39" s="11">
        <f>IF(AND(15&lt;A39,A39&lt;=25),'Cardio App'!$F$2,IF(AND(25&lt;A39,A39&lt;=45),'Cardio App'!$F$3,IF(AND(45&lt;A39,A39&lt;=65),'Cardio App'!$F$5,'Cardio App'!$F$7)))</f>
        <v>1120</v>
      </c>
      <c r="F39" s="11">
        <f t="shared" si="1"/>
        <v>362880</v>
      </c>
      <c r="G39" s="11">
        <f>'Cardio App'!$G$2*ROUNDDOWN(D39,0)</f>
        <v>16200</v>
      </c>
      <c r="H39" s="33">
        <f t="shared" si="2"/>
        <v>379080</v>
      </c>
      <c r="J39" s="29">
        <f t="shared" si="7"/>
        <v>61</v>
      </c>
      <c r="K39" s="11">
        <f>'Policies in force'!J40</f>
        <v>484</v>
      </c>
      <c r="L39" s="11">
        <f>IF(AND(15&lt;J39,J39&lt;=25),'Cardio App'!$C$2,IF(AND(25&lt;J39,J39&lt;=65),'Cardio App'!$C$3,'Cardio App'!$C$7))</f>
        <v>0.6</v>
      </c>
      <c r="M39" s="11">
        <f t="shared" si="3"/>
        <v>290.39999999999998</v>
      </c>
      <c r="N39" s="11">
        <f>IF(AND(15&lt;J39,J39&lt;=25),'Cardio App'!$F$2,IF(AND(25&lt;J39,J39&lt;=45),'Cardio App'!$F$3,IF(AND(45&lt;J39,J39&lt;=65),'Cardio App'!$F$5,'Cardio App'!$F$7)))</f>
        <v>1120</v>
      </c>
      <c r="O39" s="11">
        <f t="shared" si="4"/>
        <v>324800</v>
      </c>
      <c r="P39" s="11">
        <f>'Cardio App'!$G$2*ROUNDDOWN(M39,0)</f>
        <v>14500</v>
      </c>
      <c r="Q39" s="33">
        <f t="shared" si="5"/>
        <v>339300</v>
      </c>
    </row>
    <row r="40" spans="1:17" ht="15.75" customHeight="1">
      <c r="A40" s="29">
        <f t="shared" si="6"/>
        <v>62</v>
      </c>
      <c r="B40" s="11">
        <f>'Policies in force'!I41</f>
        <v>566</v>
      </c>
      <c r="C40" s="11">
        <f>IF(AND(15&lt;A40,A40&lt;=25),'Cardio App'!$C$2,IF(AND(25&lt;A40,A40&lt;=65),'Cardio App'!$C$3,'Cardio App'!$C$7))</f>
        <v>0.6</v>
      </c>
      <c r="D40" s="11">
        <f t="shared" si="0"/>
        <v>339.59999999999997</v>
      </c>
      <c r="E40" s="11">
        <f>IF(AND(15&lt;A40,A40&lt;=25),'Cardio App'!$F$2,IF(AND(25&lt;A40,A40&lt;=45),'Cardio App'!$F$3,IF(AND(45&lt;A40,A40&lt;=65),'Cardio App'!$F$5,'Cardio App'!$F$7)))</f>
        <v>1120</v>
      </c>
      <c r="F40" s="11">
        <f t="shared" si="1"/>
        <v>379680</v>
      </c>
      <c r="G40" s="11">
        <f>'Cardio App'!$G$2*ROUNDDOWN(D40,0)</f>
        <v>16950</v>
      </c>
      <c r="H40" s="33">
        <f t="shared" si="2"/>
        <v>396630</v>
      </c>
      <c r="J40" s="29">
        <f t="shared" si="7"/>
        <v>62</v>
      </c>
      <c r="K40" s="11">
        <f>'Policies in force'!J41</f>
        <v>503</v>
      </c>
      <c r="L40" s="11">
        <f>IF(AND(15&lt;J40,J40&lt;=25),'Cardio App'!$C$2,IF(AND(25&lt;J40,J40&lt;=65),'Cardio App'!$C$3,'Cardio App'!$C$7))</f>
        <v>0.6</v>
      </c>
      <c r="M40" s="11">
        <f t="shared" si="3"/>
        <v>301.8</v>
      </c>
      <c r="N40" s="11">
        <f>IF(AND(15&lt;J40,J40&lt;=25),'Cardio App'!$F$2,IF(AND(25&lt;J40,J40&lt;=45),'Cardio App'!$F$3,IF(AND(45&lt;J40,J40&lt;=65),'Cardio App'!$F$5,'Cardio App'!$F$7)))</f>
        <v>1120</v>
      </c>
      <c r="O40" s="11">
        <f t="shared" si="4"/>
        <v>337120</v>
      </c>
      <c r="P40" s="11">
        <f>'Cardio App'!$G$2*ROUNDDOWN(M40,0)</f>
        <v>15050</v>
      </c>
      <c r="Q40" s="33">
        <f t="shared" si="5"/>
        <v>352170</v>
      </c>
    </row>
    <row r="41" spans="1:17" ht="15.75" customHeight="1">
      <c r="A41" s="29">
        <f t="shared" si="6"/>
        <v>63</v>
      </c>
      <c r="B41" s="11">
        <f>'Policies in force'!I42</f>
        <v>555</v>
      </c>
      <c r="C41" s="11">
        <f>IF(AND(15&lt;A41,A41&lt;=25),'Cardio App'!$C$2,IF(AND(25&lt;A41,A41&lt;=65),'Cardio App'!$C$3,'Cardio App'!$C$7))</f>
        <v>0.6</v>
      </c>
      <c r="D41" s="11">
        <f t="shared" si="0"/>
        <v>333</v>
      </c>
      <c r="E41" s="11">
        <f>IF(AND(15&lt;A41,A41&lt;=25),'Cardio App'!$F$2,IF(AND(25&lt;A41,A41&lt;=45),'Cardio App'!$F$3,IF(AND(45&lt;A41,A41&lt;=65),'Cardio App'!$F$5,'Cardio App'!$F$7)))</f>
        <v>1120</v>
      </c>
      <c r="F41" s="11">
        <f t="shared" si="1"/>
        <v>372960</v>
      </c>
      <c r="G41" s="11">
        <f>'Cardio App'!$G$2*ROUNDDOWN(D41,0)</f>
        <v>16650</v>
      </c>
      <c r="H41" s="33">
        <f t="shared" si="2"/>
        <v>389610</v>
      </c>
      <c r="J41" s="29">
        <f t="shared" si="7"/>
        <v>63</v>
      </c>
      <c r="K41" s="11">
        <f>'Policies in force'!J42</f>
        <v>423</v>
      </c>
      <c r="L41" s="11">
        <f>IF(AND(15&lt;J41,J41&lt;=25),'Cardio App'!$C$2,IF(AND(25&lt;J41,J41&lt;=65),'Cardio App'!$C$3,'Cardio App'!$C$7))</f>
        <v>0.6</v>
      </c>
      <c r="M41" s="11">
        <f t="shared" si="3"/>
        <v>253.79999999999998</v>
      </c>
      <c r="N41" s="11">
        <f>IF(AND(15&lt;J41,J41&lt;=25),'Cardio App'!$F$2,IF(AND(25&lt;J41,J41&lt;=45),'Cardio App'!$F$3,IF(AND(45&lt;J41,J41&lt;=65),'Cardio App'!$F$5,'Cardio App'!$F$7)))</f>
        <v>1120</v>
      </c>
      <c r="O41" s="11">
        <f t="shared" si="4"/>
        <v>283360</v>
      </c>
      <c r="P41" s="11">
        <f>'Cardio App'!$G$2*ROUNDDOWN(M41,0)</f>
        <v>12650</v>
      </c>
      <c r="Q41" s="33">
        <f t="shared" si="5"/>
        <v>296010</v>
      </c>
    </row>
    <row r="42" spans="1:17" ht="15.75" customHeight="1">
      <c r="A42" s="29">
        <f t="shared" si="6"/>
        <v>64</v>
      </c>
      <c r="B42" s="11">
        <f>'Policies in force'!I43</f>
        <v>553</v>
      </c>
      <c r="C42" s="11">
        <f>IF(AND(15&lt;A42,A42&lt;=25),'Cardio App'!$C$2,IF(AND(25&lt;A42,A42&lt;=65),'Cardio App'!$C$3,'Cardio App'!$C$7))</f>
        <v>0.6</v>
      </c>
      <c r="D42" s="11">
        <f t="shared" si="0"/>
        <v>331.8</v>
      </c>
      <c r="E42" s="11">
        <f>IF(AND(15&lt;A42,A42&lt;=25),'Cardio App'!$F$2,IF(AND(25&lt;A42,A42&lt;=45),'Cardio App'!$F$3,IF(AND(45&lt;A42,A42&lt;=65),'Cardio App'!$F$5,'Cardio App'!$F$7)))</f>
        <v>1120</v>
      </c>
      <c r="F42" s="11">
        <f t="shared" si="1"/>
        <v>370720</v>
      </c>
      <c r="G42" s="11">
        <f>'Cardio App'!$G$2*ROUNDDOWN(D42,0)</f>
        <v>16550</v>
      </c>
      <c r="H42" s="33">
        <f t="shared" si="2"/>
        <v>387270</v>
      </c>
      <c r="J42" s="29">
        <f t="shared" si="7"/>
        <v>64</v>
      </c>
      <c r="K42" s="11">
        <f>'Policies in force'!J43</f>
        <v>482</v>
      </c>
      <c r="L42" s="11">
        <f>IF(AND(15&lt;J42,J42&lt;=25),'Cardio App'!$C$2,IF(AND(25&lt;J42,J42&lt;=65),'Cardio App'!$C$3,'Cardio App'!$C$7))</f>
        <v>0.6</v>
      </c>
      <c r="M42" s="11">
        <f t="shared" si="3"/>
        <v>289.2</v>
      </c>
      <c r="N42" s="11">
        <f>IF(AND(15&lt;J42,J42&lt;=25),'Cardio App'!$F$2,IF(AND(25&lt;J42,J42&lt;=45),'Cardio App'!$F$3,IF(AND(45&lt;J42,J42&lt;=65),'Cardio App'!$F$5,'Cardio App'!$F$7)))</f>
        <v>1120</v>
      </c>
      <c r="O42" s="11">
        <f t="shared" si="4"/>
        <v>323680</v>
      </c>
      <c r="P42" s="11">
        <f>'Cardio App'!$G$2*ROUNDDOWN(M42,0)</f>
        <v>14450</v>
      </c>
      <c r="Q42" s="33">
        <f t="shared" si="5"/>
        <v>338130</v>
      </c>
    </row>
    <row r="43" spans="1:17" ht="15.75" customHeight="1">
      <c r="A43" s="29">
        <f t="shared" si="6"/>
        <v>65</v>
      </c>
      <c r="B43" s="11">
        <f>'Policies in force'!I44</f>
        <v>550</v>
      </c>
      <c r="C43" s="11">
        <f>IF(AND(15&lt;A43,A43&lt;=25),'Cardio App'!$C$2,IF(AND(25&lt;A43,A43&lt;=65),'Cardio App'!$C$3,'Cardio App'!$C$7))</f>
        <v>0.6</v>
      </c>
      <c r="D43" s="11">
        <f t="shared" si="0"/>
        <v>330</v>
      </c>
      <c r="E43" s="11">
        <f>IF(AND(15&lt;A43,A43&lt;=25),'Cardio App'!$F$2,IF(AND(25&lt;A43,A43&lt;=45),'Cardio App'!$F$3,IF(AND(45&lt;A43,A43&lt;=65),'Cardio App'!$F$5,'Cardio App'!$F$7)))</f>
        <v>1120</v>
      </c>
      <c r="F43" s="11">
        <f t="shared" si="1"/>
        <v>369600</v>
      </c>
      <c r="G43" s="11">
        <f>'Cardio App'!$G$2*ROUNDDOWN(D43,0)</f>
        <v>16500</v>
      </c>
      <c r="H43" s="33">
        <f t="shared" si="2"/>
        <v>386100</v>
      </c>
      <c r="J43" s="29">
        <f t="shared" si="7"/>
        <v>65</v>
      </c>
      <c r="K43" s="11">
        <f>'Policies in force'!J44</f>
        <v>512</v>
      </c>
      <c r="L43" s="11">
        <f>IF(AND(15&lt;J43,J43&lt;=25),'Cardio App'!$C$2,IF(AND(25&lt;J43,J43&lt;=65),'Cardio App'!$C$3,'Cardio App'!$C$7))</f>
        <v>0.6</v>
      </c>
      <c r="M43" s="11">
        <f t="shared" si="3"/>
        <v>307.2</v>
      </c>
      <c r="N43" s="11">
        <f>IF(AND(15&lt;J43,J43&lt;=25),'Cardio App'!$F$2,IF(AND(25&lt;J43,J43&lt;=45),'Cardio App'!$F$3,IF(AND(45&lt;J43,J43&lt;=65),'Cardio App'!$F$5,'Cardio App'!$F$7)))</f>
        <v>1120</v>
      </c>
      <c r="O43" s="11">
        <f t="shared" si="4"/>
        <v>343840</v>
      </c>
      <c r="P43" s="11">
        <f>'Cardio App'!$G$2*ROUNDDOWN(M43,0)</f>
        <v>15350</v>
      </c>
      <c r="Q43" s="33">
        <f t="shared" si="5"/>
        <v>359190</v>
      </c>
    </row>
    <row r="44" spans="1:17" ht="15.75" customHeight="1">
      <c r="A44" s="29">
        <f t="shared" si="6"/>
        <v>66</v>
      </c>
      <c r="B44" s="11">
        <f>'Policies in force'!I45</f>
        <v>522</v>
      </c>
      <c r="C44" s="11">
        <f>IF(AND(15&lt;A44,A44&lt;=25),'Cardio App'!$C$2,IF(AND(25&lt;A44,A44&lt;=65),'Cardio App'!$C$3,'Cardio App'!$C$7))</f>
        <v>0.45</v>
      </c>
      <c r="D44" s="11">
        <f t="shared" si="0"/>
        <v>234.9</v>
      </c>
      <c r="E44" s="11">
        <f>IF(AND(15&lt;A44,A44&lt;=25),'Cardio App'!$F$2,IF(AND(25&lt;A44,A44&lt;=45),'Cardio App'!$F$3,IF(AND(45&lt;A44,A44&lt;=65),'Cardio App'!$F$5,'Cardio App'!$F$7)))</f>
        <v>1710</v>
      </c>
      <c r="F44" s="11">
        <f t="shared" si="1"/>
        <v>400140</v>
      </c>
      <c r="G44" s="11">
        <f>'Cardio App'!$G$2*ROUNDDOWN(D44,0)</f>
        <v>11700</v>
      </c>
      <c r="H44" s="33">
        <f t="shared" si="2"/>
        <v>411840</v>
      </c>
      <c r="J44" s="29">
        <f t="shared" si="7"/>
        <v>66</v>
      </c>
      <c r="K44" s="11">
        <f>'Policies in force'!J45</f>
        <v>435</v>
      </c>
      <c r="L44" s="11">
        <f>IF(AND(15&lt;J44,J44&lt;=25),'Cardio App'!$C$2,IF(AND(25&lt;J44,J44&lt;=65),'Cardio App'!$C$3,'Cardio App'!$C$7))</f>
        <v>0.45</v>
      </c>
      <c r="M44" s="11">
        <f t="shared" si="3"/>
        <v>195.75</v>
      </c>
      <c r="N44" s="11">
        <f>IF(AND(15&lt;J44,J44&lt;=25),'Cardio App'!$F$2,IF(AND(25&lt;J44,J44&lt;=45),'Cardio App'!$F$3,IF(AND(45&lt;J44,J44&lt;=65),'Cardio App'!$F$5,'Cardio App'!$F$7)))</f>
        <v>1710</v>
      </c>
      <c r="O44" s="11">
        <f t="shared" si="4"/>
        <v>333450</v>
      </c>
      <c r="P44" s="11">
        <f>'Cardio App'!$G$2*ROUNDDOWN(M44,0)</f>
        <v>9750</v>
      </c>
      <c r="Q44" s="33">
        <f t="shared" si="5"/>
        <v>343200</v>
      </c>
    </row>
    <row r="45" spans="1:17" ht="15.75" customHeight="1">
      <c r="A45" s="29">
        <f t="shared" si="6"/>
        <v>67</v>
      </c>
      <c r="B45" s="11">
        <f>'Policies in force'!I46</f>
        <v>0</v>
      </c>
      <c r="C45" s="11">
        <f>IF(AND(15&lt;A45,A45&lt;=25),'Cardio App'!$C$2,IF(AND(25&lt;A45,A45&lt;=65),'Cardio App'!$C$3,'Cardio App'!$C$7))</f>
        <v>0.45</v>
      </c>
      <c r="D45" s="11">
        <f t="shared" si="0"/>
        <v>0</v>
      </c>
      <c r="E45" s="11">
        <f>IF(AND(15&lt;A45,A45&lt;=25),'Cardio App'!$F$2,IF(AND(25&lt;A45,A45&lt;=45),'Cardio App'!$F$3,IF(AND(45&lt;A45,A45&lt;=65),'Cardio App'!$F$5,'Cardio App'!$F$7)))</f>
        <v>1710</v>
      </c>
      <c r="F45" s="11">
        <f t="shared" si="1"/>
        <v>0</v>
      </c>
      <c r="G45" s="11">
        <f>'Cardio App'!$G$2*ROUNDDOWN(D45,0)</f>
        <v>0</v>
      </c>
      <c r="H45" s="33">
        <f t="shared" si="2"/>
        <v>0</v>
      </c>
      <c r="J45" s="29">
        <f t="shared" si="7"/>
        <v>67</v>
      </c>
      <c r="K45" s="11">
        <f>'Policies in force'!J46</f>
        <v>0</v>
      </c>
      <c r="L45" s="11">
        <f>IF(AND(15&lt;J45,J45&lt;=25),'Cardio App'!$C$2,IF(AND(25&lt;J45,J45&lt;=65),'Cardio App'!$C$3,'Cardio App'!$C$7))</f>
        <v>0.45</v>
      </c>
      <c r="M45" s="11">
        <f t="shared" si="3"/>
        <v>0</v>
      </c>
      <c r="N45" s="11">
        <f>IF(AND(15&lt;J45,J45&lt;=25),'Cardio App'!$F$2,IF(AND(25&lt;J45,J45&lt;=45),'Cardio App'!$F$3,IF(AND(45&lt;J45,J45&lt;=65),'Cardio App'!$F$5,'Cardio App'!$F$7)))</f>
        <v>1710</v>
      </c>
      <c r="O45" s="11">
        <f t="shared" si="4"/>
        <v>0</v>
      </c>
      <c r="P45" s="11">
        <f>'Cardio App'!$G$2*ROUNDDOWN(M45,0)</f>
        <v>0</v>
      </c>
      <c r="Q45" s="33">
        <f t="shared" si="5"/>
        <v>0</v>
      </c>
    </row>
    <row r="46" spans="1:17" ht="15.75" customHeight="1">
      <c r="A46" s="29">
        <f t="shared" si="6"/>
        <v>68</v>
      </c>
      <c r="B46" s="11">
        <f>'Policies in force'!I47</f>
        <v>0</v>
      </c>
      <c r="C46" s="11">
        <f>IF(AND(15&lt;A46,A46&lt;=25),'Cardio App'!$C$2,IF(AND(25&lt;A46,A46&lt;=65),'Cardio App'!$C$3,'Cardio App'!$C$7))</f>
        <v>0.45</v>
      </c>
      <c r="D46" s="11">
        <f t="shared" si="0"/>
        <v>0</v>
      </c>
      <c r="E46" s="11">
        <f>IF(AND(15&lt;A46,A46&lt;=25),'Cardio App'!$F$2,IF(AND(25&lt;A46,A46&lt;=45),'Cardio App'!$F$3,IF(AND(45&lt;A46,A46&lt;=65),'Cardio App'!$F$5,'Cardio App'!$F$7)))</f>
        <v>1710</v>
      </c>
      <c r="F46" s="11">
        <f t="shared" si="1"/>
        <v>0</v>
      </c>
      <c r="G46" s="11">
        <f>'Cardio App'!$G$2*ROUNDDOWN(D46,0)</f>
        <v>0</v>
      </c>
      <c r="H46" s="33">
        <f t="shared" si="2"/>
        <v>0</v>
      </c>
      <c r="J46" s="29">
        <f t="shared" si="7"/>
        <v>68</v>
      </c>
      <c r="K46" s="11">
        <f>'Policies in force'!J47</f>
        <v>0</v>
      </c>
      <c r="L46" s="11">
        <f>IF(AND(15&lt;J46,J46&lt;=25),'Cardio App'!$C$2,IF(AND(25&lt;J46,J46&lt;=65),'Cardio App'!$C$3,'Cardio App'!$C$7))</f>
        <v>0.45</v>
      </c>
      <c r="M46" s="11">
        <f t="shared" si="3"/>
        <v>0</v>
      </c>
      <c r="N46" s="11">
        <f>IF(AND(15&lt;J46,J46&lt;=25),'Cardio App'!$F$2,IF(AND(25&lt;J46,J46&lt;=45),'Cardio App'!$F$3,IF(AND(45&lt;J46,J46&lt;=65),'Cardio App'!$F$5,'Cardio App'!$F$7)))</f>
        <v>1710</v>
      </c>
      <c r="O46" s="11">
        <f t="shared" si="4"/>
        <v>0</v>
      </c>
      <c r="P46" s="11">
        <f>'Cardio App'!$G$2*ROUNDDOWN(M46,0)</f>
        <v>0</v>
      </c>
      <c r="Q46" s="33">
        <f t="shared" si="5"/>
        <v>0</v>
      </c>
    </row>
    <row r="47" spans="1:17" ht="15.75" customHeight="1">
      <c r="A47" s="29">
        <f t="shared" si="6"/>
        <v>69</v>
      </c>
      <c r="B47" s="11">
        <f>'Policies in force'!I48</f>
        <v>0</v>
      </c>
      <c r="C47" s="11">
        <f>IF(AND(15&lt;A47,A47&lt;=25),'Cardio App'!$C$2,IF(AND(25&lt;A47,A47&lt;=65),'Cardio App'!$C$3,'Cardio App'!$C$7))</f>
        <v>0.45</v>
      </c>
      <c r="D47" s="11">
        <f t="shared" si="0"/>
        <v>0</v>
      </c>
      <c r="E47" s="11">
        <f>IF(AND(15&lt;A47,A47&lt;=25),'Cardio App'!$F$2,IF(AND(25&lt;A47,A47&lt;=45),'Cardio App'!$F$3,IF(AND(45&lt;A47,A47&lt;=65),'Cardio App'!$F$5,'Cardio App'!$F$7)))</f>
        <v>1710</v>
      </c>
      <c r="F47" s="11">
        <f t="shared" si="1"/>
        <v>0</v>
      </c>
      <c r="G47" s="11">
        <f>'Cardio App'!$G$2*ROUNDDOWN(D47,0)</f>
        <v>0</v>
      </c>
      <c r="H47" s="33">
        <f t="shared" si="2"/>
        <v>0</v>
      </c>
      <c r="J47" s="29">
        <f t="shared" si="7"/>
        <v>69</v>
      </c>
      <c r="K47" s="11">
        <f>'Policies in force'!J48</f>
        <v>0</v>
      </c>
      <c r="L47" s="11">
        <f>IF(AND(15&lt;J47,J47&lt;=25),'Cardio App'!$C$2,IF(AND(25&lt;J47,J47&lt;=65),'Cardio App'!$C$3,'Cardio App'!$C$7))</f>
        <v>0.45</v>
      </c>
      <c r="M47" s="11">
        <f t="shared" si="3"/>
        <v>0</v>
      </c>
      <c r="N47" s="11">
        <f>IF(AND(15&lt;J47,J47&lt;=25),'Cardio App'!$F$2,IF(AND(25&lt;J47,J47&lt;=45),'Cardio App'!$F$3,IF(AND(45&lt;J47,J47&lt;=65),'Cardio App'!$F$5,'Cardio App'!$F$7)))</f>
        <v>1710</v>
      </c>
      <c r="O47" s="11">
        <f t="shared" si="4"/>
        <v>0</v>
      </c>
      <c r="P47" s="11">
        <f>'Cardio App'!$G$2*ROUNDDOWN(M47,0)</f>
        <v>0</v>
      </c>
      <c r="Q47" s="33">
        <f t="shared" si="5"/>
        <v>0</v>
      </c>
    </row>
    <row r="48" spans="1:17" ht="15.75" customHeight="1">
      <c r="A48" s="29">
        <f t="shared" si="6"/>
        <v>70</v>
      </c>
      <c r="B48" s="11">
        <f>'Policies in force'!I49</f>
        <v>0</v>
      </c>
      <c r="C48" s="11">
        <f>IF(AND(15&lt;A48,A48&lt;=25),'Cardio App'!$C$2,IF(AND(25&lt;A48,A48&lt;=65),'Cardio App'!$C$3,'Cardio App'!$C$7))</f>
        <v>0.45</v>
      </c>
      <c r="D48" s="11">
        <f t="shared" si="0"/>
        <v>0</v>
      </c>
      <c r="E48" s="11">
        <f>IF(AND(15&lt;A48,A48&lt;=25),'Cardio App'!$F$2,IF(AND(25&lt;A48,A48&lt;=45),'Cardio App'!$F$3,IF(AND(45&lt;A48,A48&lt;=65),'Cardio App'!$F$5,'Cardio App'!$F$7)))</f>
        <v>1710</v>
      </c>
      <c r="F48" s="11">
        <f t="shared" si="1"/>
        <v>0</v>
      </c>
      <c r="G48" s="11">
        <f>'Cardio App'!$G$2*ROUNDDOWN(D48,0)</f>
        <v>0</v>
      </c>
      <c r="H48" s="33">
        <f t="shared" si="2"/>
        <v>0</v>
      </c>
      <c r="J48" s="29">
        <f t="shared" si="7"/>
        <v>70</v>
      </c>
      <c r="K48" s="11">
        <f>'Policies in force'!J49</f>
        <v>0</v>
      </c>
      <c r="L48" s="11">
        <f>IF(AND(15&lt;J48,J48&lt;=25),'Cardio App'!$C$2,IF(AND(25&lt;J48,J48&lt;=65),'Cardio App'!$C$3,'Cardio App'!$C$7))</f>
        <v>0.45</v>
      </c>
      <c r="M48" s="11">
        <f t="shared" si="3"/>
        <v>0</v>
      </c>
      <c r="N48" s="11">
        <f>IF(AND(15&lt;J48,J48&lt;=25),'Cardio App'!$F$2,IF(AND(25&lt;J48,J48&lt;=45),'Cardio App'!$F$3,IF(AND(45&lt;J48,J48&lt;=65),'Cardio App'!$F$5,'Cardio App'!$F$7)))</f>
        <v>1710</v>
      </c>
      <c r="O48" s="11">
        <f t="shared" si="4"/>
        <v>0</v>
      </c>
      <c r="P48" s="11">
        <f>'Cardio App'!$G$2*ROUNDDOWN(M48,0)</f>
        <v>0</v>
      </c>
      <c r="Q48" s="33">
        <f t="shared" si="5"/>
        <v>0</v>
      </c>
    </row>
    <row r="49" spans="1:17" ht="15.75" customHeight="1">
      <c r="A49" s="29">
        <f t="shared" si="6"/>
        <v>71</v>
      </c>
      <c r="B49" s="11">
        <f>'Policies in force'!I50</f>
        <v>0</v>
      </c>
      <c r="C49" s="11">
        <f>IF(AND(15&lt;A49,A49&lt;=25),'Cardio App'!$C$2,IF(AND(25&lt;A49,A49&lt;=65),'Cardio App'!$C$3,'Cardio App'!$C$7))</f>
        <v>0.45</v>
      </c>
      <c r="D49" s="11">
        <f t="shared" si="0"/>
        <v>0</v>
      </c>
      <c r="E49" s="11">
        <f>IF(AND(15&lt;A49,A49&lt;=25),'Cardio App'!$F$2,IF(AND(25&lt;A49,A49&lt;=45),'Cardio App'!$F$3,IF(AND(45&lt;A49,A49&lt;=65),'Cardio App'!$F$5,'Cardio App'!$F$7)))</f>
        <v>1710</v>
      </c>
      <c r="F49" s="11">
        <f t="shared" si="1"/>
        <v>0</v>
      </c>
      <c r="G49" s="11">
        <f>'Cardio App'!$G$2*ROUNDDOWN(D49,0)</f>
        <v>0</v>
      </c>
      <c r="H49" s="33">
        <f t="shared" si="2"/>
        <v>0</v>
      </c>
      <c r="J49" s="29">
        <f t="shared" si="7"/>
        <v>71</v>
      </c>
      <c r="K49" s="11">
        <f>'Policies in force'!J50</f>
        <v>0</v>
      </c>
      <c r="L49" s="11">
        <f>IF(AND(15&lt;J49,J49&lt;=25),'Cardio App'!$C$2,IF(AND(25&lt;J49,J49&lt;=65),'Cardio App'!$C$3,'Cardio App'!$C$7))</f>
        <v>0.45</v>
      </c>
      <c r="M49" s="11">
        <f t="shared" si="3"/>
        <v>0</v>
      </c>
      <c r="N49" s="11">
        <f>IF(AND(15&lt;J49,J49&lt;=25),'Cardio App'!$F$2,IF(AND(25&lt;J49,J49&lt;=45),'Cardio App'!$F$3,IF(AND(45&lt;J49,J49&lt;=65),'Cardio App'!$F$5,'Cardio App'!$F$7)))</f>
        <v>1710</v>
      </c>
      <c r="O49" s="11">
        <f t="shared" si="4"/>
        <v>0</v>
      </c>
      <c r="P49" s="11">
        <f>'Cardio App'!$G$2*ROUNDDOWN(M49,0)</f>
        <v>0</v>
      </c>
      <c r="Q49" s="33">
        <f t="shared" si="5"/>
        <v>0</v>
      </c>
    </row>
    <row r="50" spans="1:17" ht="15.75" customHeight="1">
      <c r="A50" s="29">
        <f t="shared" si="6"/>
        <v>72</v>
      </c>
      <c r="B50" s="11">
        <f>'Policies in force'!I51</f>
        <v>0</v>
      </c>
      <c r="C50" s="11">
        <f>IF(AND(15&lt;A50,A50&lt;=25),'Cardio App'!$C$2,IF(AND(25&lt;A50,A50&lt;=65),'Cardio App'!$C$3,'Cardio App'!$C$7))</f>
        <v>0.45</v>
      </c>
      <c r="D50" s="11">
        <f t="shared" si="0"/>
        <v>0</v>
      </c>
      <c r="E50" s="11">
        <f>IF(AND(15&lt;A50,A50&lt;=25),'Cardio App'!$F$2,IF(AND(25&lt;A50,A50&lt;=45),'Cardio App'!$F$3,IF(AND(45&lt;A50,A50&lt;=65),'Cardio App'!$F$5,'Cardio App'!$F$7)))</f>
        <v>1710</v>
      </c>
      <c r="F50" s="11">
        <f t="shared" si="1"/>
        <v>0</v>
      </c>
      <c r="G50" s="11">
        <f>'Cardio App'!$G$2*ROUNDDOWN(D50,0)</f>
        <v>0</v>
      </c>
      <c r="H50" s="33">
        <f t="shared" si="2"/>
        <v>0</v>
      </c>
      <c r="J50" s="29">
        <f t="shared" si="7"/>
        <v>72</v>
      </c>
      <c r="K50" s="11">
        <f>'Policies in force'!J51</f>
        <v>0</v>
      </c>
      <c r="L50" s="11">
        <f>IF(AND(15&lt;J50,J50&lt;=25),'Cardio App'!$C$2,IF(AND(25&lt;J50,J50&lt;=65),'Cardio App'!$C$3,'Cardio App'!$C$7))</f>
        <v>0.45</v>
      </c>
      <c r="M50" s="11">
        <f t="shared" si="3"/>
        <v>0</v>
      </c>
      <c r="N50" s="11">
        <f>IF(AND(15&lt;J50,J50&lt;=25),'Cardio App'!$F$2,IF(AND(25&lt;J50,J50&lt;=45),'Cardio App'!$F$3,IF(AND(45&lt;J50,J50&lt;=65),'Cardio App'!$F$5,'Cardio App'!$F$7)))</f>
        <v>1710</v>
      </c>
      <c r="O50" s="11">
        <f t="shared" si="4"/>
        <v>0</v>
      </c>
      <c r="P50" s="11">
        <f>'Cardio App'!$G$2*ROUNDDOWN(M50,0)</f>
        <v>0</v>
      </c>
      <c r="Q50" s="33">
        <f t="shared" si="5"/>
        <v>0</v>
      </c>
    </row>
    <row r="51" spans="1:17" ht="15.75" customHeight="1">
      <c r="A51" s="29">
        <f t="shared" si="6"/>
        <v>73</v>
      </c>
      <c r="B51" s="11">
        <f>'Policies in force'!I52</f>
        <v>0</v>
      </c>
      <c r="C51" s="11">
        <f>IF(AND(15&lt;A51,A51&lt;=25),'Cardio App'!$C$2,IF(AND(25&lt;A51,A51&lt;=65),'Cardio App'!$C$3,'Cardio App'!$C$7))</f>
        <v>0.45</v>
      </c>
      <c r="D51" s="11">
        <f t="shared" si="0"/>
        <v>0</v>
      </c>
      <c r="E51" s="11">
        <f>IF(AND(15&lt;A51,A51&lt;=25),'Cardio App'!$F$2,IF(AND(25&lt;A51,A51&lt;=45),'Cardio App'!$F$3,IF(AND(45&lt;A51,A51&lt;=65),'Cardio App'!$F$5,'Cardio App'!$F$7)))</f>
        <v>1710</v>
      </c>
      <c r="F51" s="11">
        <f t="shared" si="1"/>
        <v>0</v>
      </c>
      <c r="G51" s="11">
        <f>'Cardio App'!$G$2*ROUNDDOWN(D51,0)</f>
        <v>0</v>
      </c>
      <c r="H51" s="33">
        <f t="shared" si="2"/>
        <v>0</v>
      </c>
      <c r="J51" s="29">
        <f t="shared" si="7"/>
        <v>73</v>
      </c>
      <c r="K51" s="11">
        <f>'Policies in force'!J52</f>
        <v>0</v>
      </c>
      <c r="L51" s="11">
        <f>IF(AND(15&lt;J51,J51&lt;=25),'Cardio App'!$C$2,IF(AND(25&lt;J51,J51&lt;=65),'Cardio App'!$C$3,'Cardio App'!$C$7))</f>
        <v>0.45</v>
      </c>
      <c r="M51" s="11">
        <f t="shared" si="3"/>
        <v>0</v>
      </c>
      <c r="N51" s="11">
        <f>IF(AND(15&lt;J51,J51&lt;=25),'Cardio App'!$F$2,IF(AND(25&lt;J51,J51&lt;=45),'Cardio App'!$F$3,IF(AND(45&lt;J51,J51&lt;=65),'Cardio App'!$F$5,'Cardio App'!$F$7)))</f>
        <v>1710</v>
      </c>
      <c r="O51" s="11">
        <f t="shared" si="4"/>
        <v>0</v>
      </c>
      <c r="P51" s="11">
        <f>'Cardio App'!$G$2*ROUNDDOWN(M51,0)</f>
        <v>0</v>
      </c>
      <c r="Q51" s="33">
        <f t="shared" si="5"/>
        <v>0</v>
      </c>
    </row>
    <row r="52" spans="1:17" ht="15.75" customHeight="1">
      <c r="A52" s="29">
        <f t="shared" si="6"/>
        <v>74</v>
      </c>
      <c r="B52" s="11">
        <f>'Policies in force'!I53</f>
        <v>0</v>
      </c>
      <c r="C52" s="11">
        <f>IF(AND(15&lt;A52,A52&lt;=25),'Cardio App'!$C$2,IF(AND(25&lt;A52,A52&lt;=65),'Cardio App'!$C$3,'Cardio App'!$C$7))</f>
        <v>0.45</v>
      </c>
      <c r="D52" s="11">
        <f t="shared" si="0"/>
        <v>0</v>
      </c>
      <c r="E52" s="11">
        <f>IF(AND(15&lt;A52,A52&lt;=25),'Cardio App'!$F$2,IF(AND(25&lt;A52,A52&lt;=45),'Cardio App'!$F$3,IF(AND(45&lt;A52,A52&lt;=65),'Cardio App'!$F$5,'Cardio App'!$F$7)))</f>
        <v>1710</v>
      </c>
      <c r="F52" s="11">
        <f t="shared" si="1"/>
        <v>0</v>
      </c>
      <c r="G52" s="11">
        <f>'Cardio App'!$G$2*ROUNDDOWN(D52,0)</f>
        <v>0</v>
      </c>
      <c r="H52" s="33">
        <f t="shared" si="2"/>
        <v>0</v>
      </c>
      <c r="J52" s="29">
        <f t="shared" si="7"/>
        <v>74</v>
      </c>
      <c r="K52" s="11">
        <f>'Policies in force'!J53</f>
        <v>0</v>
      </c>
      <c r="L52" s="11">
        <f>IF(AND(15&lt;J52,J52&lt;=25),'Cardio App'!$C$2,IF(AND(25&lt;J52,J52&lt;=65),'Cardio App'!$C$3,'Cardio App'!$C$7))</f>
        <v>0.45</v>
      </c>
      <c r="M52" s="11">
        <f t="shared" si="3"/>
        <v>0</v>
      </c>
      <c r="N52" s="11">
        <f>IF(AND(15&lt;J52,J52&lt;=25),'Cardio App'!$F$2,IF(AND(25&lt;J52,J52&lt;=45),'Cardio App'!$F$3,IF(AND(45&lt;J52,J52&lt;=65),'Cardio App'!$F$5,'Cardio App'!$F$7)))</f>
        <v>1710</v>
      </c>
      <c r="O52" s="11">
        <f t="shared" si="4"/>
        <v>0</v>
      </c>
      <c r="P52" s="11">
        <f>'Cardio App'!$G$2*ROUNDDOWN(M52,0)</f>
        <v>0</v>
      </c>
      <c r="Q52" s="33">
        <f t="shared" si="5"/>
        <v>0</v>
      </c>
    </row>
    <row r="53" spans="1:17" ht="15.75" customHeight="1">
      <c r="A53" s="29">
        <f t="shared" si="6"/>
        <v>75</v>
      </c>
      <c r="B53" s="11">
        <f>'Policies in force'!I54</f>
        <v>0</v>
      </c>
      <c r="C53" s="11">
        <f>IF(AND(15&lt;A53,A53&lt;=25),'Cardio App'!$C$2,IF(AND(25&lt;A53,A53&lt;=65),'Cardio App'!$C$3,'Cardio App'!$C$7))</f>
        <v>0.45</v>
      </c>
      <c r="D53" s="11">
        <f t="shared" si="0"/>
        <v>0</v>
      </c>
      <c r="E53" s="11">
        <f>IF(AND(15&lt;A53,A53&lt;=25),'Cardio App'!$F$2,IF(AND(25&lt;A53,A53&lt;=45),'Cardio App'!$F$3,IF(AND(45&lt;A53,A53&lt;=65),'Cardio App'!$F$5,'Cardio App'!$F$7)))</f>
        <v>1710</v>
      </c>
      <c r="F53" s="11">
        <f t="shared" si="1"/>
        <v>0</v>
      </c>
      <c r="G53" s="11">
        <f>'Cardio App'!$G$2*ROUNDDOWN(D53,0)</f>
        <v>0</v>
      </c>
      <c r="H53" s="33">
        <f t="shared" si="2"/>
        <v>0</v>
      </c>
      <c r="J53" s="29">
        <f t="shared" si="7"/>
        <v>75</v>
      </c>
      <c r="K53" s="11">
        <f>'Policies in force'!J54</f>
        <v>0</v>
      </c>
      <c r="L53" s="11">
        <f>IF(AND(15&lt;J53,J53&lt;=25),'Cardio App'!$C$2,IF(AND(25&lt;J53,J53&lt;=65),'Cardio App'!$C$3,'Cardio App'!$C$7))</f>
        <v>0.45</v>
      </c>
      <c r="M53" s="11">
        <f t="shared" si="3"/>
        <v>0</v>
      </c>
      <c r="N53" s="11">
        <f>IF(AND(15&lt;J53,J53&lt;=25),'Cardio App'!$F$2,IF(AND(25&lt;J53,J53&lt;=45),'Cardio App'!$F$3,IF(AND(45&lt;J53,J53&lt;=65),'Cardio App'!$F$5,'Cardio App'!$F$7)))</f>
        <v>1710</v>
      </c>
      <c r="O53" s="11">
        <f t="shared" si="4"/>
        <v>0</v>
      </c>
      <c r="P53" s="11">
        <f>'Cardio App'!$G$2*ROUNDDOWN(M53,0)</f>
        <v>0</v>
      </c>
      <c r="Q53" s="33">
        <f t="shared" si="5"/>
        <v>0</v>
      </c>
    </row>
    <row r="54" spans="1:17" ht="15.75" customHeight="1">
      <c r="A54" s="29">
        <f t="shared" si="6"/>
        <v>76</v>
      </c>
      <c r="B54" s="11">
        <f>'Policies in force'!I55</f>
        <v>0</v>
      </c>
      <c r="C54" s="11">
        <f>IF(AND(15&lt;A54,A54&lt;=25),'Cardio App'!$C$2,IF(AND(25&lt;A54,A54&lt;=65),'Cardio App'!$C$3,'Cardio App'!$C$7))</f>
        <v>0.45</v>
      </c>
      <c r="D54" s="11">
        <f t="shared" si="0"/>
        <v>0</v>
      </c>
      <c r="E54" s="11">
        <f>IF(AND(15&lt;A54,A54&lt;=25),'Cardio App'!$F$2,IF(AND(25&lt;A54,A54&lt;=45),'Cardio App'!$F$3,IF(AND(45&lt;A54,A54&lt;=65),'Cardio App'!$F$5,'Cardio App'!$F$7)))</f>
        <v>1710</v>
      </c>
      <c r="F54" s="11">
        <f t="shared" si="1"/>
        <v>0</v>
      </c>
      <c r="G54" s="11">
        <f>'Cardio App'!$G$2*ROUNDDOWN(D54,0)</f>
        <v>0</v>
      </c>
      <c r="H54" s="33">
        <f t="shared" si="2"/>
        <v>0</v>
      </c>
      <c r="J54" s="29">
        <f t="shared" si="7"/>
        <v>76</v>
      </c>
      <c r="K54" s="11">
        <f>'Policies in force'!J55</f>
        <v>0</v>
      </c>
      <c r="L54" s="11">
        <f>IF(AND(15&lt;J54,J54&lt;=25),'Cardio App'!$C$2,IF(AND(25&lt;J54,J54&lt;=65),'Cardio App'!$C$3,'Cardio App'!$C$7))</f>
        <v>0.45</v>
      </c>
      <c r="M54" s="11">
        <f t="shared" si="3"/>
        <v>0</v>
      </c>
      <c r="N54" s="11">
        <f>IF(AND(15&lt;J54,J54&lt;=25),'Cardio App'!$F$2,IF(AND(25&lt;J54,J54&lt;=45),'Cardio App'!$F$3,IF(AND(45&lt;J54,J54&lt;=65),'Cardio App'!$F$5,'Cardio App'!$F$7)))</f>
        <v>1710</v>
      </c>
      <c r="O54" s="11">
        <f t="shared" si="4"/>
        <v>0</v>
      </c>
      <c r="P54" s="11">
        <f>'Cardio App'!$G$2*ROUNDDOWN(M54,0)</f>
        <v>0</v>
      </c>
      <c r="Q54" s="33">
        <f t="shared" si="5"/>
        <v>0</v>
      </c>
    </row>
    <row r="55" spans="1:17" ht="15.75" customHeight="1">
      <c r="A55" s="29">
        <f t="shared" si="6"/>
        <v>77</v>
      </c>
      <c r="B55" s="11">
        <f>'Policies in force'!I56</f>
        <v>0</v>
      </c>
      <c r="C55" s="11">
        <f>IF(AND(15&lt;A55,A55&lt;=25),'Cardio App'!$C$2,IF(AND(25&lt;A55,A55&lt;=65),'Cardio App'!$C$3,'Cardio App'!$C$7))</f>
        <v>0.45</v>
      </c>
      <c r="D55" s="11">
        <f t="shared" si="0"/>
        <v>0</v>
      </c>
      <c r="E55" s="11">
        <f>IF(AND(15&lt;A55,A55&lt;=25),'Cardio App'!$F$2,IF(AND(25&lt;A55,A55&lt;=45),'Cardio App'!$F$3,IF(AND(45&lt;A55,A55&lt;=65),'Cardio App'!$F$5,'Cardio App'!$F$7)))</f>
        <v>1710</v>
      </c>
      <c r="F55" s="11">
        <f t="shared" si="1"/>
        <v>0</v>
      </c>
      <c r="G55" s="11">
        <f>'Cardio App'!$G$2*ROUNDDOWN(D55,0)</f>
        <v>0</v>
      </c>
      <c r="H55" s="33">
        <f t="shared" si="2"/>
        <v>0</v>
      </c>
      <c r="J55" s="29">
        <f t="shared" si="7"/>
        <v>77</v>
      </c>
      <c r="K55" s="11">
        <f>'Policies in force'!J56</f>
        <v>0</v>
      </c>
      <c r="L55" s="11">
        <f>IF(AND(15&lt;J55,J55&lt;=25),'Cardio App'!$C$2,IF(AND(25&lt;J55,J55&lt;=65),'Cardio App'!$C$3,'Cardio App'!$C$7))</f>
        <v>0.45</v>
      </c>
      <c r="M55" s="11">
        <f t="shared" si="3"/>
        <v>0</v>
      </c>
      <c r="N55" s="11">
        <f>IF(AND(15&lt;J55,J55&lt;=25),'Cardio App'!$F$2,IF(AND(25&lt;J55,J55&lt;=45),'Cardio App'!$F$3,IF(AND(45&lt;J55,J55&lt;=65),'Cardio App'!$F$5,'Cardio App'!$F$7)))</f>
        <v>1710</v>
      </c>
      <c r="O55" s="11">
        <f t="shared" si="4"/>
        <v>0</v>
      </c>
      <c r="P55" s="11">
        <f>'Cardio App'!$G$2*ROUNDDOWN(M55,0)</f>
        <v>0</v>
      </c>
      <c r="Q55" s="33">
        <f t="shared" si="5"/>
        <v>0</v>
      </c>
    </row>
    <row r="56" spans="1:17" ht="15.75" customHeight="1">
      <c r="A56" s="29">
        <f t="shared" si="6"/>
        <v>78</v>
      </c>
      <c r="B56" s="11">
        <f>'Policies in force'!I57</f>
        <v>0</v>
      </c>
      <c r="C56" s="11">
        <f>IF(AND(15&lt;A56,A56&lt;=25),'Cardio App'!$C$2,IF(AND(25&lt;A56,A56&lt;=65),'Cardio App'!$C$3,'Cardio App'!$C$7))</f>
        <v>0.45</v>
      </c>
      <c r="D56" s="11">
        <f t="shared" si="0"/>
        <v>0</v>
      </c>
      <c r="E56" s="11">
        <f>IF(AND(15&lt;A56,A56&lt;=25),'Cardio App'!$F$2,IF(AND(25&lt;A56,A56&lt;=45),'Cardio App'!$F$3,IF(AND(45&lt;A56,A56&lt;=65),'Cardio App'!$F$5,'Cardio App'!$F$7)))</f>
        <v>1710</v>
      </c>
      <c r="F56" s="11">
        <f t="shared" si="1"/>
        <v>0</v>
      </c>
      <c r="G56" s="11">
        <f>'Cardio App'!$G$2*ROUNDDOWN(D56,0)</f>
        <v>0</v>
      </c>
      <c r="H56" s="33">
        <f t="shared" si="2"/>
        <v>0</v>
      </c>
      <c r="J56" s="29">
        <f t="shared" si="7"/>
        <v>78</v>
      </c>
      <c r="K56" s="11">
        <f>'Policies in force'!J57</f>
        <v>0</v>
      </c>
      <c r="L56" s="11">
        <f>IF(AND(15&lt;J56,J56&lt;=25),'Cardio App'!$C$2,IF(AND(25&lt;J56,J56&lt;=65),'Cardio App'!$C$3,'Cardio App'!$C$7))</f>
        <v>0.45</v>
      </c>
      <c r="M56" s="11">
        <f t="shared" si="3"/>
        <v>0</v>
      </c>
      <c r="N56" s="11">
        <f>IF(AND(15&lt;J56,J56&lt;=25),'Cardio App'!$F$2,IF(AND(25&lt;J56,J56&lt;=45),'Cardio App'!$F$3,IF(AND(45&lt;J56,J56&lt;=65),'Cardio App'!$F$5,'Cardio App'!$F$7)))</f>
        <v>1710</v>
      </c>
      <c r="O56" s="11">
        <f t="shared" si="4"/>
        <v>0</v>
      </c>
      <c r="P56" s="11">
        <f>'Cardio App'!$G$2*ROUNDDOWN(M56,0)</f>
        <v>0</v>
      </c>
      <c r="Q56" s="33">
        <f t="shared" si="5"/>
        <v>0</v>
      </c>
    </row>
    <row r="57" spans="1:17" ht="15.75" customHeight="1">
      <c r="A57" s="29">
        <f t="shared" si="6"/>
        <v>79</v>
      </c>
      <c r="B57" s="11">
        <f>'Policies in force'!I58</f>
        <v>0</v>
      </c>
      <c r="C57" s="11">
        <f>IF(AND(15&lt;A57,A57&lt;=25),'Cardio App'!$C$2,IF(AND(25&lt;A57,A57&lt;=65),'Cardio App'!$C$3,'Cardio App'!$C$7))</f>
        <v>0.45</v>
      </c>
      <c r="D57" s="11">
        <f t="shared" si="0"/>
        <v>0</v>
      </c>
      <c r="E57" s="11">
        <f>IF(AND(15&lt;A57,A57&lt;=25),'Cardio App'!$F$2,IF(AND(25&lt;A57,A57&lt;=45),'Cardio App'!$F$3,IF(AND(45&lt;A57,A57&lt;=65),'Cardio App'!$F$5,'Cardio App'!$F$7)))</f>
        <v>1710</v>
      </c>
      <c r="F57" s="11">
        <f t="shared" si="1"/>
        <v>0</v>
      </c>
      <c r="G57" s="11">
        <f>'Cardio App'!$G$2*ROUNDDOWN(D57,0)</f>
        <v>0</v>
      </c>
      <c r="H57" s="33">
        <f t="shared" si="2"/>
        <v>0</v>
      </c>
      <c r="J57" s="29">
        <f t="shared" si="7"/>
        <v>79</v>
      </c>
      <c r="K57" s="11">
        <f>'Policies in force'!J58</f>
        <v>0</v>
      </c>
      <c r="L57" s="11">
        <f>IF(AND(15&lt;J57,J57&lt;=25),'Cardio App'!$C$2,IF(AND(25&lt;J57,J57&lt;=65),'Cardio App'!$C$3,'Cardio App'!$C$7))</f>
        <v>0.45</v>
      </c>
      <c r="M57" s="11">
        <f t="shared" si="3"/>
        <v>0</v>
      </c>
      <c r="N57" s="11">
        <f>IF(AND(15&lt;J57,J57&lt;=25),'Cardio App'!$F$2,IF(AND(25&lt;J57,J57&lt;=45),'Cardio App'!$F$3,IF(AND(45&lt;J57,J57&lt;=65),'Cardio App'!$F$5,'Cardio App'!$F$7)))</f>
        <v>1710</v>
      </c>
      <c r="O57" s="11">
        <f t="shared" si="4"/>
        <v>0</v>
      </c>
      <c r="P57" s="11">
        <f>'Cardio App'!$G$2*ROUNDDOWN(M57,0)</f>
        <v>0</v>
      </c>
      <c r="Q57" s="33">
        <f t="shared" si="5"/>
        <v>0</v>
      </c>
    </row>
    <row r="58" spans="1:17" ht="15.75" customHeight="1">
      <c r="A58" s="29">
        <f t="shared" si="6"/>
        <v>80</v>
      </c>
      <c r="B58" s="11">
        <f>'Policies in force'!I59</f>
        <v>0</v>
      </c>
      <c r="C58" s="11">
        <f>IF(AND(15&lt;A58,A58&lt;=25),'Cardio App'!$C$2,IF(AND(25&lt;A58,A58&lt;=65),'Cardio App'!$C$3,'Cardio App'!$C$7))</f>
        <v>0.45</v>
      </c>
      <c r="D58" s="11">
        <f t="shared" si="0"/>
        <v>0</v>
      </c>
      <c r="E58" s="11">
        <f>IF(AND(15&lt;A58,A58&lt;=25),'Cardio App'!$F$2,IF(AND(25&lt;A58,A58&lt;=45),'Cardio App'!$F$3,IF(AND(45&lt;A58,A58&lt;=65),'Cardio App'!$F$5,'Cardio App'!$F$7)))</f>
        <v>1710</v>
      </c>
      <c r="F58" s="11">
        <f t="shared" si="1"/>
        <v>0</v>
      </c>
      <c r="G58" s="11">
        <f>'Cardio App'!$G$2*ROUNDDOWN(D58,0)</f>
        <v>0</v>
      </c>
      <c r="H58" s="33">
        <f t="shared" si="2"/>
        <v>0</v>
      </c>
      <c r="J58" s="29">
        <f t="shared" si="7"/>
        <v>80</v>
      </c>
      <c r="K58" s="11">
        <f>'Policies in force'!J59</f>
        <v>0</v>
      </c>
      <c r="L58" s="11">
        <f>IF(AND(15&lt;J58,J58&lt;=25),'Cardio App'!$C$2,IF(AND(25&lt;J58,J58&lt;=65),'Cardio App'!$C$3,'Cardio App'!$C$7))</f>
        <v>0.45</v>
      </c>
      <c r="M58" s="11">
        <f t="shared" si="3"/>
        <v>0</v>
      </c>
      <c r="N58" s="11">
        <f>IF(AND(15&lt;J58,J58&lt;=25),'Cardio App'!$F$2,IF(AND(25&lt;J58,J58&lt;=45),'Cardio App'!$F$3,IF(AND(45&lt;J58,J58&lt;=65),'Cardio App'!$F$5,'Cardio App'!$F$7)))</f>
        <v>1710</v>
      </c>
      <c r="O58" s="11">
        <f t="shared" si="4"/>
        <v>0</v>
      </c>
      <c r="P58" s="11">
        <f>'Cardio App'!$G$2*ROUNDDOWN(M58,0)</f>
        <v>0</v>
      </c>
      <c r="Q58" s="33">
        <f t="shared" si="5"/>
        <v>0</v>
      </c>
    </row>
    <row r="59" spans="1:17" ht="15.75" customHeight="1">
      <c r="A59" s="29">
        <f t="shared" si="6"/>
        <v>81</v>
      </c>
      <c r="B59" s="11">
        <f>'Policies in force'!I60</f>
        <v>0</v>
      </c>
      <c r="C59" s="11">
        <f>IF(AND(15&lt;A59,A59&lt;=25),'Cardio App'!$C$2,IF(AND(25&lt;A59,A59&lt;=65),'Cardio App'!$C$3,'Cardio App'!$C$7))</f>
        <v>0.45</v>
      </c>
      <c r="D59" s="11">
        <f t="shared" si="0"/>
        <v>0</v>
      </c>
      <c r="E59" s="11">
        <f>IF(AND(15&lt;A59,A59&lt;=25),'Cardio App'!$F$2,IF(AND(25&lt;A59,A59&lt;=45),'Cardio App'!$F$3,IF(AND(45&lt;A59,A59&lt;=65),'Cardio App'!$F$5,'Cardio App'!$F$7)))</f>
        <v>1710</v>
      </c>
      <c r="F59" s="11">
        <f t="shared" si="1"/>
        <v>0</v>
      </c>
      <c r="G59" s="11">
        <f>'Cardio App'!$G$2*ROUNDDOWN(D59,0)</f>
        <v>0</v>
      </c>
      <c r="H59" s="33">
        <f t="shared" si="2"/>
        <v>0</v>
      </c>
      <c r="J59" s="29">
        <f t="shared" si="7"/>
        <v>81</v>
      </c>
      <c r="K59" s="11">
        <f>'Policies in force'!J60</f>
        <v>0</v>
      </c>
      <c r="L59" s="11">
        <f>IF(AND(15&lt;J59,J59&lt;=25),'Cardio App'!$C$2,IF(AND(25&lt;J59,J59&lt;=65),'Cardio App'!$C$3,'Cardio App'!$C$7))</f>
        <v>0.45</v>
      </c>
      <c r="M59" s="11">
        <f t="shared" si="3"/>
        <v>0</v>
      </c>
      <c r="N59" s="11">
        <f>IF(AND(15&lt;J59,J59&lt;=25),'Cardio App'!$F$2,IF(AND(25&lt;J59,J59&lt;=45),'Cardio App'!$F$3,IF(AND(45&lt;J59,J59&lt;=65),'Cardio App'!$F$5,'Cardio App'!$F$7)))</f>
        <v>1710</v>
      </c>
      <c r="O59" s="11">
        <f t="shared" si="4"/>
        <v>0</v>
      </c>
      <c r="P59" s="11">
        <f>'Cardio App'!$G$2*ROUNDDOWN(M59,0)</f>
        <v>0</v>
      </c>
      <c r="Q59" s="33">
        <f t="shared" si="5"/>
        <v>0</v>
      </c>
    </row>
    <row r="60" spans="1:17" ht="15.75" customHeight="1">
      <c r="A60" s="29">
        <f t="shared" si="6"/>
        <v>82</v>
      </c>
      <c r="B60" s="11">
        <f>'Policies in force'!I61</f>
        <v>0</v>
      </c>
      <c r="C60" s="11">
        <f>IF(AND(15&lt;A60,A60&lt;=25),'Cardio App'!$C$2,IF(AND(25&lt;A60,A60&lt;=65),'Cardio App'!$C$3,'Cardio App'!$C$7))</f>
        <v>0.45</v>
      </c>
      <c r="D60" s="11">
        <f t="shared" si="0"/>
        <v>0</v>
      </c>
      <c r="E60" s="11">
        <f>IF(AND(15&lt;A60,A60&lt;=25),'Cardio App'!$F$2,IF(AND(25&lt;A60,A60&lt;=45),'Cardio App'!$F$3,IF(AND(45&lt;A60,A60&lt;=65),'Cardio App'!$F$5,'Cardio App'!$F$7)))</f>
        <v>1710</v>
      </c>
      <c r="F60" s="11">
        <f t="shared" si="1"/>
        <v>0</v>
      </c>
      <c r="G60" s="11">
        <f>'Cardio App'!$G$2*ROUNDDOWN(D60,0)</f>
        <v>0</v>
      </c>
      <c r="H60" s="33">
        <f t="shared" si="2"/>
        <v>0</v>
      </c>
      <c r="J60" s="29">
        <f t="shared" si="7"/>
        <v>82</v>
      </c>
      <c r="K60" s="11">
        <f>'Policies in force'!J61</f>
        <v>0</v>
      </c>
      <c r="L60" s="11">
        <f>IF(AND(15&lt;J60,J60&lt;=25),'Cardio App'!$C$2,IF(AND(25&lt;J60,J60&lt;=65),'Cardio App'!$C$3,'Cardio App'!$C$7))</f>
        <v>0.45</v>
      </c>
      <c r="M60" s="11">
        <f t="shared" si="3"/>
        <v>0</v>
      </c>
      <c r="N60" s="11">
        <f>IF(AND(15&lt;J60,J60&lt;=25),'Cardio App'!$F$2,IF(AND(25&lt;J60,J60&lt;=45),'Cardio App'!$F$3,IF(AND(45&lt;J60,J60&lt;=65),'Cardio App'!$F$5,'Cardio App'!$F$7)))</f>
        <v>1710</v>
      </c>
      <c r="O60" s="11">
        <f t="shared" si="4"/>
        <v>0</v>
      </c>
      <c r="P60" s="11">
        <f>'Cardio App'!$G$2*ROUNDDOWN(M60,0)</f>
        <v>0</v>
      </c>
      <c r="Q60" s="33">
        <f t="shared" si="5"/>
        <v>0</v>
      </c>
    </row>
    <row r="61" spans="1:17" ht="15.75" customHeight="1">
      <c r="A61" s="29">
        <f t="shared" si="6"/>
        <v>83</v>
      </c>
      <c r="B61" s="11">
        <f>'Policies in force'!I62</f>
        <v>0</v>
      </c>
      <c r="C61" s="11">
        <f>IF(AND(15&lt;A61,A61&lt;=25),'Cardio App'!$C$2,IF(AND(25&lt;A61,A61&lt;=65),'Cardio App'!$C$3,'Cardio App'!$C$7))</f>
        <v>0.45</v>
      </c>
      <c r="D61" s="11">
        <f t="shared" si="0"/>
        <v>0</v>
      </c>
      <c r="E61" s="11">
        <f>IF(AND(15&lt;A61,A61&lt;=25),'Cardio App'!$F$2,IF(AND(25&lt;A61,A61&lt;=45),'Cardio App'!$F$3,IF(AND(45&lt;A61,A61&lt;=65),'Cardio App'!$F$5,'Cardio App'!$F$7)))</f>
        <v>1710</v>
      </c>
      <c r="F61" s="11">
        <f t="shared" si="1"/>
        <v>0</v>
      </c>
      <c r="G61" s="11">
        <f>'Cardio App'!$G$2*ROUNDDOWN(D61,0)</f>
        <v>0</v>
      </c>
      <c r="H61" s="33">
        <f t="shared" si="2"/>
        <v>0</v>
      </c>
      <c r="J61" s="29">
        <f t="shared" si="7"/>
        <v>83</v>
      </c>
      <c r="K61" s="11">
        <f>'Policies in force'!J62</f>
        <v>0</v>
      </c>
      <c r="L61" s="11">
        <f>IF(AND(15&lt;J61,J61&lt;=25),'Cardio App'!$C$2,IF(AND(25&lt;J61,J61&lt;=65),'Cardio App'!$C$3,'Cardio App'!$C$7))</f>
        <v>0.45</v>
      </c>
      <c r="M61" s="11">
        <f t="shared" si="3"/>
        <v>0</v>
      </c>
      <c r="N61" s="11">
        <f>IF(AND(15&lt;J61,J61&lt;=25),'Cardio App'!$F$2,IF(AND(25&lt;J61,J61&lt;=45),'Cardio App'!$F$3,IF(AND(45&lt;J61,J61&lt;=65),'Cardio App'!$F$5,'Cardio App'!$F$7)))</f>
        <v>1710</v>
      </c>
      <c r="O61" s="11">
        <f t="shared" si="4"/>
        <v>0</v>
      </c>
      <c r="P61" s="11">
        <f>'Cardio App'!$G$2*ROUNDDOWN(M61,0)</f>
        <v>0</v>
      </c>
      <c r="Q61" s="33">
        <f t="shared" si="5"/>
        <v>0</v>
      </c>
    </row>
    <row r="62" spans="1:17" ht="15.75" customHeight="1">
      <c r="A62" s="29">
        <f t="shared" si="6"/>
        <v>84</v>
      </c>
      <c r="B62" s="11">
        <f>'Policies in force'!I63</f>
        <v>0</v>
      </c>
      <c r="C62" s="11">
        <f>IF(AND(15&lt;A62,A62&lt;=25),'Cardio App'!$C$2,IF(AND(25&lt;A62,A62&lt;=65),'Cardio App'!$C$3,'Cardio App'!$C$7))</f>
        <v>0.45</v>
      </c>
      <c r="D62" s="11">
        <f t="shared" si="0"/>
        <v>0</v>
      </c>
      <c r="E62" s="11">
        <f>IF(AND(15&lt;A62,A62&lt;=25),'Cardio App'!$F$2,IF(AND(25&lt;A62,A62&lt;=45),'Cardio App'!$F$3,IF(AND(45&lt;A62,A62&lt;=65),'Cardio App'!$F$5,'Cardio App'!$F$7)))</f>
        <v>1710</v>
      </c>
      <c r="F62" s="11">
        <f t="shared" si="1"/>
        <v>0</v>
      </c>
      <c r="G62" s="11">
        <f>'Cardio App'!$G$2*ROUNDDOWN(D62,0)</f>
        <v>0</v>
      </c>
      <c r="H62" s="33">
        <f t="shared" si="2"/>
        <v>0</v>
      </c>
      <c r="J62" s="29">
        <f t="shared" si="7"/>
        <v>84</v>
      </c>
      <c r="K62" s="11">
        <f>'Policies in force'!J63</f>
        <v>0</v>
      </c>
      <c r="L62" s="11">
        <f>IF(AND(15&lt;J62,J62&lt;=25),'Cardio App'!$C$2,IF(AND(25&lt;J62,J62&lt;=65),'Cardio App'!$C$3,'Cardio App'!$C$7))</f>
        <v>0.45</v>
      </c>
      <c r="M62" s="11">
        <f t="shared" si="3"/>
        <v>0</v>
      </c>
      <c r="N62" s="11">
        <f>IF(AND(15&lt;J62,J62&lt;=25),'Cardio App'!$F$2,IF(AND(25&lt;J62,J62&lt;=45),'Cardio App'!$F$3,IF(AND(45&lt;J62,J62&lt;=65),'Cardio App'!$F$5,'Cardio App'!$F$7)))</f>
        <v>1710</v>
      </c>
      <c r="O62" s="11">
        <f t="shared" si="4"/>
        <v>0</v>
      </c>
      <c r="P62" s="11">
        <f>'Cardio App'!$G$2*ROUNDDOWN(M62,0)</f>
        <v>0</v>
      </c>
      <c r="Q62" s="33">
        <f t="shared" si="5"/>
        <v>0</v>
      </c>
    </row>
    <row r="63" spans="1:17" ht="15.75" customHeight="1">
      <c r="A63" s="29">
        <f t="shared" si="6"/>
        <v>85</v>
      </c>
      <c r="B63" s="11">
        <f>'Policies in force'!I64</f>
        <v>0</v>
      </c>
      <c r="C63" s="11">
        <f>IF(AND(15&lt;A63,A63&lt;=25),'Cardio App'!$C$2,IF(AND(25&lt;A63,A63&lt;=65),'Cardio App'!$C$3,'Cardio App'!$C$7))</f>
        <v>0.45</v>
      </c>
      <c r="D63" s="11">
        <f t="shared" si="0"/>
        <v>0</v>
      </c>
      <c r="E63" s="11">
        <f>IF(AND(15&lt;A63,A63&lt;=25),'Cardio App'!$F$2,IF(AND(25&lt;A63,A63&lt;=45),'Cardio App'!$F$3,IF(AND(45&lt;A63,A63&lt;=65),'Cardio App'!$F$5,'Cardio App'!$F$7)))</f>
        <v>1710</v>
      </c>
      <c r="F63" s="11">
        <f t="shared" si="1"/>
        <v>0</v>
      </c>
      <c r="G63" s="11">
        <f>'Cardio App'!$G$2*ROUNDDOWN(D63,0)</f>
        <v>0</v>
      </c>
      <c r="H63" s="33">
        <f t="shared" si="2"/>
        <v>0</v>
      </c>
      <c r="J63" s="29">
        <f t="shared" si="7"/>
        <v>85</v>
      </c>
      <c r="K63" s="11">
        <f>'Policies in force'!J64</f>
        <v>0</v>
      </c>
      <c r="L63" s="11">
        <f>IF(AND(15&lt;J63,J63&lt;=25),'Cardio App'!$C$2,IF(AND(25&lt;J63,J63&lt;=65),'Cardio App'!$C$3,'Cardio App'!$C$7))</f>
        <v>0.45</v>
      </c>
      <c r="M63" s="11">
        <f t="shared" si="3"/>
        <v>0</v>
      </c>
      <c r="N63" s="11">
        <f>IF(AND(15&lt;J63,J63&lt;=25),'Cardio App'!$F$2,IF(AND(25&lt;J63,J63&lt;=45),'Cardio App'!$F$3,IF(AND(45&lt;J63,J63&lt;=65),'Cardio App'!$F$5,'Cardio App'!$F$7)))</f>
        <v>1710</v>
      </c>
      <c r="O63" s="11">
        <f t="shared" si="4"/>
        <v>0</v>
      </c>
      <c r="P63" s="11">
        <f>'Cardio App'!$G$2*ROUNDDOWN(M63,0)</f>
        <v>0</v>
      </c>
      <c r="Q63" s="33">
        <f t="shared" si="5"/>
        <v>0</v>
      </c>
    </row>
    <row r="64" spans="1:17" ht="15.75" customHeight="1">
      <c r="A64" s="29">
        <f t="shared" si="6"/>
        <v>86</v>
      </c>
      <c r="B64" s="11">
        <f>'Policies in force'!I65</f>
        <v>0</v>
      </c>
      <c r="C64" s="11">
        <f>IF(AND(15&lt;A64,A64&lt;=25),'Cardio App'!$C$2,IF(AND(25&lt;A64,A64&lt;=65),'Cardio App'!$C$3,'Cardio App'!$C$7))</f>
        <v>0.45</v>
      </c>
      <c r="D64" s="11">
        <f t="shared" si="0"/>
        <v>0</v>
      </c>
      <c r="E64" s="11">
        <f>IF(AND(15&lt;A64,A64&lt;=25),'Cardio App'!$F$2,IF(AND(25&lt;A64,A64&lt;=45),'Cardio App'!$F$3,IF(AND(45&lt;A64,A64&lt;=65),'Cardio App'!$F$5,'Cardio App'!$F$7)))</f>
        <v>1710</v>
      </c>
      <c r="F64" s="11">
        <f t="shared" si="1"/>
        <v>0</v>
      </c>
      <c r="G64" s="11">
        <f>'Cardio App'!$G$2*ROUNDDOWN(D64,0)</f>
        <v>0</v>
      </c>
      <c r="H64" s="33">
        <f t="shared" si="2"/>
        <v>0</v>
      </c>
      <c r="J64" s="29">
        <f t="shared" si="7"/>
        <v>86</v>
      </c>
      <c r="K64" s="11">
        <f>'Policies in force'!J65</f>
        <v>0</v>
      </c>
      <c r="L64" s="11">
        <f>IF(AND(15&lt;J64,J64&lt;=25),'Cardio App'!$C$2,IF(AND(25&lt;J64,J64&lt;=65),'Cardio App'!$C$3,'Cardio App'!$C$7))</f>
        <v>0.45</v>
      </c>
      <c r="M64" s="11">
        <f t="shared" si="3"/>
        <v>0</v>
      </c>
      <c r="N64" s="11">
        <f>IF(AND(15&lt;J64,J64&lt;=25),'Cardio App'!$F$2,IF(AND(25&lt;J64,J64&lt;=45),'Cardio App'!$F$3,IF(AND(45&lt;J64,J64&lt;=65),'Cardio App'!$F$5,'Cardio App'!$F$7)))</f>
        <v>1710</v>
      </c>
      <c r="O64" s="11">
        <f t="shared" si="4"/>
        <v>0</v>
      </c>
      <c r="P64" s="11">
        <f>'Cardio App'!$G$2*ROUNDDOWN(M64,0)</f>
        <v>0</v>
      </c>
      <c r="Q64" s="33">
        <f t="shared" si="5"/>
        <v>0</v>
      </c>
    </row>
    <row r="65" spans="1:17" ht="15.75" customHeight="1">
      <c r="A65" s="29">
        <f t="shared" si="6"/>
        <v>87</v>
      </c>
      <c r="B65" s="11">
        <f>'Policies in force'!I66</f>
        <v>0</v>
      </c>
      <c r="C65" s="11">
        <f>IF(AND(15&lt;A65,A65&lt;=25),'Cardio App'!$C$2,IF(AND(25&lt;A65,A65&lt;=65),'Cardio App'!$C$3,'Cardio App'!$C$7))</f>
        <v>0.45</v>
      </c>
      <c r="D65" s="11">
        <f t="shared" si="0"/>
        <v>0</v>
      </c>
      <c r="E65" s="11">
        <f>IF(AND(15&lt;A65,A65&lt;=25),'Cardio App'!$F$2,IF(AND(25&lt;A65,A65&lt;=45),'Cardio App'!$F$3,IF(AND(45&lt;A65,A65&lt;=65),'Cardio App'!$F$5,'Cardio App'!$F$7)))</f>
        <v>1710</v>
      </c>
      <c r="F65" s="11">
        <f t="shared" si="1"/>
        <v>0</v>
      </c>
      <c r="G65" s="11">
        <f>'Cardio App'!$G$2*ROUNDDOWN(D65,0)</f>
        <v>0</v>
      </c>
      <c r="H65" s="33">
        <f t="shared" si="2"/>
        <v>0</v>
      </c>
      <c r="J65" s="29">
        <f t="shared" si="7"/>
        <v>87</v>
      </c>
      <c r="K65" s="11">
        <f>'Policies in force'!J66</f>
        <v>0</v>
      </c>
      <c r="L65" s="11">
        <f>IF(AND(15&lt;J65,J65&lt;=25),'Cardio App'!$C$2,IF(AND(25&lt;J65,J65&lt;=65),'Cardio App'!$C$3,'Cardio App'!$C$7))</f>
        <v>0.45</v>
      </c>
      <c r="M65" s="11">
        <f t="shared" si="3"/>
        <v>0</v>
      </c>
      <c r="N65" s="11">
        <f>IF(AND(15&lt;J65,J65&lt;=25),'Cardio App'!$F$2,IF(AND(25&lt;J65,J65&lt;=45),'Cardio App'!$F$3,IF(AND(45&lt;J65,J65&lt;=65),'Cardio App'!$F$5,'Cardio App'!$F$7)))</f>
        <v>1710</v>
      </c>
      <c r="O65" s="11">
        <f t="shared" si="4"/>
        <v>0</v>
      </c>
      <c r="P65" s="11">
        <f>'Cardio App'!$G$2*ROUNDDOWN(M65,0)</f>
        <v>0</v>
      </c>
      <c r="Q65" s="33">
        <f t="shared" si="5"/>
        <v>0</v>
      </c>
    </row>
    <row r="66" spans="1:17" ht="15.75" customHeight="1">
      <c r="A66" s="29">
        <f t="shared" si="6"/>
        <v>88</v>
      </c>
      <c r="B66" s="11">
        <f>'Policies in force'!I67</f>
        <v>0</v>
      </c>
      <c r="C66" s="11">
        <f>IF(AND(15&lt;A66,A66&lt;=25),'Cardio App'!$C$2,IF(AND(25&lt;A66,A66&lt;=65),'Cardio App'!$C$3,'Cardio App'!$C$7))</f>
        <v>0.45</v>
      </c>
      <c r="D66" s="11">
        <f t="shared" si="0"/>
        <v>0</v>
      </c>
      <c r="E66" s="11">
        <f>IF(AND(15&lt;A66,A66&lt;=25),'Cardio App'!$F$2,IF(AND(25&lt;A66,A66&lt;=45),'Cardio App'!$F$3,IF(AND(45&lt;A66,A66&lt;=65),'Cardio App'!$F$5,'Cardio App'!$F$7)))</f>
        <v>1710</v>
      </c>
      <c r="F66" s="11">
        <f t="shared" si="1"/>
        <v>0</v>
      </c>
      <c r="G66" s="11">
        <f>'Cardio App'!$G$2*ROUNDDOWN(D66,0)</f>
        <v>0</v>
      </c>
      <c r="H66" s="33">
        <f t="shared" si="2"/>
        <v>0</v>
      </c>
      <c r="J66" s="29">
        <f t="shared" si="7"/>
        <v>88</v>
      </c>
      <c r="K66" s="11">
        <f>'Policies in force'!J67</f>
        <v>0</v>
      </c>
      <c r="L66" s="11">
        <f>IF(AND(15&lt;J66,J66&lt;=25),'Cardio App'!$C$2,IF(AND(25&lt;J66,J66&lt;=65),'Cardio App'!$C$3,'Cardio App'!$C$7))</f>
        <v>0.45</v>
      </c>
      <c r="M66" s="11">
        <f t="shared" si="3"/>
        <v>0</v>
      </c>
      <c r="N66" s="11">
        <f>IF(AND(15&lt;J66,J66&lt;=25),'Cardio App'!$F$2,IF(AND(25&lt;J66,J66&lt;=45),'Cardio App'!$F$3,IF(AND(45&lt;J66,J66&lt;=65),'Cardio App'!$F$5,'Cardio App'!$F$7)))</f>
        <v>1710</v>
      </c>
      <c r="O66" s="11">
        <f t="shared" si="4"/>
        <v>0</v>
      </c>
      <c r="P66" s="11">
        <f>'Cardio App'!$G$2*ROUNDDOWN(M66,0)</f>
        <v>0</v>
      </c>
      <c r="Q66" s="33">
        <f t="shared" si="5"/>
        <v>0</v>
      </c>
    </row>
    <row r="67" spans="1:17" ht="15.75" customHeight="1">
      <c r="A67" s="29">
        <f t="shared" si="6"/>
        <v>89</v>
      </c>
      <c r="B67" s="11">
        <f>'Policies in force'!I68</f>
        <v>0</v>
      </c>
      <c r="C67" s="11">
        <f>IF(AND(15&lt;A67,A67&lt;=25),'Cardio App'!$C$2,IF(AND(25&lt;A67,A67&lt;=65),'Cardio App'!$C$3,'Cardio App'!$C$7))</f>
        <v>0.45</v>
      </c>
      <c r="D67" s="11">
        <f t="shared" si="0"/>
        <v>0</v>
      </c>
      <c r="E67" s="11">
        <f>IF(AND(15&lt;A67,A67&lt;=25),'Cardio App'!$F$2,IF(AND(25&lt;A67,A67&lt;=45),'Cardio App'!$F$3,IF(AND(45&lt;A67,A67&lt;=65),'Cardio App'!$F$5,'Cardio App'!$F$7)))</f>
        <v>1710</v>
      </c>
      <c r="F67" s="11">
        <f t="shared" si="1"/>
        <v>0</v>
      </c>
      <c r="G67" s="11">
        <f>'Cardio App'!$G$2*ROUNDDOWN(D67,0)</f>
        <v>0</v>
      </c>
      <c r="H67" s="33">
        <f t="shared" si="2"/>
        <v>0</v>
      </c>
      <c r="J67" s="29">
        <f t="shared" si="7"/>
        <v>89</v>
      </c>
      <c r="K67" s="11">
        <f>'Policies in force'!J68</f>
        <v>0</v>
      </c>
      <c r="L67" s="11">
        <f>IF(AND(15&lt;J67,J67&lt;=25),'Cardio App'!$C$2,IF(AND(25&lt;J67,J67&lt;=65),'Cardio App'!$C$3,'Cardio App'!$C$7))</f>
        <v>0.45</v>
      </c>
      <c r="M67" s="11">
        <f t="shared" si="3"/>
        <v>0</v>
      </c>
      <c r="N67" s="11">
        <f>IF(AND(15&lt;J67,J67&lt;=25),'Cardio App'!$F$2,IF(AND(25&lt;J67,J67&lt;=45),'Cardio App'!$F$3,IF(AND(45&lt;J67,J67&lt;=65),'Cardio App'!$F$5,'Cardio App'!$F$7)))</f>
        <v>1710</v>
      </c>
      <c r="O67" s="11">
        <f t="shared" si="4"/>
        <v>0</v>
      </c>
      <c r="P67" s="11">
        <f>'Cardio App'!$G$2*ROUNDDOWN(M67,0)</f>
        <v>0</v>
      </c>
      <c r="Q67" s="33">
        <f t="shared" si="5"/>
        <v>0</v>
      </c>
    </row>
    <row r="68" spans="1:17" ht="15.75" customHeight="1">
      <c r="A68" s="29">
        <f t="shared" si="6"/>
        <v>90</v>
      </c>
      <c r="B68" s="11">
        <f>'Policies in force'!I69</f>
        <v>0</v>
      </c>
      <c r="C68" s="11">
        <f>IF(AND(15&lt;A68,A68&lt;=25),'Cardio App'!$C$2,IF(AND(25&lt;A68,A68&lt;=65),'Cardio App'!$C$3,'Cardio App'!$C$7))</f>
        <v>0.45</v>
      </c>
      <c r="D68" s="11">
        <f t="shared" si="0"/>
        <v>0</v>
      </c>
      <c r="E68" s="11">
        <f>IF(AND(15&lt;A68,A68&lt;=25),'Cardio App'!$F$2,IF(AND(25&lt;A68,A68&lt;=45),'Cardio App'!$F$3,IF(AND(45&lt;A68,A68&lt;=65),'Cardio App'!$F$5,'Cardio App'!$F$7)))</f>
        <v>1710</v>
      </c>
      <c r="F68" s="11">
        <f t="shared" si="1"/>
        <v>0</v>
      </c>
      <c r="G68" s="11">
        <f>'Cardio App'!$G$2*ROUNDDOWN(D68,0)</f>
        <v>0</v>
      </c>
      <c r="H68" s="33">
        <f t="shared" si="2"/>
        <v>0</v>
      </c>
      <c r="J68" s="29">
        <f t="shared" si="7"/>
        <v>90</v>
      </c>
      <c r="K68" s="11">
        <f>'Policies in force'!J69</f>
        <v>0</v>
      </c>
      <c r="L68" s="11">
        <f>IF(AND(15&lt;J68,J68&lt;=25),'Cardio App'!$C$2,IF(AND(25&lt;J68,J68&lt;=65),'Cardio App'!$C$3,'Cardio App'!$C$7))</f>
        <v>0.45</v>
      </c>
      <c r="M68" s="11">
        <f t="shared" si="3"/>
        <v>0</v>
      </c>
      <c r="N68" s="11">
        <f>IF(AND(15&lt;J68,J68&lt;=25),'Cardio App'!$F$2,IF(AND(25&lt;J68,J68&lt;=45),'Cardio App'!$F$3,IF(AND(45&lt;J68,J68&lt;=65),'Cardio App'!$F$5,'Cardio App'!$F$7)))</f>
        <v>1710</v>
      </c>
      <c r="O68" s="11">
        <f t="shared" si="4"/>
        <v>0</v>
      </c>
      <c r="P68" s="11">
        <f>'Cardio App'!$G$2*ROUNDDOWN(M68,0)</f>
        <v>0</v>
      </c>
      <c r="Q68" s="33">
        <f t="shared" si="5"/>
        <v>0</v>
      </c>
    </row>
    <row r="69" spans="1:17" ht="15.75" customHeight="1">
      <c r="A69" s="29">
        <f t="shared" si="6"/>
        <v>91</v>
      </c>
      <c r="B69" s="11">
        <f>'Policies in force'!I70</f>
        <v>0</v>
      </c>
      <c r="C69" s="11">
        <f>IF(AND(15&lt;A69,A69&lt;=25),'Cardio App'!$C$2,IF(AND(25&lt;A69,A69&lt;=65),'Cardio App'!$C$3,'Cardio App'!$C$7))</f>
        <v>0.45</v>
      </c>
      <c r="D69" s="11">
        <f t="shared" si="0"/>
        <v>0</v>
      </c>
      <c r="E69" s="11">
        <f>IF(AND(15&lt;A69,A69&lt;=25),'Cardio App'!$F$2,IF(AND(25&lt;A69,A69&lt;=45),'Cardio App'!$F$3,IF(AND(45&lt;A69,A69&lt;=65),'Cardio App'!$F$5,'Cardio App'!$F$7)))</f>
        <v>1710</v>
      </c>
      <c r="F69" s="11">
        <f t="shared" si="1"/>
        <v>0</v>
      </c>
      <c r="G69" s="11">
        <f>'Cardio App'!$G$2*ROUNDDOWN(D69,0)</f>
        <v>0</v>
      </c>
      <c r="H69" s="33">
        <f t="shared" si="2"/>
        <v>0</v>
      </c>
      <c r="J69" s="29">
        <f t="shared" si="7"/>
        <v>91</v>
      </c>
      <c r="K69" s="11">
        <f>'Policies in force'!J70</f>
        <v>0</v>
      </c>
      <c r="L69" s="11">
        <f>IF(AND(15&lt;J69,J69&lt;=25),'Cardio App'!$C$2,IF(AND(25&lt;J69,J69&lt;=65),'Cardio App'!$C$3,'Cardio App'!$C$7))</f>
        <v>0.45</v>
      </c>
      <c r="M69" s="11">
        <f t="shared" si="3"/>
        <v>0</v>
      </c>
      <c r="N69" s="11">
        <f>IF(AND(15&lt;J69,J69&lt;=25),'Cardio App'!$F$2,IF(AND(25&lt;J69,J69&lt;=45),'Cardio App'!$F$3,IF(AND(45&lt;J69,J69&lt;=65),'Cardio App'!$F$5,'Cardio App'!$F$7)))</f>
        <v>1710</v>
      </c>
      <c r="O69" s="11">
        <f t="shared" si="4"/>
        <v>0</v>
      </c>
      <c r="P69" s="11">
        <f>'Cardio App'!$G$2*ROUNDDOWN(M69,0)</f>
        <v>0</v>
      </c>
      <c r="Q69" s="33">
        <f t="shared" si="5"/>
        <v>0</v>
      </c>
    </row>
    <row r="70" spans="1:17" ht="15.75" customHeight="1">
      <c r="A70" s="29">
        <f t="shared" si="6"/>
        <v>92</v>
      </c>
      <c r="B70" s="11">
        <f>'Policies in force'!I71</f>
        <v>0</v>
      </c>
      <c r="C70" s="11">
        <f>IF(AND(15&lt;A70,A70&lt;=25),'Cardio App'!$C$2,IF(AND(25&lt;A70,A70&lt;=65),'Cardio App'!$C$3,'Cardio App'!$C$7))</f>
        <v>0.45</v>
      </c>
      <c r="D70" s="11">
        <f t="shared" si="0"/>
        <v>0</v>
      </c>
      <c r="E70" s="11">
        <f>IF(AND(15&lt;A70,A70&lt;=25),'Cardio App'!$F$2,IF(AND(25&lt;A70,A70&lt;=45),'Cardio App'!$F$3,IF(AND(45&lt;A70,A70&lt;=65),'Cardio App'!$F$5,'Cardio App'!$F$7)))</f>
        <v>1710</v>
      </c>
      <c r="F70" s="11">
        <f t="shared" si="1"/>
        <v>0</v>
      </c>
      <c r="G70" s="11">
        <f>'Cardio App'!$G$2*ROUNDDOWN(D70,0)</f>
        <v>0</v>
      </c>
      <c r="H70" s="33">
        <f t="shared" si="2"/>
        <v>0</v>
      </c>
      <c r="J70" s="29">
        <f t="shared" si="7"/>
        <v>92</v>
      </c>
      <c r="K70" s="11">
        <f>'Policies in force'!J71</f>
        <v>0</v>
      </c>
      <c r="L70" s="11">
        <f>IF(AND(15&lt;J70,J70&lt;=25),'Cardio App'!$C$2,IF(AND(25&lt;J70,J70&lt;=65),'Cardio App'!$C$3,'Cardio App'!$C$7))</f>
        <v>0.45</v>
      </c>
      <c r="M70" s="11">
        <f t="shared" si="3"/>
        <v>0</v>
      </c>
      <c r="N70" s="11">
        <f>IF(AND(15&lt;J70,J70&lt;=25),'Cardio App'!$F$2,IF(AND(25&lt;J70,J70&lt;=45),'Cardio App'!$F$3,IF(AND(45&lt;J70,J70&lt;=65),'Cardio App'!$F$5,'Cardio App'!$F$7)))</f>
        <v>1710</v>
      </c>
      <c r="O70" s="11">
        <f t="shared" si="4"/>
        <v>0</v>
      </c>
      <c r="P70" s="11">
        <f>'Cardio App'!$G$2*ROUNDDOWN(M70,0)</f>
        <v>0</v>
      </c>
      <c r="Q70" s="33">
        <f t="shared" si="5"/>
        <v>0</v>
      </c>
    </row>
    <row r="71" spans="1:17" ht="15.75" customHeight="1">
      <c r="A71" s="29">
        <f t="shared" si="6"/>
        <v>93</v>
      </c>
      <c r="B71" s="11">
        <f>'Policies in force'!I72</f>
        <v>0</v>
      </c>
      <c r="C71" s="11">
        <f>IF(AND(15&lt;A71,A71&lt;=25),'Cardio App'!$C$2,IF(AND(25&lt;A71,A71&lt;=65),'Cardio App'!$C$3,'Cardio App'!$C$7))</f>
        <v>0.45</v>
      </c>
      <c r="D71" s="11">
        <f t="shared" si="0"/>
        <v>0</v>
      </c>
      <c r="E71" s="11">
        <f>IF(AND(15&lt;A71,A71&lt;=25),'Cardio App'!$F$2,IF(AND(25&lt;A71,A71&lt;=45),'Cardio App'!$F$3,IF(AND(45&lt;A71,A71&lt;=65),'Cardio App'!$F$5,'Cardio App'!$F$7)))</f>
        <v>1710</v>
      </c>
      <c r="F71" s="11">
        <f t="shared" si="1"/>
        <v>0</v>
      </c>
      <c r="G71" s="11">
        <f>'Cardio App'!$G$2*ROUNDDOWN(D71,0)</f>
        <v>0</v>
      </c>
      <c r="H71" s="33">
        <f t="shared" si="2"/>
        <v>0</v>
      </c>
      <c r="J71" s="29">
        <f t="shared" si="7"/>
        <v>93</v>
      </c>
      <c r="K71" s="11">
        <f>'Policies in force'!J72</f>
        <v>0</v>
      </c>
      <c r="L71" s="11">
        <f>IF(AND(15&lt;J71,J71&lt;=25),'Cardio App'!$C$2,IF(AND(25&lt;J71,J71&lt;=65),'Cardio App'!$C$3,'Cardio App'!$C$7))</f>
        <v>0.45</v>
      </c>
      <c r="M71" s="11">
        <f t="shared" si="3"/>
        <v>0</v>
      </c>
      <c r="N71" s="11">
        <f>IF(AND(15&lt;J71,J71&lt;=25),'Cardio App'!$F$2,IF(AND(25&lt;J71,J71&lt;=45),'Cardio App'!$F$3,IF(AND(45&lt;J71,J71&lt;=65),'Cardio App'!$F$5,'Cardio App'!$F$7)))</f>
        <v>1710</v>
      </c>
      <c r="O71" s="11">
        <f t="shared" si="4"/>
        <v>0</v>
      </c>
      <c r="P71" s="11">
        <f>'Cardio App'!$G$2*ROUNDDOWN(M71,0)</f>
        <v>0</v>
      </c>
      <c r="Q71" s="33">
        <f t="shared" si="5"/>
        <v>0</v>
      </c>
    </row>
    <row r="72" spans="1:17" ht="15.75" customHeight="1">
      <c r="A72" s="29">
        <f t="shared" si="6"/>
        <v>94</v>
      </c>
      <c r="B72" s="11">
        <f>'Policies in force'!I73</f>
        <v>0</v>
      </c>
      <c r="C72" s="11">
        <f>IF(AND(15&lt;A72,A72&lt;=25),'Cardio App'!$C$2,IF(AND(25&lt;A72,A72&lt;=65),'Cardio App'!$C$3,'Cardio App'!$C$7))</f>
        <v>0.45</v>
      </c>
      <c r="D72" s="11">
        <f t="shared" si="0"/>
        <v>0</v>
      </c>
      <c r="E72" s="11">
        <f>IF(AND(15&lt;A72,A72&lt;=25),'Cardio App'!$F$2,IF(AND(25&lt;A72,A72&lt;=45),'Cardio App'!$F$3,IF(AND(45&lt;A72,A72&lt;=65),'Cardio App'!$F$5,'Cardio App'!$F$7)))</f>
        <v>1710</v>
      </c>
      <c r="F72" s="11">
        <f t="shared" si="1"/>
        <v>0</v>
      </c>
      <c r="G72" s="11">
        <f>'Cardio App'!$G$2*ROUNDDOWN(D72,0)</f>
        <v>0</v>
      </c>
      <c r="H72" s="33">
        <f t="shared" si="2"/>
        <v>0</v>
      </c>
      <c r="J72" s="29">
        <f t="shared" si="7"/>
        <v>94</v>
      </c>
      <c r="K72" s="11">
        <f>'Policies in force'!J73</f>
        <v>0</v>
      </c>
      <c r="L72" s="11">
        <f>IF(AND(15&lt;J72,J72&lt;=25),'Cardio App'!$C$2,IF(AND(25&lt;J72,J72&lt;=65),'Cardio App'!$C$3,'Cardio App'!$C$7))</f>
        <v>0.45</v>
      </c>
      <c r="M72" s="11">
        <f t="shared" si="3"/>
        <v>0</v>
      </c>
      <c r="N72" s="11">
        <f>IF(AND(15&lt;J72,J72&lt;=25),'Cardio App'!$F$2,IF(AND(25&lt;J72,J72&lt;=45),'Cardio App'!$F$3,IF(AND(45&lt;J72,J72&lt;=65),'Cardio App'!$F$5,'Cardio App'!$F$7)))</f>
        <v>1710</v>
      </c>
      <c r="O72" s="11">
        <f t="shared" si="4"/>
        <v>0</v>
      </c>
      <c r="P72" s="11">
        <f>'Cardio App'!$G$2*ROUNDDOWN(M72,0)</f>
        <v>0</v>
      </c>
      <c r="Q72" s="33">
        <f t="shared" si="5"/>
        <v>0</v>
      </c>
    </row>
    <row r="73" spans="1:17" ht="15.75" customHeight="1">
      <c r="A73" s="29">
        <f t="shared" si="6"/>
        <v>95</v>
      </c>
      <c r="B73" s="11">
        <f>'Policies in force'!I74</f>
        <v>0</v>
      </c>
      <c r="C73" s="11">
        <f>IF(AND(15&lt;A73,A73&lt;=25),'Cardio App'!$C$2,IF(AND(25&lt;A73,A73&lt;=65),'Cardio App'!$C$3,'Cardio App'!$C$7))</f>
        <v>0.45</v>
      </c>
      <c r="D73" s="11">
        <f t="shared" si="0"/>
        <v>0</v>
      </c>
      <c r="E73" s="11">
        <f>IF(AND(15&lt;A73,A73&lt;=25),'Cardio App'!$F$2,IF(AND(25&lt;A73,A73&lt;=45),'Cardio App'!$F$3,IF(AND(45&lt;A73,A73&lt;=65),'Cardio App'!$F$5,'Cardio App'!$F$7)))</f>
        <v>1710</v>
      </c>
      <c r="F73" s="11">
        <f t="shared" si="1"/>
        <v>0</v>
      </c>
      <c r="G73" s="11">
        <f>'Cardio App'!$G$2*ROUNDDOWN(D73,0)</f>
        <v>0</v>
      </c>
      <c r="H73" s="33">
        <f t="shared" si="2"/>
        <v>0</v>
      </c>
      <c r="J73" s="29">
        <f t="shared" si="7"/>
        <v>95</v>
      </c>
      <c r="K73" s="11">
        <f>'Policies in force'!J74</f>
        <v>0</v>
      </c>
      <c r="L73" s="11">
        <f>IF(AND(15&lt;J73,J73&lt;=25),'Cardio App'!$C$2,IF(AND(25&lt;J73,J73&lt;=65),'Cardio App'!$C$3,'Cardio App'!$C$7))</f>
        <v>0.45</v>
      </c>
      <c r="M73" s="11">
        <f t="shared" si="3"/>
        <v>0</v>
      </c>
      <c r="N73" s="11">
        <f>IF(AND(15&lt;J73,J73&lt;=25),'Cardio App'!$F$2,IF(AND(25&lt;J73,J73&lt;=45),'Cardio App'!$F$3,IF(AND(45&lt;J73,J73&lt;=65),'Cardio App'!$F$5,'Cardio App'!$F$7)))</f>
        <v>1710</v>
      </c>
      <c r="O73" s="11">
        <f t="shared" si="4"/>
        <v>0</v>
      </c>
      <c r="P73" s="11">
        <f>'Cardio App'!$G$2*ROUNDDOWN(M73,0)</f>
        <v>0</v>
      </c>
      <c r="Q73" s="33">
        <f t="shared" si="5"/>
        <v>0</v>
      </c>
    </row>
    <row r="74" spans="1:17" ht="15.75" customHeight="1"/>
    <row r="75" spans="1:17" ht="15.75" customHeight="1"/>
    <row r="76" spans="1:17" ht="15.75" customHeight="1"/>
    <row r="77" spans="1:17" ht="15.75" customHeight="1"/>
    <row r="78" spans="1:17" ht="15.75" customHeight="1"/>
    <row r="79" spans="1:17" ht="15.75" customHeight="1"/>
    <row r="80" spans="1:1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J1:Q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88"/>
  <sheetViews>
    <sheetView workbookViewId="0"/>
  </sheetViews>
  <sheetFormatPr baseColWidth="10" defaultColWidth="11.1640625" defaultRowHeight="15" customHeight="1"/>
  <cols>
    <col min="1" max="1" width="10.5" customWidth="1"/>
    <col min="2" max="2" width="25.33203125" hidden="1" customWidth="1"/>
    <col min="3" max="3" width="21.6640625" customWidth="1"/>
    <col min="4" max="4" width="21.6640625" hidden="1" customWidth="1"/>
    <col min="5" max="5" width="27.6640625" customWidth="1"/>
    <col min="6" max="6" width="13.6640625" customWidth="1"/>
    <col min="7" max="7" width="13.1640625" customWidth="1"/>
    <col min="8" max="26" width="10.5" customWidth="1"/>
  </cols>
  <sheetData>
    <row r="1" spans="1:8" ht="15.75" customHeight="1">
      <c r="A1" s="26" t="s">
        <v>11</v>
      </c>
      <c r="B1" s="26" t="s">
        <v>12</v>
      </c>
      <c r="C1" s="26" t="s">
        <v>13</v>
      </c>
      <c r="D1" s="26" t="s">
        <v>14</v>
      </c>
      <c r="E1" s="26" t="s">
        <v>15</v>
      </c>
      <c r="F1" s="26" t="s">
        <v>16</v>
      </c>
      <c r="G1" s="26" t="s">
        <v>17</v>
      </c>
      <c r="H1" s="26" t="s">
        <v>18</v>
      </c>
    </row>
    <row r="2" spans="1:8" ht="15.75" customHeight="1">
      <c r="A2" s="27">
        <v>20</v>
      </c>
      <c r="B2" s="27">
        <f>SUM('Policies in force'!D210:D215)</f>
        <v>0</v>
      </c>
      <c r="C2" s="27">
        <v>0.2</v>
      </c>
      <c r="D2" s="27">
        <f t="shared" ref="D2:D9" si="0">B2*C2</f>
        <v>0</v>
      </c>
      <c r="E2" s="27">
        <v>0.14699999999999999</v>
      </c>
      <c r="F2" s="27">
        <v>1250</v>
      </c>
      <c r="G2" s="27">
        <v>70</v>
      </c>
      <c r="H2" s="27">
        <f t="shared" ref="H2:H9" si="1">G2+F2</f>
        <v>1320</v>
      </c>
    </row>
    <row r="3" spans="1:8" ht="15.75" customHeight="1">
      <c r="A3" s="27">
        <v>30</v>
      </c>
      <c r="B3" s="27">
        <f>SUM('Policies in force'!D182:D209)</f>
        <v>0</v>
      </c>
      <c r="C3" s="27">
        <v>0.5</v>
      </c>
      <c r="D3" s="27">
        <f t="shared" si="0"/>
        <v>0</v>
      </c>
      <c r="E3" s="27">
        <v>0.27100000000000002</v>
      </c>
      <c r="F3" s="27">
        <v>2350</v>
      </c>
      <c r="G3" s="27">
        <v>70</v>
      </c>
      <c r="H3" s="27">
        <f t="shared" si="1"/>
        <v>2420</v>
      </c>
    </row>
    <row r="4" spans="1:8" ht="15.75" customHeight="1">
      <c r="A4" s="27">
        <v>40</v>
      </c>
      <c r="B4" s="27">
        <f>SUM('Policies in force'!D142:D181)</f>
        <v>2266</v>
      </c>
      <c r="C4" s="27">
        <v>0.5</v>
      </c>
      <c r="D4" s="27">
        <f t="shared" si="0"/>
        <v>1133</v>
      </c>
      <c r="E4" s="27">
        <v>0.27100000000000002</v>
      </c>
      <c r="F4" s="27">
        <v>2350</v>
      </c>
      <c r="G4" s="27">
        <v>70</v>
      </c>
      <c r="H4" s="27">
        <f t="shared" si="1"/>
        <v>2420</v>
      </c>
    </row>
    <row r="5" spans="1:8" ht="15.75" customHeight="1">
      <c r="A5" s="27">
        <v>50</v>
      </c>
      <c r="B5" s="27">
        <f>SUM('Policies in force'!D108:D141)+SUM('Policies in force'!C72:C77)</f>
        <v>14096</v>
      </c>
      <c r="C5" s="27">
        <v>0.6</v>
      </c>
      <c r="D5" s="27">
        <f t="shared" si="0"/>
        <v>8457.6</v>
      </c>
      <c r="E5" s="27">
        <v>0.155</v>
      </c>
      <c r="F5" s="27">
        <v>3975</v>
      </c>
      <c r="G5" s="27">
        <v>70</v>
      </c>
      <c r="H5" s="27">
        <f t="shared" si="1"/>
        <v>4045</v>
      </c>
    </row>
    <row r="6" spans="1:8" ht="15.75" customHeight="1">
      <c r="A6" s="27">
        <v>60</v>
      </c>
      <c r="B6" s="27">
        <f>SUM('Policies in force'!D88:D107)+SUM('Policies in force'!D52:D71)</f>
        <v>14159</v>
      </c>
      <c r="C6" s="27">
        <v>0.6</v>
      </c>
      <c r="D6" s="27">
        <f t="shared" si="0"/>
        <v>8495.4</v>
      </c>
      <c r="E6" s="27">
        <v>0.155</v>
      </c>
      <c r="F6" s="27">
        <v>3975</v>
      </c>
      <c r="G6" s="27">
        <v>70</v>
      </c>
      <c r="H6" s="27">
        <f t="shared" si="1"/>
        <v>4045</v>
      </c>
    </row>
    <row r="7" spans="1:8" ht="15.75" customHeight="1">
      <c r="A7" s="27">
        <v>70</v>
      </c>
      <c r="B7" s="27">
        <f>SUM('Policies in force'!D78:D87)+SUM('Policies in force'!C32:C51)</f>
        <v>5955</v>
      </c>
      <c r="C7" s="27">
        <v>0.7</v>
      </c>
      <c r="D7" s="27">
        <f t="shared" si="0"/>
        <v>4168.5</v>
      </c>
      <c r="E7" s="27">
        <v>0.10100000000000001</v>
      </c>
      <c r="F7" s="27">
        <v>1600</v>
      </c>
      <c r="G7" s="27">
        <v>70</v>
      </c>
      <c r="H7" s="27">
        <f t="shared" si="1"/>
        <v>1670</v>
      </c>
    </row>
    <row r="8" spans="1:8" ht="15.75" customHeight="1">
      <c r="A8" s="27">
        <v>80</v>
      </c>
      <c r="B8" s="27">
        <f>SUM('Policies in force'!C14:C31)</f>
        <v>871</v>
      </c>
      <c r="C8" s="27">
        <v>0.7</v>
      </c>
      <c r="D8" s="27">
        <f t="shared" si="0"/>
        <v>609.69999999999993</v>
      </c>
      <c r="E8" s="27">
        <v>0.10100000000000001</v>
      </c>
      <c r="F8" s="27">
        <v>1600</v>
      </c>
      <c r="G8" s="27">
        <v>70</v>
      </c>
      <c r="H8" s="27">
        <f t="shared" si="1"/>
        <v>1670</v>
      </c>
    </row>
    <row r="9" spans="1:8" ht="15.75" customHeight="1">
      <c r="A9" s="27">
        <v>90</v>
      </c>
      <c r="B9" s="27">
        <v>0</v>
      </c>
      <c r="C9" s="27">
        <v>0.7</v>
      </c>
      <c r="D9" s="27">
        <f t="shared" si="0"/>
        <v>0</v>
      </c>
      <c r="E9" s="27">
        <v>0.10100000000000001</v>
      </c>
      <c r="F9" s="27">
        <v>1600</v>
      </c>
      <c r="G9" s="27">
        <v>70</v>
      </c>
      <c r="H9" s="27">
        <f t="shared" si="1"/>
        <v>1670</v>
      </c>
    </row>
    <row r="10" spans="1:8" ht="15.75" customHeight="1"/>
    <row r="11" spans="1:8" ht="15.75" hidden="1" customHeight="1">
      <c r="A11" s="28"/>
      <c r="B11" s="28"/>
      <c r="C11" s="28" t="s">
        <v>19</v>
      </c>
      <c r="D11" s="28">
        <f>SUMPRODUCT(D2:D9,H2:H9)</f>
        <v>79296339</v>
      </c>
    </row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00"/>
  <sheetViews>
    <sheetView workbookViewId="0"/>
  </sheetViews>
  <sheetFormatPr baseColWidth="10" defaultColWidth="11.1640625" defaultRowHeight="15" customHeight="1"/>
  <cols>
    <col min="1" max="1" width="10.5" customWidth="1"/>
    <col min="2" max="2" width="13.33203125" customWidth="1"/>
    <col min="3" max="3" width="10.5" customWidth="1"/>
    <col min="4" max="4" width="12.33203125" customWidth="1"/>
    <col min="5" max="12" width="10.5" customWidth="1"/>
    <col min="13" max="13" width="11.6640625" customWidth="1"/>
    <col min="14" max="26" width="10.5" customWidth="1"/>
  </cols>
  <sheetData>
    <row r="1" spans="1:17" ht="15.75" customHeight="1">
      <c r="A1" s="49" t="s">
        <v>0</v>
      </c>
      <c r="B1" s="44"/>
      <c r="C1" s="44"/>
      <c r="D1" s="44"/>
      <c r="E1" s="44"/>
      <c r="F1" s="44"/>
      <c r="G1" s="44"/>
      <c r="H1" s="44"/>
      <c r="I1" s="28"/>
      <c r="J1" s="50" t="s">
        <v>1</v>
      </c>
      <c r="K1" s="44"/>
      <c r="L1" s="44"/>
      <c r="M1" s="44"/>
      <c r="N1" s="44"/>
      <c r="O1" s="44"/>
      <c r="P1" s="44"/>
      <c r="Q1" s="44"/>
    </row>
    <row r="2" spans="1:17" ht="15.75" customHeight="1">
      <c r="A2" s="30" t="s">
        <v>2</v>
      </c>
      <c r="B2" s="31" t="s">
        <v>20</v>
      </c>
      <c r="C2" s="30" t="s">
        <v>13</v>
      </c>
      <c r="D2" s="31" t="s">
        <v>21</v>
      </c>
      <c r="E2" s="31" t="s">
        <v>22</v>
      </c>
      <c r="F2" s="31" t="s">
        <v>23</v>
      </c>
      <c r="G2" s="31" t="s">
        <v>24</v>
      </c>
      <c r="H2" s="31" t="s">
        <v>25</v>
      </c>
      <c r="I2" s="32"/>
      <c r="J2" s="30" t="s">
        <v>2</v>
      </c>
      <c r="K2" s="31" t="s">
        <v>20</v>
      </c>
      <c r="L2" s="30" t="s">
        <v>13</v>
      </c>
      <c r="M2" s="31" t="s">
        <v>21</v>
      </c>
      <c r="N2" s="31" t="s">
        <v>26</v>
      </c>
      <c r="O2" s="31" t="s">
        <v>23</v>
      </c>
      <c r="P2" s="31" t="s">
        <v>24</v>
      </c>
      <c r="Q2" s="31" t="s">
        <v>25</v>
      </c>
    </row>
    <row r="3" spans="1:17" ht="15.75" customHeight="1">
      <c r="A3" s="29">
        <v>25</v>
      </c>
      <c r="B3" s="11">
        <f>'Policies in force'!K4</f>
        <v>0</v>
      </c>
      <c r="C3" s="11">
        <f>IF(AND(15&lt;A3,A3&lt;=25),'Cancer prevention'!$C$2,IF(AND(25&lt;A3,A3&lt;=45),'Cancer prevention'!$C$3,IF(AND(45&lt;A3,A3&lt;=65),'Cancer prevention'!$C$5,'Cancer prevention'!$C$7)))</f>
        <v>0.2</v>
      </c>
      <c r="D3" s="11">
        <f t="shared" ref="D3:D73" si="0">C3*B3</f>
        <v>0</v>
      </c>
      <c r="E3" s="11">
        <f>IF(AND(15&lt;A3,A3&lt;=25),'Cancer prevention'!$F$2,IF(AND(25&lt;A3,A3&lt;=45),'Cancer prevention'!$F$3,IF(AND(45&lt;A3,A3&lt;=65),'Cancer prevention'!$F$5,'Cancer prevention'!$F$7)))</f>
        <v>1250</v>
      </c>
      <c r="F3" s="11">
        <f t="shared" ref="F3:F73" si="1">ROUNDDOWN(D3,0)*E3</f>
        <v>0</v>
      </c>
      <c r="G3" s="11">
        <f>'Cardio App'!$G$2*ROUNDDOWN(D3,0)</f>
        <v>0</v>
      </c>
      <c r="H3" s="33">
        <f t="shared" ref="H3:H73" si="2">G3+F3</f>
        <v>0</v>
      </c>
      <c r="J3" s="29">
        <v>25</v>
      </c>
      <c r="K3" s="11">
        <v>0</v>
      </c>
      <c r="L3" s="11">
        <f>IF(AND(15&lt;J3,J3&lt;=25),'Cancer prevention'!$C$2,IF(AND(25&lt;J3,J3&lt;=45),'Cancer prevention'!$C$3,IF(AND(45&lt;J3,J3&lt;=65),'Cancer prevention'!$C$5,'Cancer prevention'!$C$7)))</f>
        <v>0.2</v>
      </c>
      <c r="M3" s="11">
        <f t="shared" ref="M3:M73" si="3">L3*K3</f>
        <v>0</v>
      </c>
      <c r="N3" s="11">
        <f>IF(AND(15&lt;J3,J3&lt;=25),'Cancer prevention'!$F$2,IF(AND(25&lt;J3,J3&lt;=45),'Cancer prevention'!$F$3,IF(AND(45&lt;J3,J3&lt;=65),'Cancer prevention'!$F$5,'Cancer prevention'!$F$7)))</f>
        <v>1250</v>
      </c>
      <c r="O3" s="11">
        <f t="shared" ref="O3:O73" si="4">N3*ROUNDDOWN(M3,0)</f>
        <v>0</v>
      </c>
      <c r="P3" s="11">
        <f>'Cardio App'!$G$2*ROUNDDOWN(M3,0)</f>
        <v>0</v>
      </c>
      <c r="Q3" s="33">
        <f t="shared" ref="Q3:Q73" si="5">O3+P3</f>
        <v>0</v>
      </c>
    </row>
    <row r="4" spans="1:17" ht="15.75" customHeight="1">
      <c r="A4" s="29">
        <f t="shared" ref="A4:A73" si="6">A3+1</f>
        <v>26</v>
      </c>
      <c r="B4" s="11">
        <f>'Policies in force'!K5</f>
        <v>412</v>
      </c>
      <c r="C4" s="11">
        <f>IF(AND(15&lt;A4,A4&lt;=25),'Cancer prevention'!$C$2,IF(AND(25&lt;A4,A4&lt;=45),'Cancer prevention'!$C$3,IF(AND(45&lt;A4,A4&lt;=65),'Cancer prevention'!$C$5,'Cancer prevention'!$C$7)))</f>
        <v>0.5</v>
      </c>
      <c r="D4" s="11">
        <f t="shared" si="0"/>
        <v>206</v>
      </c>
      <c r="E4" s="11">
        <f>IF(AND(15&lt;A4,A4&lt;=25),'Cancer prevention'!$F$2,IF(AND(25&lt;A4,A4&lt;=45),'Cancer prevention'!$F$3,IF(AND(45&lt;A4,A4&lt;=65),'Cancer prevention'!$F$5,'Cancer prevention'!$F$7)))</f>
        <v>2350</v>
      </c>
      <c r="F4" s="11">
        <f t="shared" si="1"/>
        <v>484100</v>
      </c>
      <c r="G4" s="11">
        <f>'Cardio App'!$G$2*ROUNDDOWN(D4,0)</f>
        <v>10300</v>
      </c>
      <c r="H4" s="33">
        <f t="shared" si="2"/>
        <v>494400</v>
      </c>
      <c r="J4" s="29">
        <f t="shared" ref="J4:J73" si="7">J3+1</f>
        <v>26</v>
      </c>
      <c r="K4" s="11">
        <f>'Policies in force'!L5</f>
        <v>467</v>
      </c>
      <c r="L4" s="11">
        <f>IF(AND(15&lt;J4,J4&lt;=25),'Cancer prevention'!$C$2,IF(AND(25&lt;J4,J4&lt;=45),'Cancer prevention'!$C$3,IF(AND(45&lt;J4,J4&lt;=65),'Cancer prevention'!$C$5,'Cancer prevention'!$C$7)))</f>
        <v>0.5</v>
      </c>
      <c r="M4" s="11">
        <f t="shared" si="3"/>
        <v>233.5</v>
      </c>
      <c r="N4" s="11">
        <f>IF(AND(15&lt;J4,J4&lt;=25),'Cancer prevention'!$F$2,IF(AND(25&lt;J4,J4&lt;=45),'Cancer prevention'!$F$3,IF(AND(45&lt;J4,J4&lt;=65),'Cancer prevention'!$F$5,'Cancer prevention'!$F$7)))</f>
        <v>2350</v>
      </c>
      <c r="O4" s="11">
        <f t="shared" si="4"/>
        <v>547550</v>
      </c>
      <c r="P4" s="11">
        <f>'Cardio App'!$G$2*ROUNDDOWN(M4,0)</f>
        <v>11650</v>
      </c>
      <c r="Q4" s="33">
        <f t="shared" si="5"/>
        <v>559200</v>
      </c>
    </row>
    <row r="5" spans="1:17" ht="15.75" customHeight="1">
      <c r="A5" s="29">
        <f t="shared" si="6"/>
        <v>27</v>
      </c>
      <c r="B5" s="11">
        <f>'Policies in force'!K6</f>
        <v>412</v>
      </c>
      <c r="C5" s="11">
        <f>IF(AND(15&lt;A5,A5&lt;=25),'Cancer prevention'!$C$2,IF(AND(25&lt;A5,A5&lt;=45),'Cancer prevention'!$C$3,IF(AND(45&lt;A5,A5&lt;=65),'Cancer prevention'!$C$5,'Cancer prevention'!$C$7)))</f>
        <v>0.5</v>
      </c>
      <c r="D5" s="11">
        <f t="shared" si="0"/>
        <v>206</v>
      </c>
      <c r="E5" s="11">
        <f>IF(AND(15&lt;A5,A5&lt;=25),'Cancer prevention'!$F$2,IF(AND(25&lt;A5,A5&lt;=45),'Cancer prevention'!$F$3,IF(AND(45&lt;A5,A5&lt;=65),'Cancer prevention'!$F$5,'Cancer prevention'!$F$7)))</f>
        <v>2350</v>
      </c>
      <c r="F5" s="11">
        <f t="shared" si="1"/>
        <v>484100</v>
      </c>
      <c r="G5" s="11">
        <f>'Cardio App'!$G$2*ROUNDDOWN(D5,0)</f>
        <v>10300</v>
      </c>
      <c r="H5" s="33">
        <f t="shared" si="2"/>
        <v>494400</v>
      </c>
      <c r="J5" s="29">
        <f t="shared" si="7"/>
        <v>27</v>
      </c>
      <c r="K5" s="11">
        <f>'Policies in force'!L6</f>
        <v>467</v>
      </c>
      <c r="L5" s="11">
        <f>IF(AND(15&lt;J5,J5&lt;=25),'Cancer prevention'!$C$2,IF(AND(25&lt;J5,J5&lt;=45),'Cancer prevention'!$C$3,IF(AND(45&lt;J5,J5&lt;=65),'Cancer prevention'!$C$5,'Cancer prevention'!$C$7)))</f>
        <v>0.5</v>
      </c>
      <c r="M5" s="11">
        <f t="shared" si="3"/>
        <v>233.5</v>
      </c>
      <c r="N5" s="11">
        <f>IF(AND(15&lt;J5,J5&lt;=25),'Cancer prevention'!$F$2,IF(AND(25&lt;J5,J5&lt;=45),'Cancer prevention'!$F$3,IF(AND(45&lt;J5,J5&lt;=65),'Cancer prevention'!$F$5,'Cancer prevention'!$F$7)))</f>
        <v>2350</v>
      </c>
      <c r="O5" s="11">
        <f t="shared" si="4"/>
        <v>547550</v>
      </c>
      <c r="P5" s="11">
        <f>'Cardio App'!$G$2*ROUNDDOWN(M5,0)</f>
        <v>11650</v>
      </c>
      <c r="Q5" s="33">
        <f t="shared" si="5"/>
        <v>559200</v>
      </c>
    </row>
    <row r="6" spans="1:17" ht="15.75" customHeight="1">
      <c r="A6" s="29">
        <f t="shared" si="6"/>
        <v>28</v>
      </c>
      <c r="B6" s="11">
        <f>'Policies in force'!K7</f>
        <v>441</v>
      </c>
      <c r="C6" s="11">
        <f>IF(AND(15&lt;A6,A6&lt;=25),'Cancer prevention'!$C$2,IF(AND(25&lt;A6,A6&lt;=45),'Cancer prevention'!$C$3,IF(AND(45&lt;A6,A6&lt;=65),'Cancer prevention'!$C$5,'Cancer prevention'!$C$7)))</f>
        <v>0.5</v>
      </c>
      <c r="D6" s="11">
        <f t="shared" si="0"/>
        <v>220.5</v>
      </c>
      <c r="E6" s="11">
        <f>IF(AND(15&lt;A6,A6&lt;=25),'Cancer prevention'!$F$2,IF(AND(25&lt;A6,A6&lt;=45),'Cancer prevention'!$F$3,IF(AND(45&lt;A6,A6&lt;=65),'Cancer prevention'!$F$5,'Cancer prevention'!$F$7)))</f>
        <v>2350</v>
      </c>
      <c r="F6" s="11">
        <f t="shared" si="1"/>
        <v>517000</v>
      </c>
      <c r="G6" s="11">
        <f>'Cardio App'!$G$2*ROUNDDOWN(D6,0)</f>
        <v>11000</v>
      </c>
      <c r="H6" s="33">
        <f t="shared" si="2"/>
        <v>528000</v>
      </c>
      <c r="J6" s="29">
        <f t="shared" si="7"/>
        <v>28</v>
      </c>
      <c r="K6" s="11">
        <f>'Policies in force'!L7</f>
        <v>458</v>
      </c>
      <c r="L6" s="11">
        <f>IF(AND(15&lt;J6,J6&lt;=25),'Cancer prevention'!$C$2,IF(AND(25&lt;J6,J6&lt;=45),'Cancer prevention'!$C$3,IF(AND(45&lt;J6,J6&lt;=65),'Cancer prevention'!$C$5,'Cancer prevention'!$C$7)))</f>
        <v>0.5</v>
      </c>
      <c r="M6" s="11">
        <f t="shared" si="3"/>
        <v>229</v>
      </c>
      <c r="N6" s="11">
        <f>IF(AND(15&lt;J6,J6&lt;=25),'Cancer prevention'!$F$2,IF(AND(25&lt;J6,J6&lt;=45),'Cancer prevention'!$F$3,IF(AND(45&lt;J6,J6&lt;=65),'Cancer prevention'!$F$5,'Cancer prevention'!$F$7)))</f>
        <v>2350</v>
      </c>
      <c r="O6" s="11">
        <f t="shared" si="4"/>
        <v>538150</v>
      </c>
      <c r="P6" s="11">
        <f>'Cardio App'!$G$2*ROUNDDOWN(M6,0)</f>
        <v>11450</v>
      </c>
      <c r="Q6" s="33">
        <f t="shared" si="5"/>
        <v>549600</v>
      </c>
    </row>
    <row r="7" spans="1:17" ht="15.75" customHeight="1">
      <c r="A7" s="29">
        <f t="shared" si="6"/>
        <v>29</v>
      </c>
      <c r="B7" s="11">
        <f>'Policies in force'!K8</f>
        <v>415</v>
      </c>
      <c r="C7" s="11">
        <f>IF(AND(15&lt;A7,A7&lt;=25),'Cancer prevention'!$C$2,IF(AND(25&lt;A7,A7&lt;=45),'Cancer prevention'!$C$3,IF(AND(45&lt;A7,A7&lt;=65),'Cancer prevention'!$C$5,'Cancer prevention'!$C$7)))</f>
        <v>0.5</v>
      </c>
      <c r="D7" s="11">
        <f t="shared" si="0"/>
        <v>207.5</v>
      </c>
      <c r="E7" s="11">
        <f>IF(AND(15&lt;A7,A7&lt;=25),'Cancer prevention'!$F$2,IF(AND(25&lt;A7,A7&lt;=45),'Cancer prevention'!$F$3,IF(AND(45&lt;A7,A7&lt;=65),'Cancer prevention'!$F$5,'Cancer prevention'!$F$7)))</f>
        <v>2350</v>
      </c>
      <c r="F7" s="11">
        <f t="shared" si="1"/>
        <v>486450</v>
      </c>
      <c r="G7" s="11">
        <f>'Cardio App'!$G$2*ROUNDDOWN(D7,0)</f>
        <v>10350</v>
      </c>
      <c r="H7" s="33">
        <f t="shared" si="2"/>
        <v>496800</v>
      </c>
      <c r="J7" s="29">
        <f t="shared" si="7"/>
        <v>29</v>
      </c>
      <c r="K7" s="11">
        <f>'Policies in force'!L8</f>
        <v>520</v>
      </c>
      <c r="L7" s="11">
        <f>IF(AND(15&lt;J7,J7&lt;=25),'Cancer prevention'!$C$2,IF(AND(25&lt;J7,J7&lt;=45),'Cancer prevention'!$C$3,IF(AND(45&lt;J7,J7&lt;=65),'Cancer prevention'!$C$5,'Cancer prevention'!$C$7)))</f>
        <v>0.5</v>
      </c>
      <c r="M7" s="11">
        <f t="shared" si="3"/>
        <v>260</v>
      </c>
      <c r="N7" s="11">
        <f>IF(AND(15&lt;J7,J7&lt;=25),'Cancer prevention'!$F$2,IF(AND(25&lt;J7,J7&lt;=45),'Cancer prevention'!$F$3,IF(AND(45&lt;J7,J7&lt;=65),'Cancer prevention'!$F$5,'Cancer prevention'!$F$7)))</f>
        <v>2350</v>
      </c>
      <c r="O7" s="11">
        <f t="shared" si="4"/>
        <v>611000</v>
      </c>
      <c r="P7" s="11">
        <f>'Cardio App'!$G$2*ROUNDDOWN(M7,0)</f>
        <v>13000</v>
      </c>
      <c r="Q7" s="33">
        <f t="shared" si="5"/>
        <v>624000</v>
      </c>
    </row>
    <row r="8" spans="1:17" ht="15.75" customHeight="1">
      <c r="A8" s="29">
        <f t="shared" si="6"/>
        <v>30</v>
      </c>
      <c r="B8" s="11">
        <f>'Policies in force'!K9</f>
        <v>86</v>
      </c>
      <c r="C8" s="11">
        <f>IF(AND(15&lt;A8,A8&lt;=25),'Cancer prevention'!$C$2,IF(AND(25&lt;A8,A8&lt;=45),'Cancer prevention'!$C$3,IF(AND(45&lt;A8,A8&lt;=65),'Cancer prevention'!$C$5,'Cancer prevention'!$C$7)))</f>
        <v>0.5</v>
      </c>
      <c r="D8" s="11">
        <f t="shared" si="0"/>
        <v>43</v>
      </c>
      <c r="E8" s="11">
        <f>IF(AND(15&lt;A8,A8&lt;=25),'Cancer prevention'!$F$2,IF(AND(25&lt;A8,A8&lt;=45),'Cancer prevention'!$F$3,IF(AND(45&lt;A8,A8&lt;=65),'Cancer prevention'!$F$5,'Cancer prevention'!$F$7)))</f>
        <v>2350</v>
      </c>
      <c r="F8" s="11">
        <f t="shared" si="1"/>
        <v>101050</v>
      </c>
      <c r="G8" s="11">
        <f>'Cardio App'!$G$2*ROUNDDOWN(D8,0)</f>
        <v>2150</v>
      </c>
      <c r="H8" s="33">
        <f t="shared" si="2"/>
        <v>103200</v>
      </c>
      <c r="J8" s="29">
        <f t="shared" si="7"/>
        <v>30</v>
      </c>
      <c r="K8" s="11">
        <f>'Policies in force'!L9</f>
        <v>507</v>
      </c>
      <c r="L8" s="11">
        <f>IF(AND(15&lt;J8,J8&lt;=25),'Cancer prevention'!$C$2,IF(AND(25&lt;J8,J8&lt;=45),'Cancer prevention'!$C$3,IF(AND(45&lt;J8,J8&lt;=65),'Cancer prevention'!$C$5,'Cancer prevention'!$C$7)))</f>
        <v>0.5</v>
      </c>
      <c r="M8" s="11">
        <f t="shared" si="3"/>
        <v>253.5</v>
      </c>
      <c r="N8" s="11">
        <f>IF(AND(15&lt;J8,J8&lt;=25),'Cancer prevention'!$F$2,IF(AND(25&lt;J8,J8&lt;=45),'Cancer prevention'!$F$3,IF(AND(45&lt;J8,J8&lt;=65),'Cancer prevention'!$F$5,'Cancer prevention'!$F$7)))</f>
        <v>2350</v>
      </c>
      <c r="O8" s="11">
        <f t="shared" si="4"/>
        <v>594550</v>
      </c>
      <c r="P8" s="11">
        <f>'Cardio App'!$G$2*ROUNDDOWN(M8,0)</f>
        <v>12650</v>
      </c>
      <c r="Q8" s="33">
        <f t="shared" si="5"/>
        <v>607200</v>
      </c>
    </row>
    <row r="9" spans="1:17" ht="15.75" customHeight="1">
      <c r="A9" s="29">
        <f t="shared" si="6"/>
        <v>31</v>
      </c>
      <c r="B9" s="11">
        <f>'Policies in force'!K10</f>
        <v>464</v>
      </c>
      <c r="C9" s="11">
        <f>IF(AND(15&lt;A9,A9&lt;=25),'Cancer prevention'!$C$2,IF(AND(25&lt;A9,A9&lt;=45),'Cancer prevention'!$C$3,IF(AND(45&lt;A9,A9&lt;=65),'Cancer prevention'!$C$5,'Cancer prevention'!$C$7)))</f>
        <v>0.5</v>
      </c>
      <c r="D9" s="11">
        <f t="shared" si="0"/>
        <v>232</v>
      </c>
      <c r="E9" s="11">
        <f>IF(AND(15&lt;A9,A9&lt;=25),'Cancer prevention'!$F$2,IF(AND(25&lt;A9,A9&lt;=45),'Cancer prevention'!$F$3,IF(AND(45&lt;A9,A9&lt;=65),'Cancer prevention'!$F$5,'Cancer prevention'!$F$7)))</f>
        <v>2350</v>
      </c>
      <c r="F9" s="11">
        <f t="shared" si="1"/>
        <v>545200</v>
      </c>
      <c r="G9" s="11">
        <f>'Cardio App'!$G$2*ROUNDDOWN(D9,0)</f>
        <v>11600</v>
      </c>
      <c r="H9" s="33">
        <f t="shared" si="2"/>
        <v>556800</v>
      </c>
      <c r="J9" s="29">
        <f t="shared" si="7"/>
        <v>31</v>
      </c>
      <c r="K9" s="11">
        <f>'Policies in force'!L10</f>
        <v>518</v>
      </c>
      <c r="L9" s="11">
        <f>IF(AND(15&lt;J9,J9&lt;=25),'Cancer prevention'!$C$2,IF(AND(25&lt;J9,J9&lt;=45),'Cancer prevention'!$C$3,IF(AND(45&lt;J9,J9&lt;=65),'Cancer prevention'!$C$5,'Cancer prevention'!$C$7)))</f>
        <v>0.5</v>
      </c>
      <c r="M9" s="11">
        <f t="shared" si="3"/>
        <v>259</v>
      </c>
      <c r="N9" s="11">
        <f>IF(AND(15&lt;J9,J9&lt;=25),'Cancer prevention'!$F$2,IF(AND(25&lt;J9,J9&lt;=45),'Cancer prevention'!$F$3,IF(AND(45&lt;J9,J9&lt;=65),'Cancer prevention'!$F$5,'Cancer prevention'!$F$7)))</f>
        <v>2350</v>
      </c>
      <c r="O9" s="11">
        <f t="shared" si="4"/>
        <v>608650</v>
      </c>
      <c r="P9" s="11">
        <f>'Cardio App'!$G$2*ROUNDDOWN(M9,0)</f>
        <v>12950</v>
      </c>
      <c r="Q9" s="33">
        <f t="shared" si="5"/>
        <v>621600</v>
      </c>
    </row>
    <row r="10" spans="1:17" ht="15.75" customHeight="1">
      <c r="A10" s="29">
        <f t="shared" si="6"/>
        <v>32</v>
      </c>
      <c r="B10" s="11">
        <f>'Policies in force'!K11</f>
        <v>443</v>
      </c>
      <c r="C10" s="11">
        <f>IF(AND(15&lt;A10,A10&lt;=25),'Cancer prevention'!$C$2,IF(AND(25&lt;A10,A10&lt;=45),'Cancer prevention'!$C$3,IF(AND(45&lt;A10,A10&lt;=65),'Cancer prevention'!$C$5,'Cancer prevention'!$C$7)))</f>
        <v>0.5</v>
      </c>
      <c r="D10" s="11">
        <f t="shared" si="0"/>
        <v>221.5</v>
      </c>
      <c r="E10" s="11">
        <f>IF(AND(15&lt;A10,A10&lt;=25),'Cancer prevention'!$F$2,IF(AND(25&lt;A10,A10&lt;=45),'Cancer prevention'!$F$3,IF(AND(45&lt;A10,A10&lt;=65),'Cancer prevention'!$F$5,'Cancer prevention'!$F$7)))</f>
        <v>2350</v>
      </c>
      <c r="F10" s="11">
        <f t="shared" si="1"/>
        <v>519350</v>
      </c>
      <c r="G10" s="11">
        <f>'Cardio App'!$G$2*ROUNDDOWN(D10,0)</f>
        <v>11050</v>
      </c>
      <c r="H10" s="33">
        <f t="shared" si="2"/>
        <v>530400</v>
      </c>
      <c r="J10" s="29">
        <f t="shared" si="7"/>
        <v>32</v>
      </c>
      <c r="K10" s="11">
        <f>'Policies in force'!L11</f>
        <v>514</v>
      </c>
      <c r="L10" s="11">
        <f>IF(AND(15&lt;J10,J10&lt;=25),'Cancer prevention'!$C$2,IF(AND(25&lt;J10,J10&lt;=45),'Cancer prevention'!$C$3,IF(AND(45&lt;J10,J10&lt;=65),'Cancer prevention'!$C$5,'Cancer prevention'!$C$7)))</f>
        <v>0.5</v>
      </c>
      <c r="M10" s="11">
        <f t="shared" si="3"/>
        <v>257</v>
      </c>
      <c r="N10" s="11">
        <f>IF(AND(15&lt;J10,J10&lt;=25),'Cancer prevention'!$F$2,IF(AND(25&lt;J10,J10&lt;=45),'Cancer prevention'!$F$3,IF(AND(45&lt;J10,J10&lt;=65),'Cancer prevention'!$F$5,'Cancer prevention'!$F$7)))</f>
        <v>2350</v>
      </c>
      <c r="O10" s="11">
        <f t="shared" si="4"/>
        <v>603950</v>
      </c>
      <c r="P10" s="11">
        <f>'Cardio App'!$G$2*ROUNDDOWN(M10,0)</f>
        <v>12850</v>
      </c>
      <c r="Q10" s="33">
        <f t="shared" si="5"/>
        <v>616800</v>
      </c>
    </row>
    <row r="11" spans="1:17" ht="15.75" customHeight="1">
      <c r="A11" s="29">
        <f t="shared" si="6"/>
        <v>33</v>
      </c>
      <c r="B11" s="11">
        <f>'Policies in force'!K12</f>
        <v>419</v>
      </c>
      <c r="C11" s="11">
        <f>IF(AND(15&lt;A11,A11&lt;=25),'Cancer prevention'!$C$2,IF(AND(25&lt;A11,A11&lt;=45),'Cancer prevention'!$C$3,IF(AND(45&lt;A11,A11&lt;=65),'Cancer prevention'!$C$5,'Cancer prevention'!$C$7)))</f>
        <v>0.5</v>
      </c>
      <c r="D11" s="11">
        <f t="shared" si="0"/>
        <v>209.5</v>
      </c>
      <c r="E11" s="11">
        <f>IF(AND(15&lt;A11,A11&lt;=25),'Cancer prevention'!$F$2,IF(AND(25&lt;A11,A11&lt;=45),'Cancer prevention'!$F$3,IF(AND(45&lt;A11,A11&lt;=65),'Cancer prevention'!$F$5,'Cancer prevention'!$F$7)))</f>
        <v>2350</v>
      </c>
      <c r="F11" s="11">
        <f t="shared" si="1"/>
        <v>491150</v>
      </c>
      <c r="G11" s="11">
        <f>'Cardio App'!$G$2*ROUNDDOWN(D11,0)</f>
        <v>10450</v>
      </c>
      <c r="H11" s="33">
        <f t="shared" si="2"/>
        <v>501600</v>
      </c>
      <c r="J11" s="29">
        <f t="shared" si="7"/>
        <v>33</v>
      </c>
      <c r="K11" s="11">
        <f>'Policies in force'!L12</f>
        <v>510</v>
      </c>
      <c r="L11" s="11">
        <f>IF(AND(15&lt;J11,J11&lt;=25),'Cancer prevention'!$C$2,IF(AND(25&lt;J11,J11&lt;=45),'Cancer prevention'!$C$3,IF(AND(45&lt;J11,J11&lt;=65),'Cancer prevention'!$C$5,'Cancer prevention'!$C$7)))</f>
        <v>0.5</v>
      </c>
      <c r="M11" s="11">
        <f t="shared" si="3"/>
        <v>255</v>
      </c>
      <c r="N11" s="11">
        <f>IF(AND(15&lt;J11,J11&lt;=25),'Cancer prevention'!$F$2,IF(AND(25&lt;J11,J11&lt;=45),'Cancer prevention'!$F$3,IF(AND(45&lt;J11,J11&lt;=65),'Cancer prevention'!$F$5,'Cancer prevention'!$F$7)))</f>
        <v>2350</v>
      </c>
      <c r="O11" s="11">
        <f t="shared" si="4"/>
        <v>599250</v>
      </c>
      <c r="P11" s="11">
        <f>'Cardio App'!$G$2*ROUNDDOWN(M11,0)</f>
        <v>12750</v>
      </c>
      <c r="Q11" s="33">
        <f t="shared" si="5"/>
        <v>612000</v>
      </c>
    </row>
    <row r="12" spans="1:17" ht="15.75" customHeight="1">
      <c r="A12" s="29">
        <f t="shared" si="6"/>
        <v>34</v>
      </c>
      <c r="B12" s="11">
        <f>'Policies in force'!K13</f>
        <v>489</v>
      </c>
      <c r="C12" s="11">
        <f>IF(AND(15&lt;A12,A12&lt;=25),'Cancer prevention'!$C$2,IF(AND(25&lt;A12,A12&lt;=45),'Cancer prevention'!$C$3,IF(AND(45&lt;A12,A12&lt;=65),'Cancer prevention'!$C$5,'Cancer prevention'!$C$7)))</f>
        <v>0.5</v>
      </c>
      <c r="D12" s="11">
        <f t="shared" si="0"/>
        <v>244.5</v>
      </c>
      <c r="E12" s="11">
        <f>IF(AND(15&lt;A12,A12&lt;=25),'Cancer prevention'!$F$2,IF(AND(25&lt;A12,A12&lt;=45),'Cancer prevention'!$F$3,IF(AND(45&lt;A12,A12&lt;=65),'Cancer prevention'!$F$5,'Cancer prevention'!$F$7)))</f>
        <v>2350</v>
      </c>
      <c r="F12" s="11">
        <f t="shared" si="1"/>
        <v>573400</v>
      </c>
      <c r="G12" s="11">
        <f>'Cardio App'!$G$2*ROUNDDOWN(D12,0)</f>
        <v>12200</v>
      </c>
      <c r="H12" s="33">
        <f t="shared" si="2"/>
        <v>585600</v>
      </c>
      <c r="J12" s="29">
        <f t="shared" si="7"/>
        <v>34</v>
      </c>
      <c r="K12" s="11">
        <f>'Policies in force'!L13</f>
        <v>482</v>
      </c>
      <c r="L12" s="11">
        <f>IF(AND(15&lt;J12,J12&lt;=25),'Cancer prevention'!$C$2,IF(AND(25&lt;J12,J12&lt;=45),'Cancer prevention'!$C$3,IF(AND(45&lt;J12,J12&lt;=65),'Cancer prevention'!$C$5,'Cancer prevention'!$C$7)))</f>
        <v>0.5</v>
      </c>
      <c r="M12" s="11">
        <f t="shared" si="3"/>
        <v>241</v>
      </c>
      <c r="N12" s="11">
        <f>IF(AND(15&lt;J12,J12&lt;=25),'Cancer prevention'!$F$2,IF(AND(25&lt;J12,J12&lt;=45),'Cancer prevention'!$F$3,IF(AND(45&lt;J12,J12&lt;=65),'Cancer prevention'!$F$5,'Cancer prevention'!$F$7)))</f>
        <v>2350</v>
      </c>
      <c r="O12" s="11">
        <f t="shared" si="4"/>
        <v>566350</v>
      </c>
      <c r="P12" s="11">
        <f>'Cardio App'!$G$2*ROUNDDOWN(M12,0)</f>
        <v>12050</v>
      </c>
      <c r="Q12" s="33">
        <f t="shared" si="5"/>
        <v>578400</v>
      </c>
    </row>
    <row r="13" spans="1:17" ht="15.75" customHeight="1">
      <c r="A13" s="29">
        <f t="shared" si="6"/>
        <v>35</v>
      </c>
      <c r="B13" s="11">
        <f>'Policies in force'!K14</f>
        <v>455</v>
      </c>
      <c r="C13" s="11">
        <f>IF(AND(15&lt;A13,A13&lt;=25),'Cancer prevention'!$C$2,IF(AND(25&lt;A13,A13&lt;=45),'Cancer prevention'!$C$3,IF(AND(45&lt;A13,A13&lt;=65),'Cancer prevention'!$C$5,'Cancer prevention'!$C$7)))</f>
        <v>0.5</v>
      </c>
      <c r="D13" s="11">
        <f t="shared" si="0"/>
        <v>227.5</v>
      </c>
      <c r="E13" s="11">
        <f>IF(AND(15&lt;A13,A13&lt;=25),'Cancer prevention'!$F$2,IF(AND(25&lt;A13,A13&lt;=45),'Cancer prevention'!$F$3,IF(AND(45&lt;A13,A13&lt;=65),'Cancer prevention'!$F$5,'Cancer prevention'!$F$7)))</f>
        <v>2350</v>
      </c>
      <c r="F13" s="11">
        <f t="shared" si="1"/>
        <v>533450</v>
      </c>
      <c r="G13" s="11">
        <f>'Cardio App'!$G$2*ROUNDDOWN(D13,0)</f>
        <v>11350</v>
      </c>
      <c r="H13" s="33">
        <f t="shared" si="2"/>
        <v>544800</v>
      </c>
      <c r="J13" s="29">
        <f t="shared" si="7"/>
        <v>35</v>
      </c>
      <c r="K13" s="11">
        <f>'Policies in force'!L14</f>
        <v>490</v>
      </c>
      <c r="L13" s="11">
        <f>IF(AND(15&lt;J13,J13&lt;=25),'Cancer prevention'!$C$2,IF(AND(25&lt;J13,J13&lt;=45),'Cancer prevention'!$C$3,IF(AND(45&lt;J13,J13&lt;=65),'Cancer prevention'!$C$5,'Cancer prevention'!$C$7)))</f>
        <v>0.5</v>
      </c>
      <c r="M13" s="11">
        <f t="shared" si="3"/>
        <v>245</v>
      </c>
      <c r="N13" s="11">
        <f>IF(AND(15&lt;J13,J13&lt;=25),'Cancer prevention'!$F$2,IF(AND(25&lt;J13,J13&lt;=45),'Cancer prevention'!$F$3,IF(AND(45&lt;J13,J13&lt;=65),'Cancer prevention'!$F$5,'Cancer prevention'!$F$7)))</f>
        <v>2350</v>
      </c>
      <c r="O13" s="11">
        <f t="shared" si="4"/>
        <v>575750</v>
      </c>
      <c r="P13" s="11">
        <f>'Cardio App'!$G$2*ROUNDDOWN(M13,0)</f>
        <v>12250</v>
      </c>
      <c r="Q13" s="33">
        <f t="shared" si="5"/>
        <v>588000</v>
      </c>
    </row>
    <row r="14" spans="1:17" ht="15.75" customHeight="1">
      <c r="A14" s="29">
        <f t="shared" si="6"/>
        <v>36</v>
      </c>
      <c r="B14" s="11">
        <f>'Policies in force'!K15</f>
        <v>457</v>
      </c>
      <c r="C14" s="11">
        <f>IF(AND(15&lt;A14,A14&lt;=25),'Cancer prevention'!$C$2,IF(AND(25&lt;A14,A14&lt;=45),'Cancer prevention'!$C$3,IF(AND(45&lt;A14,A14&lt;=65),'Cancer prevention'!$C$5,'Cancer prevention'!$C$7)))</f>
        <v>0.5</v>
      </c>
      <c r="D14" s="11">
        <f t="shared" si="0"/>
        <v>228.5</v>
      </c>
      <c r="E14" s="11">
        <f>IF(AND(15&lt;A14,A14&lt;=25),'Cancer prevention'!$F$2,IF(AND(25&lt;A14,A14&lt;=45),'Cancer prevention'!$F$3,IF(AND(45&lt;A14,A14&lt;=65),'Cancer prevention'!$F$5,'Cancer prevention'!$F$7)))</f>
        <v>2350</v>
      </c>
      <c r="F14" s="11">
        <f t="shared" si="1"/>
        <v>535800</v>
      </c>
      <c r="G14" s="11">
        <f>'Cardio App'!$G$2*ROUNDDOWN(D14,0)</f>
        <v>11400</v>
      </c>
      <c r="H14" s="33">
        <f t="shared" si="2"/>
        <v>547200</v>
      </c>
      <c r="J14" s="29">
        <f t="shared" si="7"/>
        <v>36</v>
      </c>
      <c r="K14" s="11">
        <f>'Policies in force'!L15</f>
        <v>482</v>
      </c>
      <c r="L14" s="11">
        <f>IF(AND(15&lt;J14,J14&lt;=25),'Cancer prevention'!$C$2,IF(AND(25&lt;J14,J14&lt;=45),'Cancer prevention'!$C$3,IF(AND(45&lt;J14,J14&lt;=65),'Cancer prevention'!$C$5,'Cancer prevention'!$C$7)))</f>
        <v>0.5</v>
      </c>
      <c r="M14" s="11">
        <f t="shared" si="3"/>
        <v>241</v>
      </c>
      <c r="N14" s="11">
        <f>IF(AND(15&lt;J14,J14&lt;=25),'Cancer prevention'!$F$2,IF(AND(25&lt;J14,J14&lt;=45),'Cancer prevention'!$F$3,IF(AND(45&lt;J14,J14&lt;=65),'Cancer prevention'!$F$5,'Cancer prevention'!$F$7)))</f>
        <v>2350</v>
      </c>
      <c r="O14" s="11">
        <f t="shared" si="4"/>
        <v>566350</v>
      </c>
      <c r="P14" s="11">
        <f>'Cardio App'!$G$2*ROUNDDOWN(M14,0)</f>
        <v>12050</v>
      </c>
      <c r="Q14" s="33">
        <f t="shared" si="5"/>
        <v>578400</v>
      </c>
    </row>
    <row r="15" spans="1:17" ht="15.75" customHeight="1">
      <c r="A15" s="29">
        <f t="shared" si="6"/>
        <v>37</v>
      </c>
      <c r="B15" s="11">
        <f>'Policies in force'!K16</f>
        <v>68</v>
      </c>
      <c r="C15" s="11">
        <f>IF(AND(15&lt;A15,A15&lt;=25),'Cancer prevention'!$C$2,IF(AND(25&lt;A15,A15&lt;=45),'Cancer prevention'!$C$3,IF(AND(45&lt;A15,A15&lt;=65),'Cancer prevention'!$C$5,'Cancer prevention'!$C$7)))</f>
        <v>0.5</v>
      </c>
      <c r="D15" s="11">
        <f t="shared" si="0"/>
        <v>34</v>
      </c>
      <c r="E15" s="11">
        <f>IF(AND(15&lt;A15,A15&lt;=25),'Cancer prevention'!$F$2,IF(AND(25&lt;A15,A15&lt;=45),'Cancer prevention'!$F$3,IF(AND(45&lt;A15,A15&lt;=65),'Cancer prevention'!$F$5,'Cancer prevention'!$F$7)))</f>
        <v>2350</v>
      </c>
      <c r="F15" s="11">
        <f t="shared" si="1"/>
        <v>79900</v>
      </c>
      <c r="G15" s="11">
        <f>'Cardio App'!$G$2*ROUNDDOWN(D15,0)</f>
        <v>1700</v>
      </c>
      <c r="H15" s="33">
        <f t="shared" si="2"/>
        <v>81600</v>
      </c>
      <c r="J15" s="29">
        <f t="shared" si="7"/>
        <v>37</v>
      </c>
      <c r="K15" s="11">
        <f>'Policies in force'!L16</f>
        <v>467</v>
      </c>
      <c r="L15" s="11">
        <f>IF(AND(15&lt;J15,J15&lt;=25),'Cancer prevention'!$C$2,IF(AND(25&lt;J15,J15&lt;=45),'Cancer prevention'!$C$3,IF(AND(45&lt;J15,J15&lt;=65),'Cancer prevention'!$C$5,'Cancer prevention'!$C$7)))</f>
        <v>0.5</v>
      </c>
      <c r="M15" s="11">
        <f t="shared" si="3"/>
        <v>233.5</v>
      </c>
      <c r="N15" s="11">
        <f>IF(AND(15&lt;J15,J15&lt;=25),'Cancer prevention'!$F$2,IF(AND(25&lt;J15,J15&lt;=45),'Cancer prevention'!$F$3,IF(AND(45&lt;J15,J15&lt;=65),'Cancer prevention'!$F$5,'Cancer prevention'!$F$7)))</f>
        <v>2350</v>
      </c>
      <c r="O15" s="11">
        <f t="shared" si="4"/>
        <v>547550</v>
      </c>
      <c r="P15" s="11">
        <f>'Cardio App'!$G$2*ROUNDDOWN(M15,0)</f>
        <v>11650</v>
      </c>
      <c r="Q15" s="33">
        <f t="shared" si="5"/>
        <v>559200</v>
      </c>
    </row>
    <row r="16" spans="1:17" ht="15.75" customHeight="1">
      <c r="A16" s="29">
        <f t="shared" si="6"/>
        <v>38</v>
      </c>
      <c r="B16" s="11">
        <f>'Policies in force'!K17</f>
        <v>484</v>
      </c>
      <c r="C16" s="11">
        <f>IF(AND(15&lt;A16,A16&lt;=25),'Cancer prevention'!$C$2,IF(AND(25&lt;A16,A16&lt;=45),'Cancer prevention'!$C$3,IF(AND(45&lt;A16,A16&lt;=65),'Cancer prevention'!$C$5,'Cancer prevention'!$C$7)))</f>
        <v>0.5</v>
      </c>
      <c r="D16" s="11">
        <f t="shared" si="0"/>
        <v>242</v>
      </c>
      <c r="E16" s="11">
        <f>IF(AND(15&lt;A16,A16&lt;=25),'Cancer prevention'!$F$2,IF(AND(25&lt;A16,A16&lt;=45),'Cancer prevention'!$F$3,IF(AND(45&lt;A16,A16&lt;=65),'Cancer prevention'!$F$5,'Cancer prevention'!$F$7)))</f>
        <v>2350</v>
      </c>
      <c r="F16" s="11">
        <f t="shared" si="1"/>
        <v>568700</v>
      </c>
      <c r="G16" s="11">
        <f>'Cardio App'!$G$2*ROUNDDOWN(D16,0)</f>
        <v>12100</v>
      </c>
      <c r="H16" s="33">
        <f t="shared" si="2"/>
        <v>580800</v>
      </c>
      <c r="J16" s="29">
        <f t="shared" si="7"/>
        <v>38</v>
      </c>
      <c r="K16" s="11">
        <f>'Policies in force'!L17</f>
        <v>519</v>
      </c>
      <c r="L16" s="11">
        <f>IF(AND(15&lt;J16,J16&lt;=25),'Cancer prevention'!$C$2,IF(AND(25&lt;J16,J16&lt;=45),'Cancer prevention'!$C$3,IF(AND(45&lt;J16,J16&lt;=65),'Cancer prevention'!$C$5,'Cancer prevention'!$C$7)))</f>
        <v>0.5</v>
      </c>
      <c r="M16" s="11">
        <f t="shared" si="3"/>
        <v>259.5</v>
      </c>
      <c r="N16" s="11">
        <f>IF(AND(15&lt;J16,J16&lt;=25),'Cancer prevention'!$F$2,IF(AND(25&lt;J16,J16&lt;=45),'Cancer prevention'!$F$3,IF(AND(45&lt;J16,J16&lt;=65),'Cancer prevention'!$F$5,'Cancer prevention'!$F$7)))</f>
        <v>2350</v>
      </c>
      <c r="O16" s="11">
        <f t="shared" si="4"/>
        <v>608650</v>
      </c>
      <c r="P16" s="11">
        <f>'Cardio App'!$G$2*ROUNDDOWN(M16,0)</f>
        <v>12950</v>
      </c>
      <c r="Q16" s="33">
        <f t="shared" si="5"/>
        <v>621600</v>
      </c>
    </row>
    <row r="17" spans="1:17" ht="15.75" customHeight="1">
      <c r="A17" s="29">
        <f t="shared" si="6"/>
        <v>39</v>
      </c>
      <c r="B17" s="11">
        <f>'Policies in force'!K18</f>
        <v>458</v>
      </c>
      <c r="C17" s="11">
        <f>IF(AND(15&lt;A17,A17&lt;=25),'Cancer prevention'!$C$2,IF(AND(25&lt;A17,A17&lt;=45),'Cancer prevention'!$C$3,IF(AND(45&lt;A17,A17&lt;=65),'Cancer prevention'!$C$5,'Cancer prevention'!$C$7)))</f>
        <v>0.5</v>
      </c>
      <c r="D17" s="11">
        <f t="shared" si="0"/>
        <v>229</v>
      </c>
      <c r="E17" s="11">
        <f>IF(AND(15&lt;A17,A17&lt;=25),'Cancer prevention'!$F$2,IF(AND(25&lt;A17,A17&lt;=45),'Cancer prevention'!$F$3,IF(AND(45&lt;A17,A17&lt;=65),'Cancer prevention'!$F$5,'Cancer prevention'!$F$7)))</f>
        <v>2350</v>
      </c>
      <c r="F17" s="11">
        <f t="shared" si="1"/>
        <v>538150</v>
      </c>
      <c r="G17" s="11">
        <f>'Cardio App'!$G$2*ROUNDDOWN(D17,0)</f>
        <v>11450</v>
      </c>
      <c r="H17" s="33">
        <f t="shared" si="2"/>
        <v>549600</v>
      </c>
      <c r="J17" s="29">
        <f t="shared" si="7"/>
        <v>39</v>
      </c>
      <c r="K17" s="11">
        <f>'Policies in force'!L18</f>
        <v>538</v>
      </c>
      <c r="L17" s="11">
        <f>IF(AND(15&lt;J17,J17&lt;=25),'Cancer prevention'!$C$2,IF(AND(25&lt;J17,J17&lt;=45),'Cancer prevention'!$C$3,IF(AND(45&lt;J17,J17&lt;=65),'Cancer prevention'!$C$5,'Cancer prevention'!$C$7)))</f>
        <v>0.5</v>
      </c>
      <c r="M17" s="11">
        <f t="shared" si="3"/>
        <v>269</v>
      </c>
      <c r="N17" s="11">
        <f>IF(AND(15&lt;J17,J17&lt;=25),'Cancer prevention'!$F$2,IF(AND(25&lt;J17,J17&lt;=45),'Cancer prevention'!$F$3,IF(AND(45&lt;J17,J17&lt;=65),'Cancer prevention'!$F$5,'Cancer prevention'!$F$7)))</f>
        <v>2350</v>
      </c>
      <c r="O17" s="11">
        <f t="shared" si="4"/>
        <v>632150</v>
      </c>
      <c r="P17" s="11">
        <f>'Cardio App'!$G$2*ROUNDDOWN(M17,0)</f>
        <v>13450</v>
      </c>
      <c r="Q17" s="33">
        <f t="shared" si="5"/>
        <v>645600</v>
      </c>
    </row>
    <row r="18" spans="1:17" ht="15.75" customHeight="1">
      <c r="A18" s="29">
        <f t="shared" si="6"/>
        <v>40</v>
      </c>
      <c r="B18" s="11">
        <f>'Policies in force'!K19</f>
        <v>457</v>
      </c>
      <c r="C18" s="11">
        <f>IF(AND(15&lt;A18,A18&lt;=25),'Cancer prevention'!$C$2,IF(AND(25&lt;A18,A18&lt;=45),'Cancer prevention'!$C$3,IF(AND(45&lt;A18,A18&lt;=65),'Cancer prevention'!$C$5,'Cancer prevention'!$C$7)))</f>
        <v>0.5</v>
      </c>
      <c r="D18" s="11">
        <f t="shared" si="0"/>
        <v>228.5</v>
      </c>
      <c r="E18" s="11">
        <f>IF(AND(15&lt;A18,A18&lt;=25),'Cancer prevention'!$F$2,IF(AND(25&lt;A18,A18&lt;=45),'Cancer prevention'!$F$3,IF(AND(45&lt;A18,A18&lt;=65),'Cancer prevention'!$F$5,'Cancer prevention'!$F$7)))</f>
        <v>2350</v>
      </c>
      <c r="F18" s="11">
        <f t="shared" si="1"/>
        <v>535800</v>
      </c>
      <c r="G18" s="11">
        <f>'Cardio App'!$G$2*ROUNDDOWN(D18,0)</f>
        <v>11400</v>
      </c>
      <c r="H18" s="33">
        <f t="shared" si="2"/>
        <v>547200</v>
      </c>
      <c r="J18" s="29">
        <f t="shared" si="7"/>
        <v>40</v>
      </c>
      <c r="K18" s="11">
        <f>'Policies in force'!L19</f>
        <v>581</v>
      </c>
      <c r="L18" s="11">
        <f>IF(AND(15&lt;J18,J18&lt;=25),'Cancer prevention'!$C$2,IF(AND(25&lt;J18,J18&lt;=45),'Cancer prevention'!$C$3,IF(AND(45&lt;J18,J18&lt;=65),'Cancer prevention'!$C$5,'Cancer prevention'!$C$7)))</f>
        <v>0.5</v>
      </c>
      <c r="M18" s="11">
        <f t="shared" si="3"/>
        <v>290.5</v>
      </c>
      <c r="N18" s="11">
        <f>IF(AND(15&lt;J18,J18&lt;=25),'Cancer prevention'!$F$2,IF(AND(25&lt;J18,J18&lt;=45),'Cancer prevention'!$F$3,IF(AND(45&lt;J18,J18&lt;=65),'Cancer prevention'!$F$5,'Cancer prevention'!$F$7)))</f>
        <v>2350</v>
      </c>
      <c r="O18" s="11">
        <f t="shared" si="4"/>
        <v>681500</v>
      </c>
      <c r="P18" s="11">
        <f>'Cardio App'!$G$2*ROUNDDOWN(M18,0)</f>
        <v>14500</v>
      </c>
      <c r="Q18" s="33">
        <f t="shared" si="5"/>
        <v>696000</v>
      </c>
    </row>
    <row r="19" spans="1:17" ht="15.75" customHeight="1">
      <c r="A19" s="29">
        <f t="shared" si="6"/>
        <v>41</v>
      </c>
      <c r="B19" s="11">
        <f>'Policies in force'!K20</f>
        <v>458</v>
      </c>
      <c r="C19" s="11">
        <f>IF(AND(15&lt;A19,A19&lt;=25),'Cancer prevention'!$C$2,IF(AND(25&lt;A19,A19&lt;=45),'Cancer prevention'!$C$3,IF(AND(45&lt;A19,A19&lt;=65),'Cancer prevention'!$C$5,'Cancer prevention'!$C$7)))</f>
        <v>0.5</v>
      </c>
      <c r="D19" s="11">
        <f t="shared" si="0"/>
        <v>229</v>
      </c>
      <c r="E19" s="11">
        <f>IF(AND(15&lt;A19,A19&lt;=25),'Cancer prevention'!$F$2,IF(AND(25&lt;A19,A19&lt;=45),'Cancer prevention'!$F$3,IF(AND(45&lt;A19,A19&lt;=65),'Cancer prevention'!$F$5,'Cancer prevention'!$F$7)))</f>
        <v>2350</v>
      </c>
      <c r="F19" s="11">
        <f t="shared" si="1"/>
        <v>538150</v>
      </c>
      <c r="G19" s="11">
        <f>'Cardio App'!$G$2*ROUNDDOWN(D19,0)</f>
        <v>11450</v>
      </c>
      <c r="H19" s="33">
        <f t="shared" si="2"/>
        <v>549600</v>
      </c>
      <c r="J19" s="29">
        <f t="shared" si="7"/>
        <v>41</v>
      </c>
      <c r="K19" s="11">
        <f>'Policies in force'!L20</f>
        <v>562</v>
      </c>
      <c r="L19" s="11">
        <f>IF(AND(15&lt;J19,J19&lt;=25),'Cancer prevention'!$C$2,IF(AND(25&lt;J19,J19&lt;=45),'Cancer prevention'!$C$3,IF(AND(45&lt;J19,J19&lt;=65),'Cancer prevention'!$C$5,'Cancer prevention'!$C$7)))</f>
        <v>0.5</v>
      </c>
      <c r="M19" s="11">
        <f t="shared" si="3"/>
        <v>281</v>
      </c>
      <c r="N19" s="11">
        <f>IF(AND(15&lt;J19,J19&lt;=25),'Cancer prevention'!$F$2,IF(AND(25&lt;J19,J19&lt;=45),'Cancer prevention'!$F$3,IF(AND(45&lt;J19,J19&lt;=65),'Cancer prevention'!$F$5,'Cancer prevention'!$F$7)))</f>
        <v>2350</v>
      </c>
      <c r="O19" s="11">
        <f t="shared" si="4"/>
        <v>660350</v>
      </c>
      <c r="P19" s="11">
        <f>'Cardio App'!$G$2*ROUNDDOWN(M19,0)</f>
        <v>14050</v>
      </c>
      <c r="Q19" s="33">
        <f t="shared" si="5"/>
        <v>674400</v>
      </c>
    </row>
    <row r="20" spans="1:17" ht="15.75" customHeight="1">
      <c r="A20" s="29">
        <f t="shared" si="6"/>
        <v>42</v>
      </c>
      <c r="B20" s="11">
        <f>'Policies in force'!K21</f>
        <v>443</v>
      </c>
      <c r="C20" s="11">
        <f>IF(AND(15&lt;A20,A20&lt;=25),'Cancer prevention'!$C$2,IF(AND(25&lt;A20,A20&lt;=45),'Cancer prevention'!$C$3,IF(AND(45&lt;A20,A20&lt;=65),'Cancer prevention'!$C$5,'Cancer prevention'!$C$7)))</f>
        <v>0.5</v>
      </c>
      <c r="D20" s="11">
        <f t="shared" si="0"/>
        <v>221.5</v>
      </c>
      <c r="E20" s="11">
        <f>IF(AND(15&lt;A20,A20&lt;=25),'Cancer prevention'!$F$2,IF(AND(25&lt;A20,A20&lt;=45),'Cancer prevention'!$F$3,IF(AND(45&lt;A20,A20&lt;=65),'Cancer prevention'!$F$5,'Cancer prevention'!$F$7)))</f>
        <v>2350</v>
      </c>
      <c r="F20" s="11">
        <f t="shared" si="1"/>
        <v>519350</v>
      </c>
      <c r="G20" s="11">
        <f>'Cardio App'!$G$2*ROUNDDOWN(D20,0)</f>
        <v>11050</v>
      </c>
      <c r="H20" s="33">
        <f t="shared" si="2"/>
        <v>530400</v>
      </c>
      <c r="J20" s="29">
        <f t="shared" si="7"/>
        <v>42</v>
      </c>
      <c r="K20" s="11">
        <f>'Policies in force'!L21</f>
        <v>514</v>
      </c>
      <c r="L20" s="11">
        <f>IF(AND(15&lt;J20,J20&lt;=25),'Cancer prevention'!$C$2,IF(AND(25&lt;J20,J20&lt;=45),'Cancer prevention'!$C$3,IF(AND(45&lt;J20,J20&lt;=65),'Cancer prevention'!$C$5,'Cancer prevention'!$C$7)))</f>
        <v>0.5</v>
      </c>
      <c r="M20" s="11">
        <f t="shared" si="3"/>
        <v>257</v>
      </c>
      <c r="N20" s="11">
        <f>IF(AND(15&lt;J20,J20&lt;=25),'Cancer prevention'!$F$2,IF(AND(25&lt;J20,J20&lt;=45),'Cancer prevention'!$F$3,IF(AND(45&lt;J20,J20&lt;=65),'Cancer prevention'!$F$5,'Cancer prevention'!$F$7)))</f>
        <v>2350</v>
      </c>
      <c r="O20" s="11">
        <f t="shared" si="4"/>
        <v>603950</v>
      </c>
      <c r="P20" s="11">
        <f>'Cardio App'!$G$2*ROUNDDOWN(M20,0)</f>
        <v>12850</v>
      </c>
      <c r="Q20" s="33">
        <f t="shared" si="5"/>
        <v>616800</v>
      </c>
    </row>
    <row r="21" spans="1:17" ht="15.75" customHeight="1">
      <c r="A21" s="29">
        <f t="shared" si="6"/>
        <v>43</v>
      </c>
      <c r="B21" s="11">
        <f>'Policies in force'!K22</f>
        <v>523</v>
      </c>
      <c r="C21" s="11">
        <f>IF(AND(15&lt;A21,A21&lt;=25),'Cancer prevention'!$C$2,IF(AND(25&lt;A21,A21&lt;=45),'Cancer prevention'!$C$3,IF(AND(45&lt;A21,A21&lt;=65),'Cancer prevention'!$C$5,'Cancer prevention'!$C$7)))</f>
        <v>0.5</v>
      </c>
      <c r="D21" s="11">
        <f t="shared" si="0"/>
        <v>261.5</v>
      </c>
      <c r="E21" s="11">
        <f>IF(AND(15&lt;A21,A21&lt;=25),'Cancer prevention'!$F$2,IF(AND(25&lt;A21,A21&lt;=45),'Cancer prevention'!$F$3,IF(AND(45&lt;A21,A21&lt;=65),'Cancer prevention'!$F$5,'Cancer prevention'!$F$7)))</f>
        <v>2350</v>
      </c>
      <c r="F21" s="11">
        <f t="shared" si="1"/>
        <v>613350</v>
      </c>
      <c r="G21" s="11">
        <f>'Cardio App'!$G$2*ROUNDDOWN(D21,0)</f>
        <v>13050</v>
      </c>
      <c r="H21" s="33">
        <f t="shared" si="2"/>
        <v>626400</v>
      </c>
      <c r="J21" s="29">
        <f t="shared" si="7"/>
        <v>43</v>
      </c>
      <c r="K21" s="11">
        <f>'Policies in force'!L22</f>
        <v>478</v>
      </c>
      <c r="L21" s="11">
        <f>IF(AND(15&lt;J21,J21&lt;=25),'Cancer prevention'!$C$2,IF(AND(25&lt;J21,J21&lt;=45),'Cancer prevention'!$C$3,IF(AND(45&lt;J21,J21&lt;=65),'Cancer prevention'!$C$5,'Cancer prevention'!$C$7)))</f>
        <v>0.5</v>
      </c>
      <c r="M21" s="11">
        <f t="shared" si="3"/>
        <v>239</v>
      </c>
      <c r="N21" s="11">
        <f>IF(AND(15&lt;J21,J21&lt;=25),'Cancer prevention'!$F$2,IF(AND(25&lt;J21,J21&lt;=45),'Cancer prevention'!$F$3,IF(AND(45&lt;J21,J21&lt;=65),'Cancer prevention'!$F$5,'Cancer prevention'!$F$7)))</f>
        <v>2350</v>
      </c>
      <c r="O21" s="11">
        <f t="shared" si="4"/>
        <v>561650</v>
      </c>
      <c r="P21" s="11">
        <f>'Cardio App'!$G$2*ROUNDDOWN(M21,0)</f>
        <v>11950</v>
      </c>
      <c r="Q21" s="33">
        <f t="shared" si="5"/>
        <v>573600</v>
      </c>
    </row>
    <row r="22" spans="1:17" ht="15.75" customHeight="1">
      <c r="A22" s="29">
        <f t="shared" si="6"/>
        <v>44</v>
      </c>
      <c r="B22" s="11">
        <f>'Policies in force'!K23</f>
        <v>448</v>
      </c>
      <c r="C22" s="11">
        <f>IF(AND(15&lt;A22,A22&lt;=25),'Cancer prevention'!$C$2,IF(AND(25&lt;A22,A22&lt;=45),'Cancer prevention'!$C$3,IF(AND(45&lt;A22,A22&lt;=65),'Cancer prevention'!$C$5,'Cancer prevention'!$C$7)))</f>
        <v>0.5</v>
      </c>
      <c r="D22" s="11">
        <f t="shared" si="0"/>
        <v>224</v>
      </c>
      <c r="E22" s="11">
        <f>IF(AND(15&lt;A22,A22&lt;=25),'Cancer prevention'!$F$2,IF(AND(25&lt;A22,A22&lt;=45),'Cancer prevention'!$F$3,IF(AND(45&lt;A22,A22&lt;=65),'Cancer prevention'!$F$5,'Cancer prevention'!$F$7)))</f>
        <v>2350</v>
      </c>
      <c r="F22" s="11">
        <f t="shared" si="1"/>
        <v>526400</v>
      </c>
      <c r="G22" s="11">
        <f>'Cardio App'!$G$2*ROUNDDOWN(D22,0)</f>
        <v>11200</v>
      </c>
      <c r="H22" s="33">
        <f t="shared" si="2"/>
        <v>537600</v>
      </c>
      <c r="J22" s="29">
        <f t="shared" si="7"/>
        <v>44</v>
      </c>
      <c r="K22" s="11">
        <f>'Policies in force'!L23</f>
        <v>535</v>
      </c>
      <c r="L22" s="11">
        <f>IF(AND(15&lt;J22,J22&lt;=25),'Cancer prevention'!$C$2,IF(AND(25&lt;J22,J22&lt;=45),'Cancer prevention'!$C$3,IF(AND(45&lt;J22,J22&lt;=65),'Cancer prevention'!$C$5,'Cancer prevention'!$C$7)))</f>
        <v>0.5</v>
      </c>
      <c r="M22" s="11">
        <f t="shared" si="3"/>
        <v>267.5</v>
      </c>
      <c r="N22" s="11">
        <f>IF(AND(15&lt;J22,J22&lt;=25),'Cancer prevention'!$F$2,IF(AND(25&lt;J22,J22&lt;=45),'Cancer prevention'!$F$3,IF(AND(45&lt;J22,J22&lt;=65),'Cancer prevention'!$F$5,'Cancer prevention'!$F$7)))</f>
        <v>2350</v>
      </c>
      <c r="O22" s="11">
        <f t="shared" si="4"/>
        <v>627450</v>
      </c>
      <c r="P22" s="11">
        <f>'Cardio App'!$G$2*ROUNDDOWN(M22,0)</f>
        <v>13350</v>
      </c>
      <c r="Q22" s="33">
        <f t="shared" si="5"/>
        <v>640800</v>
      </c>
    </row>
    <row r="23" spans="1:17" ht="15.75" customHeight="1">
      <c r="A23" s="29">
        <f t="shared" si="6"/>
        <v>45</v>
      </c>
      <c r="B23" s="11">
        <f>'Policies in force'!K24</f>
        <v>480</v>
      </c>
      <c r="C23" s="11">
        <f>IF(AND(15&lt;A23,A23&lt;=25),'Cancer prevention'!$C$2,IF(AND(25&lt;A23,A23&lt;=45),'Cancer prevention'!$C$3,IF(AND(45&lt;A23,A23&lt;=65),'Cancer prevention'!$C$5,'Cancer prevention'!$C$7)))</f>
        <v>0.5</v>
      </c>
      <c r="D23" s="11">
        <f t="shared" si="0"/>
        <v>240</v>
      </c>
      <c r="E23" s="11">
        <f>IF(AND(15&lt;A23,A23&lt;=25),'Cancer prevention'!$F$2,IF(AND(25&lt;A23,A23&lt;=45),'Cancer prevention'!$F$3,IF(AND(45&lt;A23,A23&lt;=65),'Cancer prevention'!$F$5,'Cancer prevention'!$F$7)))</f>
        <v>2350</v>
      </c>
      <c r="F23" s="11">
        <f t="shared" si="1"/>
        <v>564000</v>
      </c>
      <c r="G23" s="11">
        <f>'Cardio App'!$G$2*ROUNDDOWN(D23,0)</f>
        <v>12000</v>
      </c>
      <c r="H23" s="33">
        <f t="shared" si="2"/>
        <v>576000</v>
      </c>
      <c r="J23" s="29">
        <f t="shared" si="7"/>
        <v>45</v>
      </c>
      <c r="K23" s="11">
        <f>'Policies in force'!L24</f>
        <v>533</v>
      </c>
      <c r="L23" s="11">
        <f>IF(AND(15&lt;J23,J23&lt;=25),'Cancer prevention'!$C$2,IF(AND(25&lt;J23,J23&lt;=45),'Cancer prevention'!$C$3,IF(AND(45&lt;J23,J23&lt;=65),'Cancer prevention'!$C$5,'Cancer prevention'!$C$7)))</f>
        <v>0.5</v>
      </c>
      <c r="M23" s="11">
        <f t="shared" si="3"/>
        <v>266.5</v>
      </c>
      <c r="N23" s="11">
        <f>IF(AND(15&lt;J23,J23&lt;=25),'Cancer prevention'!$F$2,IF(AND(25&lt;J23,J23&lt;=45),'Cancer prevention'!$F$3,IF(AND(45&lt;J23,J23&lt;=65),'Cancer prevention'!$F$5,'Cancer prevention'!$F$7)))</f>
        <v>2350</v>
      </c>
      <c r="O23" s="11">
        <f t="shared" si="4"/>
        <v>625100</v>
      </c>
      <c r="P23" s="11">
        <f>'Cardio App'!$G$2*ROUNDDOWN(M23,0)</f>
        <v>13300</v>
      </c>
      <c r="Q23" s="33">
        <f t="shared" si="5"/>
        <v>638400</v>
      </c>
    </row>
    <row r="24" spans="1:17" ht="15.75" customHeight="1">
      <c r="A24" s="29">
        <f t="shared" si="6"/>
        <v>46</v>
      </c>
      <c r="B24" s="11">
        <f>'Policies in force'!K25</f>
        <v>468</v>
      </c>
      <c r="C24" s="11">
        <f>IF(AND(15&lt;A24,A24&lt;=25),'Cancer prevention'!$C$2,IF(AND(25&lt;A24,A24&lt;=45),'Cancer prevention'!$C$3,IF(AND(45&lt;A24,A24&lt;=65),'Cancer prevention'!$C$5,'Cancer prevention'!$C$7)))</f>
        <v>0.6</v>
      </c>
      <c r="D24" s="11">
        <f t="shared" si="0"/>
        <v>280.8</v>
      </c>
      <c r="E24" s="11">
        <f>IF(AND(15&lt;A24,A24&lt;=25),'Cancer prevention'!$F$2,IF(AND(25&lt;A24,A24&lt;=45),'Cancer prevention'!$F$3,IF(AND(45&lt;A24,A24&lt;=65),'Cancer prevention'!$F$5,'Cancer prevention'!$F$7)))</f>
        <v>3975</v>
      </c>
      <c r="F24" s="11">
        <f t="shared" si="1"/>
        <v>1113000</v>
      </c>
      <c r="G24" s="11">
        <f>'Cardio App'!$G$2*ROUNDDOWN(D24,0)</f>
        <v>14000</v>
      </c>
      <c r="H24" s="33">
        <f t="shared" si="2"/>
        <v>1127000</v>
      </c>
      <c r="J24" s="29">
        <f t="shared" si="7"/>
        <v>46</v>
      </c>
      <c r="K24" s="11">
        <f>'Policies in force'!L25</f>
        <v>511</v>
      </c>
      <c r="L24" s="11">
        <f>IF(AND(15&lt;J24,J24&lt;=25),'Cancer prevention'!$C$2,IF(AND(25&lt;J24,J24&lt;=45),'Cancer prevention'!$C$3,IF(AND(45&lt;J24,J24&lt;=65),'Cancer prevention'!$C$5,'Cancer prevention'!$C$7)))</f>
        <v>0.6</v>
      </c>
      <c r="M24" s="11">
        <f t="shared" si="3"/>
        <v>306.59999999999997</v>
      </c>
      <c r="N24" s="11">
        <f>IF(AND(15&lt;J24,J24&lt;=25),'Cancer prevention'!$F$2,IF(AND(25&lt;J24,J24&lt;=45),'Cancer prevention'!$F$3,IF(AND(45&lt;J24,J24&lt;=65),'Cancer prevention'!$F$5,'Cancer prevention'!$F$7)))</f>
        <v>3975</v>
      </c>
      <c r="O24" s="11">
        <f t="shared" si="4"/>
        <v>1216350</v>
      </c>
      <c r="P24" s="11">
        <f>'Cardio App'!$G$2*ROUNDDOWN(M24,0)</f>
        <v>15300</v>
      </c>
      <c r="Q24" s="33">
        <f t="shared" si="5"/>
        <v>1231650</v>
      </c>
    </row>
    <row r="25" spans="1:17" ht="15.75" customHeight="1">
      <c r="A25" s="29">
        <f t="shared" si="6"/>
        <v>47</v>
      </c>
      <c r="B25" s="11">
        <f>'Policies in force'!K26</f>
        <v>514</v>
      </c>
      <c r="C25" s="11">
        <f>IF(AND(15&lt;A25,A25&lt;=25),'Cancer prevention'!$C$2,IF(AND(25&lt;A25,A25&lt;=45),'Cancer prevention'!$C$3,IF(AND(45&lt;A25,A25&lt;=65),'Cancer prevention'!$C$5,'Cancer prevention'!$C$7)))</f>
        <v>0.6</v>
      </c>
      <c r="D25" s="11">
        <f t="shared" si="0"/>
        <v>308.39999999999998</v>
      </c>
      <c r="E25" s="11">
        <f>IF(AND(15&lt;A25,A25&lt;=25),'Cancer prevention'!$F$2,IF(AND(25&lt;A25,A25&lt;=45),'Cancer prevention'!$F$3,IF(AND(45&lt;A25,A25&lt;=65),'Cancer prevention'!$F$5,'Cancer prevention'!$F$7)))</f>
        <v>3975</v>
      </c>
      <c r="F25" s="11">
        <f t="shared" si="1"/>
        <v>1224300</v>
      </c>
      <c r="G25" s="11">
        <f>'Cardio App'!$G$2*ROUNDDOWN(D25,0)</f>
        <v>15400</v>
      </c>
      <c r="H25" s="33">
        <f t="shared" si="2"/>
        <v>1239700</v>
      </c>
      <c r="J25" s="29">
        <f t="shared" si="7"/>
        <v>47</v>
      </c>
      <c r="K25" s="11">
        <f>'Policies in force'!L26</f>
        <v>519</v>
      </c>
      <c r="L25" s="11">
        <f>IF(AND(15&lt;J25,J25&lt;=25),'Cancer prevention'!$C$2,IF(AND(25&lt;J25,J25&lt;=45),'Cancer prevention'!$C$3,IF(AND(45&lt;J25,J25&lt;=65),'Cancer prevention'!$C$5,'Cancer prevention'!$C$7)))</f>
        <v>0.6</v>
      </c>
      <c r="M25" s="11">
        <f t="shared" si="3"/>
        <v>311.39999999999998</v>
      </c>
      <c r="N25" s="11">
        <f>IF(AND(15&lt;J25,J25&lt;=25),'Cancer prevention'!$F$2,IF(AND(25&lt;J25,J25&lt;=45),'Cancer prevention'!$F$3,IF(AND(45&lt;J25,J25&lt;=65),'Cancer prevention'!$F$5,'Cancer prevention'!$F$7)))</f>
        <v>3975</v>
      </c>
      <c r="O25" s="11">
        <f t="shared" si="4"/>
        <v>1236225</v>
      </c>
      <c r="P25" s="11">
        <f>'Cardio App'!$G$2*ROUNDDOWN(M25,0)</f>
        <v>15550</v>
      </c>
      <c r="Q25" s="33">
        <f t="shared" si="5"/>
        <v>1251775</v>
      </c>
    </row>
    <row r="26" spans="1:17" ht="15.75" customHeight="1">
      <c r="A26" s="29">
        <f t="shared" si="6"/>
        <v>48</v>
      </c>
      <c r="B26" s="11">
        <f>'Policies in force'!K27</f>
        <v>541</v>
      </c>
      <c r="C26" s="11">
        <f>IF(AND(15&lt;A26,A26&lt;=25),'Cancer prevention'!$C$2,IF(AND(25&lt;A26,A26&lt;=45),'Cancer prevention'!$C$3,IF(AND(45&lt;A26,A26&lt;=65),'Cancer prevention'!$C$5,'Cancer prevention'!$C$7)))</f>
        <v>0.6</v>
      </c>
      <c r="D26" s="11">
        <f t="shared" si="0"/>
        <v>324.59999999999997</v>
      </c>
      <c r="E26" s="11">
        <f>IF(AND(15&lt;A26,A26&lt;=25),'Cancer prevention'!$F$2,IF(AND(25&lt;A26,A26&lt;=45),'Cancer prevention'!$F$3,IF(AND(45&lt;A26,A26&lt;=65),'Cancer prevention'!$F$5,'Cancer prevention'!$F$7)))</f>
        <v>3975</v>
      </c>
      <c r="F26" s="11">
        <f t="shared" si="1"/>
        <v>1287900</v>
      </c>
      <c r="G26" s="11">
        <f>'Cardio App'!$G$2*ROUNDDOWN(D26,0)</f>
        <v>16200</v>
      </c>
      <c r="H26" s="33">
        <f t="shared" si="2"/>
        <v>1304100</v>
      </c>
      <c r="J26" s="29">
        <f t="shared" si="7"/>
        <v>48</v>
      </c>
      <c r="K26" s="11">
        <f>'Policies in force'!L27</f>
        <v>547</v>
      </c>
      <c r="L26" s="11">
        <f>IF(AND(15&lt;J26,J26&lt;=25),'Cancer prevention'!$C$2,IF(AND(25&lt;J26,J26&lt;=45),'Cancer prevention'!$C$3,IF(AND(45&lt;J26,J26&lt;=65),'Cancer prevention'!$C$5,'Cancer prevention'!$C$7)))</f>
        <v>0.6</v>
      </c>
      <c r="M26" s="11">
        <f t="shared" si="3"/>
        <v>328.2</v>
      </c>
      <c r="N26" s="11">
        <f>IF(AND(15&lt;J26,J26&lt;=25),'Cancer prevention'!$F$2,IF(AND(25&lt;J26,J26&lt;=45),'Cancer prevention'!$F$3,IF(AND(45&lt;J26,J26&lt;=65),'Cancer prevention'!$F$5,'Cancer prevention'!$F$7)))</f>
        <v>3975</v>
      </c>
      <c r="O26" s="11">
        <f t="shared" si="4"/>
        <v>1303800</v>
      </c>
      <c r="P26" s="11">
        <f>'Cardio App'!$G$2*ROUNDDOWN(M26,0)</f>
        <v>16400</v>
      </c>
      <c r="Q26" s="33">
        <f t="shared" si="5"/>
        <v>1320200</v>
      </c>
    </row>
    <row r="27" spans="1:17" ht="15.75" customHeight="1">
      <c r="A27" s="29">
        <f t="shared" si="6"/>
        <v>49</v>
      </c>
      <c r="B27" s="11">
        <f>'Policies in force'!K28</f>
        <v>483</v>
      </c>
      <c r="C27" s="11">
        <f>IF(AND(15&lt;A27,A27&lt;=25),'Cancer prevention'!$C$2,IF(AND(25&lt;A27,A27&lt;=45),'Cancer prevention'!$C$3,IF(AND(45&lt;A27,A27&lt;=65),'Cancer prevention'!$C$5,'Cancer prevention'!$C$7)))</f>
        <v>0.6</v>
      </c>
      <c r="D27" s="11">
        <f t="shared" si="0"/>
        <v>289.8</v>
      </c>
      <c r="E27" s="11">
        <f>IF(AND(15&lt;A27,A27&lt;=25),'Cancer prevention'!$F$2,IF(AND(25&lt;A27,A27&lt;=45),'Cancer prevention'!$F$3,IF(AND(45&lt;A27,A27&lt;=65),'Cancer prevention'!$F$5,'Cancer prevention'!$F$7)))</f>
        <v>3975</v>
      </c>
      <c r="F27" s="11">
        <f t="shared" si="1"/>
        <v>1148775</v>
      </c>
      <c r="G27" s="11">
        <f>'Cardio App'!$G$2*ROUNDDOWN(D27,0)</f>
        <v>14450</v>
      </c>
      <c r="H27" s="33">
        <f t="shared" si="2"/>
        <v>1163225</v>
      </c>
      <c r="J27" s="29">
        <f t="shared" si="7"/>
        <v>49</v>
      </c>
      <c r="K27" s="11">
        <f>'Policies in force'!L28</f>
        <v>515</v>
      </c>
      <c r="L27" s="11">
        <f>IF(AND(15&lt;J27,J27&lt;=25),'Cancer prevention'!$C$2,IF(AND(25&lt;J27,J27&lt;=45),'Cancer prevention'!$C$3,IF(AND(45&lt;J27,J27&lt;=65),'Cancer prevention'!$C$5,'Cancer prevention'!$C$7)))</f>
        <v>0.6</v>
      </c>
      <c r="M27" s="11">
        <f t="shared" si="3"/>
        <v>309</v>
      </c>
      <c r="N27" s="11">
        <f>IF(AND(15&lt;J27,J27&lt;=25),'Cancer prevention'!$F$2,IF(AND(25&lt;J27,J27&lt;=45),'Cancer prevention'!$F$3,IF(AND(45&lt;J27,J27&lt;=65),'Cancer prevention'!$F$5,'Cancer prevention'!$F$7)))</f>
        <v>3975</v>
      </c>
      <c r="O27" s="11">
        <f t="shared" si="4"/>
        <v>1228275</v>
      </c>
      <c r="P27" s="11">
        <f>'Cardio App'!$G$2*ROUNDDOWN(M27,0)</f>
        <v>15450</v>
      </c>
      <c r="Q27" s="33">
        <f t="shared" si="5"/>
        <v>1243725</v>
      </c>
    </row>
    <row r="28" spans="1:17" ht="15.75" customHeight="1">
      <c r="A28" s="29">
        <f t="shared" si="6"/>
        <v>50</v>
      </c>
      <c r="B28" s="11">
        <f>'Policies in force'!K29</f>
        <v>493</v>
      </c>
      <c r="C28" s="11">
        <f>IF(AND(15&lt;A28,A28&lt;=25),'Cancer prevention'!$C$2,IF(AND(25&lt;A28,A28&lt;=45),'Cancer prevention'!$C$3,IF(AND(45&lt;A28,A28&lt;=65),'Cancer prevention'!$C$5,'Cancer prevention'!$C$7)))</f>
        <v>0.6</v>
      </c>
      <c r="D28" s="11">
        <f t="shared" si="0"/>
        <v>295.8</v>
      </c>
      <c r="E28" s="11">
        <f>IF(AND(15&lt;A28,A28&lt;=25),'Cancer prevention'!$F$2,IF(AND(25&lt;A28,A28&lt;=45),'Cancer prevention'!$F$3,IF(AND(45&lt;A28,A28&lt;=65),'Cancer prevention'!$F$5,'Cancer prevention'!$F$7)))</f>
        <v>3975</v>
      </c>
      <c r="F28" s="11">
        <f t="shared" si="1"/>
        <v>1172625</v>
      </c>
      <c r="G28" s="11">
        <f>'Cardio App'!$G$2*ROUNDDOWN(D28,0)</f>
        <v>14750</v>
      </c>
      <c r="H28" s="33">
        <f t="shared" si="2"/>
        <v>1187375</v>
      </c>
      <c r="J28" s="29">
        <f t="shared" si="7"/>
        <v>50</v>
      </c>
      <c r="K28" s="11">
        <f>'Policies in force'!L29</f>
        <v>531</v>
      </c>
      <c r="L28" s="11">
        <f>IF(AND(15&lt;J28,J28&lt;=25),'Cancer prevention'!$C$2,IF(AND(25&lt;J28,J28&lt;=45),'Cancer prevention'!$C$3,IF(AND(45&lt;J28,J28&lt;=65),'Cancer prevention'!$C$5,'Cancer prevention'!$C$7)))</f>
        <v>0.6</v>
      </c>
      <c r="M28" s="11">
        <f t="shared" si="3"/>
        <v>318.59999999999997</v>
      </c>
      <c r="N28" s="11">
        <f>IF(AND(15&lt;J28,J28&lt;=25),'Cancer prevention'!$F$2,IF(AND(25&lt;J28,J28&lt;=45),'Cancer prevention'!$F$3,IF(AND(45&lt;J28,J28&lt;=65),'Cancer prevention'!$F$5,'Cancer prevention'!$F$7)))</f>
        <v>3975</v>
      </c>
      <c r="O28" s="11">
        <f t="shared" si="4"/>
        <v>1264050</v>
      </c>
      <c r="P28" s="11">
        <f>'Cardio App'!$G$2*ROUNDDOWN(M28,0)</f>
        <v>15900</v>
      </c>
      <c r="Q28" s="33">
        <f t="shared" si="5"/>
        <v>1279950</v>
      </c>
    </row>
    <row r="29" spans="1:17" ht="15.75" customHeight="1">
      <c r="A29" s="29">
        <f t="shared" si="6"/>
        <v>51</v>
      </c>
      <c r="B29" s="11">
        <f>'Policies in force'!K30</f>
        <v>515</v>
      </c>
      <c r="C29" s="11">
        <f>IF(AND(15&lt;A29,A29&lt;=25),'Cancer prevention'!$C$2,IF(AND(25&lt;A29,A29&lt;=45),'Cancer prevention'!$C$3,IF(AND(45&lt;A29,A29&lt;=65),'Cancer prevention'!$C$5,'Cancer prevention'!$C$7)))</f>
        <v>0.6</v>
      </c>
      <c r="D29" s="11">
        <f t="shared" si="0"/>
        <v>309</v>
      </c>
      <c r="E29" s="11">
        <f>IF(AND(15&lt;A29,A29&lt;=25),'Cancer prevention'!$F$2,IF(AND(25&lt;A29,A29&lt;=45),'Cancer prevention'!$F$3,IF(AND(45&lt;A29,A29&lt;=65),'Cancer prevention'!$F$5,'Cancer prevention'!$F$7)))</f>
        <v>3975</v>
      </c>
      <c r="F29" s="11">
        <f t="shared" si="1"/>
        <v>1228275</v>
      </c>
      <c r="G29" s="11">
        <f>'Cardio App'!$G$2*ROUNDDOWN(D29,0)</f>
        <v>15450</v>
      </c>
      <c r="H29" s="33">
        <f t="shared" si="2"/>
        <v>1243725</v>
      </c>
      <c r="J29" s="29">
        <f t="shared" si="7"/>
        <v>51</v>
      </c>
      <c r="K29" s="11">
        <f>'Policies in force'!L30</f>
        <v>534</v>
      </c>
      <c r="L29" s="11">
        <f>IF(AND(15&lt;J29,J29&lt;=25),'Cancer prevention'!$C$2,IF(AND(25&lt;J29,J29&lt;=45),'Cancer prevention'!$C$3,IF(AND(45&lt;J29,J29&lt;=65),'Cancer prevention'!$C$5,'Cancer prevention'!$C$7)))</f>
        <v>0.6</v>
      </c>
      <c r="M29" s="11">
        <f t="shared" si="3"/>
        <v>320.39999999999998</v>
      </c>
      <c r="N29" s="11">
        <f>IF(AND(15&lt;J29,J29&lt;=25),'Cancer prevention'!$F$2,IF(AND(25&lt;J29,J29&lt;=45),'Cancer prevention'!$F$3,IF(AND(45&lt;J29,J29&lt;=65),'Cancer prevention'!$F$5,'Cancer prevention'!$F$7)))</f>
        <v>3975</v>
      </c>
      <c r="O29" s="11">
        <f t="shared" si="4"/>
        <v>1272000</v>
      </c>
      <c r="P29" s="11">
        <f>'Cardio App'!$G$2*ROUNDDOWN(M29,0)</f>
        <v>16000</v>
      </c>
      <c r="Q29" s="33">
        <f t="shared" si="5"/>
        <v>1288000</v>
      </c>
    </row>
    <row r="30" spans="1:17" ht="15.75" customHeight="1">
      <c r="A30" s="29">
        <f t="shared" si="6"/>
        <v>52</v>
      </c>
      <c r="B30" s="11">
        <f>'Policies in force'!K31</f>
        <v>506</v>
      </c>
      <c r="C30" s="11">
        <f>IF(AND(15&lt;A30,A30&lt;=25),'Cancer prevention'!$C$2,IF(AND(25&lt;A30,A30&lt;=45),'Cancer prevention'!$C$3,IF(AND(45&lt;A30,A30&lt;=65),'Cancer prevention'!$C$5,'Cancer prevention'!$C$7)))</f>
        <v>0.6</v>
      </c>
      <c r="D30" s="11">
        <f t="shared" si="0"/>
        <v>303.59999999999997</v>
      </c>
      <c r="E30" s="11">
        <f>IF(AND(15&lt;A30,A30&lt;=25),'Cancer prevention'!$F$2,IF(AND(25&lt;A30,A30&lt;=45),'Cancer prevention'!$F$3,IF(AND(45&lt;A30,A30&lt;=65),'Cancer prevention'!$F$5,'Cancer prevention'!$F$7)))</f>
        <v>3975</v>
      </c>
      <c r="F30" s="11">
        <f t="shared" si="1"/>
        <v>1204425</v>
      </c>
      <c r="G30" s="11">
        <f>'Cardio App'!$G$2*ROUNDDOWN(D30,0)</f>
        <v>15150</v>
      </c>
      <c r="H30" s="33">
        <f t="shared" si="2"/>
        <v>1219575</v>
      </c>
      <c r="J30" s="29">
        <f t="shared" si="7"/>
        <v>52</v>
      </c>
      <c r="K30" s="11">
        <f>'Policies in force'!L31</f>
        <v>526</v>
      </c>
      <c r="L30" s="11">
        <f>IF(AND(15&lt;J30,J30&lt;=25),'Cancer prevention'!$C$2,IF(AND(25&lt;J30,J30&lt;=45),'Cancer prevention'!$C$3,IF(AND(45&lt;J30,J30&lt;=65),'Cancer prevention'!$C$5,'Cancer prevention'!$C$7)))</f>
        <v>0.6</v>
      </c>
      <c r="M30" s="11">
        <f t="shared" si="3"/>
        <v>315.59999999999997</v>
      </c>
      <c r="N30" s="11">
        <f>IF(AND(15&lt;J30,J30&lt;=25),'Cancer prevention'!$F$2,IF(AND(25&lt;J30,J30&lt;=45),'Cancer prevention'!$F$3,IF(AND(45&lt;J30,J30&lt;=65),'Cancer prevention'!$F$5,'Cancer prevention'!$F$7)))</f>
        <v>3975</v>
      </c>
      <c r="O30" s="11">
        <f t="shared" si="4"/>
        <v>1252125</v>
      </c>
      <c r="P30" s="11">
        <f>'Cardio App'!$G$2*ROUNDDOWN(M30,0)</f>
        <v>15750</v>
      </c>
      <c r="Q30" s="33">
        <f t="shared" si="5"/>
        <v>1267875</v>
      </c>
    </row>
    <row r="31" spans="1:17" ht="15.75" customHeight="1">
      <c r="A31" s="29">
        <f t="shared" si="6"/>
        <v>53</v>
      </c>
      <c r="B31" s="11">
        <f>'Policies in force'!K32</f>
        <v>492</v>
      </c>
      <c r="C31" s="11">
        <f>IF(AND(15&lt;A31,A31&lt;=25),'Cancer prevention'!$C$2,IF(AND(25&lt;A31,A31&lt;=45),'Cancer prevention'!$C$3,IF(AND(45&lt;A31,A31&lt;=65),'Cancer prevention'!$C$5,'Cancer prevention'!$C$7)))</f>
        <v>0.6</v>
      </c>
      <c r="D31" s="11">
        <f t="shared" si="0"/>
        <v>295.2</v>
      </c>
      <c r="E31" s="11">
        <f>IF(AND(15&lt;A31,A31&lt;=25),'Cancer prevention'!$F$2,IF(AND(25&lt;A31,A31&lt;=45),'Cancer prevention'!$F$3,IF(AND(45&lt;A31,A31&lt;=65),'Cancer prevention'!$F$5,'Cancer prevention'!$F$7)))</f>
        <v>3975</v>
      </c>
      <c r="F31" s="11">
        <f t="shared" si="1"/>
        <v>1172625</v>
      </c>
      <c r="G31" s="11">
        <f>'Cardio App'!$G$2*ROUNDDOWN(D31,0)</f>
        <v>14750</v>
      </c>
      <c r="H31" s="33">
        <f t="shared" si="2"/>
        <v>1187375</v>
      </c>
      <c r="J31" s="29">
        <f t="shared" si="7"/>
        <v>53</v>
      </c>
      <c r="K31" s="11">
        <f>'Policies in force'!L32</f>
        <v>534</v>
      </c>
      <c r="L31" s="11">
        <f>IF(AND(15&lt;J31,J31&lt;=25),'Cancer prevention'!$C$2,IF(AND(25&lt;J31,J31&lt;=45),'Cancer prevention'!$C$3,IF(AND(45&lt;J31,J31&lt;=65),'Cancer prevention'!$C$5,'Cancer prevention'!$C$7)))</f>
        <v>0.6</v>
      </c>
      <c r="M31" s="11">
        <f t="shared" si="3"/>
        <v>320.39999999999998</v>
      </c>
      <c r="N31" s="11">
        <f>IF(AND(15&lt;J31,J31&lt;=25),'Cancer prevention'!$F$2,IF(AND(25&lt;J31,J31&lt;=45),'Cancer prevention'!$F$3,IF(AND(45&lt;J31,J31&lt;=65),'Cancer prevention'!$F$5,'Cancer prevention'!$F$7)))</f>
        <v>3975</v>
      </c>
      <c r="O31" s="11">
        <f t="shared" si="4"/>
        <v>1272000</v>
      </c>
      <c r="P31" s="11">
        <f>'Cardio App'!$G$2*ROUNDDOWN(M31,0)</f>
        <v>16000</v>
      </c>
      <c r="Q31" s="33">
        <f t="shared" si="5"/>
        <v>1288000</v>
      </c>
    </row>
    <row r="32" spans="1:17" ht="15.75" customHeight="1">
      <c r="A32" s="29">
        <f t="shared" si="6"/>
        <v>54</v>
      </c>
      <c r="B32" s="11">
        <f>'Policies in force'!K33</f>
        <v>530</v>
      </c>
      <c r="C32" s="11">
        <f>IF(AND(15&lt;A32,A32&lt;=25),'Cancer prevention'!$C$2,IF(AND(25&lt;A32,A32&lt;=45),'Cancer prevention'!$C$3,IF(AND(45&lt;A32,A32&lt;=65),'Cancer prevention'!$C$5,'Cancer prevention'!$C$7)))</f>
        <v>0.6</v>
      </c>
      <c r="D32" s="11">
        <f t="shared" si="0"/>
        <v>318</v>
      </c>
      <c r="E32" s="11">
        <f>IF(AND(15&lt;A32,A32&lt;=25),'Cancer prevention'!$F$2,IF(AND(25&lt;A32,A32&lt;=45),'Cancer prevention'!$F$3,IF(AND(45&lt;A32,A32&lt;=65),'Cancer prevention'!$F$5,'Cancer prevention'!$F$7)))</f>
        <v>3975</v>
      </c>
      <c r="F32" s="11">
        <f t="shared" si="1"/>
        <v>1264050</v>
      </c>
      <c r="G32" s="11">
        <f>'Cardio App'!$G$2*ROUNDDOWN(D32,0)</f>
        <v>15900</v>
      </c>
      <c r="H32" s="33">
        <f t="shared" si="2"/>
        <v>1279950</v>
      </c>
      <c r="J32" s="29">
        <f t="shared" si="7"/>
        <v>54</v>
      </c>
      <c r="K32" s="11">
        <f>'Policies in force'!L33</f>
        <v>567</v>
      </c>
      <c r="L32" s="11">
        <f>IF(AND(15&lt;J32,J32&lt;=25),'Cancer prevention'!$C$2,IF(AND(25&lt;J32,J32&lt;=45),'Cancer prevention'!$C$3,IF(AND(45&lt;J32,J32&lt;=65),'Cancer prevention'!$C$5,'Cancer prevention'!$C$7)))</f>
        <v>0.6</v>
      </c>
      <c r="M32" s="11">
        <f t="shared" si="3"/>
        <v>340.2</v>
      </c>
      <c r="N32" s="11">
        <f>IF(AND(15&lt;J32,J32&lt;=25),'Cancer prevention'!$F$2,IF(AND(25&lt;J32,J32&lt;=45),'Cancer prevention'!$F$3,IF(AND(45&lt;J32,J32&lt;=65),'Cancer prevention'!$F$5,'Cancer prevention'!$F$7)))</f>
        <v>3975</v>
      </c>
      <c r="O32" s="11">
        <f t="shared" si="4"/>
        <v>1351500</v>
      </c>
      <c r="P32" s="11">
        <f>'Cardio App'!$G$2*ROUNDDOWN(M32,0)</f>
        <v>17000</v>
      </c>
      <c r="Q32" s="33">
        <f t="shared" si="5"/>
        <v>1368500</v>
      </c>
    </row>
    <row r="33" spans="1:17" ht="15.75" customHeight="1">
      <c r="A33" s="29">
        <f t="shared" si="6"/>
        <v>55</v>
      </c>
      <c r="B33" s="11">
        <f>'Policies in force'!K34</f>
        <v>506</v>
      </c>
      <c r="C33" s="11">
        <f>IF(AND(15&lt;A33,A33&lt;=25),'Cancer prevention'!$C$2,IF(AND(25&lt;A33,A33&lt;=45),'Cancer prevention'!$C$3,IF(AND(45&lt;A33,A33&lt;=65),'Cancer prevention'!$C$5,'Cancer prevention'!$C$7)))</f>
        <v>0.6</v>
      </c>
      <c r="D33" s="11">
        <f t="shared" si="0"/>
        <v>303.59999999999997</v>
      </c>
      <c r="E33" s="11">
        <f>IF(AND(15&lt;A33,A33&lt;=25),'Cancer prevention'!$F$2,IF(AND(25&lt;A33,A33&lt;=45),'Cancer prevention'!$F$3,IF(AND(45&lt;A33,A33&lt;=65),'Cancer prevention'!$F$5,'Cancer prevention'!$F$7)))</f>
        <v>3975</v>
      </c>
      <c r="F33" s="11">
        <f t="shared" si="1"/>
        <v>1204425</v>
      </c>
      <c r="G33" s="11">
        <f>'Cardio App'!$G$2*ROUNDDOWN(D33,0)</f>
        <v>15150</v>
      </c>
      <c r="H33" s="33">
        <f t="shared" si="2"/>
        <v>1219575</v>
      </c>
      <c r="J33" s="29">
        <f t="shared" si="7"/>
        <v>55</v>
      </c>
      <c r="K33" s="11">
        <f>'Policies in force'!L34</f>
        <v>511</v>
      </c>
      <c r="L33" s="11">
        <f>IF(AND(15&lt;J33,J33&lt;=25),'Cancer prevention'!$C$2,IF(AND(25&lt;J33,J33&lt;=45),'Cancer prevention'!$C$3,IF(AND(45&lt;J33,J33&lt;=65),'Cancer prevention'!$C$5,'Cancer prevention'!$C$7)))</f>
        <v>0.6</v>
      </c>
      <c r="M33" s="11">
        <f t="shared" si="3"/>
        <v>306.59999999999997</v>
      </c>
      <c r="N33" s="11">
        <f>IF(AND(15&lt;J33,J33&lt;=25),'Cancer prevention'!$F$2,IF(AND(25&lt;J33,J33&lt;=45),'Cancer prevention'!$F$3,IF(AND(45&lt;J33,J33&lt;=65),'Cancer prevention'!$F$5,'Cancer prevention'!$F$7)))</f>
        <v>3975</v>
      </c>
      <c r="O33" s="11">
        <f t="shared" si="4"/>
        <v>1216350</v>
      </c>
      <c r="P33" s="11">
        <f>'Cardio App'!$G$2*ROUNDDOWN(M33,0)</f>
        <v>15300</v>
      </c>
      <c r="Q33" s="33">
        <f t="shared" si="5"/>
        <v>1231650</v>
      </c>
    </row>
    <row r="34" spans="1:17" ht="15.75" customHeight="1">
      <c r="A34" s="29">
        <f t="shared" si="6"/>
        <v>56</v>
      </c>
      <c r="B34" s="11">
        <f>'Policies in force'!K35</f>
        <v>478</v>
      </c>
      <c r="C34" s="11">
        <f>IF(AND(15&lt;A34,A34&lt;=25),'Cancer prevention'!$C$2,IF(AND(25&lt;A34,A34&lt;=45),'Cancer prevention'!$C$3,IF(AND(45&lt;A34,A34&lt;=65),'Cancer prevention'!$C$5,'Cancer prevention'!$C$7)))</f>
        <v>0.6</v>
      </c>
      <c r="D34" s="11">
        <f t="shared" si="0"/>
        <v>286.8</v>
      </c>
      <c r="E34" s="11">
        <f>IF(AND(15&lt;A34,A34&lt;=25),'Cancer prevention'!$F$2,IF(AND(25&lt;A34,A34&lt;=45),'Cancer prevention'!$F$3,IF(AND(45&lt;A34,A34&lt;=65),'Cancer prevention'!$F$5,'Cancer prevention'!$F$7)))</f>
        <v>3975</v>
      </c>
      <c r="F34" s="11">
        <f t="shared" si="1"/>
        <v>1136850</v>
      </c>
      <c r="G34" s="11">
        <f>'Cardio App'!$G$2*ROUNDDOWN(D34,0)</f>
        <v>14300</v>
      </c>
      <c r="H34" s="33">
        <f t="shared" si="2"/>
        <v>1151150</v>
      </c>
      <c r="J34" s="29">
        <f t="shared" si="7"/>
        <v>56</v>
      </c>
      <c r="K34" s="11">
        <f>'Policies in force'!L35</f>
        <v>518</v>
      </c>
      <c r="L34" s="11">
        <f>IF(AND(15&lt;J34,J34&lt;=25),'Cancer prevention'!$C$2,IF(AND(25&lt;J34,J34&lt;=45),'Cancer prevention'!$C$3,IF(AND(45&lt;J34,J34&lt;=65),'Cancer prevention'!$C$5,'Cancer prevention'!$C$7)))</f>
        <v>0.6</v>
      </c>
      <c r="M34" s="11">
        <f t="shared" si="3"/>
        <v>310.8</v>
      </c>
      <c r="N34" s="11">
        <f>IF(AND(15&lt;J34,J34&lt;=25),'Cancer prevention'!$F$2,IF(AND(25&lt;J34,J34&lt;=45),'Cancer prevention'!$F$3,IF(AND(45&lt;J34,J34&lt;=65),'Cancer prevention'!$F$5,'Cancer prevention'!$F$7)))</f>
        <v>3975</v>
      </c>
      <c r="O34" s="11">
        <f t="shared" si="4"/>
        <v>1232250</v>
      </c>
      <c r="P34" s="11">
        <f>'Cardio App'!$G$2*ROUNDDOWN(M34,0)</f>
        <v>15500</v>
      </c>
      <c r="Q34" s="33">
        <f t="shared" si="5"/>
        <v>1247750</v>
      </c>
    </row>
    <row r="35" spans="1:17" ht="15.75" customHeight="1">
      <c r="A35" s="29">
        <f t="shared" si="6"/>
        <v>57</v>
      </c>
      <c r="B35" s="11">
        <f>'Policies in force'!K36</f>
        <v>0</v>
      </c>
      <c r="C35" s="11">
        <f>IF(AND(15&lt;A35,A35&lt;=25),'Cancer prevention'!$C$2,IF(AND(25&lt;A35,A35&lt;=45),'Cancer prevention'!$C$3,IF(AND(45&lt;A35,A35&lt;=65),'Cancer prevention'!$C$5,'Cancer prevention'!$C$7)))</f>
        <v>0.6</v>
      </c>
      <c r="D35" s="11">
        <f t="shared" si="0"/>
        <v>0</v>
      </c>
      <c r="E35" s="11">
        <f>IF(AND(15&lt;A35,A35&lt;=25),'Cancer prevention'!$F$2,IF(AND(25&lt;A35,A35&lt;=45),'Cancer prevention'!$F$3,IF(AND(45&lt;A35,A35&lt;=65),'Cancer prevention'!$F$5,'Cancer prevention'!$F$7)))</f>
        <v>3975</v>
      </c>
      <c r="F35" s="11">
        <f t="shared" si="1"/>
        <v>0</v>
      </c>
      <c r="G35" s="11">
        <f>'Cardio App'!$G$2*ROUNDDOWN(D35,0)</f>
        <v>0</v>
      </c>
      <c r="H35" s="33">
        <f t="shared" si="2"/>
        <v>0</v>
      </c>
      <c r="J35" s="29">
        <f t="shared" si="7"/>
        <v>57</v>
      </c>
      <c r="K35" s="11">
        <f>'Policies in force'!L36</f>
        <v>0</v>
      </c>
      <c r="L35" s="11">
        <f>IF(AND(15&lt;J35,J35&lt;=25),'Cancer prevention'!$C$2,IF(AND(25&lt;J35,J35&lt;=45),'Cancer prevention'!$C$3,IF(AND(45&lt;J35,J35&lt;=65),'Cancer prevention'!$C$5,'Cancer prevention'!$C$7)))</f>
        <v>0.6</v>
      </c>
      <c r="M35" s="11">
        <f t="shared" si="3"/>
        <v>0</v>
      </c>
      <c r="N35" s="11">
        <f>IF(AND(15&lt;J35,J35&lt;=25),'Cancer prevention'!$F$2,IF(AND(25&lt;J35,J35&lt;=45),'Cancer prevention'!$F$3,IF(AND(45&lt;J35,J35&lt;=65),'Cancer prevention'!$F$5,'Cancer prevention'!$F$7)))</f>
        <v>3975</v>
      </c>
      <c r="O35" s="11">
        <f t="shared" si="4"/>
        <v>0</v>
      </c>
      <c r="P35" s="11">
        <f>'Cardio App'!$G$2*ROUNDDOWN(M35,0)</f>
        <v>0</v>
      </c>
      <c r="Q35" s="33">
        <f t="shared" si="5"/>
        <v>0</v>
      </c>
    </row>
    <row r="36" spans="1:17" ht="15.75" customHeight="1">
      <c r="A36" s="29">
        <f t="shared" si="6"/>
        <v>58</v>
      </c>
      <c r="B36" s="11">
        <f>'Policies in force'!K37</f>
        <v>0</v>
      </c>
      <c r="C36" s="11">
        <f>IF(AND(15&lt;A36,A36&lt;=25),'Cancer prevention'!$C$2,IF(AND(25&lt;A36,A36&lt;=45),'Cancer prevention'!$C$3,IF(AND(45&lt;A36,A36&lt;=65),'Cancer prevention'!$C$5,'Cancer prevention'!$C$7)))</f>
        <v>0.6</v>
      </c>
      <c r="D36" s="11">
        <f t="shared" si="0"/>
        <v>0</v>
      </c>
      <c r="E36" s="11">
        <f>IF(AND(15&lt;A36,A36&lt;=25),'Cancer prevention'!$F$2,IF(AND(25&lt;A36,A36&lt;=45),'Cancer prevention'!$F$3,IF(AND(45&lt;A36,A36&lt;=65),'Cancer prevention'!$F$5,'Cancer prevention'!$F$7)))</f>
        <v>3975</v>
      </c>
      <c r="F36" s="11">
        <f t="shared" si="1"/>
        <v>0</v>
      </c>
      <c r="G36" s="11">
        <f>'Cardio App'!$G$2*ROUNDDOWN(D36,0)</f>
        <v>0</v>
      </c>
      <c r="H36" s="33">
        <f t="shared" si="2"/>
        <v>0</v>
      </c>
      <c r="J36" s="29">
        <f t="shared" si="7"/>
        <v>58</v>
      </c>
      <c r="K36" s="11">
        <f>'Policies in force'!L37</f>
        <v>0</v>
      </c>
      <c r="L36" s="11">
        <f>IF(AND(15&lt;J36,J36&lt;=25),'Cancer prevention'!$C$2,IF(AND(25&lt;J36,J36&lt;=45),'Cancer prevention'!$C$3,IF(AND(45&lt;J36,J36&lt;=65),'Cancer prevention'!$C$5,'Cancer prevention'!$C$7)))</f>
        <v>0.6</v>
      </c>
      <c r="M36" s="11">
        <f t="shared" si="3"/>
        <v>0</v>
      </c>
      <c r="N36" s="11">
        <f>IF(AND(15&lt;J36,J36&lt;=25),'Cancer prevention'!$F$2,IF(AND(25&lt;J36,J36&lt;=45),'Cancer prevention'!$F$3,IF(AND(45&lt;J36,J36&lt;=65),'Cancer prevention'!$F$5,'Cancer prevention'!$F$7)))</f>
        <v>3975</v>
      </c>
      <c r="O36" s="11">
        <f t="shared" si="4"/>
        <v>0</v>
      </c>
      <c r="P36" s="11">
        <f>'Cardio App'!$G$2*ROUNDDOWN(M36,0)</f>
        <v>0</v>
      </c>
      <c r="Q36" s="33">
        <f t="shared" si="5"/>
        <v>0</v>
      </c>
    </row>
    <row r="37" spans="1:17" ht="15.75" customHeight="1">
      <c r="A37" s="29">
        <f t="shared" si="6"/>
        <v>59</v>
      </c>
      <c r="B37" s="11">
        <f>'Policies in force'!K38</f>
        <v>0</v>
      </c>
      <c r="C37" s="11">
        <f>IF(AND(15&lt;A37,A37&lt;=25),'Cancer prevention'!$C$2,IF(AND(25&lt;A37,A37&lt;=45),'Cancer prevention'!$C$3,IF(AND(45&lt;A37,A37&lt;=65),'Cancer prevention'!$C$5,'Cancer prevention'!$C$7)))</f>
        <v>0.6</v>
      </c>
      <c r="D37" s="11">
        <f t="shared" si="0"/>
        <v>0</v>
      </c>
      <c r="E37" s="11">
        <f>IF(AND(15&lt;A37,A37&lt;=25),'Cancer prevention'!$F$2,IF(AND(25&lt;A37,A37&lt;=45),'Cancer prevention'!$F$3,IF(AND(45&lt;A37,A37&lt;=65),'Cancer prevention'!$F$5,'Cancer prevention'!$F$7)))</f>
        <v>3975</v>
      </c>
      <c r="F37" s="11">
        <f t="shared" si="1"/>
        <v>0</v>
      </c>
      <c r="G37" s="11">
        <f>'Cardio App'!$G$2*ROUNDDOWN(D37,0)</f>
        <v>0</v>
      </c>
      <c r="H37" s="33">
        <f t="shared" si="2"/>
        <v>0</v>
      </c>
      <c r="J37" s="29">
        <f t="shared" si="7"/>
        <v>59</v>
      </c>
      <c r="K37" s="11">
        <f>'Policies in force'!L38</f>
        <v>0</v>
      </c>
      <c r="L37" s="11">
        <f>IF(AND(15&lt;J37,J37&lt;=25),'Cancer prevention'!$C$2,IF(AND(25&lt;J37,J37&lt;=45),'Cancer prevention'!$C$3,IF(AND(45&lt;J37,J37&lt;=65),'Cancer prevention'!$C$5,'Cancer prevention'!$C$7)))</f>
        <v>0.6</v>
      </c>
      <c r="M37" s="11">
        <f t="shared" si="3"/>
        <v>0</v>
      </c>
      <c r="N37" s="11">
        <f>IF(AND(15&lt;J37,J37&lt;=25),'Cancer prevention'!$F$2,IF(AND(25&lt;J37,J37&lt;=45),'Cancer prevention'!$F$3,IF(AND(45&lt;J37,J37&lt;=65),'Cancer prevention'!$F$5,'Cancer prevention'!$F$7)))</f>
        <v>3975</v>
      </c>
      <c r="O37" s="11">
        <f t="shared" si="4"/>
        <v>0</v>
      </c>
      <c r="P37" s="11">
        <f>'Cardio App'!$G$2*ROUNDDOWN(M37,0)</f>
        <v>0</v>
      </c>
      <c r="Q37" s="33">
        <f t="shared" si="5"/>
        <v>0</v>
      </c>
    </row>
    <row r="38" spans="1:17" ht="15.75" customHeight="1">
      <c r="A38" s="29">
        <f t="shared" si="6"/>
        <v>60</v>
      </c>
      <c r="B38" s="11">
        <f>'Policies in force'!K39</f>
        <v>0</v>
      </c>
      <c r="C38" s="11">
        <f>IF(AND(15&lt;A38,A38&lt;=25),'Cancer prevention'!$C$2,IF(AND(25&lt;A38,A38&lt;=45),'Cancer prevention'!$C$3,IF(AND(45&lt;A38,A38&lt;=65),'Cancer prevention'!$C$5,'Cancer prevention'!$C$7)))</f>
        <v>0.6</v>
      </c>
      <c r="D38" s="11">
        <f t="shared" si="0"/>
        <v>0</v>
      </c>
      <c r="E38" s="11">
        <f>IF(AND(15&lt;A38,A38&lt;=25),'Cancer prevention'!$F$2,IF(AND(25&lt;A38,A38&lt;=45),'Cancer prevention'!$F$3,IF(AND(45&lt;A38,A38&lt;=65),'Cancer prevention'!$F$5,'Cancer prevention'!$F$7)))</f>
        <v>3975</v>
      </c>
      <c r="F38" s="11">
        <f t="shared" si="1"/>
        <v>0</v>
      </c>
      <c r="G38" s="11">
        <f>'Cardio App'!$G$2*ROUNDDOWN(D38,0)</f>
        <v>0</v>
      </c>
      <c r="H38" s="33">
        <f t="shared" si="2"/>
        <v>0</v>
      </c>
      <c r="J38" s="29">
        <f t="shared" si="7"/>
        <v>60</v>
      </c>
      <c r="K38" s="11">
        <f>'Policies in force'!L39</f>
        <v>0</v>
      </c>
      <c r="L38" s="11">
        <f>IF(AND(15&lt;J38,J38&lt;=25),'Cancer prevention'!$C$2,IF(AND(25&lt;J38,J38&lt;=45),'Cancer prevention'!$C$3,IF(AND(45&lt;J38,J38&lt;=65),'Cancer prevention'!$C$5,'Cancer prevention'!$C$7)))</f>
        <v>0.6</v>
      </c>
      <c r="M38" s="11">
        <f t="shared" si="3"/>
        <v>0</v>
      </c>
      <c r="N38" s="11">
        <f>IF(AND(15&lt;J38,J38&lt;=25),'Cancer prevention'!$F$2,IF(AND(25&lt;J38,J38&lt;=45),'Cancer prevention'!$F$3,IF(AND(45&lt;J38,J38&lt;=65),'Cancer prevention'!$F$5,'Cancer prevention'!$F$7)))</f>
        <v>3975</v>
      </c>
      <c r="O38" s="11">
        <f t="shared" si="4"/>
        <v>0</v>
      </c>
      <c r="P38" s="11">
        <f>'Cardio App'!$G$2*ROUNDDOWN(M38,0)</f>
        <v>0</v>
      </c>
      <c r="Q38" s="33">
        <f t="shared" si="5"/>
        <v>0</v>
      </c>
    </row>
    <row r="39" spans="1:17" ht="15.75" customHeight="1">
      <c r="A39" s="29">
        <f t="shared" si="6"/>
        <v>61</v>
      </c>
      <c r="B39" s="11">
        <f>'Policies in force'!K40</f>
        <v>0</v>
      </c>
      <c r="C39" s="11">
        <f>IF(AND(15&lt;A39,A39&lt;=25),'Cancer prevention'!$C$2,IF(AND(25&lt;A39,A39&lt;=45),'Cancer prevention'!$C$3,IF(AND(45&lt;A39,A39&lt;=65),'Cancer prevention'!$C$5,'Cancer prevention'!$C$7)))</f>
        <v>0.6</v>
      </c>
      <c r="D39" s="11">
        <f t="shared" si="0"/>
        <v>0</v>
      </c>
      <c r="E39" s="11">
        <f>IF(AND(15&lt;A39,A39&lt;=25),'Cancer prevention'!$F$2,IF(AND(25&lt;A39,A39&lt;=45),'Cancer prevention'!$F$3,IF(AND(45&lt;A39,A39&lt;=65),'Cancer prevention'!$F$5,'Cancer prevention'!$F$7)))</f>
        <v>3975</v>
      </c>
      <c r="F39" s="11">
        <f t="shared" si="1"/>
        <v>0</v>
      </c>
      <c r="G39" s="11">
        <f>'Cardio App'!$G$2*ROUNDDOWN(D39,0)</f>
        <v>0</v>
      </c>
      <c r="H39" s="33">
        <f t="shared" si="2"/>
        <v>0</v>
      </c>
      <c r="J39" s="29">
        <f t="shared" si="7"/>
        <v>61</v>
      </c>
      <c r="K39" s="11">
        <f>'Policies in force'!L40</f>
        <v>0</v>
      </c>
      <c r="L39" s="11">
        <f>IF(AND(15&lt;J39,J39&lt;=25),'Cancer prevention'!$C$2,IF(AND(25&lt;J39,J39&lt;=45),'Cancer prevention'!$C$3,IF(AND(45&lt;J39,J39&lt;=65),'Cancer prevention'!$C$5,'Cancer prevention'!$C$7)))</f>
        <v>0.6</v>
      </c>
      <c r="M39" s="11">
        <f t="shared" si="3"/>
        <v>0</v>
      </c>
      <c r="N39" s="11">
        <f>IF(AND(15&lt;J39,J39&lt;=25),'Cancer prevention'!$F$2,IF(AND(25&lt;J39,J39&lt;=45),'Cancer prevention'!$F$3,IF(AND(45&lt;J39,J39&lt;=65),'Cancer prevention'!$F$5,'Cancer prevention'!$F$7)))</f>
        <v>3975</v>
      </c>
      <c r="O39" s="11">
        <f t="shared" si="4"/>
        <v>0</v>
      </c>
      <c r="P39" s="11">
        <f>'Cardio App'!$G$2*ROUNDDOWN(M39,0)</f>
        <v>0</v>
      </c>
      <c r="Q39" s="33">
        <f t="shared" si="5"/>
        <v>0</v>
      </c>
    </row>
    <row r="40" spans="1:17" ht="15.75" customHeight="1">
      <c r="A40" s="29">
        <f t="shared" si="6"/>
        <v>62</v>
      </c>
      <c r="B40" s="11">
        <f>'Policies in force'!K41</f>
        <v>0</v>
      </c>
      <c r="C40" s="11">
        <f>IF(AND(15&lt;A40,A40&lt;=25),'Cancer prevention'!$C$2,IF(AND(25&lt;A40,A40&lt;=45),'Cancer prevention'!$C$3,IF(AND(45&lt;A40,A40&lt;=65),'Cancer prevention'!$C$5,'Cancer prevention'!$C$7)))</f>
        <v>0.6</v>
      </c>
      <c r="D40" s="11">
        <f t="shared" si="0"/>
        <v>0</v>
      </c>
      <c r="E40" s="11">
        <f>IF(AND(15&lt;A40,A40&lt;=25),'Cancer prevention'!$F$2,IF(AND(25&lt;A40,A40&lt;=45),'Cancer prevention'!$F$3,IF(AND(45&lt;A40,A40&lt;=65),'Cancer prevention'!$F$5,'Cancer prevention'!$F$7)))</f>
        <v>3975</v>
      </c>
      <c r="F40" s="11">
        <f t="shared" si="1"/>
        <v>0</v>
      </c>
      <c r="G40" s="11">
        <f>'Cardio App'!$G$2*ROUNDDOWN(D40,0)</f>
        <v>0</v>
      </c>
      <c r="H40" s="33">
        <f t="shared" si="2"/>
        <v>0</v>
      </c>
      <c r="J40" s="29">
        <f t="shared" si="7"/>
        <v>62</v>
      </c>
      <c r="K40" s="11">
        <f>'Policies in force'!L41</f>
        <v>0</v>
      </c>
      <c r="L40" s="11">
        <f>IF(AND(15&lt;J40,J40&lt;=25),'Cancer prevention'!$C$2,IF(AND(25&lt;J40,J40&lt;=45),'Cancer prevention'!$C$3,IF(AND(45&lt;J40,J40&lt;=65),'Cancer prevention'!$C$5,'Cancer prevention'!$C$7)))</f>
        <v>0.6</v>
      </c>
      <c r="M40" s="11">
        <f t="shared" si="3"/>
        <v>0</v>
      </c>
      <c r="N40" s="11">
        <f>IF(AND(15&lt;J40,J40&lt;=25),'Cancer prevention'!$F$2,IF(AND(25&lt;J40,J40&lt;=45),'Cancer prevention'!$F$3,IF(AND(45&lt;J40,J40&lt;=65),'Cancer prevention'!$F$5,'Cancer prevention'!$F$7)))</f>
        <v>3975</v>
      </c>
      <c r="O40" s="11">
        <f t="shared" si="4"/>
        <v>0</v>
      </c>
      <c r="P40" s="11">
        <f>'Cardio App'!$G$2*ROUNDDOWN(M40,0)</f>
        <v>0</v>
      </c>
      <c r="Q40" s="33">
        <f t="shared" si="5"/>
        <v>0</v>
      </c>
    </row>
    <row r="41" spans="1:17" ht="15.75" customHeight="1">
      <c r="A41" s="29">
        <f t="shared" si="6"/>
        <v>63</v>
      </c>
      <c r="B41" s="11">
        <f>'Policies in force'!K42</f>
        <v>0</v>
      </c>
      <c r="C41" s="11">
        <f>IF(AND(15&lt;A41,A41&lt;=25),'Cancer prevention'!$C$2,IF(AND(25&lt;A41,A41&lt;=45),'Cancer prevention'!$C$3,IF(AND(45&lt;A41,A41&lt;=65),'Cancer prevention'!$C$5,'Cancer prevention'!$C$7)))</f>
        <v>0.6</v>
      </c>
      <c r="D41" s="11">
        <f t="shared" si="0"/>
        <v>0</v>
      </c>
      <c r="E41" s="11">
        <f>IF(AND(15&lt;A41,A41&lt;=25),'Cancer prevention'!$F$2,IF(AND(25&lt;A41,A41&lt;=45),'Cancer prevention'!$F$3,IF(AND(45&lt;A41,A41&lt;=65),'Cancer prevention'!$F$5,'Cancer prevention'!$F$7)))</f>
        <v>3975</v>
      </c>
      <c r="F41" s="11">
        <f t="shared" si="1"/>
        <v>0</v>
      </c>
      <c r="G41" s="11">
        <f>'Cardio App'!$G$2*ROUNDDOWN(D41,0)</f>
        <v>0</v>
      </c>
      <c r="H41" s="33">
        <f t="shared" si="2"/>
        <v>0</v>
      </c>
      <c r="J41" s="29">
        <f t="shared" si="7"/>
        <v>63</v>
      </c>
      <c r="K41" s="11">
        <f>'Policies in force'!L42</f>
        <v>0</v>
      </c>
      <c r="L41" s="11">
        <f>IF(AND(15&lt;J41,J41&lt;=25),'Cancer prevention'!$C$2,IF(AND(25&lt;J41,J41&lt;=45),'Cancer prevention'!$C$3,IF(AND(45&lt;J41,J41&lt;=65),'Cancer prevention'!$C$5,'Cancer prevention'!$C$7)))</f>
        <v>0.6</v>
      </c>
      <c r="M41" s="11">
        <f t="shared" si="3"/>
        <v>0</v>
      </c>
      <c r="N41" s="11">
        <f>IF(AND(15&lt;J41,J41&lt;=25),'Cancer prevention'!$F$2,IF(AND(25&lt;J41,J41&lt;=45),'Cancer prevention'!$F$3,IF(AND(45&lt;J41,J41&lt;=65),'Cancer prevention'!$F$5,'Cancer prevention'!$F$7)))</f>
        <v>3975</v>
      </c>
      <c r="O41" s="11">
        <f t="shared" si="4"/>
        <v>0</v>
      </c>
      <c r="P41" s="11">
        <f>'Cardio App'!$G$2*ROUNDDOWN(M41,0)</f>
        <v>0</v>
      </c>
      <c r="Q41" s="33">
        <f t="shared" si="5"/>
        <v>0</v>
      </c>
    </row>
    <row r="42" spans="1:17" ht="15.75" customHeight="1">
      <c r="A42" s="29">
        <f t="shared" si="6"/>
        <v>64</v>
      </c>
      <c r="B42" s="11">
        <f>'Policies in force'!K43</f>
        <v>0</v>
      </c>
      <c r="C42" s="11">
        <f>IF(AND(15&lt;A42,A42&lt;=25),'Cancer prevention'!$C$2,IF(AND(25&lt;A42,A42&lt;=45),'Cancer prevention'!$C$3,IF(AND(45&lt;A42,A42&lt;=65),'Cancer prevention'!$C$5,'Cancer prevention'!$C$7)))</f>
        <v>0.6</v>
      </c>
      <c r="D42" s="11">
        <f t="shared" si="0"/>
        <v>0</v>
      </c>
      <c r="E42" s="11">
        <f>IF(AND(15&lt;A42,A42&lt;=25),'Cancer prevention'!$F$2,IF(AND(25&lt;A42,A42&lt;=45),'Cancer prevention'!$F$3,IF(AND(45&lt;A42,A42&lt;=65),'Cancer prevention'!$F$5,'Cancer prevention'!$F$7)))</f>
        <v>3975</v>
      </c>
      <c r="F42" s="11">
        <f t="shared" si="1"/>
        <v>0</v>
      </c>
      <c r="G42" s="11">
        <f>'Cardio App'!$G$2*ROUNDDOWN(D42,0)</f>
        <v>0</v>
      </c>
      <c r="H42" s="33">
        <f t="shared" si="2"/>
        <v>0</v>
      </c>
      <c r="J42" s="29">
        <f t="shared" si="7"/>
        <v>64</v>
      </c>
      <c r="K42" s="11">
        <f>'Policies in force'!L43</f>
        <v>0</v>
      </c>
      <c r="L42" s="11">
        <f>IF(AND(15&lt;J42,J42&lt;=25),'Cancer prevention'!$C$2,IF(AND(25&lt;J42,J42&lt;=45),'Cancer prevention'!$C$3,IF(AND(45&lt;J42,J42&lt;=65),'Cancer prevention'!$C$5,'Cancer prevention'!$C$7)))</f>
        <v>0.6</v>
      </c>
      <c r="M42" s="11">
        <f t="shared" si="3"/>
        <v>0</v>
      </c>
      <c r="N42" s="11">
        <f>IF(AND(15&lt;J42,J42&lt;=25),'Cancer prevention'!$F$2,IF(AND(25&lt;J42,J42&lt;=45),'Cancer prevention'!$F$3,IF(AND(45&lt;J42,J42&lt;=65),'Cancer prevention'!$F$5,'Cancer prevention'!$F$7)))</f>
        <v>3975</v>
      </c>
      <c r="O42" s="11">
        <f t="shared" si="4"/>
        <v>0</v>
      </c>
      <c r="P42" s="11">
        <f>'Cardio App'!$G$2*ROUNDDOWN(M42,0)</f>
        <v>0</v>
      </c>
      <c r="Q42" s="33">
        <f t="shared" si="5"/>
        <v>0</v>
      </c>
    </row>
    <row r="43" spans="1:17" ht="15.75" customHeight="1">
      <c r="A43" s="29">
        <f t="shared" si="6"/>
        <v>65</v>
      </c>
      <c r="B43" s="11">
        <f>'Policies in force'!K44</f>
        <v>0</v>
      </c>
      <c r="C43" s="11">
        <f>IF(AND(15&lt;A43,A43&lt;=25),'Cancer prevention'!$C$2,IF(AND(25&lt;A43,A43&lt;=45),'Cancer prevention'!$C$3,IF(AND(45&lt;A43,A43&lt;=65),'Cancer prevention'!$C$5,'Cancer prevention'!$C$7)))</f>
        <v>0.6</v>
      </c>
      <c r="D43" s="11">
        <f t="shared" si="0"/>
        <v>0</v>
      </c>
      <c r="E43" s="11">
        <f>IF(AND(15&lt;A43,A43&lt;=25),'Cancer prevention'!$F$2,IF(AND(25&lt;A43,A43&lt;=45),'Cancer prevention'!$F$3,IF(AND(45&lt;A43,A43&lt;=65),'Cancer prevention'!$F$5,'Cancer prevention'!$F$7)))</f>
        <v>3975</v>
      </c>
      <c r="F43" s="11">
        <f t="shared" si="1"/>
        <v>0</v>
      </c>
      <c r="G43" s="11">
        <f>'Cardio App'!$G$2*ROUNDDOWN(D43,0)</f>
        <v>0</v>
      </c>
      <c r="H43" s="33">
        <f t="shared" si="2"/>
        <v>0</v>
      </c>
      <c r="J43" s="29">
        <f t="shared" si="7"/>
        <v>65</v>
      </c>
      <c r="K43" s="11">
        <f>'Policies in force'!L44</f>
        <v>0</v>
      </c>
      <c r="L43" s="11">
        <f>IF(AND(15&lt;J43,J43&lt;=25),'Cancer prevention'!$C$2,IF(AND(25&lt;J43,J43&lt;=45),'Cancer prevention'!$C$3,IF(AND(45&lt;J43,J43&lt;=65),'Cancer prevention'!$C$5,'Cancer prevention'!$C$7)))</f>
        <v>0.6</v>
      </c>
      <c r="M43" s="11">
        <f t="shared" si="3"/>
        <v>0</v>
      </c>
      <c r="N43" s="11">
        <f>IF(AND(15&lt;J43,J43&lt;=25),'Cancer prevention'!$F$2,IF(AND(25&lt;J43,J43&lt;=45),'Cancer prevention'!$F$3,IF(AND(45&lt;J43,J43&lt;=65),'Cancer prevention'!$F$5,'Cancer prevention'!$F$7)))</f>
        <v>3975</v>
      </c>
      <c r="O43" s="11">
        <f t="shared" si="4"/>
        <v>0</v>
      </c>
      <c r="P43" s="11">
        <f>'Cardio App'!$G$2*ROUNDDOWN(M43,0)</f>
        <v>0</v>
      </c>
      <c r="Q43" s="33">
        <f t="shared" si="5"/>
        <v>0</v>
      </c>
    </row>
    <row r="44" spans="1:17" ht="15.75" customHeight="1">
      <c r="A44" s="29">
        <f t="shared" si="6"/>
        <v>66</v>
      </c>
      <c r="B44" s="11">
        <f>'Policies in force'!K45</f>
        <v>0</v>
      </c>
      <c r="C44" s="11">
        <f>IF(AND(15&lt;A44,A44&lt;=25),'Cancer prevention'!$C$2,IF(AND(25&lt;A44,A44&lt;=45),'Cancer prevention'!$C$3,IF(AND(45&lt;A44,A44&lt;=65),'Cancer prevention'!$C$5,'Cancer prevention'!$C$7)))</f>
        <v>0.7</v>
      </c>
      <c r="D44" s="11">
        <f t="shared" si="0"/>
        <v>0</v>
      </c>
      <c r="E44" s="11">
        <f>IF(AND(15&lt;A44,A44&lt;=25),'Cancer prevention'!$F$2,IF(AND(25&lt;A44,A44&lt;=45),'Cancer prevention'!$F$3,IF(AND(45&lt;A44,A44&lt;=65),'Cancer prevention'!$F$5,'Cancer prevention'!$F$7)))</f>
        <v>1600</v>
      </c>
      <c r="F44" s="11">
        <f t="shared" si="1"/>
        <v>0</v>
      </c>
      <c r="G44" s="11">
        <f>'Cardio App'!$G$2*ROUNDDOWN(D44,0)</f>
        <v>0</v>
      </c>
      <c r="H44" s="33">
        <f t="shared" si="2"/>
        <v>0</v>
      </c>
      <c r="J44" s="29">
        <f t="shared" si="7"/>
        <v>66</v>
      </c>
      <c r="K44" s="11">
        <f>'Policies in force'!L45</f>
        <v>0</v>
      </c>
      <c r="L44" s="11">
        <f>IF(AND(15&lt;J44,J44&lt;=25),'Cancer prevention'!$C$2,IF(AND(25&lt;J44,J44&lt;=45),'Cancer prevention'!$C$3,IF(AND(45&lt;J44,J44&lt;=65),'Cancer prevention'!$C$5,'Cancer prevention'!$C$7)))</f>
        <v>0.7</v>
      </c>
      <c r="M44" s="11">
        <f t="shared" si="3"/>
        <v>0</v>
      </c>
      <c r="N44" s="11">
        <f>IF(AND(15&lt;J44,J44&lt;=25),'Cancer prevention'!$F$2,IF(AND(25&lt;J44,J44&lt;=45),'Cancer prevention'!$F$3,IF(AND(45&lt;J44,J44&lt;=65),'Cancer prevention'!$F$5,'Cancer prevention'!$F$7)))</f>
        <v>1600</v>
      </c>
      <c r="O44" s="11">
        <f t="shared" si="4"/>
        <v>0</v>
      </c>
      <c r="P44" s="11">
        <f>'Cardio App'!$G$2*ROUNDDOWN(M44,0)</f>
        <v>0</v>
      </c>
      <c r="Q44" s="33">
        <f t="shared" si="5"/>
        <v>0</v>
      </c>
    </row>
    <row r="45" spans="1:17" ht="15.75" customHeight="1">
      <c r="A45" s="29">
        <f t="shared" si="6"/>
        <v>67</v>
      </c>
      <c r="B45" s="11">
        <f>'Policies in force'!K46</f>
        <v>0</v>
      </c>
      <c r="C45" s="11">
        <f>IF(AND(15&lt;A45,A45&lt;=25),'Cancer prevention'!$C$2,IF(AND(25&lt;A45,A45&lt;=45),'Cancer prevention'!$C$3,IF(AND(45&lt;A45,A45&lt;=65),'Cancer prevention'!$C$5,'Cancer prevention'!$C$7)))</f>
        <v>0.7</v>
      </c>
      <c r="D45" s="11">
        <f t="shared" si="0"/>
        <v>0</v>
      </c>
      <c r="E45" s="11">
        <f>IF(AND(15&lt;A45,A45&lt;=25),'Cancer prevention'!$F$2,IF(AND(25&lt;A45,A45&lt;=45),'Cancer prevention'!$F$3,IF(AND(45&lt;A45,A45&lt;=65),'Cancer prevention'!$F$5,'Cancer prevention'!$F$7)))</f>
        <v>1600</v>
      </c>
      <c r="F45" s="11">
        <f t="shared" si="1"/>
        <v>0</v>
      </c>
      <c r="G45" s="11">
        <f>'Cardio App'!$G$2*ROUNDDOWN(D45,0)</f>
        <v>0</v>
      </c>
      <c r="H45" s="33">
        <f t="shared" si="2"/>
        <v>0</v>
      </c>
      <c r="J45" s="29">
        <f t="shared" si="7"/>
        <v>67</v>
      </c>
      <c r="K45" s="11">
        <f>'Policies in force'!L46</f>
        <v>0</v>
      </c>
      <c r="L45" s="11">
        <f>IF(AND(15&lt;J45,J45&lt;=25),'Cancer prevention'!$C$2,IF(AND(25&lt;J45,J45&lt;=45),'Cancer prevention'!$C$3,IF(AND(45&lt;J45,J45&lt;=65),'Cancer prevention'!$C$5,'Cancer prevention'!$C$7)))</f>
        <v>0.7</v>
      </c>
      <c r="M45" s="11">
        <f t="shared" si="3"/>
        <v>0</v>
      </c>
      <c r="N45" s="11">
        <f>IF(AND(15&lt;J45,J45&lt;=25),'Cancer prevention'!$F$2,IF(AND(25&lt;J45,J45&lt;=45),'Cancer prevention'!$F$3,IF(AND(45&lt;J45,J45&lt;=65),'Cancer prevention'!$F$5,'Cancer prevention'!$F$7)))</f>
        <v>1600</v>
      </c>
      <c r="O45" s="11">
        <f t="shared" si="4"/>
        <v>0</v>
      </c>
      <c r="P45" s="11">
        <f>'Cardio App'!$G$2*ROUNDDOWN(M45,0)</f>
        <v>0</v>
      </c>
      <c r="Q45" s="33">
        <f t="shared" si="5"/>
        <v>0</v>
      </c>
    </row>
    <row r="46" spans="1:17" ht="15.75" customHeight="1">
      <c r="A46" s="29">
        <f t="shared" si="6"/>
        <v>68</v>
      </c>
      <c r="B46" s="11">
        <f>'Policies in force'!K47</f>
        <v>0</v>
      </c>
      <c r="C46" s="11">
        <f>IF(AND(15&lt;A46,A46&lt;=25),'Cancer prevention'!$C$2,IF(AND(25&lt;A46,A46&lt;=45),'Cancer prevention'!$C$3,IF(AND(45&lt;A46,A46&lt;=65),'Cancer prevention'!$C$5,'Cancer prevention'!$C$7)))</f>
        <v>0.7</v>
      </c>
      <c r="D46" s="11">
        <f t="shared" si="0"/>
        <v>0</v>
      </c>
      <c r="E46" s="11">
        <f>IF(AND(15&lt;A46,A46&lt;=25),'Cancer prevention'!$F$2,IF(AND(25&lt;A46,A46&lt;=45),'Cancer prevention'!$F$3,IF(AND(45&lt;A46,A46&lt;=65),'Cancer prevention'!$F$5,'Cancer prevention'!$F$7)))</f>
        <v>1600</v>
      </c>
      <c r="F46" s="11">
        <f t="shared" si="1"/>
        <v>0</v>
      </c>
      <c r="G46" s="11">
        <f>'Cardio App'!$G$2*ROUNDDOWN(D46,0)</f>
        <v>0</v>
      </c>
      <c r="H46" s="33">
        <f t="shared" si="2"/>
        <v>0</v>
      </c>
      <c r="J46" s="29">
        <f t="shared" si="7"/>
        <v>68</v>
      </c>
      <c r="K46" s="11">
        <f>'Policies in force'!L47</f>
        <v>0</v>
      </c>
      <c r="L46" s="11">
        <f>IF(AND(15&lt;J46,J46&lt;=25),'Cancer prevention'!$C$2,IF(AND(25&lt;J46,J46&lt;=45),'Cancer prevention'!$C$3,IF(AND(45&lt;J46,J46&lt;=65),'Cancer prevention'!$C$5,'Cancer prevention'!$C$7)))</f>
        <v>0.7</v>
      </c>
      <c r="M46" s="11">
        <f t="shared" si="3"/>
        <v>0</v>
      </c>
      <c r="N46" s="11">
        <f>IF(AND(15&lt;J46,J46&lt;=25),'Cancer prevention'!$F$2,IF(AND(25&lt;J46,J46&lt;=45),'Cancer prevention'!$F$3,IF(AND(45&lt;J46,J46&lt;=65),'Cancer prevention'!$F$5,'Cancer prevention'!$F$7)))</f>
        <v>1600</v>
      </c>
      <c r="O46" s="11">
        <f t="shared" si="4"/>
        <v>0</v>
      </c>
      <c r="P46" s="11">
        <f>'Cardio App'!$G$2*ROUNDDOWN(M46,0)</f>
        <v>0</v>
      </c>
      <c r="Q46" s="33">
        <f t="shared" si="5"/>
        <v>0</v>
      </c>
    </row>
    <row r="47" spans="1:17" ht="15.75" customHeight="1">
      <c r="A47" s="29">
        <f t="shared" si="6"/>
        <v>69</v>
      </c>
      <c r="B47" s="11">
        <f>'Policies in force'!K48</f>
        <v>0</v>
      </c>
      <c r="C47" s="11">
        <f>IF(AND(15&lt;A47,A47&lt;=25),'Cancer prevention'!$C$2,IF(AND(25&lt;A47,A47&lt;=45),'Cancer prevention'!$C$3,IF(AND(45&lt;A47,A47&lt;=65),'Cancer prevention'!$C$5,'Cancer prevention'!$C$7)))</f>
        <v>0.7</v>
      </c>
      <c r="D47" s="11">
        <f t="shared" si="0"/>
        <v>0</v>
      </c>
      <c r="E47" s="11">
        <f>IF(AND(15&lt;A47,A47&lt;=25),'Cancer prevention'!$F$2,IF(AND(25&lt;A47,A47&lt;=45),'Cancer prevention'!$F$3,IF(AND(45&lt;A47,A47&lt;=65),'Cancer prevention'!$F$5,'Cancer prevention'!$F$7)))</f>
        <v>1600</v>
      </c>
      <c r="F47" s="11">
        <f t="shared" si="1"/>
        <v>0</v>
      </c>
      <c r="G47" s="11">
        <f>'Cardio App'!$G$2*ROUNDDOWN(D47,0)</f>
        <v>0</v>
      </c>
      <c r="H47" s="33">
        <f t="shared" si="2"/>
        <v>0</v>
      </c>
      <c r="J47" s="29">
        <f t="shared" si="7"/>
        <v>69</v>
      </c>
      <c r="K47" s="11">
        <f>'Policies in force'!L48</f>
        <v>0</v>
      </c>
      <c r="L47" s="11">
        <f>IF(AND(15&lt;J47,J47&lt;=25),'Cancer prevention'!$C$2,IF(AND(25&lt;J47,J47&lt;=45),'Cancer prevention'!$C$3,IF(AND(45&lt;J47,J47&lt;=65),'Cancer prevention'!$C$5,'Cancer prevention'!$C$7)))</f>
        <v>0.7</v>
      </c>
      <c r="M47" s="11">
        <f t="shared" si="3"/>
        <v>0</v>
      </c>
      <c r="N47" s="11">
        <f>IF(AND(15&lt;J47,J47&lt;=25),'Cancer prevention'!$F$2,IF(AND(25&lt;J47,J47&lt;=45),'Cancer prevention'!$F$3,IF(AND(45&lt;J47,J47&lt;=65),'Cancer prevention'!$F$5,'Cancer prevention'!$F$7)))</f>
        <v>1600</v>
      </c>
      <c r="O47" s="11">
        <f t="shared" si="4"/>
        <v>0</v>
      </c>
      <c r="P47" s="11">
        <f>'Cardio App'!$G$2*ROUNDDOWN(M47,0)</f>
        <v>0</v>
      </c>
      <c r="Q47" s="33">
        <f t="shared" si="5"/>
        <v>0</v>
      </c>
    </row>
    <row r="48" spans="1:17" ht="15.75" customHeight="1">
      <c r="A48" s="29">
        <f t="shared" si="6"/>
        <v>70</v>
      </c>
      <c r="B48" s="11">
        <f>'Policies in force'!K49</f>
        <v>0</v>
      </c>
      <c r="C48" s="11">
        <f>IF(AND(15&lt;A48,A48&lt;=25),'Cancer prevention'!$C$2,IF(AND(25&lt;A48,A48&lt;=45),'Cancer prevention'!$C$3,IF(AND(45&lt;A48,A48&lt;=65),'Cancer prevention'!$C$5,'Cancer prevention'!$C$7)))</f>
        <v>0.7</v>
      </c>
      <c r="D48" s="11">
        <f t="shared" si="0"/>
        <v>0</v>
      </c>
      <c r="E48" s="11">
        <f>IF(AND(15&lt;A48,A48&lt;=25),'Cancer prevention'!$F$2,IF(AND(25&lt;A48,A48&lt;=45),'Cancer prevention'!$F$3,IF(AND(45&lt;A48,A48&lt;=65),'Cancer prevention'!$F$5,'Cancer prevention'!$F$7)))</f>
        <v>1600</v>
      </c>
      <c r="F48" s="11">
        <f t="shared" si="1"/>
        <v>0</v>
      </c>
      <c r="G48" s="11">
        <f>'Cardio App'!$G$2*ROUNDDOWN(D48,0)</f>
        <v>0</v>
      </c>
      <c r="H48" s="33">
        <f t="shared" si="2"/>
        <v>0</v>
      </c>
      <c r="J48" s="29">
        <f t="shared" si="7"/>
        <v>70</v>
      </c>
      <c r="K48" s="11">
        <f>'Policies in force'!L49</f>
        <v>0</v>
      </c>
      <c r="L48" s="11">
        <f>IF(AND(15&lt;J48,J48&lt;=25),'Cancer prevention'!$C$2,IF(AND(25&lt;J48,J48&lt;=45),'Cancer prevention'!$C$3,IF(AND(45&lt;J48,J48&lt;=65),'Cancer prevention'!$C$5,'Cancer prevention'!$C$7)))</f>
        <v>0.7</v>
      </c>
      <c r="M48" s="11">
        <f t="shared" si="3"/>
        <v>0</v>
      </c>
      <c r="N48" s="11">
        <f>IF(AND(15&lt;J48,J48&lt;=25),'Cancer prevention'!$F$2,IF(AND(25&lt;J48,J48&lt;=45),'Cancer prevention'!$F$3,IF(AND(45&lt;J48,J48&lt;=65),'Cancer prevention'!$F$5,'Cancer prevention'!$F$7)))</f>
        <v>1600</v>
      </c>
      <c r="O48" s="11">
        <f t="shared" si="4"/>
        <v>0</v>
      </c>
      <c r="P48" s="11">
        <f>'Cardio App'!$G$2*ROUNDDOWN(M48,0)</f>
        <v>0</v>
      </c>
      <c r="Q48" s="33">
        <f t="shared" si="5"/>
        <v>0</v>
      </c>
    </row>
    <row r="49" spans="1:17" ht="15.75" customHeight="1">
      <c r="A49" s="29">
        <f t="shared" si="6"/>
        <v>71</v>
      </c>
      <c r="B49" s="11">
        <f>'Policies in force'!K50</f>
        <v>0</v>
      </c>
      <c r="C49" s="11">
        <f>IF(AND(15&lt;A49,A49&lt;=25),'Cancer prevention'!$C$2,IF(AND(25&lt;A49,A49&lt;=45),'Cancer prevention'!$C$3,IF(AND(45&lt;A49,A49&lt;=65),'Cancer prevention'!$C$5,'Cancer prevention'!$C$7)))</f>
        <v>0.7</v>
      </c>
      <c r="D49" s="11">
        <f t="shared" si="0"/>
        <v>0</v>
      </c>
      <c r="E49" s="11">
        <f>IF(AND(15&lt;A49,A49&lt;=25),'Cancer prevention'!$F$2,IF(AND(25&lt;A49,A49&lt;=45),'Cancer prevention'!$F$3,IF(AND(45&lt;A49,A49&lt;=65),'Cancer prevention'!$F$5,'Cancer prevention'!$F$7)))</f>
        <v>1600</v>
      </c>
      <c r="F49" s="11">
        <f t="shared" si="1"/>
        <v>0</v>
      </c>
      <c r="G49" s="11">
        <f>'Cardio App'!$G$2*ROUNDDOWN(D49,0)</f>
        <v>0</v>
      </c>
      <c r="H49" s="33">
        <f t="shared" si="2"/>
        <v>0</v>
      </c>
      <c r="J49" s="29">
        <f t="shared" si="7"/>
        <v>71</v>
      </c>
      <c r="K49" s="11">
        <f>'Policies in force'!L50</f>
        <v>0</v>
      </c>
      <c r="L49" s="11">
        <f>IF(AND(15&lt;J49,J49&lt;=25),'Cancer prevention'!$C$2,IF(AND(25&lt;J49,J49&lt;=45),'Cancer prevention'!$C$3,IF(AND(45&lt;J49,J49&lt;=65),'Cancer prevention'!$C$5,'Cancer prevention'!$C$7)))</f>
        <v>0.7</v>
      </c>
      <c r="M49" s="11">
        <f t="shared" si="3"/>
        <v>0</v>
      </c>
      <c r="N49" s="11">
        <f>IF(AND(15&lt;J49,J49&lt;=25),'Cancer prevention'!$F$2,IF(AND(25&lt;J49,J49&lt;=45),'Cancer prevention'!$F$3,IF(AND(45&lt;J49,J49&lt;=65),'Cancer prevention'!$F$5,'Cancer prevention'!$F$7)))</f>
        <v>1600</v>
      </c>
      <c r="O49" s="11">
        <f t="shared" si="4"/>
        <v>0</v>
      </c>
      <c r="P49" s="11">
        <f>'Cardio App'!$G$2*ROUNDDOWN(M49,0)</f>
        <v>0</v>
      </c>
      <c r="Q49" s="33">
        <f t="shared" si="5"/>
        <v>0</v>
      </c>
    </row>
    <row r="50" spans="1:17" ht="15.75" customHeight="1">
      <c r="A50" s="29">
        <f t="shared" si="6"/>
        <v>72</v>
      </c>
      <c r="B50" s="11">
        <f>'Policies in force'!K51</f>
        <v>0</v>
      </c>
      <c r="C50" s="11">
        <f>IF(AND(15&lt;A50,A50&lt;=25),'Cancer prevention'!$C$2,IF(AND(25&lt;A50,A50&lt;=45),'Cancer prevention'!$C$3,IF(AND(45&lt;A50,A50&lt;=65),'Cancer prevention'!$C$5,'Cancer prevention'!$C$7)))</f>
        <v>0.7</v>
      </c>
      <c r="D50" s="11">
        <f t="shared" si="0"/>
        <v>0</v>
      </c>
      <c r="E50" s="11">
        <f>IF(AND(15&lt;A50,A50&lt;=25),'Cancer prevention'!$F$2,IF(AND(25&lt;A50,A50&lt;=45),'Cancer prevention'!$F$3,IF(AND(45&lt;A50,A50&lt;=65),'Cancer prevention'!$F$5,'Cancer prevention'!$F$7)))</f>
        <v>1600</v>
      </c>
      <c r="F50" s="11">
        <f t="shared" si="1"/>
        <v>0</v>
      </c>
      <c r="G50" s="11">
        <f>'Cardio App'!$G$2*ROUNDDOWN(D50,0)</f>
        <v>0</v>
      </c>
      <c r="H50" s="33">
        <f t="shared" si="2"/>
        <v>0</v>
      </c>
      <c r="J50" s="29">
        <f t="shared" si="7"/>
        <v>72</v>
      </c>
      <c r="K50" s="11">
        <f>'Policies in force'!L51</f>
        <v>0</v>
      </c>
      <c r="L50" s="11">
        <f>IF(AND(15&lt;J50,J50&lt;=25),'Cancer prevention'!$C$2,IF(AND(25&lt;J50,J50&lt;=45),'Cancer prevention'!$C$3,IF(AND(45&lt;J50,J50&lt;=65),'Cancer prevention'!$C$5,'Cancer prevention'!$C$7)))</f>
        <v>0.7</v>
      </c>
      <c r="M50" s="11">
        <f t="shared" si="3"/>
        <v>0</v>
      </c>
      <c r="N50" s="11">
        <f>IF(AND(15&lt;J50,J50&lt;=25),'Cancer prevention'!$F$2,IF(AND(25&lt;J50,J50&lt;=45),'Cancer prevention'!$F$3,IF(AND(45&lt;J50,J50&lt;=65),'Cancer prevention'!$F$5,'Cancer prevention'!$F$7)))</f>
        <v>1600</v>
      </c>
      <c r="O50" s="11">
        <f t="shared" si="4"/>
        <v>0</v>
      </c>
      <c r="P50" s="11">
        <f>'Cardio App'!$G$2*ROUNDDOWN(M50,0)</f>
        <v>0</v>
      </c>
      <c r="Q50" s="33">
        <f t="shared" si="5"/>
        <v>0</v>
      </c>
    </row>
    <row r="51" spans="1:17" ht="15.75" customHeight="1">
      <c r="A51" s="29">
        <f t="shared" si="6"/>
        <v>73</v>
      </c>
      <c r="B51" s="11">
        <f>'Policies in force'!K52</f>
        <v>0</v>
      </c>
      <c r="C51" s="11">
        <f>IF(AND(15&lt;A51,A51&lt;=25),'Cancer prevention'!$C$2,IF(AND(25&lt;A51,A51&lt;=45),'Cancer prevention'!$C$3,IF(AND(45&lt;A51,A51&lt;=65),'Cancer prevention'!$C$5,'Cancer prevention'!$C$7)))</f>
        <v>0.7</v>
      </c>
      <c r="D51" s="11">
        <f t="shared" si="0"/>
        <v>0</v>
      </c>
      <c r="E51" s="11">
        <f>IF(AND(15&lt;A51,A51&lt;=25),'Cancer prevention'!$F$2,IF(AND(25&lt;A51,A51&lt;=45),'Cancer prevention'!$F$3,IF(AND(45&lt;A51,A51&lt;=65),'Cancer prevention'!$F$5,'Cancer prevention'!$F$7)))</f>
        <v>1600</v>
      </c>
      <c r="F51" s="11">
        <f t="shared" si="1"/>
        <v>0</v>
      </c>
      <c r="G51" s="11">
        <f>'Cardio App'!$G$2*ROUNDDOWN(D51,0)</f>
        <v>0</v>
      </c>
      <c r="H51" s="33">
        <f t="shared" si="2"/>
        <v>0</v>
      </c>
      <c r="J51" s="29">
        <f t="shared" si="7"/>
        <v>73</v>
      </c>
      <c r="K51" s="11">
        <f>'Policies in force'!L52</f>
        <v>0</v>
      </c>
      <c r="L51" s="11">
        <f>IF(AND(15&lt;J51,J51&lt;=25),'Cancer prevention'!$C$2,IF(AND(25&lt;J51,J51&lt;=45),'Cancer prevention'!$C$3,IF(AND(45&lt;J51,J51&lt;=65),'Cancer prevention'!$C$5,'Cancer prevention'!$C$7)))</f>
        <v>0.7</v>
      </c>
      <c r="M51" s="11">
        <f t="shared" si="3"/>
        <v>0</v>
      </c>
      <c r="N51" s="11">
        <f>IF(AND(15&lt;J51,J51&lt;=25),'Cancer prevention'!$F$2,IF(AND(25&lt;J51,J51&lt;=45),'Cancer prevention'!$F$3,IF(AND(45&lt;J51,J51&lt;=65),'Cancer prevention'!$F$5,'Cancer prevention'!$F$7)))</f>
        <v>1600</v>
      </c>
      <c r="O51" s="11">
        <f t="shared" si="4"/>
        <v>0</v>
      </c>
      <c r="P51" s="11">
        <f>'Cardio App'!$G$2*ROUNDDOWN(M51,0)</f>
        <v>0</v>
      </c>
      <c r="Q51" s="33">
        <f t="shared" si="5"/>
        <v>0</v>
      </c>
    </row>
    <row r="52" spans="1:17" ht="15.75" customHeight="1">
      <c r="A52" s="29">
        <f t="shared" si="6"/>
        <v>74</v>
      </c>
      <c r="B52" s="11">
        <f>'Policies in force'!K53</f>
        <v>0</v>
      </c>
      <c r="C52" s="11">
        <f>IF(AND(15&lt;A52,A52&lt;=25),'Cancer prevention'!$C$2,IF(AND(25&lt;A52,A52&lt;=45),'Cancer prevention'!$C$3,IF(AND(45&lt;A52,A52&lt;=65),'Cancer prevention'!$C$5,'Cancer prevention'!$C$7)))</f>
        <v>0.7</v>
      </c>
      <c r="D52" s="11">
        <f t="shared" si="0"/>
        <v>0</v>
      </c>
      <c r="E52" s="11">
        <f>IF(AND(15&lt;A52,A52&lt;=25),'Cancer prevention'!$F$2,IF(AND(25&lt;A52,A52&lt;=45),'Cancer prevention'!$F$3,IF(AND(45&lt;A52,A52&lt;=65),'Cancer prevention'!$F$5,'Cancer prevention'!$F$7)))</f>
        <v>1600</v>
      </c>
      <c r="F52" s="11">
        <f t="shared" si="1"/>
        <v>0</v>
      </c>
      <c r="G52" s="11">
        <f>'Cardio App'!$G$2*ROUNDDOWN(D52,0)</f>
        <v>0</v>
      </c>
      <c r="H52" s="33">
        <f t="shared" si="2"/>
        <v>0</v>
      </c>
      <c r="J52" s="29">
        <f t="shared" si="7"/>
        <v>74</v>
      </c>
      <c r="K52" s="11">
        <f>'Policies in force'!L53</f>
        <v>0</v>
      </c>
      <c r="L52" s="11">
        <f>IF(AND(15&lt;J52,J52&lt;=25),'Cancer prevention'!$C$2,IF(AND(25&lt;J52,J52&lt;=45),'Cancer prevention'!$C$3,IF(AND(45&lt;J52,J52&lt;=65),'Cancer prevention'!$C$5,'Cancer prevention'!$C$7)))</f>
        <v>0.7</v>
      </c>
      <c r="M52" s="11">
        <f t="shared" si="3"/>
        <v>0</v>
      </c>
      <c r="N52" s="11">
        <f>IF(AND(15&lt;J52,J52&lt;=25),'Cancer prevention'!$F$2,IF(AND(25&lt;J52,J52&lt;=45),'Cancer prevention'!$F$3,IF(AND(45&lt;J52,J52&lt;=65),'Cancer prevention'!$F$5,'Cancer prevention'!$F$7)))</f>
        <v>1600</v>
      </c>
      <c r="O52" s="11">
        <f t="shared" si="4"/>
        <v>0</v>
      </c>
      <c r="P52" s="11">
        <f>'Cardio App'!$G$2*ROUNDDOWN(M52,0)</f>
        <v>0</v>
      </c>
      <c r="Q52" s="33">
        <f t="shared" si="5"/>
        <v>0</v>
      </c>
    </row>
    <row r="53" spans="1:17" ht="15.75" customHeight="1">
      <c r="A53" s="29">
        <f t="shared" si="6"/>
        <v>75</v>
      </c>
      <c r="B53" s="11">
        <f>'Policies in force'!K54</f>
        <v>0</v>
      </c>
      <c r="C53" s="11">
        <f>IF(AND(15&lt;A53,A53&lt;=25),'Cancer prevention'!$C$2,IF(AND(25&lt;A53,A53&lt;=45),'Cancer prevention'!$C$3,IF(AND(45&lt;A53,A53&lt;=65),'Cancer prevention'!$C$5,'Cancer prevention'!$C$7)))</f>
        <v>0.7</v>
      </c>
      <c r="D53" s="11">
        <f t="shared" si="0"/>
        <v>0</v>
      </c>
      <c r="E53" s="11">
        <f>IF(AND(15&lt;A53,A53&lt;=25),'Cancer prevention'!$F$2,IF(AND(25&lt;A53,A53&lt;=45),'Cancer prevention'!$F$3,IF(AND(45&lt;A53,A53&lt;=65),'Cancer prevention'!$F$5,'Cancer prevention'!$F$7)))</f>
        <v>1600</v>
      </c>
      <c r="F53" s="11">
        <f t="shared" si="1"/>
        <v>0</v>
      </c>
      <c r="G53" s="11">
        <f>'Cardio App'!$G$2*ROUNDDOWN(D53,0)</f>
        <v>0</v>
      </c>
      <c r="H53" s="33">
        <f t="shared" si="2"/>
        <v>0</v>
      </c>
      <c r="J53" s="29">
        <f t="shared" si="7"/>
        <v>75</v>
      </c>
      <c r="K53" s="11">
        <f>'Policies in force'!L54</f>
        <v>0</v>
      </c>
      <c r="L53" s="11">
        <f>IF(AND(15&lt;J53,J53&lt;=25),'Cancer prevention'!$C$2,IF(AND(25&lt;J53,J53&lt;=45),'Cancer prevention'!$C$3,IF(AND(45&lt;J53,J53&lt;=65),'Cancer prevention'!$C$5,'Cancer prevention'!$C$7)))</f>
        <v>0.7</v>
      </c>
      <c r="M53" s="11">
        <f t="shared" si="3"/>
        <v>0</v>
      </c>
      <c r="N53" s="11">
        <f>IF(AND(15&lt;J53,J53&lt;=25),'Cancer prevention'!$F$2,IF(AND(25&lt;J53,J53&lt;=45),'Cancer prevention'!$F$3,IF(AND(45&lt;J53,J53&lt;=65),'Cancer prevention'!$F$5,'Cancer prevention'!$F$7)))</f>
        <v>1600</v>
      </c>
      <c r="O53" s="11">
        <f t="shared" si="4"/>
        <v>0</v>
      </c>
      <c r="P53" s="11">
        <f>'Cardio App'!$G$2*ROUNDDOWN(M53,0)</f>
        <v>0</v>
      </c>
      <c r="Q53" s="33">
        <f t="shared" si="5"/>
        <v>0</v>
      </c>
    </row>
    <row r="54" spans="1:17" ht="15.75" customHeight="1">
      <c r="A54" s="29">
        <f t="shared" si="6"/>
        <v>76</v>
      </c>
      <c r="B54" s="11">
        <f>'Policies in force'!K55</f>
        <v>0</v>
      </c>
      <c r="C54" s="11">
        <f>IF(AND(15&lt;A54,A54&lt;=25),'Cancer prevention'!$C$2,IF(AND(25&lt;A54,A54&lt;=45),'Cancer prevention'!$C$3,IF(AND(45&lt;A54,A54&lt;=65),'Cancer prevention'!$C$5,'Cancer prevention'!$C$7)))</f>
        <v>0.7</v>
      </c>
      <c r="D54" s="11">
        <f t="shared" si="0"/>
        <v>0</v>
      </c>
      <c r="E54" s="11">
        <f>IF(AND(15&lt;A54,A54&lt;=25),'Cancer prevention'!$F$2,IF(AND(25&lt;A54,A54&lt;=45),'Cancer prevention'!$F$3,IF(AND(45&lt;A54,A54&lt;=65),'Cancer prevention'!$F$5,'Cancer prevention'!$F$7)))</f>
        <v>1600</v>
      </c>
      <c r="F54" s="11">
        <f t="shared" si="1"/>
        <v>0</v>
      </c>
      <c r="G54" s="11">
        <f>'Cardio App'!$G$2*ROUNDDOWN(D54,0)</f>
        <v>0</v>
      </c>
      <c r="H54" s="33">
        <f t="shared" si="2"/>
        <v>0</v>
      </c>
      <c r="J54" s="29">
        <f t="shared" si="7"/>
        <v>76</v>
      </c>
      <c r="K54" s="11">
        <f>'Policies in force'!L55</f>
        <v>0</v>
      </c>
      <c r="L54" s="11">
        <f>IF(AND(15&lt;J54,J54&lt;=25),'Cancer prevention'!$C$2,IF(AND(25&lt;J54,J54&lt;=45),'Cancer prevention'!$C$3,IF(AND(45&lt;J54,J54&lt;=65),'Cancer prevention'!$C$5,'Cancer prevention'!$C$7)))</f>
        <v>0.7</v>
      </c>
      <c r="M54" s="11">
        <f t="shared" si="3"/>
        <v>0</v>
      </c>
      <c r="N54" s="11">
        <f>IF(AND(15&lt;J54,J54&lt;=25),'Cancer prevention'!$F$2,IF(AND(25&lt;J54,J54&lt;=45),'Cancer prevention'!$F$3,IF(AND(45&lt;J54,J54&lt;=65),'Cancer prevention'!$F$5,'Cancer prevention'!$F$7)))</f>
        <v>1600</v>
      </c>
      <c r="O54" s="11">
        <f t="shared" si="4"/>
        <v>0</v>
      </c>
      <c r="P54" s="11">
        <f>'Cardio App'!$G$2*ROUNDDOWN(M54,0)</f>
        <v>0</v>
      </c>
      <c r="Q54" s="33">
        <f t="shared" si="5"/>
        <v>0</v>
      </c>
    </row>
    <row r="55" spans="1:17" ht="15.75" customHeight="1">
      <c r="A55" s="29">
        <f t="shared" si="6"/>
        <v>77</v>
      </c>
      <c r="B55" s="11">
        <f>'Policies in force'!K56</f>
        <v>0</v>
      </c>
      <c r="C55" s="11">
        <f>IF(AND(15&lt;A55,A55&lt;=25),'Cancer prevention'!$C$2,IF(AND(25&lt;A55,A55&lt;=45),'Cancer prevention'!$C$3,IF(AND(45&lt;A55,A55&lt;=65),'Cancer prevention'!$C$5,'Cancer prevention'!$C$7)))</f>
        <v>0.7</v>
      </c>
      <c r="D55" s="11">
        <f t="shared" si="0"/>
        <v>0</v>
      </c>
      <c r="E55" s="11">
        <f>IF(AND(15&lt;A55,A55&lt;=25),'Cancer prevention'!$F$2,IF(AND(25&lt;A55,A55&lt;=45),'Cancer prevention'!$F$3,IF(AND(45&lt;A55,A55&lt;=65),'Cancer prevention'!$F$5,'Cancer prevention'!$F$7)))</f>
        <v>1600</v>
      </c>
      <c r="F55" s="11">
        <f t="shared" si="1"/>
        <v>0</v>
      </c>
      <c r="G55" s="11">
        <f>'Cardio App'!$G$2*ROUNDDOWN(D55,0)</f>
        <v>0</v>
      </c>
      <c r="H55" s="33">
        <f t="shared" si="2"/>
        <v>0</v>
      </c>
      <c r="J55" s="29">
        <f t="shared" si="7"/>
        <v>77</v>
      </c>
      <c r="K55" s="11">
        <f>'Policies in force'!L56</f>
        <v>0</v>
      </c>
      <c r="L55" s="11">
        <f>IF(AND(15&lt;J55,J55&lt;=25),'Cancer prevention'!$C$2,IF(AND(25&lt;J55,J55&lt;=45),'Cancer prevention'!$C$3,IF(AND(45&lt;J55,J55&lt;=65),'Cancer prevention'!$C$5,'Cancer prevention'!$C$7)))</f>
        <v>0.7</v>
      </c>
      <c r="M55" s="11">
        <f t="shared" si="3"/>
        <v>0</v>
      </c>
      <c r="N55" s="11">
        <f>IF(AND(15&lt;J55,J55&lt;=25),'Cancer prevention'!$F$2,IF(AND(25&lt;J55,J55&lt;=45),'Cancer prevention'!$F$3,IF(AND(45&lt;J55,J55&lt;=65),'Cancer prevention'!$F$5,'Cancer prevention'!$F$7)))</f>
        <v>1600</v>
      </c>
      <c r="O55" s="11">
        <f t="shared" si="4"/>
        <v>0</v>
      </c>
      <c r="P55" s="11">
        <f>'Cardio App'!$G$2*ROUNDDOWN(M55,0)</f>
        <v>0</v>
      </c>
      <c r="Q55" s="33">
        <f t="shared" si="5"/>
        <v>0</v>
      </c>
    </row>
    <row r="56" spans="1:17" ht="15.75" customHeight="1">
      <c r="A56" s="29">
        <f t="shared" si="6"/>
        <v>78</v>
      </c>
      <c r="B56" s="11">
        <f>'Policies in force'!K57</f>
        <v>0</v>
      </c>
      <c r="C56" s="11">
        <f>IF(AND(15&lt;A56,A56&lt;=25),'Cancer prevention'!$C$2,IF(AND(25&lt;A56,A56&lt;=45),'Cancer prevention'!$C$3,IF(AND(45&lt;A56,A56&lt;=65),'Cancer prevention'!$C$5,'Cancer prevention'!$C$7)))</f>
        <v>0.7</v>
      </c>
      <c r="D56" s="11">
        <f t="shared" si="0"/>
        <v>0</v>
      </c>
      <c r="E56" s="11">
        <f>IF(AND(15&lt;A56,A56&lt;=25),'Cancer prevention'!$F$2,IF(AND(25&lt;A56,A56&lt;=45),'Cancer prevention'!$F$3,IF(AND(45&lt;A56,A56&lt;=65),'Cancer prevention'!$F$5,'Cancer prevention'!$F$7)))</f>
        <v>1600</v>
      </c>
      <c r="F56" s="11">
        <f t="shared" si="1"/>
        <v>0</v>
      </c>
      <c r="G56" s="11">
        <f>'Cardio App'!$G$2*ROUNDDOWN(D56,0)</f>
        <v>0</v>
      </c>
      <c r="H56" s="33">
        <f t="shared" si="2"/>
        <v>0</v>
      </c>
      <c r="J56" s="29">
        <f t="shared" si="7"/>
        <v>78</v>
      </c>
      <c r="K56" s="11">
        <f>'Policies in force'!L57</f>
        <v>0</v>
      </c>
      <c r="L56" s="11">
        <f>IF(AND(15&lt;J56,J56&lt;=25),'Cancer prevention'!$C$2,IF(AND(25&lt;J56,J56&lt;=45),'Cancer prevention'!$C$3,IF(AND(45&lt;J56,J56&lt;=65),'Cancer prevention'!$C$5,'Cancer prevention'!$C$7)))</f>
        <v>0.7</v>
      </c>
      <c r="M56" s="11">
        <f t="shared" si="3"/>
        <v>0</v>
      </c>
      <c r="N56" s="11">
        <f>IF(AND(15&lt;J56,J56&lt;=25),'Cancer prevention'!$F$2,IF(AND(25&lt;J56,J56&lt;=45),'Cancer prevention'!$F$3,IF(AND(45&lt;J56,J56&lt;=65),'Cancer prevention'!$F$5,'Cancer prevention'!$F$7)))</f>
        <v>1600</v>
      </c>
      <c r="O56" s="11">
        <f t="shared" si="4"/>
        <v>0</v>
      </c>
      <c r="P56" s="11">
        <f>'Cardio App'!$G$2*ROUNDDOWN(M56,0)</f>
        <v>0</v>
      </c>
      <c r="Q56" s="33">
        <f t="shared" si="5"/>
        <v>0</v>
      </c>
    </row>
    <row r="57" spans="1:17" ht="15.75" customHeight="1">
      <c r="A57" s="29">
        <f t="shared" si="6"/>
        <v>79</v>
      </c>
      <c r="B57" s="11">
        <f>'Policies in force'!K58</f>
        <v>0</v>
      </c>
      <c r="C57" s="11">
        <f>IF(AND(15&lt;A57,A57&lt;=25),'Cancer prevention'!$C$2,IF(AND(25&lt;A57,A57&lt;=45),'Cancer prevention'!$C$3,IF(AND(45&lt;A57,A57&lt;=65),'Cancer prevention'!$C$5,'Cancer prevention'!$C$7)))</f>
        <v>0.7</v>
      </c>
      <c r="D57" s="11">
        <f t="shared" si="0"/>
        <v>0</v>
      </c>
      <c r="E57" s="11">
        <f>IF(AND(15&lt;A57,A57&lt;=25),'Cancer prevention'!$F$2,IF(AND(25&lt;A57,A57&lt;=45),'Cancer prevention'!$F$3,IF(AND(45&lt;A57,A57&lt;=65),'Cancer prevention'!$F$5,'Cancer prevention'!$F$7)))</f>
        <v>1600</v>
      </c>
      <c r="F57" s="11">
        <f t="shared" si="1"/>
        <v>0</v>
      </c>
      <c r="G57" s="11">
        <f>'Cardio App'!$G$2*ROUNDDOWN(D57,0)</f>
        <v>0</v>
      </c>
      <c r="H57" s="33">
        <f t="shared" si="2"/>
        <v>0</v>
      </c>
      <c r="J57" s="29">
        <f t="shared" si="7"/>
        <v>79</v>
      </c>
      <c r="K57" s="11">
        <f>'Policies in force'!L58</f>
        <v>0</v>
      </c>
      <c r="L57" s="11">
        <f>IF(AND(15&lt;J57,J57&lt;=25),'Cancer prevention'!$C$2,IF(AND(25&lt;J57,J57&lt;=45),'Cancer prevention'!$C$3,IF(AND(45&lt;J57,J57&lt;=65),'Cancer prevention'!$C$5,'Cancer prevention'!$C$7)))</f>
        <v>0.7</v>
      </c>
      <c r="M57" s="11">
        <f t="shared" si="3"/>
        <v>0</v>
      </c>
      <c r="N57" s="11">
        <f>IF(AND(15&lt;J57,J57&lt;=25),'Cancer prevention'!$F$2,IF(AND(25&lt;J57,J57&lt;=45),'Cancer prevention'!$F$3,IF(AND(45&lt;J57,J57&lt;=65),'Cancer prevention'!$F$5,'Cancer prevention'!$F$7)))</f>
        <v>1600</v>
      </c>
      <c r="O57" s="11">
        <f t="shared" si="4"/>
        <v>0</v>
      </c>
      <c r="P57" s="11">
        <f>'Cardio App'!$G$2*ROUNDDOWN(M57,0)</f>
        <v>0</v>
      </c>
      <c r="Q57" s="33">
        <f t="shared" si="5"/>
        <v>0</v>
      </c>
    </row>
    <row r="58" spans="1:17" ht="15.75" customHeight="1">
      <c r="A58" s="29">
        <f t="shared" si="6"/>
        <v>80</v>
      </c>
      <c r="B58" s="11">
        <f>'Policies in force'!K59</f>
        <v>0</v>
      </c>
      <c r="C58" s="11">
        <f>IF(AND(15&lt;A58,A58&lt;=25),'Cancer prevention'!$C$2,IF(AND(25&lt;A58,A58&lt;=45),'Cancer prevention'!$C$3,IF(AND(45&lt;A58,A58&lt;=65),'Cancer prevention'!$C$5,'Cancer prevention'!$C$7)))</f>
        <v>0.7</v>
      </c>
      <c r="D58" s="11">
        <f t="shared" si="0"/>
        <v>0</v>
      </c>
      <c r="E58" s="11">
        <f>IF(AND(15&lt;A58,A58&lt;=25),'Cancer prevention'!$F$2,IF(AND(25&lt;A58,A58&lt;=45),'Cancer prevention'!$F$3,IF(AND(45&lt;A58,A58&lt;=65),'Cancer prevention'!$F$5,'Cancer prevention'!$F$7)))</f>
        <v>1600</v>
      </c>
      <c r="F58" s="11">
        <f t="shared" si="1"/>
        <v>0</v>
      </c>
      <c r="G58" s="11">
        <f>'Cardio App'!$G$2*ROUNDDOWN(D58,0)</f>
        <v>0</v>
      </c>
      <c r="H58" s="33">
        <f t="shared" si="2"/>
        <v>0</v>
      </c>
      <c r="J58" s="29">
        <f t="shared" si="7"/>
        <v>80</v>
      </c>
      <c r="K58" s="11">
        <f>'Policies in force'!L59</f>
        <v>0</v>
      </c>
      <c r="L58" s="11">
        <f>IF(AND(15&lt;J58,J58&lt;=25),'Cancer prevention'!$C$2,IF(AND(25&lt;J58,J58&lt;=45),'Cancer prevention'!$C$3,IF(AND(45&lt;J58,J58&lt;=65),'Cancer prevention'!$C$5,'Cancer prevention'!$C$7)))</f>
        <v>0.7</v>
      </c>
      <c r="M58" s="11">
        <f t="shared" si="3"/>
        <v>0</v>
      </c>
      <c r="N58" s="11">
        <f>IF(AND(15&lt;J58,J58&lt;=25),'Cancer prevention'!$F$2,IF(AND(25&lt;J58,J58&lt;=45),'Cancer prevention'!$F$3,IF(AND(45&lt;J58,J58&lt;=65),'Cancer prevention'!$F$5,'Cancer prevention'!$F$7)))</f>
        <v>1600</v>
      </c>
      <c r="O58" s="11">
        <f t="shared" si="4"/>
        <v>0</v>
      </c>
      <c r="P58" s="11">
        <f>'Cardio App'!$G$2*ROUNDDOWN(M58,0)</f>
        <v>0</v>
      </c>
      <c r="Q58" s="33">
        <f t="shared" si="5"/>
        <v>0</v>
      </c>
    </row>
    <row r="59" spans="1:17" ht="15.75" customHeight="1">
      <c r="A59" s="29">
        <f t="shared" si="6"/>
        <v>81</v>
      </c>
      <c r="B59" s="11">
        <f>'Policies in force'!K60</f>
        <v>0</v>
      </c>
      <c r="C59" s="11">
        <f>IF(AND(15&lt;A59,A59&lt;=25),'Cancer prevention'!$C$2,IF(AND(25&lt;A59,A59&lt;=45),'Cancer prevention'!$C$3,IF(AND(45&lt;A59,A59&lt;=65),'Cancer prevention'!$C$5,'Cancer prevention'!$C$7)))</f>
        <v>0.7</v>
      </c>
      <c r="D59" s="11">
        <f t="shared" si="0"/>
        <v>0</v>
      </c>
      <c r="E59" s="11">
        <f>IF(AND(15&lt;A59,A59&lt;=25),'Cancer prevention'!$F$2,IF(AND(25&lt;A59,A59&lt;=45),'Cancer prevention'!$F$3,IF(AND(45&lt;A59,A59&lt;=65),'Cancer prevention'!$F$5,'Cancer prevention'!$F$7)))</f>
        <v>1600</v>
      </c>
      <c r="F59" s="11">
        <f t="shared" si="1"/>
        <v>0</v>
      </c>
      <c r="G59" s="11">
        <f>'Cardio App'!$G$2*ROUNDDOWN(D59,0)</f>
        <v>0</v>
      </c>
      <c r="H59" s="33">
        <f t="shared" si="2"/>
        <v>0</v>
      </c>
      <c r="J59" s="29">
        <f t="shared" si="7"/>
        <v>81</v>
      </c>
      <c r="K59" s="11">
        <f>'Policies in force'!L60</f>
        <v>0</v>
      </c>
      <c r="L59" s="11">
        <f>IF(AND(15&lt;J59,J59&lt;=25),'Cancer prevention'!$C$2,IF(AND(25&lt;J59,J59&lt;=45),'Cancer prevention'!$C$3,IF(AND(45&lt;J59,J59&lt;=65),'Cancer prevention'!$C$5,'Cancer prevention'!$C$7)))</f>
        <v>0.7</v>
      </c>
      <c r="M59" s="11">
        <f t="shared" si="3"/>
        <v>0</v>
      </c>
      <c r="N59" s="11">
        <f>IF(AND(15&lt;J59,J59&lt;=25),'Cancer prevention'!$F$2,IF(AND(25&lt;J59,J59&lt;=45),'Cancer prevention'!$F$3,IF(AND(45&lt;J59,J59&lt;=65),'Cancer prevention'!$F$5,'Cancer prevention'!$F$7)))</f>
        <v>1600</v>
      </c>
      <c r="O59" s="11">
        <f t="shared" si="4"/>
        <v>0</v>
      </c>
      <c r="P59" s="11">
        <f>'Cardio App'!$G$2*ROUNDDOWN(M59,0)</f>
        <v>0</v>
      </c>
      <c r="Q59" s="33">
        <f t="shared" si="5"/>
        <v>0</v>
      </c>
    </row>
    <row r="60" spans="1:17" ht="15.75" customHeight="1">
      <c r="A60" s="29">
        <f t="shared" si="6"/>
        <v>82</v>
      </c>
      <c r="B60" s="11">
        <f>'Policies in force'!K61</f>
        <v>0</v>
      </c>
      <c r="C60" s="11">
        <f>IF(AND(15&lt;A60,A60&lt;=25),'Cancer prevention'!$C$2,IF(AND(25&lt;A60,A60&lt;=45),'Cancer prevention'!$C$3,IF(AND(45&lt;A60,A60&lt;=65),'Cancer prevention'!$C$5,'Cancer prevention'!$C$7)))</f>
        <v>0.7</v>
      </c>
      <c r="D60" s="11">
        <f t="shared" si="0"/>
        <v>0</v>
      </c>
      <c r="E60" s="11">
        <f>IF(AND(15&lt;A60,A60&lt;=25),'Cancer prevention'!$F$2,IF(AND(25&lt;A60,A60&lt;=45),'Cancer prevention'!$F$3,IF(AND(45&lt;A60,A60&lt;=65),'Cancer prevention'!$F$5,'Cancer prevention'!$F$7)))</f>
        <v>1600</v>
      </c>
      <c r="F60" s="11">
        <f t="shared" si="1"/>
        <v>0</v>
      </c>
      <c r="G60" s="11">
        <f>'Cardio App'!$G$2*ROUNDDOWN(D60,0)</f>
        <v>0</v>
      </c>
      <c r="H60" s="33">
        <f t="shared" si="2"/>
        <v>0</v>
      </c>
      <c r="J60" s="29">
        <f t="shared" si="7"/>
        <v>82</v>
      </c>
      <c r="K60" s="11">
        <f>'Policies in force'!L61</f>
        <v>0</v>
      </c>
      <c r="L60" s="11">
        <f>IF(AND(15&lt;J60,J60&lt;=25),'Cancer prevention'!$C$2,IF(AND(25&lt;J60,J60&lt;=45),'Cancer prevention'!$C$3,IF(AND(45&lt;J60,J60&lt;=65),'Cancer prevention'!$C$5,'Cancer prevention'!$C$7)))</f>
        <v>0.7</v>
      </c>
      <c r="M60" s="11">
        <f t="shared" si="3"/>
        <v>0</v>
      </c>
      <c r="N60" s="11">
        <f>IF(AND(15&lt;J60,J60&lt;=25),'Cancer prevention'!$F$2,IF(AND(25&lt;J60,J60&lt;=45),'Cancer prevention'!$F$3,IF(AND(45&lt;J60,J60&lt;=65),'Cancer prevention'!$F$5,'Cancer prevention'!$F$7)))</f>
        <v>1600</v>
      </c>
      <c r="O60" s="11">
        <f t="shared" si="4"/>
        <v>0</v>
      </c>
      <c r="P60" s="11">
        <f>'Cardio App'!$G$2*ROUNDDOWN(M60,0)</f>
        <v>0</v>
      </c>
      <c r="Q60" s="33">
        <f t="shared" si="5"/>
        <v>0</v>
      </c>
    </row>
    <row r="61" spans="1:17" ht="15.75" customHeight="1">
      <c r="A61" s="29">
        <f t="shared" si="6"/>
        <v>83</v>
      </c>
      <c r="B61" s="11">
        <f>'Policies in force'!K62</f>
        <v>0</v>
      </c>
      <c r="C61" s="11">
        <f>IF(AND(15&lt;A61,A61&lt;=25),'Cancer prevention'!$C$2,IF(AND(25&lt;A61,A61&lt;=45),'Cancer prevention'!$C$3,IF(AND(45&lt;A61,A61&lt;=65),'Cancer prevention'!$C$5,'Cancer prevention'!$C$7)))</f>
        <v>0.7</v>
      </c>
      <c r="D61" s="11">
        <f t="shared" si="0"/>
        <v>0</v>
      </c>
      <c r="E61" s="11">
        <f>IF(AND(15&lt;A61,A61&lt;=25),'Cancer prevention'!$F$2,IF(AND(25&lt;A61,A61&lt;=45),'Cancer prevention'!$F$3,IF(AND(45&lt;A61,A61&lt;=65),'Cancer prevention'!$F$5,'Cancer prevention'!$F$7)))</f>
        <v>1600</v>
      </c>
      <c r="F61" s="11">
        <f t="shared" si="1"/>
        <v>0</v>
      </c>
      <c r="G61" s="11">
        <f>'Cardio App'!$G$2*ROUNDDOWN(D61,0)</f>
        <v>0</v>
      </c>
      <c r="H61" s="33">
        <f t="shared" si="2"/>
        <v>0</v>
      </c>
      <c r="J61" s="29">
        <f t="shared" si="7"/>
        <v>83</v>
      </c>
      <c r="K61" s="11">
        <f>'Policies in force'!L62</f>
        <v>0</v>
      </c>
      <c r="L61" s="11">
        <f>IF(AND(15&lt;J61,J61&lt;=25),'Cancer prevention'!$C$2,IF(AND(25&lt;J61,J61&lt;=45),'Cancer prevention'!$C$3,IF(AND(45&lt;J61,J61&lt;=65),'Cancer prevention'!$C$5,'Cancer prevention'!$C$7)))</f>
        <v>0.7</v>
      </c>
      <c r="M61" s="11">
        <f t="shared" si="3"/>
        <v>0</v>
      </c>
      <c r="N61" s="11">
        <f>IF(AND(15&lt;J61,J61&lt;=25),'Cancer prevention'!$F$2,IF(AND(25&lt;J61,J61&lt;=45),'Cancer prevention'!$F$3,IF(AND(45&lt;J61,J61&lt;=65),'Cancer prevention'!$F$5,'Cancer prevention'!$F$7)))</f>
        <v>1600</v>
      </c>
      <c r="O61" s="11">
        <f t="shared" si="4"/>
        <v>0</v>
      </c>
      <c r="P61" s="11">
        <f>'Cardio App'!$G$2*ROUNDDOWN(M61,0)</f>
        <v>0</v>
      </c>
      <c r="Q61" s="33">
        <f t="shared" si="5"/>
        <v>0</v>
      </c>
    </row>
    <row r="62" spans="1:17" ht="15.75" customHeight="1">
      <c r="A62" s="29">
        <f t="shared" si="6"/>
        <v>84</v>
      </c>
      <c r="B62" s="11">
        <f>'Policies in force'!K63</f>
        <v>0</v>
      </c>
      <c r="C62" s="11">
        <f>IF(AND(15&lt;A62,A62&lt;=25),'Cancer prevention'!$C$2,IF(AND(25&lt;A62,A62&lt;=45),'Cancer prevention'!$C$3,IF(AND(45&lt;A62,A62&lt;=65),'Cancer prevention'!$C$5,'Cancer prevention'!$C$7)))</f>
        <v>0.7</v>
      </c>
      <c r="D62" s="11">
        <f t="shared" si="0"/>
        <v>0</v>
      </c>
      <c r="E62" s="11">
        <f>IF(AND(15&lt;A62,A62&lt;=25),'Cancer prevention'!$F$2,IF(AND(25&lt;A62,A62&lt;=45),'Cancer prevention'!$F$3,IF(AND(45&lt;A62,A62&lt;=65),'Cancer prevention'!$F$5,'Cancer prevention'!$F$7)))</f>
        <v>1600</v>
      </c>
      <c r="F62" s="11">
        <f t="shared" si="1"/>
        <v>0</v>
      </c>
      <c r="G62" s="11">
        <f>'Cardio App'!$G$2*ROUNDDOWN(D62,0)</f>
        <v>0</v>
      </c>
      <c r="H62" s="33">
        <f t="shared" si="2"/>
        <v>0</v>
      </c>
      <c r="J62" s="29">
        <f t="shared" si="7"/>
        <v>84</v>
      </c>
      <c r="K62" s="11">
        <f>'Policies in force'!L63</f>
        <v>0</v>
      </c>
      <c r="L62" s="11">
        <f>IF(AND(15&lt;J62,J62&lt;=25),'Cancer prevention'!$C$2,IF(AND(25&lt;J62,J62&lt;=45),'Cancer prevention'!$C$3,IF(AND(45&lt;J62,J62&lt;=65),'Cancer prevention'!$C$5,'Cancer prevention'!$C$7)))</f>
        <v>0.7</v>
      </c>
      <c r="M62" s="11">
        <f t="shared" si="3"/>
        <v>0</v>
      </c>
      <c r="N62" s="11">
        <f>IF(AND(15&lt;J62,J62&lt;=25),'Cancer prevention'!$F$2,IF(AND(25&lt;J62,J62&lt;=45),'Cancer prevention'!$F$3,IF(AND(45&lt;J62,J62&lt;=65),'Cancer prevention'!$F$5,'Cancer prevention'!$F$7)))</f>
        <v>1600</v>
      </c>
      <c r="O62" s="11">
        <f t="shared" si="4"/>
        <v>0</v>
      </c>
      <c r="P62" s="11">
        <f>'Cardio App'!$G$2*ROUNDDOWN(M62,0)</f>
        <v>0</v>
      </c>
      <c r="Q62" s="33">
        <f t="shared" si="5"/>
        <v>0</v>
      </c>
    </row>
    <row r="63" spans="1:17" ht="15.75" customHeight="1">
      <c r="A63" s="29">
        <f t="shared" si="6"/>
        <v>85</v>
      </c>
      <c r="B63" s="11">
        <f>'Policies in force'!K64</f>
        <v>0</v>
      </c>
      <c r="C63" s="11">
        <f>IF(AND(15&lt;A63,A63&lt;=25),'Cancer prevention'!$C$2,IF(AND(25&lt;A63,A63&lt;=45),'Cancer prevention'!$C$3,IF(AND(45&lt;A63,A63&lt;=65),'Cancer prevention'!$C$5,'Cancer prevention'!$C$7)))</f>
        <v>0.7</v>
      </c>
      <c r="D63" s="11">
        <f t="shared" si="0"/>
        <v>0</v>
      </c>
      <c r="E63" s="11">
        <f>IF(AND(15&lt;A63,A63&lt;=25),'Cancer prevention'!$F$2,IF(AND(25&lt;A63,A63&lt;=45),'Cancer prevention'!$F$3,IF(AND(45&lt;A63,A63&lt;=65),'Cancer prevention'!$F$5,'Cancer prevention'!$F$7)))</f>
        <v>1600</v>
      </c>
      <c r="F63" s="11">
        <f t="shared" si="1"/>
        <v>0</v>
      </c>
      <c r="G63" s="11">
        <f>'Cardio App'!$G$2*ROUNDDOWN(D63,0)</f>
        <v>0</v>
      </c>
      <c r="H63" s="33">
        <f t="shared" si="2"/>
        <v>0</v>
      </c>
      <c r="J63" s="29">
        <f t="shared" si="7"/>
        <v>85</v>
      </c>
      <c r="K63" s="11">
        <f>'Policies in force'!L64</f>
        <v>0</v>
      </c>
      <c r="L63" s="11">
        <f>IF(AND(15&lt;J63,J63&lt;=25),'Cancer prevention'!$C$2,IF(AND(25&lt;J63,J63&lt;=45),'Cancer prevention'!$C$3,IF(AND(45&lt;J63,J63&lt;=65),'Cancer prevention'!$C$5,'Cancer prevention'!$C$7)))</f>
        <v>0.7</v>
      </c>
      <c r="M63" s="11">
        <f t="shared" si="3"/>
        <v>0</v>
      </c>
      <c r="N63" s="11">
        <f>IF(AND(15&lt;J63,J63&lt;=25),'Cancer prevention'!$F$2,IF(AND(25&lt;J63,J63&lt;=45),'Cancer prevention'!$F$3,IF(AND(45&lt;J63,J63&lt;=65),'Cancer prevention'!$F$5,'Cancer prevention'!$F$7)))</f>
        <v>1600</v>
      </c>
      <c r="O63" s="11">
        <f t="shared" si="4"/>
        <v>0</v>
      </c>
      <c r="P63" s="11">
        <f>'Cardio App'!$G$2*ROUNDDOWN(M63,0)</f>
        <v>0</v>
      </c>
      <c r="Q63" s="33">
        <f t="shared" si="5"/>
        <v>0</v>
      </c>
    </row>
    <row r="64" spans="1:17" ht="15.75" customHeight="1">
      <c r="A64" s="29">
        <f t="shared" si="6"/>
        <v>86</v>
      </c>
      <c r="B64" s="11">
        <f>'Policies in force'!K65</f>
        <v>0</v>
      </c>
      <c r="C64" s="11">
        <f>IF(AND(15&lt;A64,A64&lt;=25),'Cancer prevention'!$C$2,IF(AND(25&lt;A64,A64&lt;=45),'Cancer prevention'!$C$3,IF(AND(45&lt;A64,A64&lt;=65),'Cancer prevention'!$C$5,'Cancer prevention'!$C$7)))</f>
        <v>0.7</v>
      </c>
      <c r="D64" s="11">
        <f t="shared" si="0"/>
        <v>0</v>
      </c>
      <c r="E64" s="11">
        <f>IF(AND(15&lt;A64,A64&lt;=25),'Cancer prevention'!$F$2,IF(AND(25&lt;A64,A64&lt;=45),'Cancer prevention'!$F$3,IF(AND(45&lt;A64,A64&lt;=65),'Cancer prevention'!$F$5,'Cancer prevention'!$F$7)))</f>
        <v>1600</v>
      </c>
      <c r="F64" s="11">
        <f t="shared" si="1"/>
        <v>0</v>
      </c>
      <c r="G64" s="11">
        <f>'Cardio App'!$G$2*ROUNDDOWN(D64,0)</f>
        <v>0</v>
      </c>
      <c r="H64" s="33">
        <f t="shared" si="2"/>
        <v>0</v>
      </c>
      <c r="J64" s="29">
        <f t="shared" si="7"/>
        <v>86</v>
      </c>
      <c r="K64" s="11">
        <f>'Policies in force'!L65</f>
        <v>0</v>
      </c>
      <c r="L64" s="11">
        <f>IF(AND(15&lt;J64,J64&lt;=25),'Cancer prevention'!$C$2,IF(AND(25&lt;J64,J64&lt;=45),'Cancer prevention'!$C$3,IF(AND(45&lt;J64,J64&lt;=65),'Cancer prevention'!$C$5,'Cancer prevention'!$C$7)))</f>
        <v>0.7</v>
      </c>
      <c r="M64" s="11">
        <f t="shared" si="3"/>
        <v>0</v>
      </c>
      <c r="N64" s="11">
        <f>IF(AND(15&lt;J64,J64&lt;=25),'Cancer prevention'!$F$2,IF(AND(25&lt;J64,J64&lt;=45),'Cancer prevention'!$F$3,IF(AND(45&lt;J64,J64&lt;=65),'Cancer prevention'!$F$5,'Cancer prevention'!$F$7)))</f>
        <v>1600</v>
      </c>
      <c r="O64" s="11">
        <f t="shared" si="4"/>
        <v>0</v>
      </c>
      <c r="P64" s="11">
        <f>'Cardio App'!$G$2*ROUNDDOWN(M64,0)</f>
        <v>0</v>
      </c>
      <c r="Q64" s="33">
        <f t="shared" si="5"/>
        <v>0</v>
      </c>
    </row>
    <row r="65" spans="1:17" ht="15.75" customHeight="1">
      <c r="A65" s="29">
        <f t="shared" si="6"/>
        <v>87</v>
      </c>
      <c r="B65" s="11">
        <f>'Policies in force'!K66</f>
        <v>0</v>
      </c>
      <c r="C65" s="11">
        <f>IF(AND(15&lt;A65,A65&lt;=25),'Cancer prevention'!$C$2,IF(AND(25&lt;A65,A65&lt;=45),'Cancer prevention'!$C$3,IF(AND(45&lt;A65,A65&lt;=65),'Cancer prevention'!$C$5,'Cancer prevention'!$C$7)))</f>
        <v>0.7</v>
      </c>
      <c r="D65" s="11">
        <f t="shared" si="0"/>
        <v>0</v>
      </c>
      <c r="E65" s="11">
        <f>IF(AND(15&lt;A65,A65&lt;=25),'Cancer prevention'!$F$2,IF(AND(25&lt;A65,A65&lt;=45),'Cancer prevention'!$F$3,IF(AND(45&lt;A65,A65&lt;=65),'Cancer prevention'!$F$5,'Cancer prevention'!$F$7)))</f>
        <v>1600</v>
      </c>
      <c r="F65" s="11">
        <f t="shared" si="1"/>
        <v>0</v>
      </c>
      <c r="G65" s="11">
        <f>'Cardio App'!$G$2*ROUNDDOWN(D65,0)</f>
        <v>0</v>
      </c>
      <c r="H65" s="33">
        <f t="shared" si="2"/>
        <v>0</v>
      </c>
      <c r="J65" s="29">
        <f t="shared" si="7"/>
        <v>87</v>
      </c>
      <c r="K65" s="11">
        <f>'Policies in force'!L66</f>
        <v>0</v>
      </c>
      <c r="L65" s="11">
        <f>IF(AND(15&lt;J65,J65&lt;=25),'Cancer prevention'!$C$2,IF(AND(25&lt;J65,J65&lt;=45),'Cancer prevention'!$C$3,IF(AND(45&lt;J65,J65&lt;=65),'Cancer prevention'!$C$5,'Cancer prevention'!$C$7)))</f>
        <v>0.7</v>
      </c>
      <c r="M65" s="11">
        <f t="shared" si="3"/>
        <v>0</v>
      </c>
      <c r="N65" s="11">
        <f>IF(AND(15&lt;J65,J65&lt;=25),'Cancer prevention'!$F$2,IF(AND(25&lt;J65,J65&lt;=45),'Cancer prevention'!$F$3,IF(AND(45&lt;J65,J65&lt;=65),'Cancer prevention'!$F$5,'Cancer prevention'!$F$7)))</f>
        <v>1600</v>
      </c>
      <c r="O65" s="11">
        <f t="shared" si="4"/>
        <v>0</v>
      </c>
      <c r="P65" s="11">
        <f>'Cardio App'!$G$2*ROUNDDOWN(M65,0)</f>
        <v>0</v>
      </c>
      <c r="Q65" s="33">
        <f t="shared" si="5"/>
        <v>0</v>
      </c>
    </row>
    <row r="66" spans="1:17" ht="15.75" customHeight="1">
      <c r="A66" s="29">
        <f t="shared" si="6"/>
        <v>88</v>
      </c>
      <c r="B66" s="11">
        <f>'Policies in force'!K67</f>
        <v>0</v>
      </c>
      <c r="C66" s="11">
        <f>IF(AND(15&lt;A66,A66&lt;=25),'Cancer prevention'!$C$2,IF(AND(25&lt;A66,A66&lt;=45),'Cancer prevention'!$C$3,IF(AND(45&lt;A66,A66&lt;=65),'Cancer prevention'!$C$5,'Cancer prevention'!$C$7)))</f>
        <v>0.7</v>
      </c>
      <c r="D66" s="11">
        <f t="shared" si="0"/>
        <v>0</v>
      </c>
      <c r="E66" s="11">
        <f>IF(AND(15&lt;A66,A66&lt;=25),'Cancer prevention'!$F$2,IF(AND(25&lt;A66,A66&lt;=45),'Cancer prevention'!$F$3,IF(AND(45&lt;A66,A66&lt;=65),'Cancer prevention'!$F$5,'Cancer prevention'!$F$7)))</f>
        <v>1600</v>
      </c>
      <c r="F66" s="11">
        <f t="shared" si="1"/>
        <v>0</v>
      </c>
      <c r="G66" s="11">
        <f>'Cardio App'!$G$2*ROUNDDOWN(D66,0)</f>
        <v>0</v>
      </c>
      <c r="H66" s="33">
        <f t="shared" si="2"/>
        <v>0</v>
      </c>
      <c r="J66" s="29">
        <f t="shared" si="7"/>
        <v>88</v>
      </c>
      <c r="K66" s="11">
        <f>'Policies in force'!L67</f>
        <v>0</v>
      </c>
      <c r="L66" s="11">
        <f>IF(AND(15&lt;J66,J66&lt;=25),'Cancer prevention'!$C$2,IF(AND(25&lt;J66,J66&lt;=45),'Cancer prevention'!$C$3,IF(AND(45&lt;J66,J66&lt;=65),'Cancer prevention'!$C$5,'Cancer prevention'!$C$7)))</f>
        <v>0.7</v>
      </c>
      <c r="M66" s="11">
        <f t="shared" si="3"/>
        <v>0</v>
      </c>
      <c r="N66" s="11">
        <f>IF(AND(15&lt;J66,J66&lt;=25),'Cancer prevention'!$F$2,IF(AND(25&lt;J66,J66&lt;=45),'Cancer prevention'!$F$3,IF(AND(45&lt;J66,J66&lt;=65),'Cancer prevention'!$F$5,'Cancer prevention'!$F$7)))</f>
        <v>1600</v>
      </c>
      <c r="O66" s="11">
        <f t="shared" si="4"/>
        <v>0</v>
      </c>
      <c r="P66" s="11">
        <f>'Cardio App'!$G$2*ROUNDDOWN(M66,0)</f>
        <v>0</v>
      </c>
      <c r="Q66" s="33">
        <f t="shared" si="5"/>
        <v>0</v>
      </c>
    </row>
    <row r="67" spans="1:17" ht="15.75" customHeight="1">
      <c r="A67" s="29">
        <f t="shared" si="6"/>
        <v>89</v>
      </c>
      <c r="B67" s="11">
        <f>'Policies in force'!K68</f>
        <v>0</v>
      </c>
      <c r="C67" s="11">
        <f>IF(AND(15&lt;A67,A67&lt;=25),'Cancer prevention'!$C$2,IF(AND(25&lt;A67,A67&lt;=45),'Cancer prevention'!$C$3,IF(AND(45&lt;A67,A67&lt;=65),'Cancer prevention'!$C$5,'Cancer prevention'!$C$7)))</f>
        <v>0.7</v>
      </c>
      <c r="D67" s="11">
        <f t="shared" si="0"/>
        <v>0</v>
      </c>
      <c r="E67" s="11">
        <f>IF(AND(15&lt;A67,A67&lt;=25),'Cancer prevention'!$F$2,IF(AND(25&lt;A67,A67&lt;=45),'Cancer prevention'!$F$3,IF(AND(45&lt;A67,A67&lt;=65),'Cancer prevention'!$F$5,'Cancer prevention'!$F$7)))</f>
        <v>1600</v>
      </c>
      <c r="F67" s="11">
        <f t="shared" si="1"/>
        <v>0</v>
      </c>
      <c r="G67" s="11">
        <f>'Cardio App'!$G$2*ROUNDDOWN(D67,0)</f>
        <v>0</v>
      </c>
      <c r="H67" s="33">
        <f t="shared" si="2"/>
        <v>0</v>
      </c>
      <c r="J67" s="29">
        <f t="shared" si="7"/>
        <v>89</v>
      </c>
      <c r="K67" s="11">
        <f>'Policies in force'!L68</f>
        <v>0</v>
      </c>
      <c r="L67" s="11">
        <f>IF(AND(15&lt;J67,J67&lt;=25),'Cancer prevention'!$C$2,IF(AND(25&lt;J67,J67&lt;=45),'Cancer prevention'!$C$3,IF(AND(45&lt;J67,J67&lt;=65),'Cancer prevention'!$C$5,'Cancer prevention'!$C$7)))</f>
        <v>0.7</v>
      </c>
      <c r="M67" s="11">
        <f t="shared" si="3"/>
        <v>0</v>
      </c>
      <c r="N67" s="11">
        <f>IF(AND(15&lt;J67,J67&lt;=25),'Cancer prevention'!$F$2,IF(AND(25&lt;J67,J67&lt;=45),'Cancer prevention'!$F$3,IF(AND(45&lt;J67,J67&lt;=65),'Cancer prevention'!$F$5,'Cancer prevention'!$F$7)))</f>
        <v>1600</v>
      </c>
      <c r="O67" s="11">
        <f t="shared" si="4"/>
        <v>0</v>
      </c>
      <c r="P67" s="11">
        <f>'Cardio App'!$G$2*ROUNDDOWN(M67,0)</f>
        <v>0</v>
      </c>
      <c r="Q67" s="33">
        <f t="shared" si="5"/>
        <v>0</v>
      </c>
    </row>
    <row r="68" spans="1:17" ht="15.75" customHeight="1">
      <c r="A68" s="29">
        <f t="shared" si="6"/>
        <v>90</v>
      </c>
      <c r="B68" s="11">
        <f>'Policies in force'!K69</f>
        <v>0</v>
      </c>
      <c r="C68" s="11">
        <f>IF(AND(15&lt;A68,A68&lt;=25),'Cancer prevention'!$C$2,IF(AND(25&lt;A68,A68&lt;=45),'Cancer prevention'!$C$3,IF(AND(45&lt;A68,A68&lt;=65),'Cancer prevention'!$C$5,'Cancer prevention'!$C$7)))</f>
        <v>0.7</v>
      </c>
      <c r="D68" s="11">
        <f t="shared" si="0"/>
        <v>0</v>
      </c>
      <c r="E68" s="11">
        <f>IF(AND(15&lt;A68,A68&lt;=25),'Cancer prevention'!$F$2,IF(AND(25&lt;A68,A68&lt;=45),'Cancer prevention'!$F$3,IF(AND(45&lt;A68,A68&lt;=65),'Cancer prevention'!$F$5,'Cancer prevention'!$F$7)))</f>
        <v>1600</v>
      </c>
      <c r="F68" s="11">
        <f t="shared" si="1"/>
        <v>0</v>
      </c>
      <c r="G68" s="11">
        <f>'Cardio App'!$G$2*ROUNDDOWN(D68,0)</f>
        <v>0</v>
      </c>
      <c r="H68" s="33">
        <f t="shared" si="2"/>
        <v>0</v>
      </c>
      <c r="J68" s="29">
        <f t="shared" si="7"/>
        <v>90</v>
      </c>
      <c r="K68" s="11">
        <f>'Policies in force'!L69</f>
        <v>0</v>
      </c>
      <c r="L68" s="11">
        <f>IF(AND(15&lt;J68,J68&lt;=25),'Cancer prevention'!$C$2,IF(AND(25&lt;J68,J68&lt;=45),'Cancer prevention'!$C$3,IF(AND(45&lt;J68,J68&lt;=65),'Cancer prevention'!$C$5,'Cancer prevention'!$C$7)))</f>
        <v>0.7</v>
      </c>
      <c r="M68" s="11">
        <f t="shared" si="3"/>
        <v>0</v>
      </c>
      <c r="N68" s="11">
        <f>IF(AND(15&lt;J68,J68&lt;=25),'Cancer prevention'!$F$2,IF(AND(25&lt;J68,J68&lt;=45),'Cancer prevention'!$F$3,IF(AND(45&lt;J68,J68&lt;=65),'Cancer prevention'!$F$5,'Cancer prevention'!$F$7)))</f>
        <v>1600</v>
      </c>
      <c r="O68" s="11">
        <f t="shared" si="4"/>
        <v>0</v>
      </c>
      <c r="P68" s="11">
        <f>'Cardio App'!$G$2*ROUNDDOWN(M68,0)</f>
        <v>0</v>
      </c>
      <c r="Q68" s="33">
        <f t="shared" si="5"/>
        <v>0</v>
      </c>
    </row>
    <row r="69" spans="1:17" ht="15.75" customHeight="1">
      <c r="A69" s="29">
        <f t="shared" si="6"/>
        <v>91</v>
      </c>
      <c r="B69" s="11">
        <f>'Policies in force'!K70</f>
        <v>0</v>
      </c>
      <c r="C69" s="11">
        <f>IF(AND(15&lt;A69,A69&lt;=25),'Cancer prevention'!$C$2,IF(AND(25&lt;A69,A69&lt;=45),'Cancer prevention'!$C$3,IF(AND(45&lt;A69,A69&lt;=65),'Cancer prevention'!$C$5,'Cancer prevention'!$C$7)))</f>
        <v>0.7</v>
      </c>
      <c r="D69" s="11">
        <f t="shared" si="0"/>
        <v>0</v>
      </c>
      <c r="E69" s="11">
        <f>IF(AND(15&lt;A69,A69&lt;=25),'Cancer prevention'!$F$2,IF(AND(25&lt;A69,A69&lt;=45),'Cancer prevention'!$F$3,IF(AND(45&lt;A69,A69&lt;=65),'Cancer prevention'!$F$5,'Cancer prevention'!$F$7)))</f>
        <v>1600</v>
      </c>
      <c r="F69" s="11">
        <f t="shared" si="1"/>
        <v>0</v>
      </c>
      <c r="G69" s="11">
        <f>'Cardio App'!$G$2*ROUNDDOWN(D69,0)</f>
        <v>0</v>
      </c>
      <c r="H69" s="33">
        <f t="shared" si="2"/>
        <v>0</v>
      </c>
      <c r="J69" s="29">
        <f t="shared" si="7"/>
        <v>91</v>
      </c>
      <c r="K69" s="11">
        <f>'Policies in force'!L70</f>
        <v>0</v>
      </c>
      <c r="L69" s="11">
        <f>IF(AND(15&lt;J69,J69&lt;=25),'Cancer prevention'!$C$2,IF(AND(25&lt;J69,J69&lt;=45),'Cancer prevention'!$C$3,IF(AND(45&lt;J69,J69&lt;=65),'Cancer prevention'!$C$5,'Cancer prevention'!$C$7)))</f>
        <v>0.7</v>
      </c>
      <c r="M69" s="11">
        <f t="shared" si="3"/>
        <v>0</v>
      </c>
      <c r="N69" s="11">
        <f>IF(AND(15&lt;J69,J69&lt;=25),'Cancer prevention'!$F$2,IF(AND(25&lt;J69,J69&lt;=45),'Cancer prevention'!$F$3,IF(AND(45&lt;J69,J69&lt;=65),'Cancer prevention'!$F$5,'Cancer prevention'!$F$7)))</f>
        <v>1600</v>
      </c>
      <c r="O69" s="11">
        <f t="shared" si="4"/>
        <v>0</v>
      </c>
      <c r="P69" s="11">
        <f>'Cardio App'!$G$2*ROUNDDOWN(M69,0)</f>
        <v>0</v>
      </c>
      <c r="Q69" s="33">
        <f t="shared" si="5"/>
        <v>0</v>
      </c>
    </row>
    <row r="70" spans="1:17" ht="15.75" customHeight="1">
      <c r="A70" s="29">
        <f t="shared" si="6"/>
        <v>92</v>
      </c>
      <c r="B70" s="11">
        <f>'Policies in force'!K71</f>
        <v>0</v>
      </c>
      <c r="C70" s="11">
        <f>IF(AND(15&lt;A70,A70&lt;=25),'Cancer prevention'!$C$2,IF(AND(25&lt;A70,A70&lt;=45),'Cancer prevention'!$C$3,IF(AND(45&lt;A70,A70&lt;=65),'Cancer prevention'!$C$5,'Cancer prevention'!$C$7)))</f>
        <v>0.7</v>
      </c>
      <c r="D70" s="11">
        <f t="shared" si="0"/>
        <v>0</v>
      </c>
      <c r="E70" s="11">
        <f>IF(AND(15&lt;A70,A70&lt;=25),'Cancer prevention'!$F$2,IF(AND(25&lt;A70,A70&lt;=45),'Cancer prevention'!$F$3,IF(AND(45&lt;A70,A70&lt;=65),'Cancer prevention'!$F$5,'Cancer prevention'!$F$7)))</f>
        <v>1600</v>
      </c>
      <c r="F70" s="11">
        <f t="shared" si="1"/>
        <v>0</v>
      </c>
      <c r="G70" s="11">
        <f>'Cardio App'!$G$2*ROUNDDOWN(D70,0)</f>
        <v>0</v>
      </c>
      <c r="H70" s="33">
        <f t="shared" si="2"/>
        <v>0</v>
      </c>
      <c r="J70" s="29">
        <f t="shared" si="7"/>
        <v>92</v>
      </c>
      <c r="K70" s="11">
        <f>'Policies in force'!L71</f>
        <v>0</v>
      </c>
      <c r="L70" s="11">
        <f>IF(AND(15&lt;J70,J70&lt;=25),'Cancer prevention'!$C$2,IF(AND(25&lt;J70,J70&lt;=45),'Cancer prevention'!$C$3,IF(AND(45&lt;J70,J70&lt;=65),'Cancer prevention'!$C$5,'Cancer prevention'!$C$7)))</f>
        <v>0.7</v>
      </c>
      <c r="M70" s="11">
        <f t="shared" si="3"/>
        <v>0</v>
      </c>
      <c r="N70" s="11">
        <f>IF(AND(15&lt;J70,J70&lt;=25),'Cancer prevention'!$F$2,IF(AND(25&lt;J70,J70&lt;=45),'Cancer prevention'!$F$3,IF(AND(45&lt;J70,J70&lt;=65),'Cancer prevention'!$F$5,'Cancer prevention'!$F$7)))</f>
        <v>1600</v>
      </c>
      <c r="O70" s="11">
        <f t="shared" si="4"/>
        <v>0</v>
      </c>
      <c r="P70" s="11">
        <f>'Cardio App'!$G$2*ROUNDDOWN(M70,0)</f>
        <v>0</v>
      </c>
      <c r="Q70" s="33">
        <f t="shared" si="5"/>
        <v>0</v>
      </c>
    </row>
    <row r="71" spans="1:17" ht="15.75" customHeight="1">
      <c r="A71" s="29">
        <f t="shared" si="6"/>
        <v>93</v>
      </c>
      <c r="B71" s="11">
        <f>'Policies in force'!K72</f>
        <v>0</v>
      </c>
      <c r="C71" s="11">
        <f>IF(AND(15&lt;A71,A71&lt;=25),'Cancer prevention'!$C$2,IF(AND(25&lt;A71,A71&lt;=45),'Cancer prevention'!$C$3,IF(AND(45&lt;A71,A71&lt;=65),'Cancer prevention'!$C$5,'Cancer prevention'!$C$7)))</f>
        <v>0.7</v>
      </c>
      <c r="D71" s="11">
        <f t="shared" si="0"/>
        <v>0</v>
      </c>
      <c r="E71" s="11">
        <f>IF(AND(15&lt;A71,A71&lt;=25),'Cancer prevention'!$F$2,IF(AND(25&lt;A71,A71&lt;=45),'Cancer prevention'!$F$3,IF(AND(45&lt;A71,A71&lt;=65),'Cancer prevention'!$F$5,'Cancer prevention'!$F$7)))</f>
        <v>1600</v>
      </c>
      <c r="F71" s="11">
        <f t="shared" si="1"/>
        <v>0</v>
      </c>
      <c r="G71" s="11">
        <f>'Cardio App'!$G$2*ROUNDDOWN(D71,0)</f>
        <v>0</v>
      </c>
      <c r="H71" s="33">
        <f t="shared" si="2"/>
        <v>0</v>
      </c>
      <c r="J71" s="29">
        <f t="shared" si="7"/>
        <v>93</v>
      </c>
      <c r="K71" s="11">
        <f>'Policies in force'!L72</f>
        <v>0</v>
      </c>
      <c r="L71" s="11">
        <f>IF(AND(15&lt;J71,J71&lt;=25),'Cancer prevention'!$C$2,IF(AND(25&lt;J71,J71&lt;=45),'Cancer prevention'!$C$3,IF(AND(45&lt;J71,J71&lt;=65),'Cancer prevention'!$C$5,'Cancer prevention'!$C$7)))</f>
        <v>0.7</v>
      </c>
      <c r="M71" s="11">
        <f t="shared" si="3"/>
        <v>0</v>
      </c>
      <c r="N71" s="11">
        <f>IF(AND(15&lt;J71,J71&lt;=25),'Cancer prevention'!$F$2,IF(AND(25&lt;J71,J71&lt;=45),'Cancer prevention'!$F$3,IF(AND(45&lt;J71,J71&lt;=65),'Cancer prevention'!$F$5,'Cancer prevention'!$F$7)))</f>
        <v>1600</v>
      </c>
      <c r="O71" s="11">
        <f t="shared" si="4"/>
        <v>0</v>
      </c>
      <c r="P71" s="11">
        <f>'Cardio App'!$G$2*ROUNDDOWN(M71,0)</f>
        <v>0</v>
      </c>
      <c r="Q71" s="33">
        <f t="shared" si="5"/>
        <v>0</v>
      </c>
    </row>
    <row r="72" spans="1:17" ht="15.75" customHeight="1">
      <c r="A72" s="29">
        <f t="shared" si="6"/>
        <v>94</v>
      </c>
      <c r="B72" s="11">
        <f>'Policies in force'!K73</f>
        <v>0</v>
      </c>
      <c r="C72" s="11">
        <f>IF(AND(15&lt;A72,A72&lt;=25),'Cancer prevention'!$C$2,IF(AND(25&lt;A72,A72&lt;=45),'Cancer prevention'!$C$3,IF(AND(45&lt;A72,A72&lt;=65),'Cancer prevention'!$C$5,'Cancer prevention'!$C$7)))</f>
        <v>0.7</v>
      </c>
      <c r="D72" s="11">
        <f t="shared" si="0"/>
        <v>0</v>
      </c>
      <c r="E72" s="11">
        <f>IF(AND(15&lt;A72,A72&lt;=25),'Cancer prevention'!$F$2,IF(AND(25&lt;A72,A72&lt;=45),'Cancer prevention'!$F$3,IF(AND(45&lt;A72,A72&lt;=65),'Cancer prevention'!$F$5,'Cancer prevention'!$F$7)))</f>
        <v>1600</v>
      </c>
      <c r="F72" s="11">
        <f t="shared" si="1"/>
        <v>0</v>
      </c>
      <c r="G72" s="11">
        <f>'Cardio App'!$G$2*ROUNDDOWN(D72,0)</f>
        <v>0</v>
      </c>
      <c r="H72" s="33">
        <f t="shared" si="2"/>
        <v>0</v>
      </c>
      <c r="J72" s="29">
        <f t="shared" si="7"/>
        <v>94</v>
      </c>
      <c r="K72" s="11">
        <f>'Policies in force'!L73</f>
        <v>0</v>
      </c>
      <c r="L72" s="11">
        <f>IF(AND(15&lt;J72,J72&lt;=25),'Cancer prevention'!$C$2,IF(AND(25&lt;J72,J72&lt;=45),'Cancer prevention'!$C$3,IF(AND(45&lt;J72,J72&lt;=65),'Cancer prevention'!$C$5,'Cancer prevention'!$C$7)))</f>
        <v>0.7</v>
      </c>
      <c r="M72" s="11">
        <f t="shared" si="3"/>
        <v>0</v>
      </c>
      <c r="N72" s="11">
        <f>IF(AND(15&lt;J72,J72&lt;=25),'Cancer prevention'!$F$2,IF(AND(25&lt;J72,J72&lt;=45),'Cancer prevention'!$F$3,IF(AND(45&lt;J72,J72&lt;=65),'Cancer prevention'!$F$5,'Cancer prevention'!$F$7)))</f>
        <v>1600</v>
      </c>
      <c r="O72" s="11">
        <f t="shared" si="4"/>
        <v>0</v>
      </c>
      <c r="P72" s="11">
        <f>'Cardio App'!$G$2*ROUNDDOWN(M72,0)</f>
        <v>0</v>
      </c>
      <c r="Q72" s="33">
        <f t="shared" si="5"/>
        <v>0</v>
      </c>
    </row>
    <row r="73" spans="1:17" ht="15.75" customHeight="1">
      <c r="A73" s="29">
        <f t="shared" si="6"/>
        <v>95</v>
      </c>
      <c r="B73" s="11">
        <f>'Policies in force'!K74</f>
        <v>0</v>
      </c>
      <c r="C73" s="11">
        <f>IF(AND(15&lt;A73,A73&lt;=25),'Cancer prevention'!$C$2,IF(AND(25&lt;A73,A73&lt;=45),'Cancer prevention'!$C$3,IF(AND(45&lt;A73,A73&lt;=65),'Cancer prevention'!$C$5,'Cancer prevention'!$C$7)))</f>
        <v>0.7</v>
      </c>
      <c r="D73" s="11">
        <f t="shared" si="0"/>
        <v>0</v>
      </c>
      <c r="E73" s="11">
        <f>IF(AND(15&lt;A73,A73&lt;=25),'Cancer prevention'!$F$2,IF(AND(25&lt;A73,A73&lt;=45),'Cancer prevention'!$F$3,IF(AND(45&lt;A73,A73&lt;=65),'Cancer prevention'!$F$5,'Cancer prevention'!$F$7)))</f>
        <v>1600</v>
      </c>
      <c r="F73" s="11">
        <f t="shared" si="1"/>
        <v>0</v>
      </c>
      <c r="G73" s="11">
        <f>'Cardio App'!$G$2*ROUNDDOWN(D73,0)</f>
        <v>0</v>
      </c>
      <c r="H73" s="33">
        <f t="shared" si="2"/>
        <v>0</v>
      </c>
      <c r="J73" s="29">
        <f t="shared" si="7"/>
        <v>95</v>
      </c>
      <c r="K73" s="11">
        <f>'Policies in force'!L74</f>
        <v>0</v>
      </c>
      <c r="L73" s="11">
        <f>IF(AND(15&lt;J73,J73&lt;=25),'Cancer prevention'!$C$2,IF(AND(25&lt;J73,J73&lt;=45),'Cancer prevention'!$C$3,IF(AND(45&lt;J73,J73&lt;=65),'Cancer prevention'!$C$5,'Cancer prevention'!$C$7)))</f>
        <v>0.7</v>
      </c>
      <c r="M73" s="11">
        <f t="shared" si="3"/>
        <v>0</v>
      </c>
      <c r="N73" s="11">
        <f>IF(AND(15&lt;J73,J73&lt;=25),'Cancer prevention'!$F$2,IF(AND(25&lt;J73,J73&lt;=45),'Cancer prevention'!$F$3,IF(AND(45&lt;J73,J73&lt;=65),'Cancer prevention'!$F$5,'Cancer prevention'!$F$7)))</f>
        <v>1600</v>
      </c>
      <c r="O73" s="11">
        <f t="shared" si="4"/>
        <v>0</v>
      </c>
      <c r="P73" s="11">
        <f>'Cardio App'!$G$2*ROUNDDOWN(M73,0)</f>
        <v>0</v>
      </c>
      <c r="Q73" s="33">
        <f t="shared" si="5"/>
        <v>0</v>
      </c>
    </row>
    <row r="74" spans="1:17" ht="15.75" customHeight="1"/>
    <row r="75" spans="1:17" ht="15.75" customHeight="1"/>
    <row r="76" spans="1:17" ht="15.75" customHeight="1"/>
    <row r="77" spans="1:17" ht="15.75" customHeight="1"/>
    <row r="78" spans="1:17" ht="15.75" customHeight="1"/>
    <row r="79" spans="1:17" ht="15.75" customHeight="1"/>
    <row r="80" spans="1:1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J1:Q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00"/>
  <sheetViews>
    <sheetView workbookViewId="0"/>
  </sheetViews>
  <sheetFormatPr baseColWidth="10" defaultColWidth="11.1640625" defaultRowHeight="15" customHeight="1"/>
  <cols>
    <col min="1" max="1" width="10.5" customWidth="1"/>
    <col min="2" max="2" width="13.33203125" customWidth="1"/>
    <col min="3" max="3" width="10.5" customWidth="1"/>
    <col min="4" max="4" width="12" customWidth="1"/>
    <col min="5" max="12" width="10.5" customWidth="1"/>
    <col min="13" max="13" width="11.5" customWidth="1"/>
    <col min="14" max="26" width="10.5" customWidth="1"/>
  </cols>
  <sheetData>
    <row r="1" spans="1:17" ht="15.75" customHeight="1">
      <c r="A1" s="49" t="s">
        <v>0</v>
      </c>
      <c r="B1" s="44"/>
      <c r="C1" s="44"/>
      <c r="D1" s="44"/>
      <c r="E1" s="44"/>
      <c r="F1" s="44"/>
      <c r="G1" s="44"/>
      <c r="H1" s="44"/>
      <c r="I1" s="28"/>
      <c r="J1" s="50" t="s">
        <v>1</v>
      </c>
      <c r="K1" s="44"/>
      <c r="L1" s="44"/>
      <c r="M1" s="44"/>
      <c r="N1" s="44"/>
      <c r="O1" s="44"/>
      <c r="P1" s="44"/>
      <c r="Q1" s="44"/>
    </row>
    <row r="2" spans="1:17" ht="15.75" customHeight="1">
      <c r="A2" s="30" t="s">
        <v>2</v>
      </c>
      <c r="B2" s="31" t="s">
        <v>20</v>
      </c>
      <c r="C2" s="30" t="s">
        <v>13</v>
      </c>
      <c r="D2" s="31" t="s">
        <v>21</v>
      </c>
      <c r="E2" s="31" t="s">
        <v>22</v>
      </c>
      <c r="F2" s="31" t="s">
        <v>23</v>
      </c>
      <c r="G2" s="31" t="s">
        <v>24</v>
      </c>
      <c r="H2" s="31" t="s">
        <v>25</v>
      </c>
      <c r="I2" s="32"/>
      <c r="J2" s="30" t="s">
        <v>2</v>
      </c>
      <c r="K2" s="31" t="s">
        <v>20</v>
      </c>
      <c r="L2" s="30" t="s">
        <v>13</v>
      </c>
      <c r="M2" s="31" t="s">
        <v>21</v>
      </c>
      <c r="N2" s="31" t="s">
        <v>26</v>
      </c>
      <c r="O2" s="31" t="s">
        <v>23</v>
      </c>
      <c r="P2" s="31" t="s">
        <v>24</v>
      </c>
      <c r="Q2" s="31" t="s">
        <v>25</v>
      </c>
    </row>
    <row r="3" spans="1:17" ht="15.75" customHeight="1">
      <c r="A3" s="29">
        <v>25</v>
      </c>
      <c r="B3" s="11">
        <f>'Policies in force'!I4</f>
        <v>0</v>
      </c>
      <c r="C3" s="11">
        <f>IF(AND(15&lt;A3,A3&lt;=25),'Cancer prevention'!$C$2,IF(AND(25&lt;A3,A3&lt;=45),'Cancer prevention'!$C$3,IF(AND(45&lt;A3,A3&lt;=65),'Cancer prevention'!$C$5,'Cancer prevention'!$C$7)))</f>
        <v>0.2</v>
      </c>
      <c r="D3" s="11">
        <f t="shared" ref="D3:D73" si="0">C3*B3</f>
        <v>0</v>
      </c>
      <c r="E3" s="11">
        <f>IF(AND(15&lt;A3,A3&lt;=25),'Cancer prevention'!$F$2,IF(AND(25&lt;A3,A3&lt;=45),'Cancer prevention'!$F$3,IF(AND(45&lt;A3,A3&lt;=65),'Cancer prevention'!$F$5,'Cancer prevention'!$F$7)))</f>
        <v>1250</v>
      </c>
      <c r="F3" s="11">
        <f t="shared" ref="F3:F73" si="1">ROUNDDOWN(D3,0)*E3</f>
        <v>0</v>
      </c>
      <c r="G3" s="11">
        <f>'Cardio App'!$G$2*ROUNDDOWN(D3,0)</f>
        <v>0</v>
      </c>
      <c r="H3" s="33">
        <f t="shared" ref="H3:H73" si="2">G3+F3</f>
        <v>0</v>
      </c>
      <c r="J3" s="29">
        <v>25</v>
      </c>
      <c r="K3" s="11">
        <f>'Policies in force'!J4</f>
        <v>0</v>
      </c>
      <c r="L3" s="11">
        <f>IF(AND(15&lt;J3,J3&lt;=25),'Cancer prevention'!$C$2,IF(AND(25&lt;J3,J3&lt;=45),'Cancer prevention'!$C$3,IF(AND(45&lt;J3,J3&lt;=65),'Cancer prevention'!$C$5,'Cancer prevention'!$C$7)))</f>
        <v>0.2</v>
      </c>
      <c r="M3" s="11">
        <f t="shared" ref="M3:M73" si="3">L3*K3</f>
        <v>0</v>
      </c>
      <c r="N3" s="11">
        <f>IF(AND(15&lt;J3,J3&lt;=25),'Cancer prevention'!$F$2,IF(AND(25&lt;J3,J3&lt;=45),'Cancer prevention'!$F$3,IF(AND(45&lt;J3,J3&lt;=65),'Cancer prevention'!$F$5,'Cancer prevention'!$F$7)))</f>
        <v>1250</v>
      </c>
      <c r="O3" s="11">
        <f t="shared" ref="O3:O73" si="4">N3*ROUNDDOWN(M3,0)</f>
        <v>0</v>
      </c>
      <c r="P3" s="11">
        <f>'Cardio App'!$G$2*ROUNDDOWN(M3,0)</f>
        <v>0</v>
      </c>
      <c r="Q3" s="33">
        <f t="shared" ref="Q3:Q73" si="5">O3+P3</f>
        <v>0</v>
      </c>
    </row>
    <row r="4" spans="1:17" ht="15.75" customHeight="1">
      <c r="A4" s="29">
        <f t="shared" ref="A4:A73" si="6">A3+1</f>
        <v>26</v>
      </c>
      <c r="B4" s="11">
        <f>'Policies in force'!I5</f>
        <v>0</v>
      </c>
      <c r="C4" s="11">
        <f>IF(AND(15&lt;A4,A4&lt;=25),'Cancer prevention'!$C$2,IF(AND(25&lt;A4,A4&lt;=45),'Cancer prevention'!$C$3,IF(AND(45&lt;A4,A4&lt;=65),'Cancer prevention'!$C$5,'Cancer prevention'!$C$7)))</f>
        <v>0.5</v>
      </c>
      <c r="D4" s="11">
        <f t="shared" si="0"/>
        <v>0</v>
      </c>
      <c r="E4" s="11">
        <f>IF(AND(15&lt;A4,A4&lt;=25),'Cancer prevention'!$F$2,IF(AND(25&lt;A4,A4&lt;=45),'Cancer prevention'!$F$3,IF(AND(45&lt;A4,A4&lt;=65),'Cancer prevention'!$F$5,'Cancer prevention'!$F$7)))</f>
        <v>2350</v>
      </c>
      <c r="F4" s="11">
        <f t="shared" si="1"/>
        <v>0</v>
      </c>
      <c r="G4" s="11">
        <f>'Cardio App'!$G$2*ROUNDDOWN(D4,0)</f>
        <v>0</v>
      </c>
      <c r="H4" s="33">
        <f t="shared" si="2"/>
        <v>0</v>
      </c>
      <c r="J4" s="29">
        <f t="shared" ref="J4:J73" si="7">J3+1</f>
        <v>26</v>
      </c>
      <c r="K4" s="11">
        <f>'Policies in force'!J5</f>
        <v>0</v>
      </c>
      <c r="L4" s="11">
        <f>IF(AND(15&lt;J4,J4&lt;=25),'Cancer prevention'!$C$2,IF(AND(25&lt;J4,J4&lt;=45),'Cancer prevention'!$C$3,IF(AND(45&lt;J4,J4&lt;=65),'Cancer prevention'!$C$5,'Cancer prevention'!$C$7)))</f>
        <v>0.5</v>
      </c>
      <c r="M4" s="11">
        <f t="shared" si="3"/>
        <v>0</v>
      </c>
      <c r="N4" s="11">
        <f>IF(AND(15&lt;J4,J4&lt;=25),'Cancer prevention'!$F$2,IF(AND(25&lt;J4,J4&lt;=45),'Cancer prevention'!$F$3,IF(AND(45&lt;J4,J4&lt;=65),'Cancer prevention'!$F$5,'Cancer prevention'!$F$7)))</f>
        <v>2350</v>
      </c>
      <c r="O4" s="11">
        <f t="shared" si="4"/>
        <v>0</v>
      </c>
      <c r="P4" s="11">
        <f>'Cardio App'!$G$2*ROUNDDOWN(M4,0)</f>
        <v>0</v>
      </c>
      <c r="Q4" s="33">
        <f t="shared" si="5"/>
        <v>0</v>
      </c>
    </row>
    <row r="5" spans="1:17" ht="15.75" customHeight="1">
      <c r="A5" s="29">
        <f t="shared" si="6"/>
        <v>27</v>
      </c>
      <c r="B5" s="11">
        <f>'Policies in force'!I6</f>
        <v>0</v>
      </c>
      <c r="C5" s="11">
        <f>IF(AND(15&lt;A5,A5&lt;=25),'Cancer prevention'!$C$2,IF(AND(25&lt;A5,A5&lt;=45),'Cancer prevention'!$C$3,IF(AND(45&lt;A5,A5&lt;=65),'Cancer prevention'!$C$5,'Cancer prevention'!$C$7)))</f>
        <v>0.5</v>
      </c>
      <c r="D5" s="11">
        <f t="shared" si="0"/>
        <v>0</v>
      </c>
      <c r="E5" s="11">
        <f>IF(AND(15&lt;A5,A5&lt;=25),'Cancer prevention'!$F$2,IF(AND(25&lt;A5,A5&lt;=45),'Cancer prevention'!$F$3,IF(AND(45&lt;A5,A5&lt;=65),'Cancer prevention'!$F$5,'Cancer prevention'!$F$7)))</f>
        <v>2350</v>
      </c>
      <c r="F5" s="11">
        <f t="shared" si="1"/>
        <v>0</v>
      </c>
      <c r="G5" s="11">
        <f>'Cardio App'!$G$2*ROUNDDOWN(D5,0)</f>
        <v>0</v>
      </c>
      <c r="H5" s="33">
        <f t="shared" si="2"/>
        <v>0</v>
      </c>
      <c r="J5" s="29">
        <f t="shared" si="7"/>
        <v>27</v>
      </c>
      <c r="K5" s="11">
        <f>'Policies in force'!J6</f>
        <v>0</v>
      </c>
      <c r="L5" s="11">
        <f>IF(AND(15&lt;J5,J5&lt;=25),'Cancer prevention'!$C$2,IF(AND(25&lt;J5,J5&lt;=45),'Cancer prevention'!$C$3,IF(AND(45&lt;J5,J5&lt;=65),'Cancer prevention'!$C$5,'Cancer prevention'!$C$7)))</f>
        <v>0.5</v>
      </c>
      <c r="M5" s="11">
        <f t="shared" si="3"/>
        <v>0</v>
      </c>
      <c r="N5" s="11">
        <f>IF(AND(15&lt;J5,J5&lt;=25),'Cancer prevention'!$F$2,IF(AND(25&lt;J5,J5&lt;=45),'Cancer prevention'!$F$3,IF(AND(45&lt;J5,J5&lt;=65),'Cancer prevention'!$F$5,'Cancer prevention'!$F$7)))</f>
        <v>2350</v>
      </c>
      <c r="O5" s="11">
        <f t="shared" si="4"/>
        <v>0</v>
      </c>
      <c r="P5" s="11">
        <f>'Cardio App'!$G$2*ROUNDDOWN(M5,0)</f>
        <v>0</v>
      </c>
      <c r="Q5" s="33">
        <f t="shared" si="5"/>
        <v>0</v>
      </c>
    </row>
    <row r="6" spans="1:17" ht="15.75" customHeight="1">
      <c r="A6" s="29">
        <f t="shared" si="6"/>
        <v>28</v>
      </c>
      <c r="B6" s="11">
        <f>'Policies in force'!I7</f>
        <v>0</v>
      </c>
      <c r="C6" s="11">
        <f>IF(AND(15&lt;A6,A6&lt;=25),'Cancer prevention'!$C$2,IF(AND(25&lt;A6,A6&lt;=45),'Cancer prevention'!$C$3,IF(AND(45&lt;A6,A6&lt;=65),'Cancer prevention'!$C$5,'Cancer prevention'!$C$7)))</f>
        <v>0.5</v>
      </c>
      <c r="D6" s="11">
        <f t="shared" si="0"/>
        <v>0</v>
      </c>
      <c r="E6" s="11">
        <f>IF(AND(15&lt;A6,A6&lt;=25),'Cancer prevention'!$F$2,IF(AND(25&lt;A6,A6&lt;=45),'Cancer prevention'!$F$3,IF(AND(45&lt;A6,A6&lt;=65),'Cancer prevention'!$F$5,'Cancer prevention'!$F$7)))</f>
        <v>2350</v>
      </c>
      <c r="F6" s="11">
        <f t="shared" si="1"/>
        <v>0</v>
      </c>
      <c r="G6" s="11">
        <f>'Cardio App'!$G$2*ROUNDDOWN(D6,0)</f>
        <v>0</v>
      </c>
      <c r="H6" s="33">
        <f t="shared" si="2"/>
        <v>0</v>
      </c>
      <c r="J6" s="29">
        <f t="shared" si="7"/>
        <v>28</v>
      </c>
      <c r="K6" s="11">
        <f>'Policies in force'!J7</f>
        <v>0</v>
      </c>
      <c r="L6" s="11">
        <f>IF(AND(15&lt;J6,J6&lt;=25),'Cancer prevention'!$C$2,IF(AND(25&lt;J6,J6&lt;=45),'Cancer prevention'!$C$3,IF(AND(45&lt;J6,J6&lt;=65),'Cancer prevention'!$C$5,'Cancer prevention'!$C$7)))</f>
        <v>0.5</v>
      </c>
      <c r="M6" s="11">
        <f t="shared" si="3"/>
        <v>0</v>
      </c>
      <c r="N6" s="11">
        <f>IF(AND(15&lt;J6,J6&lt;=25),'Cancer prevention'!$F$2,IF(AND(25&lt;J6,J6&lt;=45),'Cancer prevention'!$F$3,IF(AND(45&lt;J6,J6&lt;=65),'Cancer prevention'!$F$5,'Cancer prevention'!$F$7)))</f>
        <v>2350</v>
      </c>
      <c r="O6" s="11">
        <f t="shared" si="4"/>
        <v>0</v>
      </c>
      <c r="P6" s="11">
        <f>'Cardio App'!$G$2*ROUNDDOWN(M6,0)</f>
        <v>0</v>
      </c>
      <c r="Q6" s="33">
        <f t="shared" si="5"/>
        <v>0</v>
      </c>
    </row>
    <row r="7" spans="1:17" ht="15.75" customHeight="1">
      <c r="A7" s="29">
        <f t="shared" si="6"/>
        <v>29</v>
      </c>
      <c r="B7" s="11">
        <f>'Policies in force'!I8</f>
        <v>0</v>
      </c>
      <c r="C7" s="11">
        <f>IF(AND(15&lt;A7,A7&lt;=25),'Cancer prevention'!$C$2,IF(AND(25&lt;A7,A7&lt;=45),'Cancer prevention'!$C$3,IF(AND(45&lt;A7,A7&lt;=65),'Cancer prevention'!$C$5,'Cancer prevention'!$C$7)))</f>
        <v>0.5</v>
      </c>
      <c r="D7" s="11">
        <f t="shared" si="0"/>
        <v>0</v>
      </c>
      <c r="E7" s="11">
        <f>IF(AND(15&lt;A7,A7&lt;=25),'Cancer prevention'!$F$2,IF(AND(25&lt;A7,A7&lt;=45),'Cancer prevention'!$F$3,IF(AND(45&lt;A7,A7&lt;=65),'Cancer prevention'!$F$5,'Cancer prevention'!$F$7)))</f>
        <v>2350</v>
      </c>
      <c r="F7" s="11">
        <f t="shared" si="1"/>
        <v>0</v>
      </c>
      <c r="G7" s="11">
        <f>'Cardio App'!$G$2*ROUNDDOWN(D7,0)</f>
        <v>0</v>
      </c>
      <c r="H7" s="33">
        <f t="shared" si="2"/>
        <v>0</v>
      </c>
      <c r="J7" s="29">
        <f t="shared" si="7"/>
        <v>29</v>
      </c>
      <c r="K7" s="11">
        <f>'Policies in force'!J8</f>
        <v>0</v>
      </c>
      <c r="L7" s="11">
        <f>IF(AND(15&lt;J7,J7&lt;=25),'Cancer prevention'!$C$2,IF(AND(25&lt;J7,J7&lt;=45),'Cancer prevention'!$C$3,IF(AND(45&lt;J7,J7&lt;=65),'Cancer prevention'!$C$5,'Cancer prevention'!$C$7)))</f>
        <v>0.5</v>
      </c>
      <c r="M7" s="11">
        <f t="shared" si="3"/>
        <v>0</v>
      </c>
      <c r="N7" s="11">
        <f>IF(AND(15&lt;J7,J7&lt;=25),'Cancer prevention'!$F$2,IF(AND(25&lt;J7,J7&lt;=45),'Cancer prevention'!$F$3,IF(AND(45&lt;J7,J7&lt;=65),'Cancer prevention'!$F$5,'Cancer prevention'!$F$7)))</f>
        <v>2350</v>
      </c>
      <c r="O7" s="11">
        <f t="shared" si="4"/>
        <v>0</v>
      </c>
      <c r="P7" s="11">
        <f>'Cardio App'!$G$2*ROUNDDOWN(M7,0)</f>
        <v>0</v>
      </c>
      <c r="Q7" s="33">
        <f t="shared" si="5"/>
        <v>0</v>
      </c>
    </row>
    <row r="8" spans="1:17" ht="15.75" customHeight="1">
      <c r="A8" s="29">
        <f t="shared" si="6"/>
        <v>30</v>
      </c>
      <c r="B8" s="11">
        <f>'Policies in force'!I9</f>
        <v>0</v>
      </c>
      <c r="C8" s="11">
        <f>IF(AND(15&lt;A8,A8&lt;=25),'Cancer prevention'!$C$2,IF(AND(25&lt;A8,A8&lt;=45),'Cancer prevention'!$C$3,IF(AND(45&lt;A8,A8&lt;=65),'Cancer prevention'!$C$5,'Cancer prevention'!$C$7)))</f>
        <v>0.5</v>
      </c>
      <c r="D8" s="11">
        <f t="shared" si="0"/>
        <v>0</v>
      </c>
      <c r="E8" s="11">
        <f>IF(AND(15&lt;A8,A8&lt;=25),'Cancer prevention'!$F$2,IF(AND(25&lt;A8,A8&lt;=45),'Cancer prevention'!$F$3,IF(AND(45&lt;A8,A8&lt;=65),'Cancer prevention'!$F$5,'Cancer prevention'!$F$7)))</f>
        <v>2350</v>
      </c>
      <c r="F8" s="11">
        <f t="shared" si="1"/>
        <v>0</v>
      </c>
      <c r="G8" s="11">
        <f>'Cardio App'!$G$2*ROUNDDOWN(D8,0)</f>
        <v>0</v>
      </c>
      <c r="H8" s="33">
        <f t="shared" si="2"/>
        <v>0</v>
      </c>
      <c r="J8" s="29">
        <f t="shared" si="7"/>
        <v>30</v>
      </c>
      <c r="K8" s="11">
        <f>'Policies in force'!J9</f>
        <v>0</v>
      </c>
      <c r="L8" s="11">
        <f>IF(AND(15&lt;J8,J8&lt;=25),'Cancer prevention'!$C$2,IF(AND(25&lt;J8,J8&lt;=45),'Cancer prevention'!$C$3,IF(AND(45&lt;J8,J8&lt;=65),'Cancer prevention'!$C$5,'Cancer prevention'!$C$7)))</f>
        <v>0.5</v>
      </c>
      <c r="M8" s="11">
        <f t="shared" si="3"/>
        <v>0</v>
      </c>
      <c r="N8" s="11">
        <f>IF(AND(15&lt;J8,J8&lt;=25),'Cancer prevention'!$F$2,IF(AND(25&lt;J8,J8&lt;=45),'Cancer prevention'!$F$3,IF(AND(45&lt;J8,J8&lt;=65),'Cancer prevention'!$F$5,'Cancer prevention'!$F$7)))</f>
        <v>2350</v>
      </c>
      <c r="O8" s="11">
        <f t="shared" si="4"/>
        <v>0</v>
      </c>
      <c r="P8" s="11">
        <f>'Cardio App'!$G$2*ROUNDDOWN(M8,0)</f>
        <v>0</v>
      </c>
      <c r="Q8" s="33">
        <f t="shared" si="5"/>
        <v>0</v>
      </c>
    </row>
    <row r="9" spans="1:17" ht="15.75" customHeight="1">
      <c r="A9" s="29">
        <f t="shared" si="6"/>
        <v>31</v>
      </c>
      <c r="B9" s="11">
        <f>'Policies in force'!I10</f>
        <v>0</v>
      </c>
      <c r="C9" s="11">
        <f>IF(AND(15&lt;A9,A9&lt;=25),'Cancer prevention'!$C$2,IF(AND(25&lt;A9,A9&lt;=45),'Cancer prevention'!$C$3,IF(AND(45&lt;A9,A9&lt;=65),'Cancer prevention'!$C$5,'Cancer prevention'!$C$7)))</f>
        <v>0.5</v>
      </c>
      <c r="D9" s="11">
        <f t="shared" si="0"/>
        <v>0</v>
      </c>
      <c r="E9" s="11">
        <f>IF(AND(15&lt;A9,A9&lt;=25),'Cancer prevention'!$F$2,IF(AND(25&lt;A9,A9&lt;=45),'Cancer prevention'!$F$3,IF(AND(45&lt;A9,A9&lt;=65),'Cancer prevention'!$F$5,'Cancer prevention'!$F$7)))</f>
        <v>2350</v>
      </c>
      <c r="F9" s="11">
        <f t="shared" si="1"/>
        <v>0</v>
      </c>
      <c r="G9" s="11">
        <f>'Cardio App'!$G$2*ROUNDDOWN(D9,0)</f>
        <v>0</v>
      </c>
      <c r="H9" s="33">
        <f t="shared" si="2"/>
        <v>0</v>
      </c>
      <c r="J9" s="29">
        <f t="shared" si="7"/>
        <v>31</v>
      </c>
      <c r="K9" s="11">
        <f>'Policies in force'!J10</f>
        <v>0</v>
      </c>
      <c r="L9" s="11">
        <f>IF(AND(15&lt;J9,J9&lt;=25),'Cancer prevention'!$C$2,IF(AND(25&lt;J9,J9&lt;=45),'Cancer prevention'!$C$3,IF(AND(45&lt;J9,J9&lt;=65),'Cancer prevention'!$C$5,'Cancer prevention'!$C$7)))</f>
        <v>0.5</v>
      </c>
      <c r="M9" s="11">
        <f t="shared" si="3"/>
        <v>0</v>
      </c>
      <c r="N9" s="11">
        <f>IF(AND(15&lt;J9,J9&lt;=25),'Cancer prevention'!$F$2,IF(AND(25&lt;J9,J9&lt;=45),'Cancer prevention'!$F$3,IF(AND(45&lt;J9,J9&lt;=65),'Cancer prevention'!$F$5,'Cancer prevention'!$F$7)))</f>
        <v>2350</v>
      </c>
      <c r="O9" s="11">
        <f t="shared" si="4"/>
        <v>0</v>
      </c>
      <c r="P9" s="11">
        <f>'Cardio App'!$G$2*ROUNDDOWN(M9,0)</f>
        <v>0</v>
      </c>
      <c r="Q9" s="33">
        <f t="shared" si="5"/>
        <v>0</v>
      </c>
    </row>
    <row r="10" spans="1:17" ht="15.75" customHeight="1">
      <c r="A10" s="29">
        <f t="shared" si="6"/>
        <v>32</v>
      </c>
      <c r="B10" s="11">
        <f>'Policies in force'!I11</f>
        <v>0</v>
      </c>
      <c r="C10" s="11">
        <f>IF(AND(15&lt;A10,A10&lt;=25),'Cancer prevention'!$C$2,IF(AND(25&lt;A10,A10&lt;=45),'Cancer prevention'!$C$3,IF(AND(45&lt;A10,A10&lt;=65),'Cancer prevention'!$C$5,'Cancer prevention'!$C$7)))</f>
        <v>0.5</v>
      </c>
      <c r="D10" s="11">
        <f t="shared" si="0"/>
        <v>0</v>
      </c>
      <c r="E10" s="11">
        <f>IF(AND(15&lt;A10,A10&lt;=25),'Cancer prevention'!$F$2,IF(AND(25&lt;A10,A10&lt;=45),'Cancer prevention'!$F$3,IF(AND(45&lt;A10,A10&lt;=65),'Cancer prevention'!$F$5,'Cancer prevention'!$F$7)))</f>
        <v>2350</v>
      </c>
      <c r="F10" s="11">
        <f t="shared" si="1"/>
        <v>0</v>
      </c>
      <c r="G10" s="11">
        <f>'Cardio App'!$G$2*ROUNDDOWN(D10,0)</f>
        <v>0</v>
      </c>
      <c r="H10" s="33">
        <f t="shared" si="2"/>
        <v>0</v>
      </c>
      <c r="J10" s="29">
        <f t="shared" si="7"/>
        <v>32</v>
      </c>
      <c r="K10" s="11">
        <f>'Policies in force'!J11</f>
        <v>0</v>
      </c>
      <c r="L10" s="11">
        <f>IF(AND(15&lt;J10,J10&lt;=25),'Cancer prevention'!$C$2,IF(AND(25&lt;J10,J10&lt;=45),'Cancer prevention'!$C$3,IF(AND(45&lt;J10,J10&lt;=65),'Cancer prevention'!$C$5,'Cancer prevention'!$C$7)))</f>
        <v>0.5</v>
      </c>
      <c r="M10" s="11">
        <f t="shared" si="3"/>
        <v>0</v>
      </c>
      <c r="N10" s="11">
        <f>IF(AND(15&lt;J10,J10&lt;=25),'Cancer prevention'!$F$2,IF(AND(25&lt;J10,J10&lt;=45),'Cancer prevention'!$F$3,IF(AND(45&lt;J10,J10&lt;=65),'Cancer prevention'!$F$5,'Cancer prevention'!$F$7)))</f>
        <v>2350</v>
      </c>
      <c r="O10" s="11">
        <f t="shared" si="4"/>
        <v>0</v>
      </c>
      <c r="P10" s="11">
        <f>'Cardio App'!$G$2*ROUNDDOWN(M10,0)</f>
        <v>0</v>
      </c>
      <c r="Q10" s="33">
        <f t="shared" si="5"/>
        <v>0</v>
      </c>
    </row>
    <row r="11" spans="1:17" ht="15.75" customHeight="1">
      <c r="A11" s="29">
        <f t="shared" si="6"/>
        <v>33</v>
      </c>
      <c r="B11" s="11">
        <f>'Policies in force'!I12</f>
        <v>0</v>
      </c>
      <c r="C11" s="11">
        <f>IF(AND(15&lt;A11,A11&lt;=25),'Cancer prevention'!$C$2,IF(AND(25&lt;A11,A11&lt;=45),'Cancer prevention'!$C$3,IF(AND(45&lt;A11,A11&lt;=65),'Cancer prevention'!$C$5,'Cancer prevention'!$C$7)))</f>
        <v>0.5</v>
      </c>
      <c r="D11" s="11">
        <f t="shared" si="0"/>
        <v>0</v>
      </c>
      <c r="E11" s="11">
        <f>IF(AND(15&lt;A11,A11&lt;=25),'Cancer prevention'!$F$2,IF(AND(25&lt;A11,A11&lt;=45),'Cancer prevention'!$F$3,IF(AND(45&lt;A11,A11&lt;=65),'Cancer prevention'!$F$5,'Cancer prevention'!$F$7)))</f>
        <v>2350</v>
      </c>
      <c r="F11" s="11">
        <f t="shared" si="1"/>
        <v>0</v>
      </c>
      <c r="G11" s="11">
        <f>'Cardio App'!$G$2*ROUNDDOWN(D11,0)</f>
        <v>0</v>
      </c>
      <c r="H11" s="33">
        <f t="shared" si="2"/>
        <v>0</v>
      </c>
      <c r="J11" s="29">
        <f t="shared" si="7"/>
        <v>33</v>
      </c>
      <c r="K11" s="11">
        <f>'Policies in force'!J12</f>
        <v>0</v>
      </c>
      <c r="L11" s="11">
        <f>IF(AND(15&lt;J11,J11&lt;=25),'Cancer prevention'!$C$2,IF(AND(25&lt;J11,J11&lt;=45),'Cancer prevention'!$C$3,IF(AND(45&lt;J11,J11&lt;=65),'Cancer prevention'!$C$5,'Cancer prevention'!$C$7)))</f>
        <v>0.5</v>
      </c>
      <c r="M11" s="11">
        <f t="shared" si="3"/>
        <v>0</v>
      </c>
      <c r="N11" s="11">
        <f>IF(AND(15&lt;J11,J11&lt;=25),'Cancer prevention'!$F$2,IF(AND(25&lt;J11,J11&lt;=45),'Cancer prevention'!$F$3,IF(AND(45&lt;J11,J11&lt;=65),'Cancer prevention'!$F$5,'Cancer prevention'!$F$7)))</f>
        <v>2350</v>
      </c>
      <c r="O11" s="11">
        <f t="shared" si="4"/>
        <v>0</v>
      </c>
      <c r="P11" s="11">
        <f>'Cardio App'!$G$2*ROUNDDOWN(M11,0)</f>
        <v>0</v>
      </c>
      <c r="Q11" s="33">
        <f t="shared" si="5"/>
        <v>0</v>
      </c>
    </row>
    <row r="12" spans="1:17" ht="15.75" customHeight="1">
      <c r="A12" s="29">
        <f t="shared" si="6"/>
        <v>34</v>
      </c>
      <c r="B12" s="11">
        <f>'Policies in force'!I13</f>
        <v>0</v>
      </c>
      <c r="C12" s="11">
        <f>IF(AND(15&lt;A12,A12&lt;=25),'Cancer prevention'!$C$2,IF(AND(25&lt;A12,A12&lt;=45),'Cancer prevention'!$C$3,IF(AND(45&lt;A12,A12&lt;=65),'Cancer prevention'!$C$5,'Cancer prevention'!$C$7)))</f>
        <v>0.5</v>
      </c>
      <c r="D12" s="11">
        <f t="shared" si="0"/>
        <v>0</v>
      </c>
      <c r="E12" s="11">
        <f>IF(AND(15&lt;A12,A12&lt;=25),'Cancer prevention'!$F$2,IF(AND(25&lt;A12,A12&lt;=45),'Cancer prevention'!$F$3,IF(AND(45&lt;A12,A12&lt;=65),'Cancer prevention'!$F$5,'Cancer prevention'!$F$7)))</f>
        <v>2350</v>
      </c>
      <c r="F12" s="11">
        <f t="shared" si="1"/>
        <v>0</v>
      </c>
      <c r="G12" s="11">
        <f>'Cardio App'!$G$2*ROUNDDOWN(D12,0)</f>
        <v>0</v>
      </c>
      <c r="H12" s="33">
        <f t="shared" si="2"/>
        <v>0</v>
      </c>
      <c r="J12" s="29">
        <f t="shared" si="7"/>
        <v>34</v>
      </c>
      <c r="K12" s="11">
        <f>'Policies in force'!J13</f>
        <v>0</v>
      </c>
      <c r="L12" s="11">
        <f>IF(AND(15&lt;J12,J12&lt;=25),'Cancer prevention'!$C$2,IF(AND(25&lt;J12,J12&lt;=45),'Cancer prevention'!$C$3,IF(AND(45&lt;J12,J12&lt;=65),'Cancer prevention'!$C$5,'Cancer prevention'!$C$7)))</f>
        <v>0.5</v>
      </c>
      <c r="M12" s="11">
        <f t="shared" si="3"/>
        <v>0</v>
      </c>
      <c r="N12" s="11">
        <f>IF(AND(15&lt;J12,J12&lt;=25),'Cancer prevention'!$F$2,IF(AND(25&lt;J12,J12&lt;=45),'Cancer prevention'!$F$3,IF(AND(45&lt;J12,J12&lt;=65),'Cancer prevention'!$F$5,'Cancer prevention'!$F$7)))</f>
        <v>2350</v>
      </c>
      <c r="O12" s="11">
        <f t="shared" si="4"/>
        <v>0</v>
      </c>
      <c r="P12" s="11">
        <f>'Cardio App'!$G$2*ROUNDDOWN(M12,0)</f>
        <v>0</v>
      </c>
      <c r="Q12" s="33">
        <f t="shared" si="5"/>
        <v>0</v>
      </c>
    </row>
    <row r="13" spans="1:17" ht="15.75" customHeight="1">
      <c r="A13" s="29">
        <f t="shared" si="6"/>
        <v>35</v>
      </c>
      <c r="B13" s="11">
        <f>'Policies in force'!I14</f>
        <v>0</v>
      </c>
      <c r="C13" s="11">
        <f>IF(AND(15&lt;A13,A13&lt;=25),'Cancer prevention'!$C$2,IF(AND(25&lt;A13,A13&lt;=45),'Cancer prevention'!$C$3,IF(AND(45&lt;A13,A13&lt;=65),'Cancer prevention'!$C$5,'Cancer prevention'!$C$7)))</f>
        <v>0.5</v>
      </c>
      <c r="D13" s="11">
        <f t="shared" si="0"/>
        <v>0</v>
      </c>
      <c r="E13" s="11">
        <f>IF(AND(15&lt;A13,A13&lt;=25),'Cancer prevention'!$F$2,IF(AND(25&lt;A13,A13&lt;=45),'Cancer prevention'!$F$3,IF(AND(45&lt;A13,A13&lt;=65),'Cancer prevention'!$F$5,'Cancer prevention'!$F$7)))</f>
        <v>2350</v>
      </c>
      <c r="F13" s="11">
        <f t="shared" si="1"/>
        <v>0</v>
      </c>
      <c r="G13" s="11">
        <f>'Cardio App'!$G$2*ROUNDDOWN(D13,0)</f>
        <v>0</v>
      </c>
      <c r="H13" s="33">
        <f t="shared" si="2"/>
        <v>0</v>
      </c>
      <c r="J13" s="29">
        <f t="shared" si="7"/>
        <v>35</v>
      </c>
      <c r="K13" s="11">
        <f>'Policies in force'!J14</f>
        <v>0</v>
      </c>
      <c r="L13" s="11">
        <f>IF(AND(15&lt;J13,J13&lt;=25),'Cancer prevention'!$C$2,IF(AND(25&lt;J13,J13&lt;=45),'Cancer prevention'!$C$3,IF(AND(45&lt;J13,J13&lt;=65),'Cancer prevention'!$C$5,'Cancer prevention'!$C$7)))</f>
        <v>0.5</v>
      </c>
      <c r="M13" s="11">
        <f t="shared" si="3"/>
        <v>0</v>
      </c>
      <c r="N13" s="11">
        <f>IF(AND(15&lt;J13,J13&lt;=25),'Cancer prevention'!$F$2,IF(AND(25&lt;J13,J13&lt;=45),'Cancer prevention'!$F$3,IF(AND(45&lt;J13,J13&lt;=65),'Cancer prevention'!$F$5,'Cancer prevention'!$F$7)))</f>
        <v>2350</v>
      </c>
      <c r="O13" s="11">
        <f t="shared" si="4"/>
        <v>0</v>
      </c>
      <c r="P13" s="11">
        <f>'Cardio App'!$G$2*ROUNDDOWN(M13,0)</f>
        <v>0</v>
      </c>
      <c r="Q13" s="33">
        <f t="shared" si="5"/>
        <v>0</v>
      </c>
    </row>
    <row r="14" spans="1:17" ht="15.75" customHeight="1">
      <c r="A14" s="29">
        <f t="shared" si="6"/>
        <v>36</v>
      </c>
      <c r="B14" s="11">
        <f>'Policies in force'!I15</f>
        <v>566</v>
      </c>
      <c r="C14" s="11">
        <f>IF(AND(15&lt;A14,A14&lt;=25),'Cancer prevention'!$C$2,IF(AND(25&lt;A14,A14&lt;=45),'Cancer prevention'!$C$3,IF(AND(45&lt;A14,A14&lt;=65),'Cancer prevention'!$C$5,'Cancer prevention'!$C$7)))</f>
        <v>0.5</v>
      </c>
      <c r="D14" s="11">
        <f t="shared" si="0"/>
        <v>283</v>
      </c>
      <c r="E14" s="11">
        <f>IF(AND(15&lt;A14,A14&lt;=25),'Cancer prevention'!$F$2,IF(AND(25&lt;A14,A14&lt;=45),'Cancer prevention'!$F$3,IF(AND(45&lt;A14,A14&lt;=65),'Cancer prevention'!$F$5,'Cancer prevention'!$F$7)))</f>
        <v>2350</v>
      </c>
      <c r="F14" s="11">
        <f t="shared" si="1"/>
        <v>665050</v>
      </c>
      <c r="G14" s="11">
        <f>'Cardio App'!$G$2*ROUNDDOWN(D14,0)</f>
        <v>14150</v>
      </c>
      <c r="H14" s="33">
        <f t="shared" si="2"/>
        <v>679200</v>
      </c>
      <c r="J14" s="29">
        <f t="shared" si="7"/>
        <v>36</v>
      </c>
      <c r="K14" s="11">
        <f>'Policies in force'!J15</f>
        <v>449</v>
      </c>
      <c r="L14" s="11">
        <f>IF(AND(15&lt;J14,J14&lt;=25),'Cancer prevention'!$C$2,IF(AND(25&lt;J14,J14&lt;=45),'Cancer prevention'!$C$3,IF(AND(45&lt;J14,J14&lt;=65),'Cancer prevention'!$C$5,'Cancer prevention'!$C$7)))</f>
        <v>0.5</v>
      </c>
      <c r="M14" s="11">
        <f t="shared" si="3"/>
        <v>224.5</v>
      </c>
      <c r="N14" s="11">
        <f>IF(AND(15&lt;J14,J14&lt;=25),'Cancer prevention'!$F$2,IF(AND(25&lt;J14,J14&lt;=45),'Cancer prevention'!$F$3,IF(AND(45&lt;J14,J14&lt;=65),'Cancer prevention'!$F$5,'Cancer prevention'!$F$7)))</f>
        <v>2350</v>
      </c>
      <c r="O14" s="11">
        <f t="shared" si="4"/>
        <v>526400</v>
      </c>
      <c r="P14" s="11">
        <f>'Cardio App'!$G$2*ROUNDDOWN(M14,0)</f>
        <v>11200</v>
      </c>
      <c r="Q14" s="33">
        <f t="shared" si="5"/>
        <v>537600</v>
      </c>
    </row>
    <row r="15" spans="1:17" ht="15.75" customHeight="1">
      <c r="A15" s="29">
        <f t="shared" si="6"/>
        <v>37</v>
      </c>
      <c r="B15" s="11">
        <f>'Policies in force'!I16</f>
        <v>510</v>
      </c>
      <c r="C15" s="11">
        <f>IF(AND(15&lt;A15,A15&lt;=25),'Cancer prevention'!$C$2,IF(AND(25&lt;A15,A15&lt;=45),'Cancer prevention'!$C$3,IF(AND(45&lt;A15,A15&lt;=65),'Cancer prevention'!$C$5,'Cancer prevention'!$C$7)))</f>
        <v>0.5</v>
      </c>
      <c r="D15" s="11">
        <f t="shared" si="0"/>
        <v>255</v>
      </c>
      <c r="E15" s="11">
        <f>IF(AND(15&lt;A15,A15&lt;=25),'Cancer prevention'!$F$2,IF(AND(25&lt;A15,A15&lt;=45),'Cancer prevention'!$F$3,IF(AND(45&lt;A15,A15&lt;=65),'Cancer prevention'!$F$5,'Cancer prevention'!$F$7)))</f>
        <v>2350</v>
      </c>
      <c r="F15" s="11">
        <f t="shared" si="1"/>
        <v>599250</v>
      </c>
      <c r="G15" s="11">
        <f>'Cardio App'!$G$2*ROUNDDOWN(D15,0)</f>
        <v>12750</v>
      </c>
      <c r="H15" s="33">
        <f t="shared" si="2"/>
        <v>612000</v>
      </c>
      <c r="J15" s="29">
        <f t="shared" si="7"/>
        <v>37</v>
      </c>
      <c r="K15" s="11">
        <f>'Policies in force'!J16</f>
        <v>454</v>
      </c>
      <c r="L15" s="11">
        <f>IF(AND(15&lt;J15,J15&lt;=25),'Cancer prevention'!$C$2,IF(AND(25&lt;J15,J15&lt;=45),'Cancer prevention'!$C$3,IF(AND(45&lt;J15,J15&lt;=65),'Cancer prevention'!$C$5,'Cancer prevention'!$C$7)))</f>
        <v>0.5</v>
      </c>
      <c r="M15" s="11">
        <f t="shared" si="3"/>
        <v>227</v>
      </c>
      <c r="N15" s="11">
        <f>IF(AND(15&lt;J15,J15&lt;=25),'Cancer prevention'!$F$2,IF(AND(25&lt;J15,J15&lt;=45),'Cancer prevention'!$F$3,IF(AND(45&lt;J15,J15&lt;=65),'Cancer prevention'!$F$5,'Cancer prevention'!$F$7)))</f>
        <v>2350</v>
      </c>
      <c r="O15" s="11">
        <f t="shared" si="4"/>
        <v>533450</v>
      </c>
      <c r="P15" s="11">
        <f>'Cardio App'!$G$2*ROUNDDOWN(M15,0)</f>
        <v>11350</v>
      </c>
      <c r="Q15" s="33">
        <f t="shared" si="5"/>
        <v>544800</v>
      </c>
    </row>
    <row r="16" spans="1:17" ht="15.75" customHeight="1">
      <c r="A16" s="29">
        <f t="shared" si="6"/>
        <v>38</v>
      </c>
      <c r="B16" s="11">
        <f>'Policies in force'!I17</f>
        <v>546</v>
      </c>
      <c r="C16" s="11">
        <f>IF(AND(15&lt;A16,A16&lt;=25),'Cancer prevention'!$C$2,IF(AND(25&lt;A16,A16&lt;=45),'Cancer prevention'!$C$3,IF(AND(45&lt;A16,A16&lt;=65),'Cancer prevention'!$C$5,'Cancer prevention'!$C$7)))</f>
        <v>0.5</v>
      </c>
      <c r="D16" s="11">
        <f t="shared" si="0"/>
        <v>273</v>
      </c>
      <c r="E16" s="11">
        <f>IF(AND(15&lt;A16,A16&lt;=25),'Cancer prevention'!$F$2,IF(AND(25&lt;A16,A16&lt;=45),'Cancer prevention'!$F$3,IF(AND(45&lt;A16,A16&lt;=65),'Cancer prevention'!$F$5,'Cancer prevention'!$F$7)))</f>
        <v>2350</v>
      </c>
      <c r="F16" s="11">
        <f t="shared" si="1"/>
        <v>641550</v>
      </c>
      <c r="G16" s="11">
        <f>'Cardio App'!$G$2*ROUNDDOWN(D16,0)</f>
        <v>13650</v>
      </c>
      <c r="H16" s="33">
        <f t="shared" si="2"/>
        <v>655200</v>
      </c>
      <c r="J16" s="29">
        <f t="shared" si="7"/>
        <v>38</v>
      </c>
      <c r="K16" s="11">
        <f>'Policies in force'!J17</f>
        <v>439</v>
      </c>
      <c r="L16" s="11">
        <f>IF(AND(15&lt;J16,J16&lt;=25),'Cancer prevention'!$C$2,IF(AND(25&lt;J16,J16&lt;=45),'Cancer prevention'!$C$3,IF(AND(45&lt;J16,J16&lt;=65),'Cancer prevention'!$C$5,'Cancer prevention'!$C$7)))</f>
        <v>0.5</v>
      </c>
      <c r="M16" s="11">
        <f t="shared" si="3"/>
        <v>219.5</v>
      </c>
      <c r="N16" s="11">
        <f>IF(AND(15&lt;J16,J16&lt;=25),'Cancer prevention'!$F$2,IF(AND(25&lt;J16,J16&lt;=45),'Cancer prevention'!$F$3,IF(AND(45&lt;J16,J16&lt;=65),'Cancer prevention'!$F$5,'Cancer prevention'!$F$7)))</f>
        <v>2350</v>
      </c>
      <c r="O16" s="11">
        <f t="shared" si="4"/>
        <v>514650</v>
      </c>
      <c r="P16" s="11">
        <f>'Cardio App'!$G$2*ROUNDDOWN(M16,0)</f>
        <v>10950</v>
      </c>
      <c r="Q16" s="33">
        <f t="shared" si="5"/>
        <v>525600</v>
      </c>
    </row>
    <row r="17" spans="1:17" ht="15.75" customHeight="1">
      <c r="A17" s="29">
        <f t="shared" si="6"/>
        <v>39</v>
      </c>
      <c r="B17" s="11">
        <f>'Policies in force'!I18</f>
        <v>544</v>
      </c>
      <c r="C17" s="11">
        <f>IF(AND(15&lt;A17,A17&lt;=25),'Cancer prevention'!$C$2,IF(AND(25&lt;A17,A17&lt;=45),'Cancer prevention'!$C$3,IF(AND(45&lt;A17,A17&lt;=65),'Cancer prevention'!$C$5,'Cancer prevention'!$C$7)))</f>
        <v>0.5</v>
      </c>
      <c r="D17" s="11">
        <f t="shared" si="0"/>
        <v>272</v>
      </c>
      <c r="E17" s="11">
        <f>IF(AND(15&lt;A17,A17&lt;=25),'Cancer prevention'!$F$2,IF(AND(25&lt;A17,A17&lt;=45),'Cancer prevention'!$F$3,IF(AND(45&lt;A17,A17&lt;=65),'Cancer prevention'!$F$5,'Cancer prevention'!$F$7)))</f>
        <v>2350</v>
      </c>
      <c r="F17" s="11">
        <f t="shared" si="1"/>
        <v>639200</v>
      </c>
      <c r="G17" s="11">
        <f>'Cardio App'!$G$2*ROUNDDOWN(D17,0)</f>
        <v>13600</v>
      </c>
      <c r="H17" s="33">
        <f t="shared" si="2"/>
        <v>652800</v>
      </c>
      <c r="J17" s="29">
        <f t="shared" si="7"/>
        <v>39</v>
      </c>
      <c r="K17" s="11">
        <f>'Policies in force'!J18</f>
        <v>487</v>
      </c>
      <c r="L17" s="11">
        <f>IF(AND(15&lt;J17,J17&lt;=25),'Cancer prevention'!$C$2,IF(AND(25&lt;J17,J17&lt;=45),'Cancer prevention'!$C$3,IF(AND(45&lt;J17,J17&lt;=65),'Cancer prevention'!$C$5,'Cancer prevention'!$C$7)))</f>
        <v>0.5</v>
      </c>
      <c r="M17" s="11">
        <f t="shared" si="3"/>
        <v>243.5</v>
      </c>
      <c r="N17" s="11">
        <f>IF(AND(15&lt;J17,J17&lt;=25),'Cancer prevention'!$F$2,IF(AND(25&lt;J17,J17&lt;=45),'Cancer prevention'!$F$3,IF(AND(45&lt;J17,J17&lt;=65),'Cancer prevention'!$F$5,'Cancer prevention'!$F$7)))</f>
        <v>2350</v>
      </c>
      <c r="O17" s="11">
        <f t="shared" si="4"/>
        <v>571050</v>
      </c>
      <c r="P17" s="11">
        <f>'Cardio App'!$G$2*ROUNDDOWN(M17,0)</f>
        <v>12150</v>
      </c>
      <c r="Q17" s="33">
        <f t="shared" si="5"/>
        <v>583200</v>
      </c>
    </row>
    <row r="18" spans="1:17" ht="15.75" customHeight="1">
      <c r="A18" s="29">
        <f t="shared" si="6"/>
        <v>40</v>
      </c>
      <c r="B18" s="11">
        <f>'Policies in force'!I19</f>
        <v>556</v>
      </c>
      <c r="C18" s="11">
        <f>IF(AND(15&lt;A18,A18&lt;=25),'Cancer prevention'!$C$2,IF(AND(25&lt;A18,A18&lt;=45),'Cancer prevention'!$C$3,IF(AND(45&lt;A18,A18&lt;=65),'Cancer prevention'!$C$5,'Cancer prevention'!$C$7)))</f>
        <v>0.5</v>
      </c>
      <c r="D18" s="11">
        <f t="shared" si="0"/>
        <v>278</v>
      </c>
      <c r="E18" s="11">
        <f>IF(AND(15&lt;A18,A18&lt;=25),'Cancer prevention'!$F$2,IF(AND(25&lt;A18,A18&lt;=45),'Cancer prevention'!$F$3,IF(AND(45&lt;A18,A18&lt;=65),'Cancer prevention'!$F$5,'Cancer prevention'!$F$7)))</f>
        <v>2350</v>
      </c>
      <c r="F18" s="11">
        <f t="shared" si="1"/>
        <v>653300</v>
      </c>
      <c r="G18" s="11">
        <f>'Cardio App'!$G$2*ROUNDDOWN(D18,0)</f>
        <v>13900</v>
      </c>
      <c r="H18" s="33">
        <f t="shared" si="2"/>
        <v>667200</v>
      </c>
      <c r="J18" s="29">
        <f t="shared" si="7"/>
        <v>40</v>
      </c>
      <c r="K18" s="11">
        <f>'Policies in force'!J19</f>
        <v>463</v>
      </c>
      <c r="L18" s="11">
        <f>IF(AND(15&lt;J18,J18&lt;=25),'Cancer prevention'!$C$2,IF(AND(25&lt;J18,J18&lt;=45),'Cancer prevention'!$C$3,IF(AND(45&lt;J18,J18&lt;=65),'Cancer prevention'!$C$5,'Cancer prevention'!$C$7)))</f>
        <v>0.5</v>
      </c>
      <c r="M18" s="11">
        <f t="shared" si="3"/>
        <v>231.5</v>
      </c>
      <c r="N18" s="11">
        <f>IF(AND(15&lt;J18,J18&lt;=25),'Cancer prevention'!$F$2,IF(AND(25&lt;J18,J18&lt;=45),'Cancer prevention'!$F$3,IF(AND(45&lt;J18,J18&lt;=65),'Cancer prevention'!$F$5,'Cancer prevention'!$F$7)))</f>
        <v>2350</v>
      </c>
      <c r="O18" s="11">
        <f t="shared" si="4"/>
        <v>542850</v>
      </c>
      <c r="P18" s="11">
        <f>'Cardio App'!$G$2*ROUNDDOWN(M18,0)</f>
        <v>11550</v>
      </c>
      <c r="Q18" s="33">
        <f t="shared" si="5"/>
        <v>554400</v>
      </c>
    </row>
    <row r="19" spans="1:17" ht="15.75" customHeight="1">
      <c r="A19" s="29">
        <f t="shared" si="6"/>
        <v>41</v>
      </c>
      <c r="B19" s="11">
        <f>'Policies in force'!I20</f>
        <v>545</v>
      </c>
      <c r="C19" s="11">
        <f>IF(AND(15&lt;A19,A19&lt;=25),'Cancer prevention'!$C$2,IF(AND(25&lt;A19,A19&lt;=45),'Cancer prevention'!$C$3,IF(AND(45&lt;A19,A19&lt;=65),'Cancer prevention'!$C$5,'Cancer prevention'!$C$7)))</f>
        <v>0.5</v>
      </c>
      <c r="D19" s="11">
        <f t="shared" si="0"/>
        <v>272.5</v>
      </c>
      <c r="E19" s="11">
        <f>IF(AND(15&lt;A19,A19&lt;=25),'Cancer prevention'!$F$2,IF(AND(25&lt;A19,A19&lt;=45),'Cancer prevention'!$F$3,IF(AND(45&lt;A19,A19&lt;=65),'Cancer prevention'!$F$5,'Cancer prevention'!$F$7)))</f>
        <v>2350</v>
      </c>
      <c r="F19" s="11">
        <f t="shared" si="1"/>
        <v>639200</v>
      </c>
      <c r="G19" s="11">
        <f>'Cardio App'!$G$2*ROUNDDOWN(D19,0)</f>
        <v>13600</v>
      </c>
      <c r="H19" s="33">
        <f t="shared" si="2"/>
        <v>652800</v>
      </c>
      <c r="J19" s="29">
        <f t="shared" si="7"/>
        <v>41</v>
      </c>
      <c r="K19" s="11">
        <f>'Policies in force'!J20</f>
        <v>475</v>
      </c>
      <c r="L19" s="11">
        <f>IF(AND(15&lt;J19,J19&lt;=25),'Cancer prevention'!$C$2,IF(AND(25&lt;J19,J19&lt;=45),'Cancer prevention'!$C$3,IF(AND(45&lt;J19,J19&lt;=65),'Cancer prevention'!$C$5,'Cancer prevention'!$C$7)))</f>
        <v>0.5</v>
      </c>
      <c r="M19" s="11">
        <f t="shared" si="3"/>
        <v>237.5</v>
      </c>
      <c r="N19" s="11">
        <f>IF(AND(15&lt;J19,J19&lt;=25),'Cancer prevention'!$F$2,IF(AND(25&lt;J19,J19&lt;=45),'Cancer prevention'!$F$3,IF(AND(45&lt;J19,J19&lt;=65),'Cancer prevention'!$F$5,'Cancer prevention'!$F$7)))</f>
        <v>2350</v>
      </c>
      <c r="O19" s="11">
        <f t="shared" si="4"/>
        <v>556950</v>
      </c>
      <c r="P19" s="11">
        <f>'Cardio App'!$G$2*ROUNDDOWN(M19,0)</f>
        <v>11850</v>
      </c>
      <c r="Q19" s="33">
        <f t="shared" si="5"/>
        <v>568800</v>
      </c>
    </row>
    <row r="20" spans="1:17" ht="15.75" customHeight="1">
      <c r="A20" s="29">
        <f t="shared" si="6"/>
        <v>42</v>
      </c>
      <c r="B20" s="11">
        <f>'Policies in force'!I21</f>
        <v>563</v>
      </c>
      <c r="C20" s="11">
        <f>IF(AND(15&lt;A20,A20&lt;=25),'Cancer prevention'!$C$2,IF(AND(25&lt;A20,A20&lt;=45),'Cancer prevention'!$C$3,IF(AND(45&lt;A20,A20&lt;=65),'Cancer prevention'!$C$5,'Cancer prevention'!$C$7)))</f>
        <v>0.5</v>
      </c>
      <c r="D20" s="11">
        <f t="shared" si="0"/>
        <v>281.5</v>
      </c>
      <c r="E20" s="11">
        <f>IF(AND(15&lt;A20,A20&lt;=25),'Cancer prevention'!$F$2,IF(AND(25&lt;A20,A20&lt;=45),'Cancer prevention'!$F$3,IF(AND(45&lt;A20,A20&lt;=65),'Cancer prevention'!$F$5,'Cancer prevention'!$F$7)))</f>
        <v>2350</v>
      </c>
      <c r="F20" s="11">
        <f t="shared" si="1"/>
        <v>660350</v>
      </c>
      <c r="G20" s="11">
        <f>'Cardio App'!$G$2*ROUNDDOWN(D20,0)</f>
        <v>14050</v>
      </c>
      <c r="H20" s="33">
        <f t="shared" si="2"/>
        <v>674400</v>
      </c>
      <c r="J20" s="29">
        <f t="shared" si="7"/>
        <v>42</v>
      </c>
      <c r="K20" s="11">
        <f>'Policies in force'!J21</f>
        <v>422</v>
      </c>
      <c r="L20" s="11">
        <f>IF(AND(15&lt;J20,J20&lt;=25),'Cancer prevention'!$C$2,IF(AND(25&lt;J20,J20&lt;=45),'Cancer prevention'!$C$3,IF(AND(45&lt;J20,J20&lt;=65),'Cancer prevention'!$C$5,'Cancer prevention'!$C$7)))</f>
        <v>0.5</v>
      </c>
      <c r="M20" s="11">
        <f t="shared" si="3"/>
        <v>211</v>
      </c>
      <c r="N20" s="11">
        <f>IF(AND(15&lt;J20,J20&lt;=25),'Cancer prevention'!$F$2,IF(AND(25&lt;J20,J20&lt;=45),'Cancer prevention'!$F$3,IF(AND(45&lt;J20,J20&lt;=65),'Cancer prevention'!$F$5,'Cancer prevention'!$F$7)))</f>
        <v>2350</v>
      </c>
      <c r="O20" s="11">
        <f t="shared" si="4"/>
        <v>495850</v>
      </c>
      <c r="P20" s="11">
        <f>'Cardio App'!$G$2*ROUNDDOWN(M20,0)</f>
        <v>10550</v>
      </c>
      <c r="Q20" s="33">
        <f t="shared" si="5"/>
        <v>506400</v>
      </c>
    </row>
    <row r="21" spans="1:17" ht="15.75" customHeight="1">
      <c r="A21" s="29">
        <f t="shared" si="6"/>
        <v>43</v>
      </c>
      <c r="B21" s="11">
        <f>'Policies in force'!I22</f>
        <v>553</v>
      </c>
      <c r="C21" s="11">
        <f>IF(AND(15&lt;A21,A21&lt;=25),'Cancer prevention'!$C$2,IF(AND(25&lt;A21,A21&lt;=45),'Cancer prevention'!$C$3,IF(AND(45&lt;A21,A21&lt;=65),'Cancer prevention'!$C$5,'Cancer prevention'!$C$7)))</f>
        <v>0.5</v>
      </c>
      <c r="D21" s="11">
        <f t="shared" si="0"/>
        <v>276.5</v>
      </c>
      <c r="E21" s="11">
        <f>IF(AND(15&lt;A21,A21&lt;=25),'Cancer prevention'!$F$2,IF(AND(25&lt;A21,A21&lt;=45),'Cancer prevention'!$F$3,IF(AND(45&lt;A21,A21&lt;=65),'Cancer prevention'!$F$5,'Cancer prevention'!$F$7)))</f>
        <v>2350</v>
      </c>
      <c r="F21" s="11">
        <f t="shared" si="1"/>
        <v>648600</v>
      </c>
      <c r="G21" s="11">
        <f>'Cardio App'!$G$2*ROUNDDOWN(D21,0)</f>
        <v>13800</v>
      </c>
      <c r="H21" s="33">
        <f t="shared" si="2"/>
        <v>662400</v>
      </c>
      <c r="J21" s="29">
        <f t="shared" si="7"/>
        <v>43</v>
      </c>
      <c r="K21" s="11">
        <f>'Policies in force'!J22</f>
        <v>471</v>
      </c>
      <c r="L21" s="11">
        <f>IF(AND(15&lt;J21,J21&lt;=25),'Cancer prevention'!$C$2,IF(AND(25&lt;J21,J21&lt;=45),'Cancer prevention'!$C$3,IF(AND(45&lt;J21,J21&lt;=65),'Cancer prevention'!$C$5,'Cancer prevention'!$C$7)))</f>
        <v>0.5</v>
      </c>
      <c r="M21" s="11">
        <f t="shared" si="3"/>
        <v>235.5</v>
      </c>
      <c r="N21" s="11">
        <f>IF(AND(15&lt;J21,J21&lt;=25),'Cancer prevention'!$F$2,IF(AND(25&lt;J21,J21&lt;=45),'Cancer prevention'!$F$3,IF(AND(45&lt;J21,J21&lt;=65),'Cancer prevention'!$F$5,'Cancer prevention'!$F$7)))</f>
        <v>2350</v>
      </c>
      <c r="O21" s="11">
        <f t="shared" si="4"/>
        <v>552250</v>
      </c>
      <c r="P21" s="11">
        <f>'Cardio App'!$G$2*ROUNDDOWN(M21,0)</f>
        <v>11750</v>
      </c>
      <c r="Q21" s="33">
        <f t="shared" si="5"/>
        <v>564000</v>
      </c>
    </row>
    <row r="22" spans="1:17" ht="15.75" customHeight="1">
      <c r="A22" s="29">
        <f t="shared" si="6"/>
        <v>44</v>
      </c>
      <c r="B22" s="11">
        <f>'Policies in force'!I23</f>
        <v>584</v>
      </c>
      <c r="C22" s="11">
        <f>IF(AND(15&lt;A22,A22&lt;=25),'Cancer prevention'!$C$2,IF(AND(25&lt;A22,A22&lt;=45),'Cancer prevention'!$C$3,IF(AND(45&lt;A22,A22&lt;=65),'Cancer prevention'!$C$5,'Cancer prevention'!$C$7)))</f>
        <v>0.5</v>
      </c>
      <c r="D22" s="11">
        <f t="shared" si="0"/>
        <v>292</v>
      </c>
      <c r="E22" s="11">
        <f>IF(AND(15&lt;A22,A22&lt;=25),'Cancer prevention'!$F$2,IF(AND(25&lt;A22,A22&lt;=45),'Cancer prevention'!$F$3,IF(AND(45&lt;A22,A22&lt;=65),'Cancer prevention'!$F$5,'Cancer prevention'!$F$7)))</f>
        <v>2350</v>
      </c>
      <c r="F22" s="11">
        <f t="shared" si="1"/>
        <v>686200</v>
      </c>
      <c r="G22" s="11">
        <f>'Cardio App'!$G$2*ROUNDDOWN(D22,0)</f>
        <v>14600</v>
      </c>
      <c r="H22" s="33">
        <f t="shared" si="2"/>
        <v>700800</v>
      </c>
      <c r="J22" s="29">
        <f t="shared" si="7"/>
        <v>44</v>
      </c>
      <c r="K22" s="11">
        <f>'Policies in force'!J23</f>
        <v>494</v>
      </c>
      <c r="L22" s="11">
        <f>IF(AND(15&lt;J22,J22&lt;=25),'Cancer prevention'!$C$2,IF(AND(25&lt;J22,J22&lt;=45),'Cancer prevention'!$C$3,IF(AND(45&lt;J22,J22&lt;=65),'Cancer prevention'!$C$5,'Cancer prevention'!$C$7)))</f>
        <v>0.5</v>
      </c>
      <c r="M22" s="11">
        <f t="shared" si="3"/>
        <v>247</v>
      </c>
      <c r="N22" s="11">
        <f>IF(AND(15&lt;J22,J22&lt;=25),'Cancer prevention'!$F$2,IF(AND(25&lt;J22,J22&lt;=45),'Cancer prevention'!$F$3,IF(AND(45&lt;J22,J22&lt;=65),'Cancer prevention'!$F$5,'Cancer prevention'!$F$7)))</f>
        <v>2350</v>
      </c>
      <c r="O22" s="11">
        <f t="shared" si="4"/>
        <v>580450</v>
      </c>
      <c r="P22" s="11">
        <f>'Cardio App'!$G$2*ROUNDDOWN(M22,0)</f>
        <v>12350</v>
      </c>
      <c r="Q22" s="33">
        <f t="shared" si="5"/>
        <v>592800</v>
      </c>
    </row>
    <row r="23" spans="1:17" ht="15.75" customHeight="1">
      <c r="A23" s="29">
        <f t="shared" si="6"/>
        <v>45</v>
      </c>
      <c r="B23" s="11">
        <f>'Policies in force'!I24</f>
        <v>580</v>
      </c>
      <c r="C23" s="11">
        <f>IF(AND(15&lt;A23,A23&lt;=25),'Cancer prevention'!$C$2,IF(AND(25&lt;A23,A23&lt;=45),'Cancer prevention'!$C$3,IF(AND(45&lt;A23,A23&lt;=65),'Cancer prevention'!$C$5,'Cancer prevention'!$C$7)))</f>
        <v>0.5</v>
      </c>
      <c r="D23" s="11">
        <f t="shared" si="0"/>
        <v>290</v>
      </c>
      <c r="E23" s="11">
        <f>IF(AND(15&lt;A23,A23&lt;=25),'Cancer prevention'!$F$2,IF(AND(25&lt;A23,A23&lt;=45),'Cancer prevention'!$F$3,IF(AND(45&lt;A23,A23&lt;=65),'Cancer prevention'!$F$5,'Cancer prevention'!$F$7)))</f>
        <v>2350</v>
      </c>
      <c r="F23" s="11">
        <f t="shared" si="1"/>
        <v>681500</v>
      </c>
      <c r="G23" s="11">
        <f>'Cardio App'!$G$2*ROUNDDOWN(D23,0)</f>
        <v>14500</v>
      </c>
      <c r="H23" s="33">
        <f t="shared" si="2"/>
        <v>696000</v>
      </c>
      <c r="J23" s="29">
        <f t="shared" si="7"/>
        <v>45</v>
      </c>
      <c r="K23" s="11">
        <f>'Policies in force'!J24</f>
        <v>489</v>
      </c>
      <c r="L23" s="11">
        <f>IF(AND(15&lt;J23,J23&lt;=25),'Cancer prevention'!$C$2,IF(AND(25&lt;J23,J23&lt;=45),'Cancer prevention'!$C$3,IF(AND(45&lt;J23,J23&lt;=65),'Cancer prevention'!$C$5,'Cancer prevention'!$C$7)))</f>
        <v>0.5</v>
      </c>
      <c r="M23" s="11">
        <f t="shared" si="3"/>
        <v>244.5</v>
      </c>
      <c r="N23" s="11">
        <f>IF(AND(15&lt;J23,J23&lt;=25),'Cancer prevention'!$F$2,IF(AND(25&lt;J23,J23&lt;=45),'Cancer prevention'!$F$3,IF(AND(45&lt;J23,J23&lt;=65),'Cancer prevention'!$F$5,'Cancer prevention'!$F$7)))</f>
        <v>2350</v>
      </c>
      <c r="O23" s="11">
        <f t="shared" si="4"/>
        <v>573400</v>
      </c>
      <c r="P23" s="11">
        <f>'Cardio App'!$G$2*ROUNDDOWN(M23,0)</f>
        <v>12200</v>
      </c>
      <c r="Q23" s="33">
        <f t="shared" si="5"/>
        <v>585600</v>
      </c>
    </row>
    <row r="24" spans="1:17" ht="15.75" customHeight="1">
      <c r="A24" s="29">
        <f t="shared" si="6"/>
        <v>46</v>
      </c>
      <c r="B24" s="11">
        <f>'Policies in force'!I25</f>
        <v>567</v>
      </c>
      <c r="C24" s="11">
        <f>IF(AND(15&lt;A24,A24&lt;=25),'Cancer prevention'!$C$2,IF(AND(25&lt;A24,A24&lt;=45),'Cancer prevention'!$C$3,IF(AND(45&lt;A24,A24&lt;=65),'Cancer prevention'!$C$5,'Cancer prevention'!$C$7)))</f>
        <v>0.6</v>
      </c>
      <c r="D24" s="11">
        <f t="shared" si="0"/>
        <v>340.2</v>
      </c>
      <c r="E24" s="11">
        <f>IF(AND(15&lt;A24,A24&lt;=25),'Cancer prevention'!$F$2,IF(AND(25&lt;A24,A24&lt;=45),'Cancer prevention'!$F$3,IF(AND(45&lt;A24,A24&lt;=65),'Cancer prevention'!$F$5,'Cancer prevention'!$F$7)))</f>
        <v>3975</v>
      </c>
      <c r="F24" s="11">
        <f t="shared" si="1"/>
        <v>1351500</v>
      </c>
      <c r="G24" s="11">
        <f>'Cardio App'!$G$2*ROUNDDOWN(D24,0)</f>
        <v>17000</v>
      </c>
      <c r="H24" s="33">
        <f t="shared" si="2"/>
        <v>1368500</v>
      </c>
      <c r="J24" s="29">
        <f t="shared" si="7"/>
        <v>46</v>
      </c>
      <c r="K24" s="11">
        <f>'Policies in force'!J25</f>
        <v>450</v>
      </c>
      <c r="L24" s="11">
        <f>IF(AND(15&lt;J24,J24&lt;=25),'Cancer prevention'!$C$2,IF(AND(25&lt;J24,J24&lt;=45),'Cancer prevention'!$C$3,IF(AND(45&lt;J24,J24&lt;=65),'Cancer prevention'!$C$5,'Cancer prevention'!$C$7)))</f>
        <v>0.6</v>
      </c>
      <c r="M24" s="11">
        <f t="shared" si="3"/>
        <v>270</v>
      </c>
      <c r="N24" s="11">
        <f>IF(AND(15&lt;J24,J24&lt;=25),'Cancer prevention'!$F$2,IF(AND(25&lt;J24,J24&lt;=45),'Cancer prevention'!$F$3,IF(AND(45&lt;J24,J24&lt;=65),'Cancer prevention'!$F$5,'Cancer prevention'!$F$7)))</f>
        <v>3975</v>
      </c>
      <c r="O24" s="11">
        <f t="shared" si="4"/>
        <v>1073250</v>
      </c>
      <c r="P24" s="11">
        <f>'Cardio App'!$G$2*ROUNDDOWN(M24,0)</f>
        <v>13500</v>
      </c>
      <c r="Q24" s="33">
        <f t="shared" si="5"/>
        <v>1086750</v>
      </c>
    </row>
    <row r="25" spans="1:17" ht="15.75" customHeight="1">
      <c r="A25" s="29">
        <f t="shared" si="6"/>
        <v>47</v>
      </c>
      <c r="B25" s="11">
        <f>'Policies in force'!I26</f>
        <v>575</v>
      </c>
      <c r="C25" s="11">
        <f>IF(AND(15&lt;A25,A25&lt;=25),'Cancer prevention'!$C$2,IF(AND(25&lt;A25,A25&lt;=45),'Cancer prevention'!$C$3,IF(AND(45&lt;A25,A25&lt;=65),'Cancer prevention'!$C$5,'Cancer prevention'!$C$7)))</f>
        <v>0.6</v>
      </c>
      <c r="D25" s="11">
        <f t="shared" si="0"/>
        <v>345</v>
      </c>
      <c r="E25" s="11">
        <f>IF(AND(15&lt;A25,A25&lt;=25),'Cancer prevention'!$F$2,IF(AND(25&lt;A25,A25&lt;=45),'Cancer prevention'!$F$3,IF(AND(45&lt;A25,A25&lt;=65),'Cancer prevention'!$F$5,'Cancer prevention'!$F$7)))</f>
        <v>3975</v>
      </c>
      <c r="F25" s="11">
        <f t="shared" si="1"/>
        <v>1371375</v>
      </c>
      <c r="G25" s="11">
        <f>'Cardio App'!$G$2*ROUNDDOWN(D25,0)</f>
        <v>17250</v>
      </c>
      <c r="H25" s="33">
        <f t="shared" si="2"/>
        <v>1388625</v>
      </c>
      <c r="J25" s="29">
        <f t="shared" si="7"/>
        <v>47</v>
      </c>
      <c r="K25" s="11">
        <f>'Policies in force'!J26</f>
        <v>487</v>
      </c>
      <c r="L25" s="11">
        <f>IF(AND(15&lt;J25,J25&lt;=25),'Cancer prevention'!$C$2,IF(AND(25&lt;J25,J25&lt;=45),'Cancer prevention'!$C$3,IF(AND(45&lt;J25,J25&lt;=65),'Cancer prevention'!$C$5,'Cancer prevention'!$C$7)))</f>
        <v>0.6</v>
      </c>
      <c r="M25" s="11">
        <f t="shared" si="3"/>
        <v>292.2</v>
      </c>
      <c r="N25" s="11">
        <f>IF(AND(15&lt;J25,J25&lt;=25),'Cancer prevention'!$F$2,IF(AND(25&lt;J25,J25&lt;=45),'Cancer prevention'!$F$3,IF(AND(45&lt;J25,J25&lt;=65),'Cancer prevention'!$F$5,'Cancer prevention'!$F$7)))</f>
        <v>3975</v>
      </c>
      <c r="O25" s="11">
        <f t="shared" si="4"/>
        <v>1160700</v>
      </c>
      <c r="P25" s="11">
        <f>'Cardio App'!$G$2*ROUNDDOWN(M25,0)</f>
        <v>14600</v>
      </c>
      <c r="Q25" s="33">
        <f t="shared" si="5"/>
        <v>1175300</v>
      </c>
    </row>
    <row r="26" spans="1:17" ht="15.75" customHeight="1">
      <c r="A26" s="29">
        <f t="shared" si="6"/>
        <v>48</v>
      </c>
      <c r="B26" s="11">
        <f>'Policies in force'!I27</f>
        <v>573</v>
      </c>
      <c r="C26" s="11">
        <f>IF(AND(15&lt;A26,A26&lt;=25),'Cancer prevention'!$C$2,IF(AND(25&lt;A26,A26&lt;=45),'Cancer prevention'!$C$3,IF(AND(45&lt;A26,A26&lt;=65),'Cancer prevention'!$C$5,'Cancer prevention'!$C$7)))</f>
        <v>0.6</v>
      </c>
      <c r="D26" s="11">
        <f t="shared" si="0"/>
        <v>343.8</v>
      </c>
      <c r="E26" s="11">
        <f>IF(AND(15&lt;A26,A26&lt;=25),'Cancer prevention'!$F$2,IF(AND(25&lt;A26,A26&lt;=45),'Cancer prevention'!$F$3,IF(AND(45&lt;A26,A26&lt;=65),'Cancer prevention'!$F$5,'Cancer prevention'!$F$7)))</f>
        <v>3975</v>
      </c>
      <c r="F26" s="11">
        <f t="shared" si="1"/>
        <v>1363425</v>
      </c>
      <c r="G26" s="11">
        <f>'Cardio App'!$G$2*ROUNDDOWN(D26,0)</f>
        <v>17150</v>
      </c>
      <c r="H26" s="33">
        <f t="shared" si="2"/>
        <v>1380575</v>
      </c>
      <c r="J26" s="29">
        <f t="shared" si="7"/>
        <v>48</v>
      </c>
      <c r="K26" s="11">
        <f>'Policies in force'!J27</f>
        <v>505</v>
      </c>
      <c r="L26" s="11">
        <f>IF(AND(15&lt;J26,J26&lt;=25),'Cancer prevention'!$C$2,IF(AND(25&lt;J26,J26&lt;=45),'Cancer prevention'!$C$3,IF(AND(45&lt;J26,J26&lt;=65),'Cancer prevention'!$C$5,'Cancer prevention'!$C$7)))</f>
        <v>0.6</v>
      </c>
      <c r="M26" s="11">
        <f t="shared" si="3"/>
        <v>303</v>
      </c>
      <c r="N26" s="11">
        <f>IF(AND(15&lt;J26,J26&lt;=25),'Cancer prevention'!$F$2,IF(AND(25&lt;J26,J26&lt;=45),'Cancer prevention'!$F$3,IF(AND(45&lt;J26,J26&lt;=65),'Cancer prevention'!$F$5,'Cancer prevention'!$F$7)))</f>
        <v>3975</v>
      </c>
      <c r="O26" s="11">
        <f t="shared" si="4"/>
        <v>1204425</v>
      </c>
      <c r="P26" s="11">
        <f>'Cardio App'!$G$2*ROUNDDOWN(M26,0)</f>
        <v>15150</v>
      </c>
      <c r="Q26" s="33">
        <f t="shared" si="5"/>
        <v>1219575</v>
      </c>
    </row>
    <row r="27" spans="1:17" ht="15.75" customHeight="1">
      <c r="A27" s="29">
        <f t="shared" si="6"/>
        <v>49</v>
      </c>
      <c r="B27" s="11">
        <f>'Policies in force'!I28</f>
        <v>540</v>
      </c>
      <c r="C27" s="11">
        <f>IF(AND(15&lt;A27,A27&lt;=25),'Cancer prevention'!$C$2,IF(AND(25&lt;A27,A27&lt;=45),'Cancer prevention'!$C$3,IF(AND(45&lt;A27,A27&lt;=65),'Cancer prevention'!$C$5,'Cancer prevention'!$C$7)))</f>
        <v>0.6</v>
      </c>
      <c r="D27" s="11">
        <f t="shared" si="0"/>
        <v>324</v>
      </c>
      <c r="E27" s="11">
        <f>IF(AND(15&lt;A27,A27&lt;=25),'Cancer prevention'!$F$2,IF(AND(25&lt;A27,A27&lt;=45),'Cancer prevention'!$F$3,IF(AND(45&lt;A27,A27&lt;=65),'Cancer prevention'!$F$5,'Cancer prevention'!$F$7)))</f>
        <v>3975</v>
      </c>
      <c r="F27" s="11">
        <f t="shared" si="1"/>
        <v>1287900</v>
      </c>
      <c r="G27" s="11">
        <f>'Cardio App'!$G$2*ROUNDDOWN(D27,0)</f>
        <v>16200</v>
      </c>
      <c r="H27" s="33">
        <f t="shared" si="2"/>
        <v>1304100</v>
      </c>
      <c r="J27" s="29">
        <f t="shared" si="7"/>
        <v>49</v>
      </c>
      <c r="K27" s="11">
        <f>'Policies in force'!J28</f>
        <v>443</v>
      </c>
      <c r="L27" s="11">
        <f>IF(AND(15&lt;J27,J27&lt;=25),'Cancer prevention'!$C$2,IF(AND(25&lt;J27,J27&lt;=45),'Cancer prevention'!$C$3,IF(AND(45&lt;J27,J27&lt;=65),'Cancer prevention'!$C$5,'Cancer prevention'!$C$7)))</f>
        <v>0.6</v>
      </c>
      <c r="M27" s="11">
        <f t="shared" si="3"/>
        <v>265.8</v>
      </c>
      <c r="N27" s="11">
        <f>IF(AND(15&lt;J27,J27&lt;=25),'Cancer prevention'!$F$2,IF(AND(25&lt;J27,J27&lt;=45),'Cancer prevention'!$F$3,IF(AND(45&lt;J27,J27&lt;=65),'Cancer prevention'!$F$5,'Cancer prevention'!$F$7)))</f>
        <v>3975</v>
      </c>
      <c r="O27" s="11">
        <f t="shared" si="4"/>
        <v>1053375</v>
      </c>
      <c r="P27" s="11">
        <f>'Cardio App'!$G$2*ROUNDDOWN(M27,0)</f>
        <v>13250</v>
      </c>
      <c r="Q27" s="33">
        <f t="shared" si="5"/>
        <v>1066625</v>
      </c>
    </row>
    <row r="28" spans="1:17" ht="15.75" customHeight="1">
      <c r="A28" s="29">
        <f t="shared" si="6"/>
        <v>50</v>
      </c>
      <c r="B28" s="11">
        <f>'Policies in force'!I29</f>
        <v>629</v>
      </c>
      <c r="C28" s="11">
        <f>IF(AND(15&lt;A28,A28&lt;=25),'Cancer prevention'!$C$2,IF(AND(25&lt;A28,A28&lt;=45),'Cancer prevention'!$C$3,IF(AND(45&lt;A28,A28&lt;=65),'Cancer prevention'!$C$5,'Cancer prevention'!$C$7)))</f>
        <v>0.6</v>
      </c>
      <c r="D28" s="11">
        <f t="shared" si="0"/>
        <v>377.4</v>
      </c>
      <c r="E28" s="11">
        <f>IF(AND(15&lt;A28,A28&lt;=25),'Cancer prevention'!$F$2,IF(AND(25&lt;A28,A28&lt;=45),'Cancer prevention'!$F$3,IF(AND(45&lt;A28,A28&lt;=65),'Cancer prevention'!$F$5,'Cancer prevention'!$F$7)))</f>
        <v>3975</v>
      </c>
      <c r="F28" s="11">
        <f t="shared" si="1"/>
        <v>1498575</v>
      </c>
      <c r="G28" s="11">
        <f>'Cardio App'!$G$2*ROUNDDOWN(D28,0)</f>
        <v>18850</v>
      </c>
      <c r="H28" s="33">
        <f t="shared" si="2"/>
        <v>1517425</v>
      </c>
      <c r="J28" s="29">
        <f t="shared" si="7"/>
        <v>50</v>
      </c>
      <c r="K28" s="11">
        <f>'Policies in force'!J29</f>
        <v>444</v>
      </c>
      <c r="L28" s="11">
        <f>IF(AND(15&lt;J28,J28&lt;=25),'Cancer prevention'!$C$2,IF(AND(25&lt;J28,J28&lt;=45),'Cancer prevention'!$C$3,IF(AND(45&lt;J28,J28&lt;=65),'Cancer prevention'!$C$5,'Cancer prevention'!$C$7)))</f>
        <v>0.6</v>
      </c>
      <c r="M28" s="11">
        <f t="shared" si="3"/>
        <v>266.39999999999998</v>
      </c>
      <c r="N28" s="11">
        <f>IF(AND(15&lt;J28,J28&lt;=25),'Cancer prevention'!$F$2,IF(AND(25&lt;J28,J28&lt;=45),'Cancer prevention'!$F$3,IF(AND(45&lt;J28,J28&lt;=65),'Cancer prevention'!$F$5,'Cancer prevention'!$F$7)))</f>
        <v>3975</v>
      </c>
      <c r="O28" s="11">
        <f t="shared" si="4"/>
        <v>1057350</v>
      </c>
      <c r="P28" s="11">
        <f>'Cardio App'!$G$2*ROUNDDOWN(M28,0)</f>
        <v>13300</v>
      </c>
      <c r="Q28" s="33">
        <f t="shared" si="5"/>
        <v>1070650</v>
      </c>
    </row>
    <row r="29" spans="1:17" ht="15.75" customHeight="1">
      <c r="A29" s="29">
        <f t="shared" si="6"/>
        <v>51</v>
      </c>
      <c r="B29" s="11">
        <f>'Policies in force'!I30</f>
        <v>566</v>
      </c>
      <c r="C29" s="11">
        <f>IF(AND(15&lt;A29,A29&lt;=25),'Cancer prevention'!$C$2,IF(AND(25&lt;A29,A29&lt;=45),'Cancer prevention'!$C$3,IF(AND(45&lt;A29,A29&lt;=65),'Cancer prevention'!$C$5,'Cancer prevention'!$C$7)))</f>
        <v>0.6</v>
      </c>
      <c r="D29" s="11">
        <f t="shared" si="0"/>
        <v>339.59999999999997</v>
      </c>
      <c r="E29" s="11">
        <f>IF(AND(15&lt;A29,A29&lt;=25),'Cancer prevention'!$F$2,IF(AND(25&lt;A29,A29&lt;=45),'Cancer prevention'!$F$3,IF(AND(45&lt;A29,A29&lt;=65),'Cancer prevention'!$F$5,'Cancer prevention'!$F$7)))</f>
        <v>3975</v>
      </c>
      <c r="F29" s="11">
        <f t="shared" si="1"/>
        <v>1347525</v>
      </c>
      <c r="G29" s="11">
        <f>'Cardio App'!$G$2*ROUNDDOWN(D29,0)</f>
        <v>16950</v>
      </c>
      <c r="H29" s="33">
        <f t="shared" si="2"/>
        <v>1364475</v>
      </c>
      <c r="J29" s="29">
        <f t="shared" si="7"/>
        <v>51</v>
      </c>
      <c r="K29" s="11">
        <f>'Policies in force'!J30</f>
        <v>479</v>
      </c>
      <c r="L29" s="11">
        <f>IF(AND(15&lt;J29,J29&lt;=25),'Cancer prevention'!$C$2,IF(AND(25&lt;J29,J29&lt;=45),'Cancer prevention'!$C$3,IF(AND(45&lt;J29,J29&lt;=65),'Cancer prevention'!$C$5,'Cancer prevention'!$C$7)))</f>
        <v>0.6</v>
      </c>
      <c r="M29" s="11">
        <f t="shared" si="3"/>
        <v>287.39999999999998</v>
      </c>
      <c r="N29" s="11">
        <f>IF(AND(15&lt;J29,J29&lt;=25),'Cancer prevention'!$F$2,IF(AND(25&lt;J29,J29&lt;=45),'Cancer prevention'!$F$3,IF(AND(45&lt;J29,J29&lt;=65),'Cancer prevention'!$F$5,'Cancer prevention'!$F$7)))</f>
        <v>3975</v>
      </c>
      <c r="O29" s="11">
        <f t="shared" si="4"/>
        <v>1140825</v>
      </c>
      <c r="P29" s="11">
        <f>'Cardio App'!$G$2*ROUNDDOWN(M29,0)</f>
        <v>14350</v>
      </c>
      <c r="Q29" s="33">
        <f t="shared" si="5"/>
        <v>1155175</v>
      </c>
    </row>
    <row r="30" spans="1:17" ht="15.75" customHeight="1">
      <c r="A30" s="29">
        <f t="shared" si="6"/>
        <v>52</v>
      </c>
      <c r="B30" s="11">
        <f>'Policies in force'!I31</f>
        <v>599</v>
      </c>
      <c r="C30" s="11">
        <f>IF(AND(15&lt;A30,A30&lt;=25),'Cancer prevention'!$C$2,IF(AND(25&lt;A30,A30&lt;=45),'Cancer prevention'!$C$3,IF(AND(45&lt;A30,A30&lt;=65),'Cancer prevention'!$C$5,'Cancer prevention'!$C$7)))</f>
        <v>0.6</v>
      </c>
      <c r="D30" s="11">
        <f t="shared" si="0"/>
        <v>359.4</v>
      </c>
      <c r="E30" s="11">
        <f>IF(AND(15&lt;A30,A30&lt;=25),'Cancer prevention'!$F$2,IF(AND(25&lt;A30,A30&lt;=45),'Cancer prevention'!$F$3,IF(AND(45&lt;A30,A30&lt;=65),'Cancer prevention'!$F$5,'Cancer prevention'!$F$7)))</f>
        <v>3975</v>
      </c>
      <c r="F30" s="11">
        <f t="shared" si="1"/>
        <v>1427025</v>
      </c>
      <c r="G30" s="11">
        <f>'Cardio App'!$G$2*ROUNDDOWN(D30,0)</f>
        <v>17950</v>
      </c>
      <c r="H30" s="33">
        <f t="shared" si="2"/>
        <v>1444975</v>
      </c>
      <c r="J30" s="29">
        <f t="shared" si="7"/>
        <v>52</v>
      </c>
      <c r="K30" s="11">
        <f>'Policies in force'!J31</f>
        <v>422</v>
      </c>
      <c r="L30" s="11">
        <f>IF(AND(15&lt;J30,J30&lt;=25),'Cancer prevention'!$C$2,IF(AND(25&lt;J30,J30&lt;=45),'Cancer prevention'!$C$3,IF(AND(45&lt;J30,J30&lt;=65),'Cancer prevention'!$C$5,'Cancer prevention'!$C$7)))</f>
        <v>0.6</v>
      </c>
      <c r="M30" s="11">
        <f t="shared" si="3"/>
        <v>253.2</v>
      </c>
      <c r="N30" s="11">
        <f>IF(AND(15&lt;J30,J30&lt;=25),'Cancer prevention'!$F$2,IF(AND(25&lt;J30,J30&lt;=45),'Cancer prevention'!$F$3,IF(AND(45&lt;J30,J30&lt;=65),'Cancer prevention'!$F$5,'Cancer prevention'!$F$7)))</f>
        <v>3975</v>
      </c>
      <c r="O30" s="11">
        <f t="shared" si="4"/>
        <v>1005675</v>
      </c>
      <c r="P30" s="11">
        <f>'Cardio App'!$G$2*ROUNDDOWN(M30,0)</f>
        <v>12650</v>
      </c>
      <c r="Q30" s="33">
        <f t="shared" si="5"/>
        <v>1018325</v>
      </c>
    </row>
    <row r="31" spans="1:17" ht="15.75" customHeight="1">
      <c r="A31" s="29">
        <f t="shared" si="6"/>
        <v>53</v>
      </c>
      <c r="B31" s="11">
        <f>'Policies in force'!I32</f>
        <v>559</v>
      </c>
      <c r="C31" s="11">
        <f>IF(AND(15&lt;A31,A31&lt;=25),'Cancer prevention'!$C$2,IF(AND(25&lt;A31,A31&lt;=45),'Cancer prevention'!$C$3,IF(AND(45&lt;A31,A31&lt;=65),'Cancer prevention'!$C$5,'Cancer prevention'!$C$7)))</f>
        <v>0.6</v>
      </c>
      <c r="D31" s="11">
        <f t="shared" si="0"/>
        <v>335.4</v>
      </c>
      <c r="E31" s="11">
        <f>IF(AND(15&lt;A31,A31&lt;=25),'Cancer prevention'!$F$2,IF(AND(25&lt;A31,A31&lt;=45),'Cancer prevention'!$F$3,IF(AND(45&lt;A31,A31&lt;=65),'Cancer prevention'!$F$5,'Cancer prevention'!$F$7)))</f>
        <v>3975</v>
      </c>
      <c r="F31" s="11">
        <f t="shared" si="1"/>
        <v>1331625</v>
      </c>
      <c r="G31" s="11">
        <f>'Cardio App'!$G$2*ROUNDDOWN(D31,0)</f>
        <v>16750</v>
      </c>
      <c r="H31" s="33">
        <f t="shared" si="2"/>
        <v>1348375</v>
      </c>
      <c r="J31" s="29">
        <f t="shared" si="7"/>
        <v>53</v>
      </c>
      <c r="K31" s="11">
        <f>'Policies in force'!J32</f>
        <v>474</v>
      </c>
      <c r="L31" s="11">
        <f>IF(AND(15&lt;J31,J31&lt;=25),'Cancer prevention'!$C$2,IF(AND(25&lt;J31,J31&lt;=45),'Cancer prevention'!$C$3,IF(AND(45&lt;J31,J31&lt;=65),'Cancer prevention'!$C$5,'Cancer prevention'!$C$7)))</f>
        <v>0.6</v>
      </c>
      <c r="M31" s="11">
        <f t="shared" si="3"/>
        <v>284.39999999999998</v>
      </c>
      <c r="N31" s="11">
        <f>IF(AND(15&lt;J31,J31&lt;=25),'Cancer prevention'!$F$2,IF(AND(25&lt;J31,J31&lt;=45),'Cancer prevention'!$F$3,IF(AND(45&lt;J31,J31&lt;=65),'Cancer prevention'!$F$5,'Cancer prevention'!$F$7)))</f>
        <v>3975</v>
      </c>
      <c r="O31" s="11">
        <f t="shared" si="4"/>
        <v>1128900</v>
      </c>
      <c r="P31" s="11">
        <f>'Cardio App'!$G$2*ROUNDDOWN(M31,0)</f>
        <v>14200</v>
      </c>
      <c r="Q31" s="33">
        <f t="shared" si="5"/>
        <v>1143100</v>
      </c>
    </row>
    <row r="32" spans="1:17" ht="15.75" customHeight="1">
      <c r="A32" s="29">
        <f t="shared" si="6"/>
        <v>54</v>
      </c>
      <c r="B32" s="11">
        <f>'Policies in force'!I33</f>
        <v>573</v>
      </c>
      <c r="C32" s="11">
        <f>IF(AND(15&lt;A32,A32&lt;=25),'Cancer prevention'!$C$2,IF(AND(25&lt;A32,A32&lt;=45),'Cancer prevention'!$C$3,IF(AND(45&lt;A32,A32&lt;=65),'Cancer prevention'!$C$5,'Cancer prevention'!$C$7)))</f>
        <v>0.6</v>
      </c>
      <c r="D32" s="11">
        <f t="shared" si="0"/>
        <v>343.8</v>
      </c>
      <c r="E32" s="11">
        <f>IF(AND(15&lt;A32,A32&lt;=25),'Cancer prevention'!$F$2,IF(AND(25&lt;A32,A32&lt;=45),'Cancer prevention'!$F$3,IF(AND(45&lt;A32,A32&lt;=65),'Cancer prevention'!$F$5,'Cancer prevention'!$F$7)))</f>
        <v>3975</v>
      </c>
      <c r="F32" s="11">
        <f t="shared" si="1"/>
        <v>1363425</v>
      </c>
      <c r="G32" s="11">
        <f>'Cardio App'!$G$2*ROUNDDOWN(D32,0)</f>
        <v>17150</v>
      </c>
      <c r="H32" s="33">
        <f t="shared" si="2"/>
        <v>1380575</v>
      </c>
      <c r="J32" s="29">
        <f t="shared" si="7"/>
        <v>54</v>
      </c>
      <c r="K32" s="11">
        <f>'Policies in force'!J33</f>
        <v>460</v>
      </c>
      <c r="L32" s="11">
        <f>IF(AND(15&lt;J32,J32&lt;=25),'Cancer prevention'!$C$2,IF(AND(25&lt;J32,J32&lt;=45),'Cancer prevention'!$C$3,IF(AND(45&lt;J32,J32&lt;=65),'Cancer prevention'!$C$5,'Cancer prevention'!$C$7)))</f>
        <v>0.6</v>
      </c>
      <c r="M32" s="11">
        <f t="shared" si="3"/>
        <v>276</v>
      </c>
      <c r="N32" s="11">
        <f>IF(AND(15&lt;J32,J32&lt;=25),'Cancer prevention'!$F$2,IF(AND(25&lt;J32,J32&lt;=45),'Cancer prevention'!$F$3,IF(AND(45&lt;J32,J32&lt;=65),'Cancer prevention'!$F$5,'Cancer prevention'!$F$7)))</f>
        <v>3975</v>
      </c>
      <c r="O32" s="11">
        <f t="shared" si="4"/>
        <v>1097100</v>
      </c>
      <c r="P32" s="11">
        <f>'Cardio App'!$G$2*ROUNDDOWN(M32,0)</f>
        <v>13800</v>
      </c>
      <c r="Q32" s="33">
        <f t="shared" si="5"/>
        <v>1110900</v>
      </c>
    </row>
    <row r="33" spans="1:17" ht="15.75" customHeight="1">
      <c r="A33" s="29">
        <f t="shared" si="6"/>
        <v>55</v>
      </c>
      <c r="B33" s="11">
        <f>'Policies in force'!I34</f>
        <v>544</v>
      </c>
      <c r="C33" s="11">
        <f>IF(AND(15&lt;A33,A33&lt;=25),'Cancer prevention'!$C$2,IF(AND(25&lt;A33,A33&lt;=45),'Cancer prevention'!$C$3,IF(AND(45&lt;A33,A33&lt;=65),'Cancer prevention'!$C$5,'Cancer prevention'!$C$7)))</f>
        <v>0.6</v>
      </c>
      <c r="D33" s="11">
        <f t="shared" si="0"/>
        <v>326.39999999999998</v>
      </c>
      <c r="E33" s="11">
        <f>IF(AND(15&lt;A33,A33&lt;=25),'Cancer prevention'!$F$2,IF(AND(25&lt;A33,A33&lt;=45),'Cancer prevention'!$F$3,IF(AND(45&lt;A33,A33&lt;=65),'Cancer prevention'!$F$5,'Cancer prevention'!$F$7)))</f>
        <v>3975</v>
      </c>
      <c r="F33" s="11">
        <f t="shared" si="1"/>
        <v>1295850</v>
      </c>
      <c r="G33" s="11">
        <f>'Cardio App'!$G$2*ROUNDDOWN(D33,0)</f>
        <v>16300</v>
      </c>
      <c r="H33" s="33">
        <f t="shared" si="2"/>
        <v>1312150</v>
      </c>
      <c r="J33" s="29">
        <f t="shared" si="7"/>
        <v>55</v>
      </c>
      <c r="K33" s="11">
        <f>'Policies in force'!J34</f>
        <v>441</v>
      </c>
      <c r="L33" s="11">
        <f>IF(AND(15&lt;J33,J33&lt;=25),'Cancer prevention'!$C$2,IF(AND(25&lt;J33,J33&lt;=45),'Cancer prevention'!$C$3,IF(AND(45&lt;J33,J33&lt;=65),'Cancer prevention'!$C$5,'Cancer prevention'!$C$7)))</f>
        <v>0.6</v>
      </c>
      <c r="M33" s="11">
        <f t="shared" si="3"/>
        <v>264.59999999999997</v>
      </c>
      <c r="N33" s="11">
        <f>IF(AND(15&lt;J33,J33&lt;=25),'Cancer prevention'!$F$2,IF(AND(25&lt;J33,J33&lt;=45),'Cancer prevention'!$F$3,IF(AND(45&lt;J33,J33&lt;=65),'Cancer prevention'!$F$5,'Cancer prevention'!$F$7)))</f>
        <v>3975</v>
      </c>
      <c r="O33" s="11">
        <f t="shared" si="4"/>
        <v>1049400</v>
      </c>
      <c r="P33" s="11">
        <f>'Cardio App'!$G$2*ROUNDDOWN(M33,0)</f>
        <v>13200</v>
      </c>
      <c r="Q33" s="33">
        <f t="shared" si="5"/>
        <v>1062600</v>
      </c>
    </row>
    <row r="34" spans="1:17" ht="15.75" customHeight="1">
      <c r="A34" s="29">
        <f t="shared" si="6"/>
        <v>56</v>
      </c>
      <c r="B34" s="11">
        <f>'Policies in force'!I35</f>
        <v>520</v>
      </c>
      <c r="C34" s="11">
        <f>IF(AND(15&lt;A34,A34&lt;=25),'Cancer prevention'!$C$2,IF(AND(25&lt;A34,A34&lt;=45),'Cancer prevention'!$C$3,IF(AND(45&lt;A34,A34&lt;=65),'Cancer prevention'!$C$5,'Cancer prevention'!$C$7)))</f>
        <v>0.6</v>
      </c>
      <c r="D34" s="11">
        <f t="shared" si="0"/>
        <v>312</v>
      </c>
      <c r="E34" s="11">
        <f>IF(AND(15&lt;A34,A34&lt;=25),'Cancer prevention'!$F$2,IF(AND(25&lt;A34,A34&lt;=45),'Cancer prevention'!$F$3,IF(AND(45&lt;A34,A34&lt;=65),'Cancer prevention'!$F$5,'Cancer prevention'!$F$7)))</f>
        <v>3975</v>
      </c>
      <c r="F34" s="11">
        <f t="shared" si="1"/>
        <v>1240200</v>
      </c>
      <c r="G34" s="11">
        <f>'Cardio App'!$G$2*ROUNDDOWN(D34,0)</f>
        <v>15600</v>
      </c>
      <c r="H34" s="33">
        <f t="shared" si="2"/>
        <v>1255800</v>
      </c>
      <c r="J34" s="29">
        <f t="shared" si="7"/>
        <v>56</v>
      </c>
      <c r="K34" s="11">
        <f>'Policies in force'!J35</f>
        <v>454</v>
      </c>
      <c r="L34" s="11">
        <f>IF(AND(15&lt;J34,J34&lt;=25),'Cancer prevention'!$C$2,IF(AND(25&lt;J34,J34&lt;=45),'Cancer prevention'!$C$3,IF(AND(45&lt;J34,J34&lt;=65),'Cancer prevention'!$C$5,'Cancer prevention'!$C$7)))</f>
        <v>0.6</v>
      </c>
      <c r="M34" s="11">
        <f t="shared" si="3"/>
        <v>272.39999999999998</v>
      </c>
      <c r="N34" s="11">
        <f>IF(AND(15&lt;J34,J34&lt;=25),'Cancer prevention'!$F$2,IF(AND(25&lt;J34,J34&lt;=45),'Cancer prevention'!$F$3,IF(AND(45&lt;J34,J34&lt;=65),'Cancer prevention'!$F$5,'Cancer prevention'!$F$7)))</f>
        <v>3975</v>
      </c>
      <c r="O34" s="11">
        <f t="shared" si="4"/>
        <v>1081200</v>
      </c>
      <c r="P34" s="11">
        <f>'Cardio App'!$G$2*ROUNDDOWN(M34,0)</f>
        <v>13600</v>
      </c>
      <c r="Q34" s="33">
        <f t="shared" si="5"/>
        <v>1094800</v>
      </c>
    </row>
    <row r="35" spans="1:17" ht="15.75" customHeight="1">
      <c r="A35" s="29">
        <f t="shared" si="6"/>
        <v>57</v>
      </c>
      <c r="B35" s="11">
        <f>'Policies in force'!I36</f>
        <v>553</v>
      </c>
      <c r="C35" s="11">
        <f>IF(AND(15&lt;A35,A35&lt;=25),'Cancer prevention'!$C$2,IF(AND(25&lt;A35,A35&lt;=45),'Cancer prevention'!$C$3,IF(AND(45&lt;A35,A35&lt;=65),'Cancer prevention'!$C$5,'Cancer prevention'!$C$7)))</f>
        <v>0.6</v>
      </c>
      <c r="D35" s="11">
        <f t="shared" si="0"/>
        <v>331.8</v>
      </c>
      <c r="E35" s="11">
        <f>IF(AND(15&lt;A35,A35&lt;=25),'Cancer prevention'!$F$2,IF(AND(25&lt;A35,A35&lt;=45),'Cancer prevention'!$F$3,IF(AND(45&lt;A35,A35&lt;=65),'Cancer prevention'!$F$5,'Cancer prevention'!$F$7)))</f>
        <v>3975</v>
      </c>
      <c r="F35" s="11">
        <f t="shared" si="1"/>
        <v>1315725</v>
      </c>
      <c r="G35" s="11">
        <f>'Cardio App'!$G$2*ROUNDDOWN(D35,0)</f>
        <v>16550</v>
      </c>
      <c r="H35" s="33">
        <f t="shared" si="2"/>
        <v>1332275</v>
      </c>
      <c r="J35" s="29">
        <f t="shared" si="7"/>
        <v>57</v>
      </c>
      <c r="K35" s="11">
        <f>'Policies in force'!J36</f>
        <v>473</v>
      </c>
      <c r="L35" s="11">
        <f>IF(AND(15&lt;J35,J35&lt;=25),'Cancer prevention'!$C$2,IF(AND(25&lt;J35,J35&lt;=45),'Cancer prevention'!$C$3,IF(AND(45&lt;J35,J35&lt;=65),'Cancer prevention'!$C$5,'Cancer prevention'!$C$7)))</f>
        <v>0.6</v>
      </c>
      <c r="M35" s="11">
        <f t="shared" si="3"/>
        <v>283.8</v>
      </c>
      <c r="N35" s="11">
        <f>IF(AND(15&lt;J35,J35&lt;=25),'Cancer prevention'!$F$2,IF(AND(25&lt;J35,J35&lt;=45),'Cancer prevention'!$F$3,IF(AND(45&lt;J35,J35&lt;=65),'Cancer prevention'!$F$5,'Cancer prevention'!$F$7)))</f>
        <v>3975</v>
      </c>
      <c r="O35" s="11">
        <f t="shared" si="4"/>
        <v>1124925</v>
      </c>
      <c r="P35" s="11">
        <f>'Cardio App'!$G$2*ROUNDDOWN(M35,0)</f>
        <v>14150</v>
      </c>
      <c r="Q35" s="33">
        <f t="shared" si="5"/>
        <v>1139075</v>
      </c>
    </row>
    <row r="36" spans="1:17" ht="15.75" customHeight="1">
      <c r="A36" s="29">
        <f t="shared" si="6"/>
        <v>58</v>
      </c>
      <c r="B36" s="11">
        <f>'Policies in force'!I37</f>
        <v>559</v>
      </c>
      <c r="C36" s="11">
        <f>IF(AND(15&lt;A36,A36&lt;=25),'Cancer prevention'!$C$2,IF(AND(25&lt;A36,A36&lt;=45),'Cancer prevention'!$C$3,IF(AND(45&lt;A36,A36&lt;=65),'Cancer prevention'!$C$5,'Cancer prevention'!$C$7)))</f>
        <v>0.6</v>
      </c>
      <c r="D36" s="11">
        <f t="shared" si="0"/>
        <v>335.4</v>
      </c>
      <c r="E36" s="11">
        <f>IF(AND(15&lt;A36,A36&lt;=25),'Cancer prevention'!$F$2,IF(AND(25&lt;A36,A36&lt;=45),'Cancer prevention'!$F$3,IF(AND(45&lt;A36,A36&lt;=65),'Cancer prevention'!$F$5,'Cancer prevention'!$F$7)))</f>
        <v>3975</v>
      </c>
      <c r="F36" s="11">
        <f t="shared" si="1"/>
        <v>1331625</v>
      </c>
      <c r="G36" s="11">
        <f>'Cardio App'!$G$2*ROUNDDOWN(D36,0)</f>
        <v>16750</v>
      </c>
      <c r="H36" s="33">
        <f t="shared" si="2"/>
        <v>1348375</v>
      </c>
      <c r="J36" s="29">
        <f t="shared" si="7"/>
        <v>58</v>
      </c>
      <c r="K36" s="11">
        <f>'Policies in force'!J37</f>
        <v>467</v>
      </c>
      <c r="L36" s="11">
        <f>IF(AND(15&lt;J36,J36&lt;=25),'Cancer prevention'!$C$2,IF(AND(25&lt;J36,J36&lt;=45),'Cancer prevention'!$C$3,IF(AND(45&lt;J36,J36&lt;=65),'Cancer prevention'!$C$5,'Cancer prevention'!$C$7)))</f>
        <v>0.6</v>
      </c>
      <c r="M36" s="11">
        <f t="shared" si="3"/>
        <v>280.2</v>
      </c>
      <c r="N36" s="11">
        <f>IF(AND(15&lt;J36,J36&lt;=25),'Cancer prevention'!$F$2,IF(AND(25&lt;J36,J36&lt;=45),'Cancer prevention'!$F$3,IF(AND(45&lt;J36,J36&lt;=65),'Cancer prevention'!$F$5,'Cancer prevention'!$F$7)))</f>
        <v>3975</v>
      </c>
      <c r="O36" s="11">
        <f t="shared" si="4"/>
        <v>1113000</v>
      </c>
      <c r="P36" s="11">
        <f>'Cardio App'!$G$2*ROUNDDOWN(M36,0)</f>
        <v>14000</v>
      </c>
      <c r="Q36" s="33">
        <f t="shared" si="5"/>
        <v>1127000</v>
      </c>
    </row>
    <row r="37" spans="1:17" ht="15.75" customHeight="1">
      <c r="A37" s="29">
        <f t="shared" si="6"/>
        <v>59</v>
      </c>
      <c r="B37" s="11">
        <f>'Policies in force'!I38</f>
        <v>579</v>
      </c>
      <c r="C37" s="11">
        <f>IF(AND(15&lt;A37,A37&lt;=25),'Cancer prevention'!$C$2,IF(AND(25&lt;A37,A37&lt;=45),'Cancer prevention'!$C$3,IF(AND(45&lt;A37,A37&lt;=65),'Cancer prevention'!$C$5,'Cancer prevention'!$C$7)))</f>
        <v>0.6</v>
      </c>
      <c r="D37" s="11">
        <f t="shared" si="0"/>
        <v>347.4</v>
      </c>
      <c r="E37" s="11">
        <f>IF(AND(15&lt;A37,A37&lt;=25),'Cancer prevention'!$F$2,IF(AND(25&lt;A37,A37&lt;=45),'Cancer prevention'!$F$3,IF(AND(45&lt;A37,A37&lt;=65),'Cancer prevention'!$F$5,'Cancer prevention'!$F$7)))</f>
        <v>3975</v>
      </c>
      <c r="F37" s="11">
        <f t="shared" si="1"/>
        <v>1379325</v>
      </c>
      <c r="G37" s="11">
        <f>'Cardio App'!$G$2*ROUNDDOWN(D37,0)</f>
        <v>17350</v>
      </c>
      <c r="H37" s="33">
        <f t="shared" si="2"/>
        <v>1396675</v>
      </c>
      <c r="J37" s="29">
        <f t="shared" si="7"/>
        <v>59</v>
      </c>
      <c r="K37" s="11">
        <f>'Policies in force'!J38</f>
        <v>503</v>
      </c>
      <c r="L37" s="11">
        <f>IF(AND(15&lt;J37,J37&lt;=25),'Cancer prevention'!$C$2,IF(AND(25&lt;J37,J37&lt;=45),'Cancer prevention'!$C$3,IF(AND(45&lt;J37,J37&lt;=65),'Cancer prevention'!$C$5,'Cancer prevention'!$C$7)))</f>
        <v>0.6</v>
      </c>
      <c r="M37" s="11">
        <f t="shared" si="3"/>
        <v>301.8</v>
      </c>
      <c r="N37" s="11">
        <f>IF(AND(15&lt;J37,J37&lt;=25),'Cancer prevention'!$F$2,IF(AND(25&lt;J37,J37&lt;=45),'Cancer prevention'!$F$3,IF(AND(45&lt;J37,J37&lt;=65),'Cancer prevention'!$F$5,'Cancer prevention'!$F$7)))</f>
        <v>3975</v>
      </c>
      <c r="O37" s="11">
        <f t="shared" si="4"/>
        <v>1196475</v>
      </c>
      <c r="P37" s="11">
        <f>'Cardio App'!$G$2*ROUNDDOWN(M37,0)</f>
        <v>15050</v>
      </c>
      <c r="Q37" s="33">
        <f t="shared" si="5"/>
        <v>1211525</v>
      </c>
    </row>
    <row r="38" spans="1:17" ht="15.75" customHeight="1">
      <c r="A38" s="29">
        <f t="shared" si="6"/>
        <v>60</v>
      </c>
      <c r="B38" s="11">
        <f>'Policies in force'!I39</f>
        <v>574</v>
      </c>
      <c r="C38" s="11">
        <f>IF(AND(15&lt;A38,A38&lt;=25),'Cancer prevention'!$C$2,IF(AND(25&lt;A38,A38&lt;=45),'Cancer prevention'!$C$3,IF(AND(45&lt;A38,A38&lt;=65),'Cancer prevention'!$C$5,'Cancer prevention'!$C$7)))</f>
        <v>0.6</v>
      </c>
      <c r="D38" s="11">
        <f t="shared" si="0"/>
        <v>344.4</v>
      </c>
      <c r="E38" s="11">
        <f>IF(AND(15&lt;A38,A38&lt;=25),'Cancer prevention'!$F$2,IF(AND(25&lt;A38,A38&lt;=45),'Cancer prevention'!$F$3,IF(AND(45&lt;A38,A38&lt;=65),'Cancer prevention'!$F$5,'Cancer prevention'!$F$7)))</f>
        <v>3975</v>
      </c>
      <c r="F38" s="11">
        <f t="shared" si="1"/>
        <v>1367400</v>
      </c>
      <c r="G38" s="11">
        <f>'Cardio App'!$G$2*ROUNDDOWN(D38,0)</f>
        <v>17200</v>
      </c>
      <c r="H38" s="33">
        <f t="shared" si="2"/>
        <v>1384600</v>
      </c>
      <c r="J38" s="29">
        <f t="shared" si="7"/>
        <v>60</v>
      </c>
      <c r="K38" s="11">
        <f>'Policies in force'!J39</f>
        <v>449</v>
      </c>
      <c r="L38" s="11">
        <f>IF(AND(15&lt;J38,J38&lt;=25),'Cancer prevention'!$C$2,IF(AND(25&lt;J38,J38&lt;=45),'Cancer prevention'!$C$3,IF(AND(45&lt;J38,J38&lt;=65),'Cancer prevention'!$C$5,'Cancer prevention'!$C$7)))</f>
        <v>0.6</v>
      </c>
      <c r="M38" s="11">
        <f t="shared" si="3"/>
        <v>269.39999999999998</v>
      </c>
      <c r="N38" s="11">
        <f>IF(AND(15&lt;J38,J38&lt;=25),'Cancer prevention'!$F$2,IF(AND(25&lt;J38,J38&lt;=45),'Cancer prevention'!$F$3,IF(AND(45&lt;J38,J38&lt;=65),'Cancer prevention'!$F$5,'Cancer prevention'!$F$7)))</f>
        <v>3975</v>
      </c>
      <c r="O38" s="11">
        <f t="shared" si="4"/>
        <v>1069275</v>
      </c>
      <c r="P38" s="11">
        <f>'Cardio App'!$G$2*ROUNDDOWN(M38,0)</f>
        <v>13450</v>
      </c>
      <c r="Q38" s="33">
        <f t="shared" si="5"/>
        <v>1082725</v>
      </c>
    </row>
    <row r="39" spans="1:17" ht="15.75" customHeight="1">
      <c r="A39" s="29">
        <f t="shared" si="6"/>
        <v>61</v>
      </c>
      <c r="B39" s="11">
        <f>'Policies in force'!I40</f>
        <v>541</v>
      </c>
      <c r="C39" s="11">
        <f>IF(AND(15&lt;A39,A39&lt;=25),'Cancer prevention'!$C$2,IF(AND(25&lt;A39,A39&lt;=45),'Cancer prevention'!$C$3,IF(AND(45&lt;A39,A39&lt;=65),'Cancer prevention'!$C$5,'Cancer prevention'!$C$7)))</f>
        <v>0.6</v>
      </c>
      <c r="D39" s="11">
        <f t="shared" si="0"/>
        <v>324.59999999999997</v>
      </c>
      <c r="E39" s="11">
        <f>IF(AND(15&lt;A39,A39&lt;=25),'Cancer prevention'!$F$2,IF(AND(25&lt;A39,A39&lt;=45),'Cancer prevention'!$F$3,IF(AND(45&lt;A39,A39&lt;=65),'Cancer prevention'!$F$5,'Cancer prevention'!$F$7)))</f>
        <v>3975</v>
      </c>
      <c r="F39" s="11">
        <f t="shared" si="1"/>
        <v>1287900</v>
      </c>
      <c r="G39" s="11">
        <f>'Cardio App'!$G$2*ROUNDDOWN(D39,0)</f>
        <v>16200</v>
      </c>
      <c r="H39" s="33">
        <f t="shared" si="2"/>
        <v>1304100</v>
      </c>
      <c r="J39" s="29">
        <f t="shared" si="7"/>
        <v>61</v>
      </c>
      <c r="K39" s="11">
        <f>'Policies in force'!J40</f>
        <v>484</v>
      </c>
      <c r="L39" s="11">
        <f>IF(AND(15&lt;J39,J39&lt;=25),'Cancer prevention'!$C$2,IF(AND(25&lt;J39,J39&lt;=45),'Cancer prevention'!$C$3,IF(AND(45&lt;J39,J39&lt;=65),'Cancer prevention'!$C$5,'Cancer prevention'!$C$7)))</f>
        <v>0.6</v>
      </c>
      <c r="M39" s="11">
        <f t="shared" si="3"/>
        <v>290.39999999999998</v>
      </c>
      <c r="N39" s="11">
        <f>IF(AND(15&lt;J39,J39&lt;=25),'Cancer prevention'!$F$2,IF(AND(25&lt;J39,J39&lt;=45),'Cancer prevention'!$F$3,IF(AND(45&lt;J39,J39&lt;=65),'Cancer prevention'!$F$5,'Cancer prevention'!$F$7)))</f>
        <v>3975</v>
      </c>
      <c r="O39" s="11">
        <f t="shared" si="4"/>
        <v>1152750</v>
      </c>
      <c r="P39" s="11">
        <f>'Cardio App'!$G$2*ROUNDDOWN(M39,0)</f>
        <v>14500</v>
      </c>
      <c r="Q39" s="33">
        <f t="shared" si="5"/>
        <v>1167250</v>
      </c>
    </row>
    <row r="40" spans="1:17" ht="15.75" customHeight="1">
      <c r="A40" s="29">
        <f t="shared" si="6"/>
        <v>62</v>
      </c>
      <c r="B40" s="11">
        <f>'Policies in force'!I41</f>
        <v>566</v>
      </c>
      <c r="C40" s="11">
        <f>IF(AND(15&lt;A40,A40&lt;=25),'Cancer prevention'!$C$2,IF(AND(25&lt;A40,A40&lt;=45),'Cancer prevention'!$C$3,IF(AND(45&lt;A40,A40&lt;=65),'Cancer prevention'!$C$5,'Cancer prevention'!$C$7)))</f>
        <v>0.6</v>
      </c>
      <c r="D40" s="11">
        <f t="shared" si="0"/>
        <v>339.59999999999997</v>
      </c>
      <c r="E40" s="11">
        <f>IF(AND(15&lt;A40,A40&lt;=25),'Cancer prevention'!$F$2,IF(AND(25&lt;A40,A40&lt;=45),'Cancer prevention'!$F$3,IF(AND(45&lt;A40,A40&lt;=65),'Cancer prevention'!$F$5,'Cancer prevention'!$F$7)))</f>
        <v>3975</v>
      </c>
      <c r="F40" s="11">
        <f t="shared" si="1"/>
        <v>1347525</v>
      </c>
      <c r="G40" s="11">
        <f>'Cardio App'!$G$2*ROUNDDOWN(D40,0)</f>
        <v>16950</v>
      </c>
      <c r="H40" s="33">
        <f t="shared" si="2"/>
        <v>1364475</v>
      </c>
      <c r="J40" s="29">
        <f t="shared" si="7"/>
        <v>62</v>
      </c>
      <c r="K40" s="11">
        <f>'Policies in force'!J41</f>
        <v>503</v>
      </c>
      <c r="L40" s="11">
        <f>IF(AND(15&lt;J40,J40&lt;=25),'Cancer prevention'!$C$2,IF(AND(25&lt;J40,J40&lt;=45),'Cancer prevention'!$C$3,IF(AND(45&lt;J40,J40&lt;=65),'Cancer prevention'!$C$5,'Cancer prevention'!$C$7)))</f>
        <v>0.6</v>
      </c>
      <c r="M40" s="11">
        <f t="shared" si="3"/>
        <v>301.8</v>
      </c>
      <c r="N40" s="11">
        <f>IF(AND(15&lt;J40,J40&lt;=25),'Cancer prevention'!$F$2,IF(AND(25&lt;J40,J40&lt;=45),'Cancer prevention'!$F$3,IF(AND(45&lt;J40,J40&lt;=65),'Cancer prevention'!$F$5,'Cancer prevention'!$F$7)))</f>
        <v>3975</v>
      </c>
      <c r="O40" s="11">
        <f t="shared" si="4"/>
        <v>1196475</v>
      </c>
      <c r="P40" s="11">
        <f>'Cardio App'!$G$2*ROUNDDOWN(M40,0)</f>
        <v>15050</v>
      </c>
      <c r="Q40" s="33">
        <f t="shared" si="5"/>
        <v>1211525</v>
      </c>
    </row>
    <row r="41" spans="1:17" ht="15.75" customHeight="1">
      <c r="A41" s="29">
        <f t="shared" si="6"/>
        <v>63</v>
      </c>
      <c r="B41" s="11">
        <f>'Policies in force'!I42</f>
        <v>555</v>
      </c>
      <c r="C41" s="11">
        <f>IF(AND(15&lt;A41,A41&lt;=25),'Cancer prevention'!$C$2,IF(AND(25&lt;A41,A41&lt;=45),'Cancer prevention'!$C$3,IF(AND(45&lt;A41,A41&lt;=65),'Cancer prevention'!$C$5,'Cancer prevention'!$C$7)))</f>
        <v>0.6</v>
      </c>
      <c r="D41" s="11">
        <f t="shared" si="0"/>
        <v>333</v>
      </c>
      <c r="E41" s="11">
        <f>IF(AND(15&lt;A41,A41&lt;=25),'Cancer prevention'!$F$2,IF(AND(25&lt;A41,A41&lt;=45),'Cancer prevention'!$F$3,IF(AND(45&lt;A41,A41&lt;=65),'Cancer prevention'!$F$5,'Cancer prevention'!$F$7)))</f>
        <v>3975</v>
      </c>
      <c r="F41" s="11">
        <f t="shared" si="1"/>
        <v>1323675</v>
      </c>
      <c r="G41" s="11">
        <f>'Cardio App'!$G$2*ROUNDDOWN(D41,0)</f>
        <v>16650</v>
      </c>
      <c r="H41" s="33">
        <f t="shared" si="2"/>
        <v>1340325</v>
      </c>
      <c r="J41" s="29">
        <f t="shared" si="7"/>
        <v>63</v>
      </c>
      <c r="K41" s="11">
        <f>'Policies in force'!J42</f>
        <v>423</v>
      </c>
      <c r="L41" s="11">
        <f>IF(AND(15&lt;J41,J41&lt;=25),'Cancer prevention'!$C$2,IF(AND(25&lt;J41,J41&lt;=45),'Cancer prevention'!$C$3,IF(AND(45&lt;J41,J41&lt;=65),'Cancer prevention'!$C$5,'Cancer prevention'!$C$7)))</f>
        <v>0.6</v>
      </c>
      <c r="M41" s="11">
        <f t="shared" si="3"/>
        <v>253.79999999999998</v>
      </c>
      <c r="N41" s="11">
        <f>IF(AND(15&lt;J41,J41&lt;=25),'Cancer prevention'!$F$2,IF(AND(25&lt;J41,J41&lt;=45),'Cancer prevention'!$F$3,IF(AND(45&lt;J41,J41&lt;=65),'Cancer prevention'!$F$5,'Cancer prevention'!$F$7)))</f>
        <v>3975</v>
      </c>
      <c r="O41" s="11">
        <f t="shared" si="4"/>
        <v>1005675</v>
      </c>
      <c r="P41" s="11">
        <f>'Cardio App'!$G$2*ROUNDDOWN(M41,0)</f>
        <v>12650</v>
      </c>
      <c r="Q41" s="33">
        <f t="shared" si="5"/>
        <v>1018325</v>
      </c>
    </row>
    <row r="42" spans="1:17" ht="15.75" customHeight="1">
      <c r="A42" s="29">
        <f t="shared" si="6"/>
        <v>64</v>
      </c>
      <c r="B42" s="11">
        <f>'Policies in force'!I43</f>
        <v>553</v>
      </c>
      <c r="C42" s="11">
        <f>IF(AND(15&lt;A42,A42&lt;=25),'Cancer prevention'!$C$2,IF(AND(25&lt;A42,A42&lt;=45),'Cancer prevention'!$C$3,IF(AND(45&lt;A42,A42&lt;=65),'Cancer prevention'!$C$5,'Cancer prevention'!$C$7)))</f>
        <v>0.6</v>
      </c>
      <c r="D42" s="11">
        <f t="shared" si="0"/>
        <v>331.8</v>
      </c>
      <c r="E42" s="11">
        <f>IF(AND(15&lt;A42,A42&lt;=25),'Cancer prevention'!$F$2,IF(AND(25&lt;A42,A42&lt;=45),'Cancer prevention'!$F$3,IF(AND(45&lt;A42,A42&lt;=65),'Cancer prevention'!$F$5,'Cancer prevention'!$F$7)))</f>
        <v>3975</v>
      </c>
      <c r="F42" s="11">
        <f t="shared" si="1"/>
        <v>1315725</v>
      </c>
      <c r="G42" s="11">
        <f>'Cardio App'!$G$2*ROUNDDOWN(D42,0)</f>
        <v>16550</v>
      </c>
      <c r="H42" s="33">
        <f t="shared" si="2"/>
        <v>1332275</v>
      </c>
      <c r="J42" s="29">
        <f t="shared" si="7"/>
        <v>64</v>
      </c>
      <c r="K42" s="11">
        <f>'Policies in force'!J43</f>
        <v>482</v>
      </c>
      <c r="L42" s="11">
        <f>IF(AND(15&lt;J42,J42&lt;=25),'Cancer prevention'!$C$2,IF(AND(25&lt;J42,J42&lt;=45),'Cancer prevention'!$C$3,IF(AND(45&lt;J42,J42&lt;=65),'Cancer prevention'!$C$5,'Cancer prevention'!$C$7)))</f>
        <v>0.6</v>
      </c>
      <c r="M42" s="11">
        <f t="shared" si="3"/>
        <v>289.2</v>
      </c>
      <c r="N42" s="11">
        <f>IF(AND(15&lt;J42,J42&lt;=25),'Cancer prevention'!$F$2,IF(AND(25&lt;J42,J42&lt;=45),'Cancer prevention'!$F$3,IF(AND(45&lt;J42,J42&lt;=65),'Cancer prevention'!$F$5,'Cancer prevention'!$F$7)))</f>
        <v>3975</v>
      </c>
      <c r="O42" s="11">
        <f t="shared" si="4"/>
        <v>1148775</v>
      </c>
      <c r="P42" s="11">
        <f>'Cardio App'!$G$2*ROUNDDOWN(M42,0)</f>
        <v>14450</v>
      </c>
      <c r="Q42" s="33">
        <f t="shared" si="5"/>
        <v>1163225</v>
      </c>
    </row>
    <row r="43" spans="1:17" ht="15.75" customHeight="1">
      <c r="A43" s="29">
        <f t="shared" si="6"/>
        <v>65</v>
      </c>
      <c r="B43" s="11">
        <f>'Policies in force'!I44</f>
        <v>550</v>
      </c>
      <c r="C43" s="11">
        <f>IF(AND(15&lt;A43,A43&lt;=25),'Cancer prevention'!$C$2,IF(AND(25&lt;A43,A43&lt;=45),'Cancer prevention'!$C$3,IF(AND(45&lt;A43,A43&lt;=65),'Cancer prevention'!$C$5,'Cancer prevention'!$C$7)))</f>
        <v>0.6</v>
      </c>
      <c r="D43" s="11">
        <f t="shared" si="0"/>
        <v>330</v>
      </c>
      <c r="E43" s="11">
        <f>IF(AND(15&lt;A43,A43&lt;=25),'Cancer prevention'!$F$2,IF(AND(25&lt;A43,A43&lt;=45),'Cancer prevention'!$F$3,IF(AND(45&lt;A43,A43&lt;=65),'Cancer prevention'!$F$5,'Cancer prevention'!$F$7)))</f>
        <v>3975</v>
      </c>
      <c r="F43" s="11">
        <f t="shared" si="1"/>
        <v>1311750</v>
      </c>
      <c r="G43" s="11">
        <f>'Cardio App'!$G$2*ROUNDDOWN(D43,0)</f>
        <v>16500</v>
      </c>
      <c r="H43" s="33">
        <f t="shared" si="2"/>
        <v>1328250</v>
      </c>
      <c r="J43" s="29">
        <f t="shared" si="7"/>
        <v>65</v>
      </c>
      <c r="K43" s="11">
        <f>'Policies in force'!J44</f>
        <v>512</v>
      </c>
      <c r="L43" s="11">
        <f>IF(AND(15&lt;J43,J43&lt;=25),'Cancer prevention'!$C$2,IF(AND(25&lt;J43,J43&lt;=45),'Cancer prevention'!$C$3,IF(AND(45&lt;J43,J43&lt;=65),'Cancer prevention'!$C$5,'Cancer prevention'!$C$7)))</f>
        <v>0.6</v>
      </c>
      <c r="M43" s="11">
        <f t="shared" si="3"/>
        <v>307.2</v>
      </c>
      <c r="N43" s="11">
        <f>IF(AND(15&lt;J43,J43&lt;=25),'Cancer prevention'!$F$2,IF(AND(25&lt;J43,J43&lt;=45),'Cancer prevention'!$F$3,IF(AND(45&lt;J43,J43&lt;=65),'Cancer prevention'!$F$5,'Cancer prevention'!$F$7)))</f>
        <v>3975</v>
      </c>
      <c r="O43" s="11">
        <f t="shared" si="4"/>
        <v>1220325</v>
      </c>
      <c r="P43" s="11">
        <f>'Cardio App'!$G$2*ROUNDDOWN(M43,0)</f>
        <v>15350</v>
      </c>
      <c r="Q43" s="33">
        <f t="shared" si="5"/>
        <v>1235675</v>
      </c>
    </row>
    <row r="44" spans="1:17" ht="15.75" customHeight="1">
      <c r="A44" s="29">
        <f t="shared" si="6"/>
        <v>66</v>
      </c>
      <c r="B44" s="11">
        <f>'Policies in force'!I45</f>
        <v>522</v>
      </c>
      <c r="C44" s="11">
        <f>IF(AND(15&lt;A44,A44&lt;=25),'Cancer prevention'!$C$2,IF(AND(25&lt;A44,A44&lt;=45),'Cancer prevention'!$C$3,IF(AND(45&lt;A44,A44&lt;=65),'Cancer prevention'!$C$5,'Cancer prevention'!$C$7)))</f>
        <v>0.7</v>
      </c>
      <c r="D44" s="11">
        <f t="shared" si="0"/>
        <v>365.4</v>
      </c>
      <c r="E44" s="11">
        <f>IF(AND(15&lt;A44,A44&lt;=25),'Cancer prevention'!$F$2,IF(AND(25&lt;A44,A44&lt;=45),'Cancer prevention'!$F$3,IF(AND(45&lt;A44,A44&lt;=65),'Cancer prevention'!$F$5,'Cancer prevention'!$F$7)))</f>
        <v>1600</v>
      </c>
      <c r="F44" s="11">
        <f t="shared" si="1"/>
        <v>584000</v>
      </c>
      <c r="G44" s="11">
        <f>'Cardio App'!$G$2*ROUNDDOWN(D44,0)</f>
        <v>18250</v>
      </c>
      <c r="H44" s="33">
        <f t="shared" si="2"/>
        <v>602250</v>
      </c>
      <c r="J44" s="29">
        <f t="shared" si="7"/>
        <v>66</v>
      </c>
      <c r="K44" s="11">
        <f>'Policies in force'!J45</f>
        <v>435</v>
      </c>
      <c r="L44" s="11">
        <f>IF(AND(15&lt;J44,J44&lt;=25),'Cancer prevention'!$C$2,IF(AND(25&lt;J44,J44&lt;=45),'Cancer prevention'!$C$3,IF(AND(45&lt;J44,J44&lt;=65),'Cancer prevention'!$C$5,'Cancer prevention'!$C$7)))</f>
        <v>0.7</v>
      </c>
      <c r="M44" s="11">
        <f t="shared" si="3"/>
        <v>304.5</v>
      </c>
      <c r="N44" s="11">
        <f>IF(AND(15&lt;J44,J44&lt;=25),'Cancer prevention'!$F$2,IF(AND(25&lt;J44,J44&lt;=45),'Cancer prevention'!$F$3,IF(AND(45&lt;J44,J44&lt;=65),'Cancer prevention'!$F$5,'Cancer prevention'!$F$7)))</f>
        <v>1600</v>
      </c>
      <c r="O44" s="11">
        <f t="shared" si="4"/>
        <v>486400</v>
      </c>
      <c r="P44" s="11">
        <f>'Cardio App'!$G$2*ROUNDDOWN(M44,0)</f>
        <v>15200</v>
      </c>
      <c r="Q44" s="33">
        <f t="shared" si="5"/>
        <v>501600</v>
      </c>
    </row>
    <row r="45" spans="1:17" ht="15.75" customHeight="1">
      <c r="A45" s="29">
        <f t="shared" si="6"/>
        <v>67</v>
      </c>
      <c r="B45" s="11">
        <f>'Policies in force'!I46</f>
        <v>0</v>
      </c>
      <c r="C45" s="11">
        <f>IF(AND(15&lt;A45,A45&lt;=25),'Cancer prevention'!$C$2,IF(AND(25&lt;A45,A45&lt;=45),'Cancer prevention'!$C$3,IF(AND(45&lt;A45,A45&lt;=65),'Cancer prevention'!$C$5,'Cancer prevention'!$C$7)))</f>
        <v>0.7</v>
      </c>
      <c r="D45" s="11">
        <f t="shared" si="0"/>
        <v>0</v>
      </c>
      <c r="E45" s="11">
        <f>IF(AND(15&lt;A45,A45&lt;=25),'Cancer prevention'!$F$2,IF(AND(25&lt;A45,A45&lt;=45),'Cancer prevention'!$F$3,IF(AND(45&lt;A45,A45&lt;=65),'Cancer prevention'!$F$5,'Cancer prevention'!$F$7)))</f>
        <v>1600</v>
      </c>
      <c r="F45" s="11">
        <f t="shared" si="1"/>
        <v>0</v>
      </c>
      <c r="G45" s="11">
        <f>'Cardio App'!$G$2*ROUNDDOWN(D45,0)</f>
        <v>0</v>
      </c>
      <c r="H45" s="33">
        <f t="shared" si="2"/>
        <v>0</v>
      </c>
      <c r="J45" s="29">
        <f t="shared" si="7"/>
        <v>67</v>
      </c>
      <c r="K45" s="11">
        <f>'Policies in force'!J46</f>
        <v>0</v>
      </c>
      <c r="L45" s="11">
        <f>IF(AND(15&lt;J45,J45&lt;=25),'Cancer prevention'!$C$2,IF(AND(25&lt;J45,J45&lt;=45),'Cancer prevention'!$C$3,IF(AND(45&lt;J45,J45&lt;=65),'Cancer prevention'!$C$5,'Cancer prevention'!$C$7)))</f>
        <v>0.7</v>
      </c>
      <c r="M45" s="11">
        <f t="shared" si="3"/>
        <v>0</v>
      </c>
      <c r="N45" s="11">
        <f>IF(AND(15&lt;J45,J45&lt;=25),'Cancer prevention'!$F$2,IF(AND(25&lt;J45,J45&lt;=45),'Cancer prevention'!$F$3,IF(AND(45&lt;J45,J45&lt;=65),'Cancer prevention'!$F$5,'Cancer prevention'!$F$7)))</f>
        <v>1600</v>
      </c>
      <c r="O45" s="11">
        <f t="shared" si="4"/>
        <v>0</v>
      </c>
      <c r="P45" s="11">
        <f>'Cardio App'!$G$2*ROUNDDOWN(M45,0)</f>
        <v>0</v>
      </c>
      <c r="Q45" s="33">
        <f t="shared" si="5"/>
        <v>0</v>
      </c>
    </row>
    <row r="46" spans="1:17" ht="15.75" customHeight="1">
      <c r="A46" s="29">
        <f t="shared" si="6"/>
        <v>68</v>
      </c>
      <c r="B46" s="11">
        <f>'Policies in force'!I47</f>
        <v>0</v>
      </c>
      <c r="C46" s="11">
        <f>IF(AND(15&lt;A46,A46&lt;=25),'Cancer prevention'!$C$2,IF(AND(25&lt;A46,A46&lt;=45),'Cancer prevention'!$C$3,IF(AND(45&lt;A46,A46&lt;=65),'Cancer prevention'!$C$5,'Cancer prevention'!$C$7)))</f>
        <v>0.7</v>
      </c>
      <c r="D46" s="11">
        <f t="shared" si="0"/>
        <v>0</v>
      </c>
      <c r="E46" s="11">
        <f>IF(AND(15&lt;A46,A46&lt;=25),'Cancer prevention'!$F$2,IF(AND(25&lt;A46,A46&lt;=45),'Cancer prevention'!$F$3,IF(AND(45&lt;A46,A46&lt;=65),'Cancer prevention'!$F$5,'Cancer prevention'!$F$7)))</f>
        <v>1600</v>
      </c>
      <c r="F46" s="11">
        <f t="shared" si="1"/>
        <v>0</v>
      </c>
      <c r="G46" s="11">
        <f>'Cardio App'!$G$2*ROUNDDOWN(D46,0)</f>
        <v>0</v>
      </c>
      <c r="H46" s="33">
        <f t="shared" si="2"/>
        <v>0</v>
      </c>
      <c r="J46" s="29">
        <f t="shared" si="7"/>
        <v>68</v>
      </c>
      <c r="K46" s="11">
        <f>'Policies in force'!J47</f>
        <v>0</v>
      </c>
      <c r="L46" s="11">
        <f>IF(AND(15&lt;J46,J46&lt;=25),'Cancer prevention'!$C$2,IF(AND(25&lt;J46,J46&lt;=45),'Cancer prevention'!$C$3,IF(AND(45&lt;J46,J46&lt;=65),'Cancer prevention'!$C$5,'Cancer prevention'!$C$7)))</f>
        <v>0.7</v>
      </c>
      <c r="M46" s="11">
        <f t="shared" si="3"/>
        <v>0</v>
      </c>
      <c r="N46" s="11">
        <f>IF(AND(15&lt;J46,J46&lt;=25),'Cancer prevention'!$F$2,IF(AND(25&lt;J46,J46&lt;=45),'Cancer prevention'!$F$3,IF(AND(45&lt;J46,J46&lt;=65),'Cancer prevention'!$F$5,'Cancer prevention'!$F$7)))</f>
        <v>1600</v>
      </c>
      <c r="O46" s="11">
        <f t="shared" si="4"/>
        <v>0</v>
      </c>
      <c r="P46" s="11">
        <f>'Cardio App'!$G$2*ROUNDDOWN(M46,0)</f>
        <v>0</v>
      </c>
      <c r="Q46" s="33">
        <f t="shared" si="5"/>
        <v>0</v>
      </c>
    </row>
    <row r="47" spans="1:17" ht="15.75" customHeight="1">
      <c r="A47" s="29">
        <f t="shared" si="6"/>
        <v>69</v>
      </c>
      <c r="B47" s="11">
        <f>'Policies in force'!I48</f>
        <v>0</v>
      </c>
      <c r="C47" s="11">
        <f>IF(AND(15&lt;A47,A47&lt;=25),'Cancer prevention'!$C$2,IF(AND(25&lt;A47,A47&lt;=45),'Cancer prevention'!$C$3,IF(AND(45&lt;A47,A47&lt;=65),'Cancer prevention'!$C$5,'Cancer prevention'!$C$7)))</f>
        <v>0.7</v>
      </c>
      <c r="D47" s="11">
        <f t="shared" si="0"/>
        <v>0</v>
      </c>
      <c r="E47" s="11">
        <f>IF(AND(15&lt;A47,A47&lt;=25),'Cancer prevention'!$F$2,IF(AND(25&lt;A47,A47&lt;=45),'Cancer prevention'!$F$3,IF(AND(45&lt;A47,A47&lt;=65),'Cancer prevention'!$F$5,'Cancer prevention'!$F$7)))</f>
        <v>1600</v>
      </c>
      <c r="F47" s="11">
        <f t="shared" si="1"/>
        <v>0</v>
      </c>
      <c r="G47" s="11">
        <f>'Cardio App'!$G$2*ROUNDDOWN(D47,0)</f>
        <v>0</v>
      </c>
      <c r="H47" s="33">
        <f t="shared" si="2"/>
        <v>0</v>
      </c>
      <c r="J47" s="29">
        <f t="shared" si="7"/>
        <v>69</v>
      </c>
      <c r="K47" s="11">
        <f>'Policies in force'!J48</f>
        <v>0</v>
      </c>
      <c r="L47" s="11">
        <f>IF(AND(15&lt;J47,J47&lt;=25),'Cancer prevention'!$C$2,IF(AND(25&lt;J47,J47&lt;=45),'Cancer prevention'!$C$3,IF(AND(45&lt;J47,J47&lt;=65),'Cancer prevention'!$C$5,'Cancer prevention'!$C$7)))</f>
        <v>0.7</v>
      </c>
      <c r="M47" s="11">
        <f t="shared" si="3"/>
        <v>0</v>
      </c>
      <c r="N47" s="11">
        <f>IF(AND(15&lt;J47,J47&lt;=25),'Cancer prevention'!$F$2,IF(AND(25&lt;J47,J47&lt;=45),'Cancer prevention'!$F$3,IF(AND(45&lt;J47,J47&lt;=65),'Cancer prevention'!$F$5,'Cancer prevention'!$F$7)))</f>
        <v>1600</v>
      </c>
      <c r="O47" s="11">
        <f t="shared" si="4"/>
        <v>0</v>
      </c>
      <c r="P47" s="11">
        <f>'Cardio App'!$G$2*ROUNDDOWN(M47,0)</f>
        <v>0</v>
      </c>
      <c r="Q47" s="33">
        <f t="shared" si="5"/>
        <v>0</v>
      </c>
    </row>
    <row r="48" spans="1:17" ht="15.75" customHeight="1">
      <c r="A48" s="29">
        <f t="shared" si="6"/>
        <v>70</v>
      </c>
      <c r="B48" s="11">
        <f>'Policies in force'!I49</f>
        <v>0</v>
      </c>
      <c r="C48" s="11">
        <f>IF(AND(15&lt;A48,A48&lt;=25),'Cancer prevention'!$C$2,IF(AND(25&lt;A48,A48&lt;=45),'Cancer prevention'!$C$3,IF(AND(45&lt;A48,A48&lt;=65),'Cancer prevention'!$C$5,'Cancer prevention'!$C$7)))</f>
        <v>0.7</v>
      </c>
      <c r="D48" s="11">
        <f t="shared" si="0"/>
        <v>0</v>
      </c>
      <c r="E48" s="11">
        <f>IF(AND(15&lt;A48,A48&lt;=25),'Cancer prevention'!$F$2,IF(AND(25&lt;A48,A48&lt;=45),'Cancer prevention'!$F$3,IF(AND(45&lt;A48,A48&lt;=65),'Cancer prevention'!$F$5,'Cancer prevention'!$F$7)))</f>
        <v>1600</v>
      </c>
      <c r="F48" s="11">
        <f t="shared" si="1"/>
        <v>0</v>
      </c>
      <c r="G48" s="11">
        <f>'Cardio App'!$G$2*ROUNDDOWN(D48,0)</f>
        <v>0</v>
      </c>
      <c r="H48" s="33">
        <f t="shared" si="2"/>
        <v>0</v>
      </c>
      <c r="J48" s="29">
        <f t="shared" si="7"/>
        <v>70</v>
      </c>
      <c r="K48" s="11">
        <f>'Policies in force'!J49</f>
        <v>0</v>
      </c>
      <c r="L48" s="11">
        <f>IF(AND(15&lt;J48,J48&lt;=25),'Cancer prevention'!$C$2,IF(AND(25&lt;J48,J48&lt;=45),'Cancer prevention'!$C$3,IF(AND(45&lt;J48,J48&lt;=65),'Cancer prevention'!$C$5,'Cancer prevention'!$C$7)))</f>
        <v>0.7</v>
      </c>
      <c r="M48" s="11">
        <f t="shared" si="3"/>
        <v>0</v>
      </c>
      <c r="N48" s="11">
        <f>IF(AND(15&lt;J48,J48&lt;=25),'Cancer prevention'!$F$2,IF(AND(25&lt;J48,J48&lt;=45),'Cancer prevention'!$F$3,IF(AND(45&lt;J48,J48&lt;=65),'Cancer prevention'!$F$5,'Cancer prevention'!$F$7)))</f>
        <v>1600</v>
      </c>
      <c r="O48" s="11">
        <f t="shared" si="4"/>
        <v>0</v>
      </c>
      <c r="P48" s="11">
        <f>'Cardio App'!$G$2*ROUNDDOWN(M48,0)</f>
        <v>0</v>
      </c>
      <c r="Q48" s="33">
        <f t="shared" si="5"/>
        <v>0</v>
      </c>
    </row>
    <row r="49" spans="1:17" ht="15.75" customHeight="1">
      <c r="A49" s="29">
        <f t="shared" si="6"/>
        <v>71</v>
      </c>
      <c r="B49" s="11">
        <f>'Policies in force'!I50</f>
        <v>0</v>
      </c>
      <c r="C49" s="11">
        <f>IF(AND(15&lt;A49,A49&lt;=25),'Cancer prevention'!$C$2,IF(AND(25&lt;A49,A49&lt;=45),'Cancer prevention'!$C$3,IF(AND(45&lt;A49,A49&lt;=65),'Cancer prevention'!$C$5,'Cancer prevention'!$C$7)))</f>
        <v>0.7</v>
      </c>
      <c r="D49" s="11">
        <f t="shared" si="0"/>
        <v>0</v>
      </c>
      <c r="E49" s="11">
        <f>IF(AND(15&lt;A49,A49&lt;=25),'Cancer prevention'!$F$2,IF(AND(25&lt;A49,A49&lt;=45),'Cancer prevention'!$F$3,IF(AND(45&lt;A49,A49&lt;=65),'Cancer prevention'!$F$5,'Cancer prevention'!$F$7)))</f>
        <v>1600</v>
      </c>
      <c r="F49" s="11">
        <f t="shared" si="1"/>
        <v>0</v>
      </c>
      <c r="G49" s="11">
        <f>'Cardio App'!$G$2*ROUNDDOWN(D49,0)</f>
        <v>0</v>
      </c>
      <c r="H49" s="33">
        <f t="shared" si="2"/>
        <v>0</v>
      </c>
      <c r="J49" s="29">
        <f t="shared" si="7"/>
        <v>71</v>
      </c>
      <c r="K49" s="11">
        <f>'Policies in force'!J50</f>
        <v>0</v>
      </c>
      <c r="L49" s="11">
        <f>IF(AND(15&lt;J49,J49&lt;=25),'Cancer prevention'!$C$2,IF(AND(25&lt;J49,J49&lt;=45),'Cancer prevention'!$C$3,IF(AND(45&lt;J49,J49&lt;=65),'Cancer prevention'!$C$5,'Cancer prevention'!$C$7)))</f>
        <v>0.7</v>
      </c>
      <c r="M49" s="11">
        <f t="shared" si="3"/>
        <v>0</v>
      </c>
      <c r="N49" s="11">
        <f>IF(AND(15&lt;J49,J49&lt;=25),'Cancer prevention'!$F$2,IF(AND(25&lt;J49,J49&lt;=45),'Cancer prevention'!$F$3,IF(AND(45&lt;J49,J49&lt;=65),'Cancer prevention'!$F$5,'Cancer prevention'!$F$7)))</f>
        <v>1600</v>
      </c>
      <c r="O49" s="11">
        <f t="shared" si="4"/>
        <v>0</v>
      </c>
      <c r="P49" s="11">
        <f>'Cardio App'!$G$2*ROUNDDOWN(M49,0)</f>
        <v>0</v>
      </c>
      <c r="Q49" s="33">
        <f t="shared" si="5"/>
        <v>0</v>
      </c>
    </row>
    <row r="50" spans="1:17" ht="15.75" customHeight="1">
      <c r="A50" s="29">
        <f t="shared" si="6"/>
        <v>72</v>
      </c>
      <c r="B50" s="11">
        <f>'Policies in force'!I51</f>
        <v>0</v>
      </c>
      <c r="C50" s="11">
        <f>IF(AND(15&lt;A50,A50&lt;=25),'Cancer prevention'!$C$2,IF(AND(25&lt;A50,A50&lt;=45),'Cancer prevention'!$C$3,IF(AND(45&lt;A50,A50&lt;=65),'Cancer prevention'!$C$5,'Cancer prevention'!$C$7)))</f>
        <v>0.7</v>
      </c>
      <c r="D50" s="11">
        <f t="shared" si="0"/>
        <v>0</v>
      </c>
      <c r="E50" s="11">
        <f>IF(AND(15&lt;A50,A50&lt;=25),'Cancer prevention'!$F$2,IF(AND(25&lt;A50,A50&lt;=45),'Cancer prevention'!$F$3,IF(AND(45&lt;A50,A50&lt;=65),'Cancer prevention'!$F$5,'Cancer prevention'!$F$7)))</f>
        <v>1600</v>
      </c>
      <c r="F50" s="11">
        <f t="shared" si="1"/>
        <v>0</v>
      </c>
      <c r="G50" s="11">
        <f>'Cardio App'!$G$2*ROUNDDOWN(D50,0)</f>
        <v>0</v>
      </c>
      <c r="H50" s="33">
        <f t="shared" si="2"/>
        <v>0</v>
      </c>
      <c r="J50" s="29">
        <f t="shared" si="7"/>
        <v>72</v>
      </c>
      <c r="K50" s="11">
        <f>'Policies in force'!J51</f>
        <v>0</v>
      </c>
      <c r="L50" s="11">
        <f>IF(AND(15&lt;J50,J50&lt;=25),'Cancer prevention'!$C$2,IF(AND(25&lt;J50,J50&lt;=45),'Cancer prevention'!$C$3,IF(AND(45&lt;J50,J50&lt;=65),'Cancer prevention'!$C$5,'Cancer prevention'!$C$7)))</f>
        <v>0.7</v>
      </c>
      <c r="M50" s="11">
        <f t="shared" si="3"/>
        <v>0</v>
      </c>
      <c r="N50" s="11">
        <f>IF(AND(15&lt;J50,J50&lt;=25),'Cancer prevention'!$F$2,IF(AND(25&lt;J50,J50&lt;=45),'Cancer prevention'!$F$3,IF(AND(45&lt;J50,J50&lt;=65),'Cancer prevention'!$F$5,'Cancer prevention'!$F$7)))</f>
        <v>1600</v>
      </c>
      <c r="O50" s="11">
        <f t="shared" si="4"/>
        <v>0</v>
      </c>
      <c r="P50" s="11">
        <f>'Cardio App'!$G$2*ROUNDDOWN(M50,0)</f>
        <v>0</v>
      </c>
      <c r="Q50" s="33">
        <f t="shared" si="5"/>
        <v>0</v>
      </c>
    </row>
    <row r="51" spans="1:17" ht="15.75" customHeight="1">
      <c r="A51" s="29">
        <f t="shared" si="6"/>
        <v>73</v>
      </c>
      <c r="B51" s="11">
        <f>'Policies in force'!I52</f>
        <v>0</v>
      </c>
      <c r="C51" s="11">
        <f>IF(AND(15&lt;A51,A51&lt;=25),'Cancer prevention'!$C$2,IF(AND(25&lt;A51,A51&lt;=45),'Cancer prevention'!$C$3,IF(AND(45&lt;A51,A51&lt;=65),'Cancer prevention'!$C$5,'Cancer prevention'!$C$7)))</f>
        <v>0.7</v>
      </c>
      <c r="D51" s="11">
        <f t="shared" si="0"/>
        <v>0</v>
      </c>
      <c r="E51" s="11">
        <f>IF(AND(15&lt;A51,A51&lt;=25),'Cancer prevention'!$F$2,IF(AND(25&lt;A51,A51&lt;=45),'Cancer prevention'!$F$3,IF(AND(45&lt;A51,A51&lt;=65),'Cancer prevention'!$F$5,'Cancer prevention'!$F$7)))</f>
        <v>1600</v>
      </c>
      <c r="F51" s="11">
        <f t="shared" si="1"/>
        <v>0</v>
      </c>
      <c r="G51" s="11">
        <f>'Cardio App'!$G$2*ROUNDDOWN(D51,0)</f>
        <v>0</v>
      </c>
      <c r="H51" s="33">
        <f t="shared" si="2"/>
        <v>0</v>
      </c>
      <c r="J51" s="29">
        <f t="shared" si="7"/>
        <v>73</v>
      </c>
      <c r="K51" s="11">
        <f>'Policies in force'!J52</f>
        <v>0</v>
      </c>
      <c r="L51" s="11">
        <f>IF(AND(15&lt;J51,J51&lt;=25),'Cancer prevention'!$C$2,IF(AND(25&lt;J51,J51&lt;=45),'Cancer prevention'!$C$3,IF(AND(45&lt;J51,J51&lt;=65),'Cancer prevention'!$C$5,'Cancer prevention'!$C$7)))</f>
        <v>0.7</v>
      </c>
      <c r="M51" s="11">
        <f t="shared" si="3"/>
        <v>0</v>
      </c>
      <c r="N51" s="11">
        <f>IF(AND(15&lt;J51,J51&lt;=25),'Cancer prevention'!$F$2,IF(AND(25&lt;J51,J51&lt;=45),'Cancer prevention'!$F$3,IF(AND(45&lt;J51,J51&lt;=65),'Cancer prevention'!$F$5,'Cancer prevention'!$F$7)))</f>
        <v>1600</v>
      </c>
      <c r="O51" s="11">
        <f t="shared" si="4"/>
        <v>0</v>
      </c>
      <c r="P51" s="11">
        <f>'Cardio App'!$G$2*ROUNDDOWN(M51,0)</f>
        <v>0</v>
      </c>
      <c r="Q51" s="33">
        <f t="shared" si="5"/>
        <v>0</v>
      </c>
    </row>
    <row r="52" spans="1:17" ht="15.75" customHeight="1">
      <c r="A52" s="29">
        <f t="shared" si="6"/>
        <v>74</v>
      </c>
      <c r="B52" s="11">
        <f>'Policies in force'!I53</f>
        <v>0</v>
      </c>
      <c r="C52" s="11">
        <f>IF(AND(15&lt;A52,A52&lt;=25),'Cancer prevention'!$C$2,IF(AND(25&lt;A52,A52&lt;=45),'Cancer prevention'!$C$3,IF(AND(45&lt;A52,A52&lt;=65),'Cancer prevention'!$C$5,'Cancer prevention'!$C$7)))</f>
        <v>0.7</v>
      </c>
      <c r="D52" s="11">
        <f t="shared" si="0"/>
        <v>0</v>
      </c>
      <c r="E52" s="11">
        <f>IF(AND(15&lt;A52,A52&lt;=25),'Cancer prevention'!$F$2,IF(AND(25&lt;A52,A52&lt;=45),'Cancer prevention'!$F$3,IF(AND(45&lt;A52,A52&lt;=65),'Cancer prevention'!$F$5,'Cancer prevention'!$F$7)))</f>
        <v>1600</v>
      </c>
      <c r="F52" s="11">
        <f t="shared" si="1"/>
        <v>0</v>
      </c>
      <c r="G52" s="11">
        <f>'Cardio App'!$G$2*ROUNDDOWN(D52,0)</f>
        <v>0</v>
      </c>
      <c r="H52" s="33">
        <f t="shared" si="2"/>
        <v>0</v>
      </c>
      <c r="J52" s="29">
        <f t="shared" si="7"/>
        <v>74</v>
      </c>
      <c r="K52" s="11">
        <f>'Policies in force'!J53</f>
        <v>0</v>
      </c>
      <c r="L52" s="11">
        <f>IF(AND(15&lt;J52,J52&lt;=25),'Cancer prevention'!$C$2,IF(AND(25&lt;J52,J52&lt;=45),'Cancer prevention'!$C$3,IF(AND(45&lt;J52,J52&lt;=65),'Cancer prevention'!$C$5,'Cancer prevention'!$C$7)))</f>
        <v>0.7</v>
      </c>
      <c r="M52" s="11">
        <f t="shared" si="3"/>
        <v>0</v>
      </c>
      <c r="N52" s="11">
        <f>IF(AND(15&lt;J52,J52&lt;=25),'Cancer prevention'!$F$2,IF(AND(25&lt;J52,J52&lt;=45),'Cancer prevention'!$F$3,IF(AND(45&lt;J52,J52&lt;=65),'Cancer prevention'!$F$5,'Cancer prevention'!$F$7)))</f>
        <v>1600</v>
      </c>
      <c r="O52" s="11">
        <f t="shared" si="4"/>
        <v>0</v>
      </c>
      <c r="P52" s="11">
        <f>'Cardio App'!$G$2*ROUNDDOWN(M52,0)</f>
        <v>0</v>
      </c>
      <c r="Q52" s="33">
        <f t="shared" si="5"/>
        <v>0</v>
      </c>
    </row>
    <row r="53" spans="1:17" ht="15.75" customHeight="1">
      <c r="A53" s="29">
        <f t="shared" si="6"/>
        <v>75</v>
      </c>
      <c r="B53" s="11">
        <f>'Policies in force'!I54</f>
        <v>0</v>
      </c>
      <c r="C53" s="11">
        <f>IF(AND(15&lt;A53,A53&lt;=25),'Cancer prevention'!$C$2,IF(AND(25&lt;A53,A53&lt;=45),'Cancer prevention'!$C$3,IF(AND(45&lt;A53,A53&lt;=65),'Cancer prevention'!$C$5,'Cancer prevention'!$C$7)))</f>
        <v>0.7</v>
      </c>
      <c r="D53" s="11">
        <f t="shared" si="0"/>
        <v>0</v>
      </c>
      <c r="E53" s="11">
        <f>IF(AND(15&lt;A53,A53&lt;=25),'Cancer prevention'!$F$2,IF(AND(25&lt;A53,A53&lt;=45),'Cancer prevention'!$F$3,IF(AND(45&lt;A53,A53&lt;=65),'Cancer prevention'!$F$5,'Cancer prevention'!$F$7)))</f>
        <v>1600</v>
      </c>
      <c r="F53" s="11">
        <f t="shared" si="1"/>
        <v>0</v>
      </c>
      <c r="G53" s="11">
        <f>'Cardio App'!$G$2*ROUNDDOWN(D53,0)</f>
        <v>0</v>
      </c>
      <c r="H53" s="33">
        <f t="shared" si="2"/>
        <v>0</v>
      </c>
      <c r="J53" s="29">
        <f t="shared" si="7"/>
        <v>75</v>
      </c>
      <c r="K53" s="11">
        <f>'Policies in force'!J54</f>
        <v>0</v>
      </c>
      <c r="L53" s="11">
        <f>IF(AND(15&lt;J53,J53&lt;=25),'Cancer prevention'!$C$2,IF(AND(25&lt;J53,J53&lt;=45),'Cancer prevention'!$C$3,IF(AND(45&lt;J53,J53&lt;=65),'Cancer prevention'!$C$5,'Cancer prevention'!$C$7)))</f>
        <v>0.7</v>
      </c>
      <c r="M53" s="11">
        <f t="shared" si="3"/>
        <v>0</v>
      </c>
      <c r="N53" s="11">
        <f>IF(AND(15&lt;J53,J53&lt;=25),'Cancer prevention'!$F$2,IF(AND(25&lt;J53,J53&lt;=45),'Cancer prevention'!$F$3,IF(AND(45&lt;J53,J53&lt;=65),'Cancer prevention'!$F$5,'Cancer prevention'!$F$7)))</f>
        <v>1600</v>
      </c>
      <c r="O53" s="11">
        <f t="shared" si="4"/>
        <v>0</v>
      </c>
      <c r="P53" s="11">
        <f>'Cardio App'!$G$2*ROUNDDOWN(M53,0)</f>
        <v>0</v>
      </c>
      <c r="Q53" s="33">
        <f t="shared" si="5"/>
        <v>0</v>
      </c>
    </row>
    <row r="54" spans="1:17" ht="15.75" customHeight="1">
      <c r="A54" s="29">
        <f t="shared" si="6"/>
        <v>76</v>
      </c>
      <c r="B54" s="11">
        <f>'Policies in force'!I55</f>
        <v>0</v>
      </c>
      <c r="C54" s="11">
        <f>IF(AND(15&lt;A54,A54&lt;=25),'Cancer prevention'!$C$2,IF(AND(25&lt;A54,A54&lt;=45),'Cancer prevention'!$C$3,IF(AND(45&lt;A54,A54&lt;=65),'Cancer prevention'!$C$5,'Cancer prevention'!$C$7)))</f>
        <v>0.7</v>
      </c>
      <c r="D54" s="11">
        <f t="shared" si="0"/>
        <v>0</v>
      </c>
      <c r="E54" s="11">
        <f>IF(AND(15&lt;A54,A54&lt;=25),'Cancer prevention'!$F$2,IF(AND(25&lt;A54,A54&lt;=45),'Cancer prevention'!$F$3,IF(AND(45&lt;A54,A54&lt;=65),'Cancer prevention'!$F$5,'Cancer prevention'!$F$7)))</f>
        <v>1600</v>
      </c>
      <c r="F54" s="11">
        <f t="shared" si="1"/>
        <v>0</v>
      </c>
      <c r="G54" s="11">
        <f>'Cardio App'!$G$2*ROUNDDOWN(D54,0)</f>
        <v>0</v>
      </c>
      <c r="H54" s="33">
        <f t="shared" si="2"/>
        <v>0</v>
      </c>
      <c r="J54" s="29">
        <f t="shared" si="7"/>
        <v>76</v>
      </c>
      <c r="K54" s="11">
        <f>'Policies in force'!J55</f>
        <v>0</v>
      </c>
      <c r="L54" s="11">
        <f>IF(AND(15&lt;J54,J54&lt;=25),'Cancer prevention'!$C$2,IF(AND(25&lt;J54,J54&lt;=45),'Cancer prevention'!$C$3,IF(AND(45&lt;J54,J54&lt;=65),'Cancer prevention'!$C$5,'Cancer prevention'!$C$7)))</f>
        <v>0.7</v>
      </c>
      <c r="M54" s="11">
        <f t="shared" si="3"/>
        <v>0</v>
      </c>
      <c r="N54" s="11">
        <f>IF(AND(15&lt;J54,J54&lt;=25),'Cancer prevention'!$F$2,IF(AND(25&lt;J54,J54&lt;=45),'Cancer prevention'!$F$3,IF(AND(45&lt;J54,J54&lt;=65),'Cancer prevention'!$F$5,'Cancer prevention'!$F$7)))</f>
        <v>1600</v>
      </c>
      <c r="O54" s="11">
        <f t="shared" si="4"/>
        <v>0</v>
      </c>
      <c r="P54" s="11">
        <f>'Cardio App'!$G$2*ROUNDDOWN(M54,0)</f>
        <v>0</v>
      </c>
      <c r="Q54" s="33">
        <f t="shared" si="5"/>
        <v>0</v>
      </c>
    </row>
    <row r="55" spans="1:17" ht="15.75" customHeight="1">
      <c r="A55" s="29">
        <f t="shared" si="6"/>
        <v>77</v>
      </c>
      <c r="B55" s="11">
        <f>'Policies in force'!I56</f>
        <v>0</v>
      </c>
      <c r="C55" s="11">
        <f>IF(AND(15&lt;A55,A55&lt;=25),'Cancer prevention'!$C$2,IF(AND(25&lt;A55,A55&lt;=45),'Cancer prevention'!$C$3,IF(AND(45&lt;A55,A55&lt;=65),'Cancer prevention'!$C$5,'Cancer prevention'!$C$7)))</f>
        <v>0.7</v>
      </c>
      <c r="D55" s="11">
        <f t="shared" si="0"/>
        <v>0</v>
      </c>
      <c r="E55" s="11">
        <f>IF(AND(15&lt;A55,A55&lt;=25),'Cancer prevention'!$F$2,IF(AND(25&lt;A55,A55&lt;=45),'Cancer prevention'!$F$3,IF(AND(45&lt;A55,A55&lt;=65),'Cancer prevention'!$F$5,'Cancer prevention'!$F$7)))</f>
        <v>1600</v>
      </c>
      <c r="F55" s="11">
        <f t="shared" si="1"/>
        <v>0</v>
      </c>
      <c r="G55" s="11">
        <f>'Cardio App'!$G$2*ROUNDDOWN(D55,0)</f>
        <v>0</v>
      </c>
      <c r="H55" s="33">
        <f t="shared" si="2"/>
        <v>0</v>
      </c>
      <c r="J55" s="29">
        <f t="shared" si="7"/>
        <v>77</v>
      </c>
      <c r="K55" s="11">
        <f>'Policies in force'!J56</f>
        <v>0</v>
      </c>
      <c r="L55" s="11">
        <f>IF(AND(15&lt;J55,J55&lt;=25),'Cancer prevention'!$C$2,IF(AND(25&lt;J55,J55&lt;=45),'Cancer prevention'!$C$3,IF(AND(45&lt;J55,J55&lt;=65),'Cancer prevention'!$C$5,'Cancer prevention'!$C$7)))</f>
        <v>0.7</v>
      </c>
      <c r="M55" s="11">
        <f t="shared" si="3"/>
        <v>0</v>
      </c>
      <c r="N55" s="11">
        <f>IF(AND(15&lt;J55,J55&lt;=25),'Cancer prevention'!$F$2,IF(AND(25&lt;J55,J55&lt;=45),'Cancer prevention'!$F$3,IF(AND(45&lt;J55,J55&lt;=65),'Cancer prevention'!$F$5,'Cancer prevention'!$F$7)))</f>
        <v>1600</v>
      </c>
      <c r="O55" s="11">
        <f t="shared" si="4"/>
        <v>0</v>
      </c>
      <c r="P55" s="11">
        <f>'Cardio App'!$G$2*ROUNDDOWN(M55,0)</f>
        <v>0</v>
      </c>
      <c r="Q55" s="33">
        <f t="shared" si="5"/>
        <v>0</v>
      </c>
    </row>
    <row r="56" spans="1:17" ht="15.75" customHeight="1">
      <c r="A56" s="29">
        <f t="shared" si="6"/>
        <v>78</v>
      </c>
      <c r="B56" s="11">
        <f>'Policies in force'!I57</f>
        <v>0</v>
      </c>
      <c r="C56" s="11">
        <f>IF(AND(15&lt;A56,A56&lt;=25),'Cancer prevention'!$C$2,IF(AND(25&lt;A56,A56&lt;=45),'Cancer prevention'!$C$3,IF(AND(45&lt;A56,A56&lt;=65),'Cancer prevention'!$C$5,'Cancer prevention'!$C$7)))</f>
        <v>0.7</v>
      </c>
      <c r="D56" s="11">
        <f t="shared" si="0"/>
        <v>0</v>
      </c>
      <c r="E56" s="11">
        <f>IF(AND(15&lt;A56,A56&lt;=25),'Cancer prevention'!$F$2,IF(AND(25&lt;A56,A56&lt;=45),'Cancer prevention'!$F$3,IF(AND(45&lt;A56,A56&lt;=65),'Cancer prevention'!$F$5,'Cancer prevention'!$F$7)))</f>
        <v>1600</v>
      </c>
      <c r="F56" s="11">
        <f t="shared" si="1"/>
        <v>0</v>
      </c>
      <c r="G56" s="11">
        <f>'Cardio App'!$G$2*ROUNDDOWN(D56,0)</f>
        <v>0</v>
      </c>
      <c r="H56" s="33">
        <f t="shared" si="2"/>
        <v>0</v>
      </c>
      <c r="J56" s="29">
        <f t="shared" si="7"/>
        <v>78</v>
      </c>
      <c r="K56" s="11">
        <f>'Policies in force'!J57</f>
        <v>0</v>
      </c>
      <c r="L56" s="11">
        <f>IF(AND(15&lt;J56,J56&lt;=25),'Cancer prevention'!$C$2,IF(AND(25&lt;J56,J56&lt;=45),'Cancer prevention'!$C$3,IF(AND(45&lt;J56,J56&lt;=65),'Cancer prevention'!$C$5,'Cancer prevention'!$C$7)))</f>
        <v>0.7</v>
      </c>
      <c r="M56" s="11">
        <f t="shared" si="3"/>
        <v>0</v>
      </c>
      <c r="N56" s="11">
        <f>IF(AND(15&lt;J56,J56&lt;=25),'Cancer prevention'!$F$2,IF(AND(25&lt;J56,J56&lt;=45),'Cancer prevention'!$F$3,IF(AND(45&lt;J56,J56&lt;=65),'Cancer prevention'!$F$5,'Cancer prevention'!$F$7)))</f>
        <v>1600</v>
      </c>
      <c r="O56" s="11">
        <f t="shared" si="4"/>
        <v>0</v>
      </c>
      <c r="P56" s="11">
        <f>'Cardio App'!$G$2*ROUNDDOWN(M56,0)</f>
        <v>0</v>
      </c>
      <c r="Q56" s="33">
        <f t="shared" si="5"/>
        <v>0</v>
      </c>
    </row>
    <row r="57" spans="1:17" ht="15.75" customHeight="1">
      <c r="A57" s="29">
        <f t="shared" si="6"/>
        <v>79</v>
      </c>
      <c r="B57" s="11">
        <f>'Policies in force'!I58</f>
        <v>0</v>
      </c>
      <c r="C57" s="11">
        <f>IF(AND(15&lt;A57,A57&lt;=25),'Cancer prevention'!$C$2,IF(AND(25&lt;A57,A57&lt;=45),'Cancer prevention'!$C$3,IF(AND(45&lt;A57,A57&lt;=65),'Cancer prevention'!$C$5,'Cancer prevention'!$C$7)))</f>
        <v>0.7</v>
      </c>
      <c r="D57" s="11">
        <f t="shared" si="0"/>
        <v>0</v>
      </c>
      <c r="E57" s="11">
        <f>IF(AND(15&lt;A57,A57&lt;=25),'Cancer prevention'!$F$2,IF(AND(25&lt;A57,A57&lt;=45),'Cancer prevention'!$F$3,IF(AND(45&lt;A57,A57&lt;=65),'Cancer prevention'!$F$5,'Cancer prevention'!$F$7)))</f>
        <v>1600</v>
      </c>
      <c r="F57" s="11">
        <f t="shared" si="1"/>
        <v>0</v>
      </c>
      <c r="G57" s="11">
        <f>'Cardio App'!$G$2*ROUNDDOWN(D57,0)</f>
        <v>0</v>
      </c>
      <c r="H57" s="33">
        <f t="shared" si="2"/>
        <v>0</v>
      </c>
      <c r="J57" s="29">
        <f t="shared" si="7"/>
        <v>79</v>
      </c>
      <c r="K57" s="11">
        <f>'Policies in force'!J58</f>
        <v>0</v>
      </c>
      <c r="L57" s="11">
        <f>IF(AND(15&lt;J57,J57&lt;=25),'Cancer prevention'!$C$2,IF(AND(25&lt;J57,J57&lt;=45),'Cancer prevention'!$C$3,IF(AND(45&lt;J57,J57&lt;=65),'Cancer prevention'!$C$5,'Cancer prevention'!$C$7)))</f>
        <v>0.7</v>
      </c>
      <c r="M57" s="11">
        <f t="shared" si="3"/>
        <v>0</v>
      </c>
      <c r="N57" s="11">
        <f>IF(AND(15&lt;J57,J57&lt;=25),'Cancer prevention'!$F$2,IF(AND(25&lt;J57,J57&lt;=45),'Cancer prevention'!$F$3,IF(AND(45&lt;J57,J57&lt;=65),'Cancer prevention'!$F$5,'Cancer prevention'!$F$7)))</f>
        <v>1600</v>
      </c>
      <c r="O57" s="11">
        <f t="shared" si="4"/>
        <v>0</v>
      </c>
      <c r="P57" s="11">
        <f>'Cardio App'!$G$2*ROUNDDOWN(M57,0)</f>
        <v>0</v>
      </c>
      <c r="Q57" s="33">
        <f t="shared" si="5"/>
        <v>0</v>
      </c>
    </row>
    <row r="58" spans="1:17" ht="15.75" customHeight="1">
      <c r="A58" s="29">
        <f t="shared" si="6"/>
        <v>80</v>
      </c>
      <c r="B58" s="11">
        <f>'Policies in force'!I59</f>
        <v>0</v>
      </c>
      <c r="C58" s="11">
        <f>IF(AND(15&lt;A58,A58&lt;=25),'Cancer prevention'!$C$2,IF(AND(25&lt;A58,A58&lt;=45),'Cancer prevention'!$C$3,IF(AND(45&lt;A58,A58&lt;=65),'Cancer prevention'!$C$5,'Cancer prevention'!$C$7)))</f>
        <v>0.7</v>
      </c>
      <c r="D58" s="11">
        <f t="shared" si="0"/>
        <v>0</v>
      </c>
      <c r="E58" s="11">
        <f>IF(AND(15&lt;A58,A58&lt;=25),'Cancer prevention'!$F$2,IF(AND(25&lt;A58,A58&lt;=45),'Cancer prevention'!$F$3,IF(AND(45&lt;A58,A58&lt;=65),'Cancer prevention'!$F$5,'Cancer prevention'!$F$7)))</f>
        <v>1600</v>
      </c>
      <c r="F58" s="11">
        <f t="shared" si="1"/>
        <v>0</v>
      </c>
      <c r="G58" s="11">
        <f>'Cardio App'!$G$2*ROUNDDOWN(D58,0)</f>
        <v>0</v>
      </c>
      <c r="H58" s="33">
        <f t="shared" si="2"/>
        <v>0</v>
      </c>
      <c r="J58" s="29">
        <f t="shared" si="7"/>
        <v>80</v>
      </c>
      <c r="K58" s="11">
        <f>'Policies in force'!J59</f>
        <v>0</v>
      </c>
      <c r="L58" s="11">
        <f>IF(AND(15&lt;J58,J58&lt;=25),'Cancer prevention'!$C$2,IF(AND(25&lt;J58,J58&lt;=45),'Cancer prevention'!$C$3,IF(AND(45&lt;J58,J58&lt;=65),'Cancer prevention'!$C$5,'Cancer prevention'!$C$7)))</f>
        <v>0.7</v>
      </c>
      <c r="M58" s="11">
        <f t="shared" si="3"/>
        <v>0</v>
      </c>
      <c r="N58" s="11">
        <f>IF(AND(15&lt;J58,J58&lt;=25),'Cancer prevention'!$F$2,IF(AND(25&lt;J58,J58&lt;=45),'Cancer prevention'!$F$3,IF(AND(45&lt;J58,J58&lt;=65),'Cancer prevention'!$F$5,'Cancer prevention'!$F$7)))</f>
        <v>1600</v>
      </c>
      <c r="O58" s="11">
        <f t="shared" si="4"/>
        <v>0</v>
      </c>
      <c r="P58" s="11">
        <f>'Cardio App'!$G$2*ROUNDDOWN(M58,0)</f>
        <v>0</v>
      </c>
      <c r="Q58" s="33">
        <f t="shared" si="5"/>
        <v>0</v>
      </c>
    </row>
    <row r="59" spans="1:17" ht="15.75" customHeight="1">
      <c r="A59" s="29">
        <f t="shared" si="6"/>
        <v>81</v>
      </c>
      <c r="B59" s="11">
        <f>'Policies in force'!I60</f>
        <v>0</v>
      </c>
      <c r="C59" s="11">
        <f>IF(AND(15&lt;A59,A59&lt;=25),'Cancer prevention'!$C$2,IF(AND(25&lt;A59,A59&lt;=45),'Cancer prevention'!$C$3,IF(AND(45&lt;A59,A59&lt;=65),'Cancer prevention'!$C$5,'Cancer prevention'!$C$7)))</f>
        <v>0.7</v>
      </c>
      <c r="D59" s="11">
        <f t="shared" si="0"/>
        <v>0</v>
      </c>
      <c r="E59" s="11">
        <f>IF(AND(15&lt;A59,A59&lt;=25),'Cancer prevention'!$F$2,IF(AND(25&lt;A59,A59&lt;=45),'Cancer prevention'!$F$3,IF(AND(45&lt;A59,A59&lt;=65),'Cancer prevention'!$F$5,'Cancer prevention'!$F$7)))</f>
        <v>1600</v>
      </c>
      <c r="F59" s="11">
        <f t="shared" si="1"/>
        <v>0</v>
      </c>
      <c r="G59" s="11">
        <f>'Cardio App'!$G$2*ROUNDDOWN(D59,0)</f>
        <v>0</v>
      </c>
      <c r="H59" s="33">
        <f t="shared" si="2"/>
        <v>0</v>
      </c>
      <c r="J59" s="29">
        <f t="shared" si="7"/>
        <v>81</v>
      </c>
      <c r="K59" s="11">
        <f>'Policies in force'!J60</f>
        <v>0</v>
      </c>
      <c r="L59" s="11">
        <f>IF(AND(15&lt;J59,J59&lt;=25),'Cancer prevention'!$C$2,IF(AND(25&lt;J59,J59&lt;=45),'Cancer prevention'!$C$3,IF(AND(45&lt;J59,J59&lt;=65),'Cancer prevention'!$C$5,'Cancer prevention'!$C$7)))</f>
        <v>0.7</v>
      </c>
      <c r="M59" s="11">
        <f t="shared" si="3"/>
        <v>0</v>
      </c>
      <c r="N59" s="11">
        <f>IF(AND(15&lt;J59,J59&lt;=25),'Cancer prevention'!$F$2,IF(AND(25&lt;J59,J59&lt;=45),'Cancer prevention'!$F$3,IF(AND(45&lt;J59,J59&lt;=65),'Cancer prevention'!$F$5,'Cancer prevention'!$F$7)))</f>
        <v>1600</v>
      </c>
      <c r="O59" s="11">
        <f t="shared" si="4"/>
        <v>0</v>
      </c>
      <c r="P59" s="11">
        <f>'Cardio App'!$G$2*ROUNDDOWN(M59,0)</f>
        <v>0</v>
      </c>
      <c r="Q59" s="33">
        <f t="shared" si="5"/>
        <v>0</v>
      </c>
    </row>
    <row r="60" spans="1:17" ht="15.75" customHeight="1">
      <c r="A60" s="29">
        <f t="shared" si="6"/>
        <v>82</v>
      </c>
      <c r="B60" s="11">
        <f>'Policies in force'!I61</f>
        <v>0</v>
      </c>
      <c r="C60" s="11">
        <f>IF(AND(15&lt;A60,A60&lt;=25),'Cancer prevention'!$C$2,IF(AND(25&lt;A60,A60&lt;=45),'Cancer prevention'!$C$3,IF(AND(45&lt;A60,A60&lt;=65),'Cancer prevention'!$C$5,'Cancer prevention'!$C$7)))</f>
        <v>0.7</v>
      </c>
      <c r="D60" s="11">
        <f t="shared" si="0"/>
        <v>0</v>
      </c>
      <c r="E60" s="11">
        <f>IF(AND(15&lt;A60,A60&lt;=25),'Cancer prevention'!$F$2,IF(AND(25&lt;A60,A60&lt;=45),'Cancer prevention'!$F$3,IF(AND(45&lt;A60,A60&lt;=65),'Cancer prevention'!$F$5,'Cancer prevention'!$F$7)))</f>
        <v>1600</v>
      </c>
      <c r="F60" s="11">
        <f t="shared" si="1"/>
        <v>0</v>
      </c>
      <c r="G60" s="11">
        <f>'Cardio App'!$G$2*ROUNDDOWN(D60,0)</f>
        <v>0</v>
      </c>
      <c r="H60" s="33">
        <f t="shared" si="2"/>
        <v>0</v>
      </c>
      <c r="J60" s="29">
        <f t="shared" si="7"/>
        <v>82</v>
      </c>
      <c r="K60" s="11">
        <f>'Policies in force'!J61</f>
        <v>0</v>
      </c>
      <c r="L60" s="11">
        <f>IF(AND(15&lt;J60,J60&lt;=25),'Cancer prevention'!$C$2,IF(AND(25&lt;J60,J60&lt;=45),'Cancer prevention'!$C$3,IF(AND(45&lt;J60,J60&lt;=65),'Cancer prevention'!$C$5,'Cancer prevention'!$C$7)))</f>
        <v>0.7</v>
      </c>
      <c r="M60" s="11">
        <f t="shared" si="3"/>
        <v>0</v>
      </c>
      <c r="N60" s="11">
        <f>IF(AND(15&lt;J60,J60&lt;=25),'Cancer prevention'!$F$2,IF(AND(25&lt;J60,J60&lt;=45),'Cancer prevention'!$F$3,IF(AND(45&lt;J60,J60&lt;=65),'Cancer prevention'!$F$5,'Cancer prevention'!$F$7)))</f>
        <v>1600</v>
      </c>
      <c r="O60" s="11">
        <f t="shared" si="4"/>
        <v>0</v>
      </c>
      <c r="P60" s="11">
        <f>'Cardio App'!$G$2*ROUNDDOWN(M60,0)</f>
        <v>0</v>
      </c>
      <c r="Q60" s="33">
        <f t="shared" si="5"/>
        <v>0</v>
      </c>
    </row>
    <row r="61" spans="1:17" ht="15.75" customHeight="1">
      <c r="A61" s="29">
        <f t="shared" si="6"/>
        <v>83</v>
      </c>
      <c r="B61" s="11">
        <f>'Policies in force'!I62</f>
        <v>0</v>
      </c>
      <c r="C61" s="11">
        <f>IF(AND(15&lt;A61,A61&lt;=25),'Cancer prevention'!$C$2,IF(AND(25&lt;A61,A61&lt;=45),'Cancer prevention'!$C$3,IF(AND(45&lt;A61,A61&lt;=65),'Cancer prevention'!$C$5,'Cancer prevention'!$C$7)))</f>
        <v>0.7</v>
      </c>
      <c r="D61" s="11">
        <f t="shared" si="0"/>
        <v>0</v>
      </c>
      <c r="E61" s="11">
        <f>IF(AND(15&lt;A61,A61&lt;=25),'Cancer prevention'!$F$2,IF(AND(25&lt;A61,A61&lt;=45),'Cancer prevention'!$F$3,IF(AND(45&lt;A61,A61&lt;=65),'Cancer prevention'!$F$5,'Cancer prevention'!$F$7)))</f>
        <v>1600</v>
      </c>
      <c r="F61" s="11">
        <f t="shared" si="1"/>
        <v>0</v>
      </c>
      <c r="G61" s="11">
        <f>'Cardio App'!$G$2*ROUNDDOWN(D61,0)</f>
        <v>0</v>
      </c>
      <c r="H61" s="33">
        <f t="shared" si="2"/>
        <v>0</v>
      </c>
      <c r="J61" s="29">
        <f t="shared" si="7"/>
        <v>83</v>
      </c>
      <c r="K61" s="11">
        <f>'Policies in force'!J62</f>
        <v>0</v>
      </c>
      <c r="L61" s="11">
        <f>IF(AND(15&lt;J61,J61&lt;=25),'Cancer prevention'!$C$2,IF(AND(25&lt;J61,J61&lt;=45),'Cancer prevention'!$C$3,IF(AND(45&lt;J61,J61&lt;=65),'Cancer prevention'!$C$5,'Cancer prevention'!$C$7)))</f>
        <v>0.7</v>
      </c>
      <c r="M61" s="11">
        <f t="shared" si="3"/>
        <v>0</v>
      </c>
      <c r="N61" s="11">
        <f>IF(AND(15&lt;J61,J61&lt;=25),'Cancer prevention'!$F$2,IF(AND(25&lt;J61,J61&lt;=45),'Cancer prevention'!$F$3,IF(AND(45&lt;J61,J61&lt;=65),'Cancer prevention'!$F$5,'Cancer prevention'!$F$7)))</f>
        <v>1600</v>
      </c>
      <c r="O61" s="11">
        <f t="shared" si="4"/>
        <v>0</v>
      </c>
      <c r="P61" s="11">
        <f>'Cardio App'!$G$2*ROUNDDOWN(M61,0)</f>
        <v>0</v>
      </c>
      <c r="Q61" s="33">
        <f t="shared" si="5"/>
        <v>0</v>
      </c>
    </row>
    <row r="62" spans="1:17" ht="15.75" customHeight="1">
      <c r="A62" s="29">
        <f t="shared" si="6"/>
        <v>84</v>
      </c>
      <c r="B62" s="11">
        <f>'Policies in force'!I63</f>
        <v>0</v>
      </c>
      <c r="C62" s="11">
        <f>IF(AND(15&lt;A62,A62&lt;=25),'Cancer prevention'!$C$2,IF(AND(25&lt;A62,A62&lt;=45),'Cancer prevention'!$C$3,IF(AND(45&lt;A62,A62&lt;=65),'Cancer prevention'!$C$5,'Cancer prevention'!$C$7)))</f>
        <v>0.7</v>
      </c>
      <c r="D62" s="11">
        <f t="shared" si="0"/>
        <v>0</v>
      </c>
      <c r="E62" s="11">
        <f>IF(AND(15&lt;A62,A62&lt;=25),'Cancer prevention'!$F$2,IF(AND(25&lt;A62,A62&lt;=45),'Cancer prevention'!$F$3,IF(AND(45&lt;A62,A62&lt;=65),'Cancer prevention'!$F$5,'Cancer prevention'!$F$7)))</f>
        <v>1600</v>
      </c>
      <c r="F62" s="11">
        <f t="shared" si="1"/>
        <v>0</v>
      </c>
      <c r="G62" s="11">
        <f>'Cardio App'!$G$2*ROUNDDOWN(D62,0)</f>
        <v>0</v>
      </c>
      <c r="H62" s="33">
        <f t="shared" si="2"/>
        <v>0</v>
      </c>
      <c r="J62" s="29">
        <f t="shared" si="7"/>
        <v>84</v>
      </c>
      <c r="K62" s="11">
        <f>'Policies in force'!J63</f>
        <v>0</v>
      </c>
      <c r="L62" s="11">
        <f>IF(AND(15&lt;J62,J62&lt;=25),'Cancer prevention'!$C$2,IF(AND(25&lt;J62,J62&lt;=45),'Cancer prevention'!$C$3,IF(AND(45&lt;J62,J62&lt;=65),'Cancer prevention'!$C$5,'Cancer prevention'!$C$7)))</f>
        <v>0.7</v>
      </c>
      <c r="M62" s="11">
        <f t="shared" si="3"/>
        <v>0</v>
      </c>
      <c r="N62" s="11">
        <f>IF(AND(15&lt;J62,J62&lt;=25),'Cancer prevention'!$F$2,IF(AND(25&lt;J62,J62&lt;=45),'Cancer prevention'!$F$3,IF(AND(45&lt;J62,J62&lt;=65),'Cancer prevention'!$F$5,'Cancer prevention'!$F$7)))</f>
        <v>1600</v>
      </c>
      <c r="O62" s="11">
        <f t="shared" si="4"/>
        <v>0</v>
      </c>
      <c r="P62" s="11">
        <f>'Cardio App'!$G$2*ROUNDDOWN(M62,0)</f>
        <v>0</v>
      </c>
      <c r="Q62" s="33">
        <f t="shared" si="5"/>
        <v>0</v>
      </c>
    </row>
    <row r="63" spans="1:17" ht="15.75" customHeight="1">
      <c r="A63" s="29">
        <f t="shared" si="6"/>
        <v>85</v>
      </c>
      <c r="B63" s="11">
        <f>'Policies in force'!I64</f>
        <v>0</v>
      </c>
      <c r="C63" s="11">
        <f>IF(AND(15&lt;A63,A63&lt;=25),'Cancer prevention'!$C$2,IF(AND(25&lt;A63,A63&lt;=45),'Cancer prevention'!$C$3,IF(AND(45&lt;A63,A63&lt;=65),'Cancer prevention'!$C$5,'Cancer prevention'!$C$7)))</f>
        <v>0.7</v>
      </c>
      <c r="D63" s="11">
        <f t="shared" si="0"/>
        <v>0</v>
      </c>
      <c r="E63" s="11">
        <f>IF(AND(15&lt;A63,A63&lt;=25),'Cancer prevention'!$F$2,IF(AND(25&lt;A63,A63&lt;=45),'Cancer prevention'!$F$3,IF(AND(45&lt;A63,A63&lt;=65),'Cancer prevention'!$F$5,'Cancer prevention'!$F$7)))</f>
        <v>1600</v>
      </c>
      <c r="F63" s="11">
        <f t="shared" si="1"/>
        <v>0</v>
      </c>
      <c r="G63" s="11">
        <f>'Cardio App'!$G$2*ROUNDDOWN(D63,0)</f>
        <v>0</v>
      </c>
      <c r="H63" s="33">
        <f t="shared" si="2"/>
        <v>0</v>
      </c>
      <c r="J63" s="29">
        <f t="shared" si="7"/>
        <v>85</v>
      </c>
      <c r="K63" s="11">
        <f>'Policies in force'!J64</f>
        <v>0</v>
      </c>
      <c r="L63" s="11">
        <f>IF(AND(15&lt;J63,J63&lt;=25),'Cancer prevention'!$C$2,IF(AND(25&lt;J63,J63&lt;=45),'Cancer prevention'!$C$3,IF(AND(45&lt;J63,J63&lt;=65),'Cancer prevention'!$C$5,'Cancer prevention'!$C$7)))</f>
        <v>0.7</v>
      </c>
      <c r="M63" s="11">
        <f t="shared" si="3"/>
        <v>0</v>
      </c>
      <c r="N63" s="11">
        <f>IF(AND(15&lt;J63,J63&lt;=25),'Cancer prevention'!$F$2,IF(AND(25&lt;J63,J63&lt;=45),'Cancer prevention'!$F$3,IF(AND(45&lt;J63,J63&lt;=65),'Cancer prevention'!$F$5,'Cancer prevention'!$F$7)))</f>
        <v>1600</v>
      </c>
      <c r="O63" s="11">
        <f t="shared" si="4"/>
        <v>0</v>
      </c>
      <c r="P63" s="11">
        <f>'Cardio App'!$G$2*ROUNDDOWN(M63,0)</f>
        <v>0</v>
      </c>
      <c r="Q63" s="33">
        <f t="shared" si="5"/>
        <v>0</v>
      </c>
    </row>
    <row r="64" spans="1:17" ht="15.75" customHeight="1">
      <c r="A64" s="29">
        <f t="shared" si="6"/>
        <v>86</v>
      </c>
      <c r="B64" s="11">
        <f>'Policies in force'!I65</f>
        <v>0</v>
      </c>
      <c r="C64" s="11">
        <f>IF(AND(15&lt;A64,A64&lt;=25),'Cancer prevention'!$C$2,IF(AND(25&lt;A64,A64&lt;=45),'Cancer prevention'!$C$3,IF(AND(45&lt;A64,A64&lt;=65),'Cancer prevention'!$C$5,'Cancer prevention'!$C$7)))</f>
        <v>0.7</v>
      </c>
      <c r="D64" s="11">
        <f t="shared" si="0"/>
        <v>0</v>
      </c>
      <c r="E64" s="11">
        <f>IF(AND(15&lt;A64,A64&lt;=25),'Cancer prevention'!$F$2,IF(AND(25&lt;A64,A64&lt;=45),'Cancer prevention'!$F$3,IF(AND(45&lt;A64,A64&lt;=65),'Cancer prevention'!$F$5,'Cancer prevention'!$F$7)))</f>
        <v>1600</v>
      </c>
      <c r="F64" s="11">
        <f t="shared" si="1"/>
        <v>0</v>
      </c>
      <c r="G64" s="11">
        <f>'Cardio App'!$G$2*ROUNDDOWN(D64,0)</f>
        <v>0</v>
      </c>
      <c r="H64" s="33">
        <f t="shared" si="2"/>
        <v>0</v>
      </c>
      <c r="J64" s="29">
        <f t="shared" si="7"/>
        <v>86</v>
      </c>
      <c r="K64" s="11">
        <f>'Policies in force'!J65</f>
        <v>0</v>
      </c>
      <c r="L64" s="11">
        <f>IF(AND(15&lt;J64,J64&lt;=25),'Cancer prevention'!$C$2,IF(AND(25&lt;J64,J64&lt;=45),'Cancer prevention'!$C$3,IF(AND(45&lt;J64,J64&lt;=65),'Cancer prevention'!$C$5,'Cancer prevention'!$C$7)))</f>
        <v>0.7</v>
      </c>
      <c r="M64" s="11">
        <f t="shared" si="3"/>
        <v>0</v>
      </c>
      <c r="N64" s="11">
        <f>IF(AND(15&lt;J64,J64&lt;=25),'Cancer prevention'!$F$2,IF(AND(25&lt;J64,J64&lt;=45),'Cancer prevention'!$F$3,IF(AND(45&lt;J64,J64&lt;=65),'Cancer prevention'!$F$5,'Cancer prevention'!$F$7)))</f>
        <v>1600</v>
      </c>
      <c r="O64" s="11">
        <f t="shared" si="4"/>
        <v>0</v>
      </c>
      <c r="P64" s="11">
        <f>'Cardio App'!$G$2*ROUNDDOWN(M64,0)</f>
        <v>0</v>
      </c>
      <c r="Q64" s="33">
        <f t="shared" si="5"/>
        <v>0</v>
      </c>
    </row>
    <row r="65" spans="1:17" ht="15.75" customHeight="1">
      <c r="A65" s="29">
        <f t="shared" si="6"/>
        <v>87</v>
      </c>
      <c r="B65" s="11">
        <f>'Policies in force'!I66</f>
        <v>0</v>
      </c>
      <c r="C65" s="11">
        <f>IF(AND(15&lt;A65,A65&lt;=25),'Cancer prevention'!$C$2,IF(AND(25&lt;A65,A65&lt;=45),'Cancer prevention'!$C$3,IF(AND(45&lt;A65,A65&lt;=65),'Cancer prevention'!$C$5,'Cancer prevention'!$C$7)))</f>
        <v>0.7</v>
      </c>
      <c r="D65" s="11">
        <f t="shared" si="0"/>
        <v>0</v>
      </c>
      <c r="E65" s="11">
        <f>IF(AND(15&lt;A65,A65&lt;=25),'Cancer prevention'!$F$2,IF(AND(25&lt;A65,A65&lt;=45),'Cancer prevention'!$F$3,IF(AND(45&lt;A65,A65&lt;=65),'Cancer prevention'!$F$5,'Cancer prevention'!$F$7)))</f>
        <v>1600</v>
      </c>
      <c r="F65" s="11">
        <f t="shared" si="1"/>
        <v>0</v>
      </c>
      <c r="G65" s="11">
        <f>'Cardio App'!$G$2*ROUNDDOWN(D65,0)</f>
        <v>0</v>
      </c>
      <c r="H65" s="33">
        <f t="shared" si="2"/>
        <v>0</v>
      </c>
      <c r="J65" s="29">
        <f t="shared" si="7"/>
        <v>87</v>
      </c>
      <c r="K65" s="11">
        <f>'Policies in force'!J66</f>
        <v>0</v>
      </c>
      <c r="L65" s="11">
        <f>IF(AND(15&lt;J65,J65&lt;=25),'Cancer prevention'!$C$2,IF(AND(25&lt;J65,J65&lt;=45),'Cancer prevention'!$C$3,IF(AND(45&lt;J65,J65&lt;=65),'Cancer prevention'!$C$5,'Cancer prevention'!$C$7)))</f>
        <v>0.7</v>
      </c>
      <c r="M65" s="11">
        <f t="shared" si="3"/>
        <v>0</v>
      </c>
      <c r="N65" s="11">
        <f>IF(AND(15&lt;J65,J65&lt;=25),'Cancer prevention'!$F$2,IF(AND(25&lt;J65,J65&lt;=45),'Cancer prevention'!$F$3,IF(AND(45&lt;J65,J65&lt;=65),'Cancer prevention'!$F$5,'Cancer prevention'!$F$7)))</f>
        <v>1600</v>
      </c>
      <c r="O65" s="11">
        <f t="shared" si="4"/>
        <v>0</v>
      </c>
      <c r="P65" s="11">
        <f>'Cardio App'!$G$2*ROUNDDOWN(M65,0)</f>
        <v>0</v>
      </c>
      <c r="Q65" s="33">
        <f t="shared" si="5"/>
        <v>0</v>
      </c>
    </row>
    <row r="66" spans="1:17" ht="15.75" customHeight="1">
      <c r="A66" s="29">
        <f t="shared" si="6"/>
        <v>88</v>
      </c>
      <c r="B66" s="11">
        <f>'Policies in force'!I67</f>
        <v>0</v>
      </c>
      <c r="C66" s="11">
        <f>IF(AND(15&lt;A66,A66&lt;=25),'Cancer prevention'!$C$2,IF(AND(25&lt;A66,A66&lt;=45),'Cancer prevention'!$C$3,IF(AND(45&lt;A66,A66&lt;=65),'Cancer prevention'!$C$5,'Cancer prevention'!$C$7)))</f>
        <v>0.7</v>
      </c>
      <c r="D66" s="11">
        <f t="shared" si="0"/>
        <v>0</v>
      </c>
      <c r="E66" s="11">
        <f>IF(AND(15&lt;A66,A66&lt;=25),'Cancer prevention'!$F$2,IF(AND(25&lt;A66,A66&lt;=45),'Cancer prevention'!$F$3,IF(AND(45&lt;A66,A66&lt;=65),'Cancer prevention'!$F$5,'Cancer prevention'!$F$7)))</f>
        <v>1600</v>
      </c>
      <c r="F66" s="11">
        <f t="shared" si="1"/>
        <v>0</v>
      </c>
      <c r="G66" s="11">
        <f>'Cardio App'!$G$2*ROUNDDOWN(D66,0)</f>
        <v>0</v>
      </c>
      <c r="H66" s="33">
        <f t="shared" si="2"/>
        <v>0</v>
      </c>
      <c r="J66" s="29">
        <f t="shared" si="7"/>
        <v>88</v>
      </c>
      <c r="K66" s="11">
        <f>'Policies in force'!J67</f>
        <v>0</v>
      </c>
      <c r="L66" s="11">
        <f>IF(AND(15&lt;J66,J66&lt;=25),'Cancer prevention'!$C$2,IF(AND(25&lt;J66,J66&lt;=45),'Cancer prevention'!$C$3,IF(AND(45&lt;J66,J66&lt;=65),'Cancer prevention'!$C$5,'Cancer prevention'!$C$7)))</f>
        <v>0.7</v>
      </c>
      <c r="M66" s="11">
        <f t="shared" si="3"/>
        <v>0</v>
      </c>
      <c r="N66" s="11">
        <f>IF(AND(15&lt;J66,J66&lt;=25),'Cancer prevention'!$F$2,IF(AND(25&lt;J66,J66&lt;=45),'Cancer prevention'!$F$3,IF(AND(45&lt;J66,J66&lt;=65),'Cancer prevention'!$F$5,'Cancer prevention'!$F$7)))</f>
        <v>1600</v>
      </c>
      <c r="O66" s="11">
        <f t="shared" si="4"/>
        <v>0</v>
      </c>
      <c r="P66" s="11">
        <f>'Cardio App'!$G$2*ROUNDDOWN(M66,0)</f>
        <v>0</v>
      </c>
      <c r="Q66" s="33">
        <f t="shared" si="5"/>
        <v>0</v>
      </c>
    </row>
    <row r="67" spans="1:17" ht="15.75" customHeight="1">
      <c r="A67" s="29">
        <f t="shared" si="6"/>
        <v>89</v>
      </c>
      <c r="B67" s="11">
        <f>'Policies in force'!I68</f>
        <v>0</v>
      </c>
      <c r="C67" s="11">
        <f>IF(AND(15&lt;A67,A67&lt;=25),'Cancer prevention'!$C$2,IF(AND(25&lt;A67,A67&lt;=45),'Cancer prevention'!$C$3,IF(AND(45&lt;A67,A67&lt;=65),'Cancer prevention'!$C$5,'Cancer prevention'!$C$7)))</f>
        <v>0.7</v>
      </c>
      <c r="D67" s="11">
        <f t="shared" si="0"/>
        <v>0</v>
      </c>
      <c r="E67" s="11">
        <f>IF(AND(15&lt;A67,A67&lt;=25),'Cancer prevention'!$F$2,IF(AND(25&lt;A67,A67&lt;=45),'Cancer prevention'!$F$3,IF(AND(45&lt;A67,A67&lt;=65),'Cancer prevention'!$F$5,'Cancer prevention'!$F$7)))</f>
        <v>1600</v>
      </c>
      <c r="F67" s="11">
        <f t="shared" si="1"/>
        <v>0</v>
      </c>
      <c r="G67" s="11">
        <f>'Cardio App'!$G$2*ROUNDDOWN(D67,0)</f>
        <v>0</v>
      </c>
      <c r="H67" s="33">
        <f t="shared" si="2"/>
        <v>0</v>
      </c>
      <c r="J67" s="29">
        <f t="shared" si="7"/>
        <v>89</v>
      </c>
      <c r="K67" s="11">
        <f>'Policies in force'!J68</f>
        <v>0</v>
      </c>
      <c r="L67" s="11">
        <f>IF(AND(15&lt;J67,J67&lt;=25),'Cancer prevention'!$C$2,IF(AND(25&lt;J67,J67&lt;=45),'Cancer prevention'!$C$3,IF(AND(45&lt;J67,J67&lt;=65),'Cancer prevention'!$C$5,'Cancer prevention'!$C$7)))</f>
        <v>0.7</v>
      </c>
      <c r="M67" s="11">
        <f t="shared" si="3"/>
        <v>0</v>
      </c>
      <c r="N67" s="11">
        <f>IF(AND(15&lt;J67,J67&lt;=25),'Cancer prevention'!$F$2,IF(AND(25&lt;J67,J67&lt;=45),'Cancer prevention'!$F$3,IF(AND(45&lt;J67,J67&lt;=65),'Cancer prevention'!$F$5,'Cancer prevention'!$F$7)))</f>
        <v>1600</v>
      </c>
      <c r="O67" s="11">
        <f t="shared" si="4"/>
        <v>0</v>
      </c>
      <c r="P67" s="11">
        <f>'Cardio App'!$G$2*ROUNDDOWN(M67,0)</f>
        <v>0</v>
      </c>
      <c r="Q67" s="33">
        <f t="shared" si="5"/>
        <v>0</v>
      </c>
    </row>
    <row r="68" spans="1:17" ht="15.75" customHeight="1">
      <c r="A68" s="29">
        <f t="shared" si="6"/>
        <v>90</v>
      </c>
      <c r="B68" s="11">
        <f>'Policies in force'!I69</f>
        <v>0</v>
      </c>
      <c r="C68" s="11">
        <f>IF(AND(15&lt;A68,A68&lt;=25),'Cancer prevention'!$C$2,IF(AND(25&lt;A68,A68&lt;=45),'Cancer prevention'!$C$3,IF(AND(45&lt;A68,A68&lt;=65),'Cancer prevention'!$C$5,'Cancer prevention'!$C$7)))</f>
        <v>0.7</v>
      </c>
      <c r="D68" s="11">
        <f t="shared" si="0"/>
        <v>0</v>
      </c>
      <c r="E68" s="11">
        <f>IF(AND(15&lt;A68,A68&lt;=25),'Cancer prevention'!$F$2,IF(AND(25&lt;A68,A68&lt;=45),'Cancer prevention'!$F$3,IF(AND(45&lt;A68,A68&lt;=65),'Cancer prevention'!$F$5,'Cancer prevention'!$F$7)))</f>
        <v>1600</v>
      </c>
      <c r="F68" s="11">
        <f t="shared" si="1"/>
        <v>0</v>
      </c>
      <c r="G68" s="11">
        <f>'Cardio App'!$G$2*ROUNDDOWN(D68,0)</f>
        <v>0</v>
      </c>
      <c r="H68" s="33">
        <f t="shared" si="2"/>
        <v>0</v>
      </c>
      <c r="J68" s="29">
        <f t="shared" si="7"/>
        <v>90</v>
      </c>
      <c r="K68" s="11">
        <f>'Policies in force'!J69</f>
        <v>0</v>
      </c>
      <c r="L68" s="11">
        <f>IF(AND(15&lt;J68,J68&lt;=25),'Cancer prevention'!$C$2,IF(AND(25&lt;J68,J68&lt;=45),'Cancer prevention'!$C$3,IF(AND(45&lt;J68,J68&lt;=65),'Cancer prevention'!$C$5,'Cancer prevention'!$C$7)))</f>
        <v>0.7</v>
      </c>
      <c r="M68" s="11">
        <f t="shared" si="3"/>
        <v>0</v>
      </c>
      <c r="N68" s="11">
        <f>IF(AND(15&lt;J68,J68&lt;=25),'Cancer prevention'!$F$2,IF(AND(25&lt;J68,J68&lt;=45),'Cancer prevention'!$F$3,IF(AND(45&lt;J68,J68&lt;=65),'Cancer prevention'!$F$5,'Cancer prevention'!$F$7)))</f>
        <v>1600</v>
      </c>
      <c r="O68" s="11">
        <f t="shared" si="4"/>
        <v>0</v>
      </c>
      <c r="P68" s="11">
        <f>'Cardio App'!$G$2*ROUNDDOWN(M68,0)</f>
        <v>0</v>
      </c>
      <c r="Q68" s="33">
        <f t="shared" si="5"/>
        <v>0</v>
      </c>
    </row>
    <row r="69" spans="1:17" ht="15.75" customHeight="1">
      <c r="A69" s="29">
        <f t="shared" si="6"/>
        <v>91</v>
      </c>
      <c r="B69" s="11">
        <f>'Policies in force'!I70</f>
        <v>0</v>
      </c>
      <c r="C69" s="11">
        <f>IF(AND(15&lt;A69,A69&lt;=25),'Cancer prevention'!$C$2,IF(AND(25&lt;A69,A69&lt;=45),'Cancer prevention'!$C$3,IF(AND(45&lt;A69,A69&lt;=65),'Cancer prevention'!$C$5,'Cancer prevention'!$C$7)))</f>
        <v>0.7</v>
      </c>
      <c r="D69" s="11">
        <f t="shared" si="0"/>
        <v>0</v>
      </c>
      <c r="E69" s="11">
        <f>IF(AND(15&lt;A69,A69&lt;=25),'Cancer prevention'!$F$2,IF(AND(25&lt;A69,A69&lt;=45),'Cancer prevention'!$F$3,IF(AND(45&lt;A69,A69&lt;=65),'Cancer prevention'!$F$5,'Cancer prevention'!$F$7)))</f>
        <v>1600</v>
      </c>
      <c r="F69" s="11">
        <f t="shared" si="1"/>
        <v>0</v>
      </c>
      <c r="G69" s="11">
        <f>'Cardio App'!$G$2*ROUNDDOWN(D69,0)</f>
        <v>0</v>
      </c>
      <c r="H69" s="33">
        <f t="shared" si="2"/>
        <v>0</v>
      </c>
      <c r="J69" s="29">
        <f t="shared" si="7"/>
        <v>91</v>
      </c>
      <c r="K69" s="11">
        <f>'Policies in force'!J70</f>
        <v>0</v>
      </c>
      <c r="L69" s="11">
        <f>IF(AND(15&lt;J69,J69&lt;=25),'Cancer prevention'!$C$2,IF(AND(25&lt;J69,J69&lt;=45),'Cancer prevention'!$C$3,IF(AND(45&lt;J69,J69&lt;=65),'Cancer prevention'!$C$5,'Cancer prevention'!$C$7)))</f>
        <v>0.7</v>
      </c>
      <c r="M69" s="11">
        <f t="shared" si="3"/>
        <v>0</v>
      </c>
      <c r="N69" s="11">
        <f>IF(AND(15&lt;J69,J69&lt;=25),'Cancer prevention'!$F$2,IF(AND(25&lt;J69,J69&lt;=45),'Cancer prevention'!$F$3,IF(AND(45&lt;J69,J69&lt;=65),'Cancer prevention'!$F$5,'Cancer prevention'!$F$7)))</f>
        <v>1600</v>
      </c>
      <c r="O69" s="11">
        <f t="shared" si="4"/>
        <v>0</v>
      </c>
      <c r="P69" s="11">
        <f>'Cardio App'!$G$2*ROUNDDOWN(M69,0)</f>
        <v>0</v>
      </c>
      <c r="Q69" s="33">
        <f t="shared" si="5"/>
        <v>0</v>
      </c>
    </row>
    <row r="70" spans="1:17" ht="15.75" customHeight="1">
      <c r="A70" s="29">
        <f t="shared" si="6"/>
        <v>92</v>
      </c>
      <c r="B70" s="11">
        <f>'Policies in force'!I71</f>
        <v>0</v>
      </c>
      <c r="C70" s="11">
        <f>IF(AND(15&lt;A70,A70&lt;=25),'Cancer prevention'!$C$2,IF(AND(25&lt;A70,A70&lt;=45),'Cancer prevention'!$C$3,IF(AND(45&lt;A70,A70&lt;=65),'Cancer prevention'!$C$5,'Cancer prevention'!$C$7)))</f>
        <v>0.7</v>
      </c>
      <c r="D70" s="11">
        <f t="shared" si="0"/>
        <v>0</v>
      </c>
      <c r="E70" s="11">
        <f>IF(AND(15&lt;A70,A70&lt;=25),'Cancer prevention'!$F$2,IF(AND(25&lt;A70,A70&lt;=45),'Cancer prevention'!$F$3,IF(AND(45&lt;A70,A70&lt;=65),'Cancer prevention'!$F$5,'Cancer prevention'!$F$7)))</f>
        <v>1600</v>
      </c>
      <c r="F70" s="11">
        <f t="shared" si="1"/>
        <v>0</v>
      </c>
      <c r="G70" s="11">
        <f>'Cardio App'!$G$2*ROUNDDOWN(D70,0)</f>
        <v>0</v>
      </c>
      <c r="H70" s="33">
        <f t="shared" si="2"/>
        <v>0</v>
      </c>
      <c r="J70" s="29">
        <f t="shared" si="7"/>
        <v>92</v>
      </c>
      <c r="K70" s="11">
        <f>'Policies in force'!J71</f>
        <v>0</v>
      </c>
      <c r="L70" s="11">
        <f>IF(AND(15&lt;J70,J70&lt;=25),'Cancer prevention'!$C$2,IF(AND(25&lt;J70,J70&lt;=45),'Cancer prevention'!$C$3,IF(AND(45&lt;J70,J70&lt;=65),'Cancer prevention'!$C$5,'Cancer prevention'!$C$7)))</f>
        <v>0.7</v>
      </c>
      <c r="M70" s="11">
        <f t="shared" si="3"/>
        <v>0</v>
      </c>
      <c r="N70" s="11">
        <f>IF(AND(15&lt;J70,J70&lt;=25),'Cancer prevention'!$F$2,IF(AND(25&lt;J70,J70&lt;=45),'Cancer prevention'!$F$3,IF(AND(45&lt;J70,J70&lt;=65),'Cancer prevention'!$F$5,'Cancer prevention'!$F$7)))</f>
        <v>1600</v>
      </c>
      <c r="O70" s="11">
        <f t="shared" si="4"/>
        <v>0</v>
      </c>
      <c r="P70" s="11">
        <f>'Cardio App'!$G$2*ROUNDDOWN(M70,0)</f>
        <v>0</v>
      </c>
      <c r="Q70" s="33">
        <f t="shared" si="5"/>
        <v>0</v>
      </c>
    </row>
    <row r="71" spans="1:17" ht="15.75" customHeight="1">
      <c r="A71" s="29">
        <f t="shared" si="6"/>
        <v>93</v>
      </c>
      <c r="B71" s="11">
        <f>'Policies in force'!I72</f>
        <v>0</v>
      </c>
      <c r="C71" s="11">
        <f>IF(AND(15&lt;A71,A71&lt;=25),'Cancer prevention'!$C$2,IF(AND(25&lt;A71,A71&lt;=45),'Cancer prevention'!$C$3,IF(AND(45&lt;A71,A71&lt;=65),'Cancer prevention'!$C$5,'Cancer prevention'!$C$7)))</f>
        <v>0.7</v>
      </c>
      <c r="D71" s="11">
        <f t="shared" si="0"/>
        <v>0</v>
      </c>
      <c r="E71" s="11">
        <f>IF(AND(15&lt;A71,A71&lt;=25),'Cancer prevention'!$F$2,IF(AND(25&lt;A71,A71&lt;=45),'Cancer prevention'!$F$3,IF(AND(45&lt;A71,A71&lt;=65),'Cancer prevention'!$F$5,'Cancer prevention'!$F$7)))</f>
        <v>1600</v>
      </c>
      <c r="F71" s="11">
        <f t="shared" si="1"/>
        <v>0</v>
      </c>
      <c r="G71" s="11">
        <f>'Cardio App'!$G$2*ROUNDDOWN(D71,0)</f>
        <v>0</v>
      </c>
      <c r="H71" s="33">
        <f t="shared" si="2"/>
        <v>0</v>
      </c>
      <c r="J71" s="29">
        <f t="shared" si="7"/>
        <v>93</v>
      </c>
      <c r="K71" s="11">
        <f>'Policies in force'!J72</f>
        <v>0</v>
      </c>
      <c r="L71" s="11">
        <f>IF(AND(15&lt;J71,J71&lt;=25),'Cancer prevention'!$C$2,IF(AND(25&lt;J71,J71&lt;=45),'Cancer prevention'!$C$3,IF(AND(45&lt;J71,J71&lt;=65),'Cancer prevention'!$C$5,'Cancer prevention'!$C$7)))</f>
        <v>0.7</v>
      </c>
      <c r="M71" s="11">
        <f t="shared" si="3"/>
        <v>0</v>
      </c>
      <c r="N71" s="11">
        <f>IF(AND(15&lt;J71,J71&lt;=25),'Cancer prevention'!$F$2,IF(AND(25&lt;J71,J71&lt;=45),'Cancer prevention'!$F$3,IF(AND(45&lt;J71,J71&lt;=65),'Cancer prevention'!$F$5,'Cancer prevention'!$F$7)))</f>
        <v>1600</v>
      </c>
      <c r="O71" s="11">
        <f t="shared" si="4"/>
        <v>0</v>
      </c>
      <c r="P71" s="11">
        <f>'Cardio App'!$G$2*ROUNDDOWN(M71,0)</f>
        <v>0</v>
      </c>
      <c r="Q71" s="33">
        <f t="shared" si="5"/>
        <v>0</v>
      </c>
    </row>
    <row r="72" spans="1:17" ht="15.75" customHeight="1">
      <c r="A72" s="29">
        <f t="shared" si="6"/>
        <v>94</v>
      </c>
      <c r="B72" s="11">
        <f>'Policies in force'!I73</f>
        <v>0</v>
      </c>
      <c r="C72" s="11">
        <f>IF(AND(15&lt;A72,A72&lt;=25),'Cancer prevention'!$C$2,IF(AND(25&lt;A72,A72&lt;=45),'Cancer prevention'!$C$3,IF(AND(45&lt;A72,A72&lt;=65),'Cancer prevention'!$C$5,'Cancer prevention'!$C$7)))</f>
        <v>0.7</v>
      </c>
      <c r="D72" s="11">
        <f t="shared" si="0"/>
        <v>0</v>
      </c>
      <c r="E72" s="11">
        <f>IF(AND(15&lt;A72,A72&lt;=25),'Cancer prevention'!$F$2,IF(AND(25&lt;A72,A72&lt;=45),'Cancer prevention'!$F$3,IF(AND(45&lt;A72,A72&lt;=65),'Cancer prevention'!$F$5,'Cancer prevention'!$F$7)))</f>
        <v>1600</v>
      </c>
      <c r="F72" s="11">
        <f t="shared" si="1"/>
        <v>0</v>
      </c>
      <c r="G72" s="11">
        <f>'Cardio App'!$G$2*ROUNDDOWN(D72,0)</f>
        <v>0</v>
      </c>
      <c r="H72" s="33">
        <f t="shared" si="2"/>
        <v>0</v>
      </c>
      <c r="J72" s="29">
        <f t="shared" si="7"/>
        <v>94</v>
      </c>
      <c r="K72" s="11">
        <f>'Policies in force'!J73</f>
        <v>0</v>
      </c>
      <c r="L72" s="11">
        <f>IF(AND(15&lt;J72,J72&lt;=25),'Cancer prevention'!$C$2,IF(AND(25&lt;J72,J72&lt;=45),'Cancer prevention'!$C$3,IF(AND(45&lt;J72,J72&lt;=65),'Cancer prevention'!$C$5,'Cancer prevention'!$C$7)))</f>
        <v>0.7</v>
      </c>
      <c r="M72" s="11">
        <f t="shared" si="3"/>
        <v>0</v>
      </c>
      <c r="N72" s="11">
        <f>IF(AND(15&lt;J72,J72&lt;=25),'Cancer prevention'!$F$2,IF(AND(25&lt;J72,J72&lt;=45),'Cancer prevention'!$F$3,IF(AND(45&lt;J72,J72&lt;=65),'Cancer prevention'!$F$5,'Cancer prevention'!$F$7)))</f>
        <v>1600</v>
      </c>
      <c r="O72" s="11">
        <f t="shared" si="4"/>
        <v>0</v>
      </c>
      <c r="P72" s="11">
        <f>'Cardio App'!$G$2*ROUNDDOWN(M72,0)</f>
        <v>0</v>
      </c>
      <c r="Q72" s="33">
        <f t="shared" si="5"/>
        <v>0</v>
      </c>
    </row>
    <row r="73" spans="1:17" ht="15.75" customHeight="1">
      <c r="A73" s="29">
        <f t="shared" si="6"/>
        <v>95</v>
      </c>
      <c r="B73" s="11">
        <f>'Policies in force'!I74</f>
        <v>0</v>
      </c>
      <c r="C73" s="11">
        <f>IF(AND(15&lt;A73,A73&lt;=25),'Cancer prevention'!$C$2,IF(AND(25&lt;A73,A73&lt;=45),'Cancer prevention'!$C$3,IF(AND(45&lt;A73,A73&lt;=65),'Cancer prevention'!$C$5,'Cancer prevention'!$C$7)))</f>
        <v>0.7</v>
      </c>
      <c r="D73" s="11">
        <f t="shared" si="0"/>
        <v>0</v>
      </c>
      <c r="E73" s="11">
        <f>IF(AND(15&lt;A73,A73&lt;=25),'Cancer prevention'!$F$2,IF(AND(25&lt;A73,A73&lt;=45),'Cancer prevention'!$F$3,IF(AND(45&lt;A73,A73&lt;=65),'Cancer prevention'!$F$5,'Cancer prevention'!$F$7)))</f>
        <v>1600</v>
      </c>
      <c r="F73" s="11">
        <f t="shared" si="1"/>
        <v>0</v>
      </c>
      <c r="G73" s="11">
        <f>'Cardio App'!$G$2*ROUNDDOWN(D73,0)</f>
        <v>0</v>
      </c>
      <c r="H73" s="33">
        <f t="shared" si="2"/>
        <v>0</v>
      </c>
      <c r="J73" s="29">
        <f t="shared" si="7"/>
        <v>95</v>
      </c>
      <c r="K73" s="11">
        <f>'Policies in force'!J74</f>
        <v>0</v>
      </c>
      <c r="L73" s="11">
        <f>IF(AND(15&lt;J73,J73&lt;=25),'Cancer prevention'!$C$2,IF(AND(25&lt;J73,J73&lt;=45),'Cancer prevention'!$C$3,IF(AND(45&lt;J73,J73&lt;=65),'Cancer prevention'!$C$5,'Cancer prevention'!$C$7)))</f>
        <v>0.7</v>
      </c>
      <c r="M73" s="11">
        <f t="shared" si="3"/>
        <v>0</v>
      </c>
      <c r="N73" s="11">
        <f>IF(AND(15&lt;J73,J73&lt;=25),'Cancer prevention'!$F$2,IF(AND(25&lt;J73,J73&lt;=45),'Cancer prevention'!$F$3,IF(AND(45&lt;J73,J73&lt;=65),'Cancer prevention'!$F$5,'Cancer prevention'!$F$7)))</f>
        <v>1600</v>
      </c>
      <c r="O73" s="11">
        <f t="shared" si="4"/>
        <v>0</v>
      </c>
      <c r="P73" s="11">
        <f>'Cardio App'!$G$2*ROUNDDOWN(M73,0)</f>
        <v>0</v>
      </c>
      <c r="Q73" s="33">
        <f t="shared" si="5"/>
        <v>0</v>
      </c>
    </row>
    <row r="74" spans="1:17" ht="15.75" customHeight="1"/>
    <row r="75" spans="1:17" ht="15.75" customHeight="1"/>
    <row r="76" spans="1:17" ht="15.75" customHeight="1"/>
    <row r="77" spans="1:17" ht="15.75" customHeight="1"/>
    <row r="78" spans="1:17" ht="15.75" customHeight="1"/>
    <row r="79" spans="1:17" ht="15.75" customHeight="1"/>
    <row r="80" spans="1:1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J1:Q1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tabSelected="1" workbookViewId="0">
      <selection activeCell="O9" sqref="O9"/>
    </sheetView>
  </sheetViews>
  <sheetFormatPr baseColWidth="10" defaultColWidth="11.1640625" defaultRowHeight="15" customHeight="1"/>
  <cols>
    <col min="1" max="27" width="10.5" customWidth="1"/>
  </cols>
  <sheetData>
    <row r="1" spans="1:17" ht="15.75" customHeight="1">
      <c r="A1" s="34" t="s">
        <v>27</v>
      </c>
      <c r="B1" s="34" t="s">
        <v>28</v>
      </c>
      <c r="C1" s="34" t="s">
        <v>29</v>
      </c>
      <c r="D1" s="34" t="s">
        <v>30</v>
      </c>
      <c r="E1" s="34" t="s">
        <v>31</v>
      </c>
      <c r="F1" s="34" t="s">
        <v>32</v>
      </c>
      <c r="H1" s="35" t="s">
        <v>33</v>
      </c>
      <c r="I1" s="36"/>
      <c r="J1" s="36"/>
      <c r="K1" s="36"/>
      <c r="L1" s="36"/>
      <c r="M1" s="28" t="s">
        <v>34</v>
      </c>
    </row>
    <row r="2" spans="1:17" ht="15.75" customHeight="1">
      <c r="A2" s="37" t="s">
        <v>10</v>
      </c>
      <c r="B2" s="37" t="s">
        <v>35</v>
      </c>
      <c r="C2" s="37">
        <v>46</v>
      </c>
      <c r="D2" s="37">
        <v>575</v>
      </c>
      <c r="E2" s="37">
        <v>437000000</v>
      </c>
      <c r="F2" s="37">
        <f t="shared" ref="F2:F180" si="0">E2/D2</f>
        <v>760000</v>
      </c>
      <c r="H2" s="51" t="s">
        <v>2</v>
      </c>
      <c r="I2" s="35" t="s">
        <v>10</v>
      </c>
      <c r="J2" s="35" t="s">
        <v>10</v>
      </c>
      <c r="K2" s="35" t="s">
        <v>9</v>
      </c>
      <c r="L2" s="35" t="s">
        <v>9</v>
      </c>
      <c r="M2" s="51" t="s">
        <v>2</v>
      </c>
      <c r="N2" s="35" t="s">
        <v>10</v>
      </c>
      <c r="O2" s="35" t="s">
        <v>10</v>
      </c>
      <c r="P2" s="35" t="s">
        <v>9</v>
      </c>
      <c r="Q2" s="35" t="s">
        <v>9</v>
      </c>
    </row>
    <row r="3" spans="1:17" ht="15.75" customHeight="1">
      <c r="A3" s="37" t="s">
        <v>10</v>
      </c>
      <c r="B3" s="37" t="s">
        <v>36</v>
      </c>
      <c r="C3" s="37">
        <v>52</v>
      </c>
      <c r="D3" s="37">
        <v>474</v>
      </c>
      <c r="E3" s="37">
        <v>371000000</v>
      </c>
      <c r="F3" s="37">
        <f t="shared" si="0"/>
        <v>782700.42194092833</v>
      </c>
      <c r="H3" s="44"/>
      <c r="I3" s="38" t="s">
        <v>35</v>
      </c>
      <c r="J3" s="38" t="s">
        <v>36</v>
      </c>
      <c r="K3" s="38" t="s">
        <v>35</v>
      </c>
      <c r="L3" s="38" t="s">
        <v>36</v>
      </c>
      <c r="M3" s="44"/>
      <c r="N3" s="38" t="s">
        <v>35</v>
      </c>
      <c r="O3" s="38" t="s">
        <v>36</v>
      </c>
      <c r="P3" s="38" t="s">
        <v>35</v>
      </c>
      <c r="Q3" s="38" t="s">
        <v>36</v>
      </c>
    </row>
    <row r="4" spans="1:17" ht="15.75" customHeight="1">
      <c r="A4" s="37" t="s">
        <v>10</v>
      </c>
      <c r="B4" s="37" t="s">
        <v>35</v>
      </c>
      <c r="C4" s="37">
        <v>44</v>
      </c>
      <c r="D4" s="37">
        <v>580</v>
      </c>
      <c r="E4" s="37">
        <v>455000000</v>
      </c>
      <c r="F4" s="37">
        <f t="shared" si="0"/>
        <v>784482.75862068962</v>
      </c>
      <c r="H4" s="38">
        <v>25</v>
      </c>
      <c r="I4" s="39" cm="1">
        <f t="array" ref="I4">_xlfn.IFNA(INDEX($D$2:$D$203,MATCH(1,($H4=$C$2:$C$203)*(I$3=$B$2:$B$203)*(I$2=$A$2:$A$203),0)),0)</f>
        <v>0</v>
      </c>
      <c r="J4" s="39" cm="1">
        <f t="array" ref="J4">_xlfn.IFNA(INDEX($D$2:$D$203,MATCH(1,($H4=$C$2:$C$203)*(J$3=$B$2:$B$203)*(J$2=$A$2:$A$203),0)),0)</f>
        <v>0</v>
      </c>
      <c r="K4" s="39" cm="1">
        <f t="array" ref="K4">_xlfn.IFNA(INDEX($D$2:$D$203,MATCH(1,($H4=$C$2:$C$203)*(K$3=$B$2:$B$203)*(K$2=$A$2:$A$203),0)),0)</f>
        <v>0</v>
      </c>
      <c r="L4" s="39" cm="1">
        <f t="array" ref="L4">_xlfn.IFNA(INDEX($D$2:$D$203,MATCH(1,($H4=$C$2:$C$203)*(L$3=$B$2:$B$203)*(L$2=$A$2:$A$203),0)),0)</f>
        <v>0</v>
      </c>
      <c r="M4" s="39">
        <f t="shared" ref="M4:M74" si="1">H4</f>
        <v>25</v>
      </c>
      <c r="N4" s="39" cm="1">
        <f t="array" ref="N4">_xlfn.IFNA(INDEX($F$2:$F$203,MATCH(1,($H4=$C$2:$C$203)*(N$3=$B$2:$B$203)*(N$2=$A$2:$A$203),0)),0)</f>
        <v>0</v>
      </c>
      <c r="O4" s="39" cm="1">
        <f t="array" ref="O4">_xlfn.IFNA(INDEX($F$2:$F$203,MATCH(1,($H4=$C$2:$C$203)*(O$3=$B$2:$B$203)*(O$2=$A$2:$A$203),0)),0)</f>
        <v>0</v>
      </c>
      <c r="P4" s="39" cm="1">
        <f t="array" ref="P4">_xlfn.IFNA(INDEX($F$2:$F$203,MATCH(1,($H4=$C$2:$C$203)*(P$3=$B$2:$B$203)*(P$2=$A$2:$A$203),0)),0)</f>
        <v>0</v>
      </c>
      <c r="Q4" s="39" cm="1">
        <f t="array" ref="Q4">_xlfn.IFNA(INDEX($F$2:$F$203,MATCH(1,($H4=$C$2:$C$203)*(Q$3=$B$2:$B$203)*(Q$2=$A$2:$A$203),0)),0)</f>
        <v>0</v>
      </c>
    </row>
    <row r="5" spans="1:17" ht="15.75" customHeight="1">
      <c r="A5" s="37" t="s">
        <v>10</v>
      </c>
      <c r="B5" s="37" t="s">
        <v>35</v>
      </c>
      <c r="C5" s="37">
        <v>57</v>
      </c>
      <c r="D5" s="37">
        <v>559</v>
      </c>
      <c r="E5" s="37">
        <v>460000000</v>
      </c>
      <c r="F5" s="37">
        <f t="shared" si="0"/>
        <v>822898.03220035776</v>
      </c>
      <c r="H5" s="38">
        <v>26</v>
      </c>
      <c r="I5" s="39" cm="1">
        <f t="array" ref="I5">_xlfn.IFNA(INDEX($D$2:$D$203,MATCH(1,($H5=$C$2:$C$203)*(I$3=$B$2:$B$203)*(I$2=$A$2:$A$203),0)),0)</f>
        <v>0</v>
      </c>
      <c r="J5" s="39" cm="1">
        <f t="array" ref="J5">_xlfn.IFNA(INDEX($D$2:$D$203,MATCH(1,($H5=$C$2:$C$203)*(J$3=$B$2:$B$203)*(J$2=$A$2:$A$203),0)),0)</f>
        <v>0</v>
      </c>
      <c r="K5" s="39" cm="1">
        <f t="array" ref="K5">_xlfn.IFNA(INDEX($D$2:$D$203,MATCH(1,($H5=$C$2:$C$203)*(K$3=$B$2:$B$203)*(K$2=$A$2:$A$203),0)),0)</f>
        <v>412</v>
      </c>
      <c r="L5" s="39" cm="1">
        <f t="array" ref="L5">_xlfn.IFNA(INDEX($D$2:$D$203,MATCH(1,($H5=$C$2:$C$203)*(L$3=$B$2:$B$203)*(L$2=$A$2:$A$203),0)),0)</f>
        <v>467</v>
      </c>
      <c r="M5" s="39">
        <f t="shared" si="1"/>
        <v>26</v>
      </c>
      <c r="N5" s="39" cm="1">
        <f t="array" ref="N5">_xlfn.IFNA(INDEX($F$2:$F$203,MATCH(1,($H5=$C$2:$C$203)*(N$3=$B$2:$B$203)*(N$2=$A$2:$A$203),0)),0)</f>
        <v>0</v>
      </c>
      <c r="O5" s="39" cm="1">
        <f t="array" ref="O5">_xlfn.IFNA(INDEX($F$2:$F$203,MATCH(1,($H5=$C$2:$C$203)*(O$3=$B$2:$B$203)*(O$2=$A$2:$A$203),0)),0)</f>
        <v>0</v>
      </c>
      <c r="P5" s="39" cm="1">
        <f t="array" ref="P5">_xlfn.IFNA(INDEX($F$2:$F$203,MATCH(1,($H5=$C$2:$C$203)*(P$3=$B$2:$B$203)*(P$2=$A$2:$A$203),0)),0)</f>
        <v>555097.08737864078</v>
      </c>
      <c r="Q5" s="39" cm="1">
        <f t="array" ref="Q5">_xlfn.IFNA(INDEX($F$2:$F$203,MATCH(1,($H5=$C$2:$C$203)*(Q$3=$B$2:$B$203)*(Q$2=$A$2:$A$203),0)),0)</f>
        <v>459850.10706638114</v>
      </c>
    </row>
    <row r="6" spans="1:17" ht="15.75" customHeight="1">
      <c r="A6" s="37" t="s">
        <v>10</v>
      </c>
      <c r="B6" s="37" t="s">
        <v>36</v>
      </c>
      <c r="C6" s="37">
        <v>63</v>
      </c>
      <c r="D6" s="37">
        <v>482</v>
      </c>
      <c r="E6" s="37">
        <v>379000000</v>
      </c>
      <c r="F6" s="37">
        <f t="shared" si="0"/>
        <v>786307.05394190876</v>
      </c>
      <c r="H6" s="38">
        <f>MIN(C2:C203)</f>
        <v>26</v>
      </c>
      <c r="I6" s="39" cm="1">
        <f t="array" ref="I6">_xlfn.IFNA(INDEX($D$2:$D$203,MATCH(1,($H6=$C$2:$C$203)*(I$3=$B$2:$B$203)*(I$2=$A$2:$A$203),0)),0)</f>
        <v>0</v>
      </c>
      <c r="J6" s="39" cm="1">
        <f t="array" ref="J6">_xlfn.IFNA(INDEX($D$2:$D$203,MATCH(1,($H6=$C$2:$C$203)*(J$3=$B$2:$B$203)*(J$2=$A$2:$A$203),0)),0)</f>
        <v>0</v>
      </c>
      <c r="K6" s="39" cm="1">
        <f t="array" ref="K6">_xlfn.IFNA(INDEX($D$2:$D$203,MATCH(1,($H6=$C$2:$C$203)*(K$3=$B$2:$B$203)*(K$2=$A$2:$A$203),0)),0)</f>
        <v>412</v>
      </c>
      <c r="L6" s="39" cm="1">
        <f t="array" ref="L6">_xlfn.IFNA(INDEX($D$2:$D$203,MATCH(1,($H6=$C$2:$C$203)*(L$3=$B$2:$B$203)*(L$2=$A$2:$A$203),0)),0)</f>
        <v>467</v>
      </c>
      <c r="M6" s="39">
        <f t="shared" si="1"/>
        <v>26</v>
      </c>
      <c r="N6" s="39" cm="1">
        <f t="array" ref="N6">_xlfn.IFNA(INDEX($F$2:$F$203,MATCH(1,($H6=$C$2:$C$203)*(N$3=$B$2:$B$203)*(N$2=$A$2:$A$203),0)),0)</f>
        <v>0</v>
      </c>
      <c r="O6" s="39" cm="1">
        <f t="array" ref="O6">_xlfn.IFNA(INDEX($F$2:$F$203,MATCH(1,($H6=$C$2:$C$203)*(O$3=$B$2:$B$203)*(O$2=$A$2:$A$203),0)),0)</f>
        <v>0</v>
      </c>
      <c r="P6" s="39" cm="1">
        <f t="array" ref="P6">_xlfn.IFNA(INDEX($F$2:$F$203,MATCH(1,($H6=$C$2:$C$203)*(P$3=$B$2:$B$203)*(P$2=$A$2:$A$203),0)),0)</f>
        <v>555097.08737864078</v>
      </c>
      <c r="Q6" s="39" cm="1">
        <f t="array" ref="Q6">_xlfn.IFNA(INDEX($F$2:$F$203,MATCH(1,($H6=$C$2:$C$203)*(Q$3=$B$2:$B$203)*(Q$2=$A$2:$A$203),0)),0)</f>
        <v>459850.10706638114</v>
      </c>
    </row>
    <row r="7" spans="1:17" ht="15.75" customHeight="1">
      <c r="A7" s="37" t="s">
        <v>10</v>
      </c>
      <c r="B7" s="37" t="s">
        <v>36</v>
      </c>
      <c r="C7" s="37">
        <v>45</v>
      </c>
      <c r="D7" s="37">
        <v>450</v>
      </c>
      <c r="E7" s="37">
        <v>328000000</v>
      </c>
      <c r="F7" s="37">
        <f t="shared" si="0"/>
        <v>728888.88888888888</v>
      </c>
      <c r="H7" s="38">
        <f t="shared" ref="H7:H74" si="2">H6+1</f>
        <v>27</v>
      </c>
      <c r="I7" s="39" cm="1">
        <f t="array" ref="I7">_xlfn.IFNA(INDEX($D$2:$D$203,MATCH(1,($H7=$C$2:$C$203)*(I$3=$B$2:$B$203)*(I$2=$A$2:$A$203),0)),0)</f>
        <v>0</v>
      </c>
      <c r="J7" s="39" cm="1">
        <f t="array" ref="J7">_xlfn.IFNA(INDEX($D$2:$D$203,MATCH(1,($H7=$C$2:$C$203)*(J$3=$B$2:$B$203)*(J$2=$A$2:$A$203),0)),0)</f>
        <v>0</v>
      </c>
      <c r="K7" s="39" cm="1">
        <f t="array" ref="K7">_xlfn.IFNA(INDEX($D$2:$D$203,MATCH(1,($H7=$C$2:$C$203)*(K$3=$B$2:$B$203)*(K$2=$A$2:$A$203),0)),0)</f>
        <v>441</v>
      </c>
      <c r="L7" s="39" cm="1">
        <f t="array" ref="L7">_xlfn.IFNA(INDEX($D$2:$D$203,MATCH(1,($H7=$C$2:$C$203)*(L$3=$B$2:$B$203)*(L$2=$A$2:$A$203),0)),0)</f>
        <v>458</v>
      </c>
      <c r="M7" s="39">
        <f t="shared" si="1"/>
        <v>27</v>
      </c>
      <c r="N7" s="39" cm="1">
        <f t="array" ref="N7">_xlfn.IFNA(INDEX($F$2:$F$203,MATCH(1,($H7=$C$2:$C$203)*(N$3=$B$2:$B$203)*(N$2=$A$2:$A$203),0)),0)</f>
        <v>0</v>
      </c>
      <c r="O7" s="39" cm="1">
        <f t="array" ref="O7">_xlfn.IFNA(INDEX($F$2:$F$203,MATCH(1,($H7=$C$2:$C$203)*(O$3=$B$2:$B$203)*(O$2=$A$2:$A$203),0)),0)</f>
        <v>0</v>
      </c>
      <c r="P7" s="39" cm="1">
        <f t="array" ref="P7">_xlfn.IFNA(INDEX($F$2:$F$203,MATCH(1,($H7=$C$2:$C$203)*(P$3=$B$2:$B$203)*(P$2=$A$2:$A$203),0)),0)</f>
        <v>557369.6145124716</v>
      </c>
      <c r="Q7" s="39" cm="1">
        <f t="array" ref="Q7">_xlfn.IFNA(INDEX($F$2:$F$203,MATCH(1,($H7=$C$2:$C$203)*(Q$3=$B$2:$B$203)*(Q$2=$A$2:$A$203),0)),0)</f>
        <v>518231.44104803493</v>
      </c>
    </row>
    <row r="8" spans="1:17" ht="15.75" customHeight="1">
      <c r="A8" s="37" t="s">
        <v>10</v>
      </c>
      <c r="B8" s="37" t="s">
        <v>36</v>
      </c>
      <c r="C8" s="37">
        <v>50</v>
      </c>
      <c r="D8" s="37">
        <v>479</v>
      </c>
      <c r="E8" s="37">
        <v>362000000</v>
      </c>
      <c r="F8" s="37">
        <f t="shared" si="0"/>
        <v>755741.12734864303</v>
      </c>
      <c r="H8" s="38">
        <f t="shared" si="2"/>
        <v>28</v>
      </c>
      <c r="I8" s="39" cm="1">
        <f t="array" ref="I8">_xlfn.IFNA(INDEX($D$2:$D$203,MATCH(1,($H8=$C$2:$C$203)*(I$3=$B$2:$B$203)*(I$2=$A$2:$A$203),0)),0)</f>
        <v>0</v>
      </c>
      <c r="J8" s="39" cm="1">
        <f t="array" ref="J8">_xlfn.IFNA(INDEX($D$2:$D$203,MATCH(1,($H8=$C$2:$C$203)*(J$3=$B$2:$B$203)*(J$2=$A$2:$A$203),0)),0)</f>
        <v>0</v>
      </c>
      <c r="K8" s="39" cm="1">
        <f t="array" ref="K8">_xlfn.IFNA(INDEX($D$2:$D$203,MATCH(1,($H8=$C$2:$C$203)*(K$3=$B$2:$B$203)*(K$2=$A$2:$A$203),0)),0)</f>
        <v>415</v>
      </c>
      <c r="L8" s="39" cm="1">
        <f t="array" ref="L8">_xlfn.IFNA(INDEX($D$2:$D$203,MATCH(1,($H8=$C$2:$C$203)*(L$3=$B$2:$B$203)*(L$2=$A$2:$A$203),0)),0)</f>
        <v>520</v>
      </c>
      <c r="M8" s="39">
        <f t="shared" si="1"/>
        <v>28</v>
      </c>
      <c r="N8" s="39" cm="1">
        <f t="array" ref="N8">_xlfn.IFNA(INDEX($F$2:$F$203,MATCH(1,($H8=$C$2:$C$203)*(N$3=$B$2:$B$203)*(N$2=$A$2:$A$203),0)),0)</f>
        <v>0</v>
      </c>
      <c r="O8" s="39" cm="1">
        <f t="array" ref="O8">_xlfn.IFNA(INDEX($F$2:$F$203,MATCH(1,($H8=$C$2:$C$203)*(O$3=$B$2:$B$203)*(O$2=$A$2:$A$203),0)),0)</f>
        <v>0</v>
      </c>
      <c r="P8" s="39" cm="1">
        <f t="array" ref="P8">_xlfn.IFNA(INDEX($F$2:$F$203,MATCH(1,($H8=$C$2:$C$203)*(P$3=$B$2:$B$203)*(P$2=$A$2:$A$203),0)),0)</f>
        <v>548674.69879518077</v>
      </c>
      <c r="Q8" s="39" cm="1">
        <f t="array" ref="Q8">_xlfn.IFNA(INDEX($F$2:$F$203,MATCH(1,($H8=$C$2:$C$203)*(Q$3=$B$2:$B$203)*(Q$2=$A$2:$A$203),0)),0)</f>
        <v>522211.53846153844</v>
      </c>
    </row>
    <row r="9" spans="1:17" ht="15.75" customHeight="1">
      <c r="A9" s="37" t="s">
        <v>10</v>
      </c>
      <c r="B9" s="37" t="s">
        <v>36</v>
      </c>
      <c r="C9" s="37">
        <v>41</v>
      </c>
      <c r="D9" s="37">
        <v>422</v>
      </c>
      <c r="E9" s="37">
        <v>275000000</v>
      </c>
      <c r="F9" s="37">
        <f t="shared" si="0"/>
        <v>651658.76777251181</v>
      </c>
      <c r="H9" s="38">
        <f t="shared" si="2"/>
        <v>29</v>
      </c>
      <c r="I9" s="39" cm="1">
        <f t="array" ref="I9">_xlfn.IFNA(INDEX($D$2:$D$203,MATCH(1,($H9=$C$2:$C$203)*(I$3=$B$2:$B$203)*(I$2=$A$2:$A$203),0)),0)</f>
        <v>0</v>
      </c>
      <c r="J9" s="39" cm="1">
        <f t="array" ref="J9">_xlfn.IFNA(INDEX($D$2:$D$203,MATCH(1,($H9=$C$2:$C$203)*(J$3=$B$2:$B$203)*(J$2=$A$2:$A$203),0)),0)</f>
        <v>0</v>
      </c>
      <c r="K9" s="39" cm="1">
        <f t="array" ref="K9">_xlfn.IFNA(INDEX($D$2:$D$203,MATCH(1,($H9=$C$2:$C$203)*(K$3=$B$2:$B$203)*(K$2=$A$2:$A$203),0)),0)</f>
        <v>86</v>
      </c>
      <c r="L9" s="39" cm="1">
        <f t="array" ref="L9">_xlfn.IFNA(INDEX($D$2:$D$203,MATCH(1,($H9=$C$2:$C$203)*(L$3=$B$2:$B$203)*(L$2=$A$2:$A$203),0)),0)</f>
        <v>507</v>
      </c>
      <c r="M9" s="39">
        <f t="shared" si="1"/>
        <v>29</v>
      </c>
      <c r="N9" s="39" cm="1">
        <f t="array" ref="N9">_xlfn.IFNA(INDEX($F$2:$F$203,MATCH(1,($H9=$C$2:$C$203)*(N$3=$B$2:$B$203)*(N$2=$A$2:$A$203),0)),0)</f>
        <v>0</v>
      </c>
      <c r="O9" s="39" cm="1">
        <f t="array" ref="O9">_xlfn.IFNA(INDEX($F$2:$F$203,MATCH(1,($H9=$C$2:$C$203)*(O$3=$B$2:$B$203)*(O$2=$A$2:$A$203),0)),0)</f>
        <v>0</v>
      </c>
      <c r="P9" s="39" cm="1">
        <f t="array" ref="P9">_xlfn.IFNA(INDEX($F$2:$F$203,MATCH(1,($H9=$C$2:$C$203)*(P$3=$B$2:$B$203)*(P$2=$A$2:$A$203),0)),0)</f>
        <v>409883.72093023255</v>
      </c>
      <c r="Q9" s="39" cm="1">
        <f t="array" ref="Q9">_xlfn.IFNA(INDEX($F$2:$F$203,MATCH(1,($H9=$C$2:$C$203)*(Q$3=$B$2:$B$203)*(Q$2=$A$2:$A$203),0)),0)</f>
        <v>513905.32544378698</v>
      </c>
    </row>
    <row r="10" spans="1:17" ht="15.75" customHeight="1">
      <c r="A10" s="37" t="s">
        <v>10</v>
      </c>
      <c r="B10" s="37" t="s">
        <v>36</v>
      </c>
      <c r="C10" s="37">
        <v>43</v>
      </c>
      <c r="D10" s="37">
        <v>494</v>
      </c>
      <c r="E10" s="37">
        <v>383000000</v>
      </c>
      <c r="F10" s="37">
        <f t="shared" si="0"/>
        <v>775303.64372469636</v>
      </c>
      <c r="H10" s="38">
        <f t="shared" si="2"/>
        <v>30</v>
      </c>
      <c r="I10" s="39" cm="1">
        <f t="array" ref="I10">_xlfn.IFNA(INDEX($D$2:$D$203,MATCH(1,($H10=$C$2:$C$203)*(I$3=$B$2:$B$203)*(I$2=$A$2:$A$203),0)),0)</f>
        <v>0</v>
      </c>
      <c r="J10" s="39" cm="1">
        <f t="array" ref="J10">_xlfn.IFNA(INDEX($D$2:$D$203,MATCH(1,($H10=$C$2:$C$203)*(J$3=$B$2:$B$203)*(J$2=$A$2:$A$203),0)),0)</f>
        <v>0</v>
      </c>
      <c r="K10" s="39" cm="1">
        <f t="array" ref="K10">_xlfn.IFNA(INDEX($D$2:$D$203,MATCH(1,($H10=$C$2:$C$203)*(K$3=$B$2:$B$203)*(K$2=$A$2:$A$203),0)),0)</f>
        <v>464</v>
      </c>
      <c r="L10" s="39" cm="1">
        <f t="array" ref="L10">_xlfn.IFNA(INDEX($D$2:$D$203,MATCH(1,($H10=$C$2:$C$203)*(L$3=$B$2:$B$203)*(L$2=$A$2:$A$203),0)),0)</f>
        <v>518</v>
      </c>
      <c r="M10" s="39">
        <f t="shared" si="1"/>
        <v>30</v>
      </c>
      <c r="N10" s="39" cm="1">
        <f t="array" ref="N10">_xlfn.IFNA(INDEX($F$2:$F$203,MATCH(1,($H10=$C$2:$C$203)*(N$3=$B$2:$B$203)*(N$2=$A$2:$A$203),0)),0)</f>
        <v>0</v>
      </c>
      <c r="O10" s="39" cm="1">
        <f t="array" ref="O10">_xlfn.IFNA(INDEX($F$2:$F$203,MATCH(1,($H10=$C$2:$C$203)*(O$3=$B$2:$B$203)*(O$2=$A$2:$A$203),0)),0)</f>
        <v>0</v>
      </c>
      <c r="P10" s="39" cm="1">
        <f t="array" ref="P10">_xlfn.IFNA(INDEX($F$2:$F$203,MATCH(1,($H10=$C$2:$C$203)*(P$3=$B$2:$B$203)*(P$2=$A$2:$A$203),0)),0)</f>
        <v>609698.27586206899</v>
      </c>
      <c r="Q10" s="39" cm="1">
        <f t="array" ref="Q10">_xlfn.IFNA(INDEX($F$2:$F$203,MATCH(1,($H10=$C$2:$C$203)*(Q$3=$B$2:$B$203)*(Q$2=$A$2:$A$203),0)),0)</f>
        <v>534652.5096525097</v>
      </c>
    </row>
    <row r="11" spans="1:17" ht="15.75" customHeight="1">
      <c r="A11" s="37" t="s">
        <v>10</v>
      </c>
      <c r="B11" s="37" t="s">
        <v>36</v>
      </c>
      <c r="C11" s="37">
        <v>46</v>
      </c>
      <c r="D11" s="37">
        <v>487</v>
      </c>
      <c r="E11" s="37">
        <v>352000000</v>
      </c>
      <c r="F11" s="37">
        <f t="shared" si="0"/>
        <v>722792.60780287476</v>
      </c>
      <c r="H11" s="38">
        <f t="shared" si="2"/>
        <v>31</v>
      </c>
      <c r="I11" s="39" cm="1">
        <f t="array" ref="I11">_xlfn.IFNA(INDEX($D$2:$D$203,MATCH(1,($H11=$C$2:$C$203)*(I$3=$B$2:$B$203)*(I$2=$A$2:$A$203),0)),0)</f>
        <v>0</v>
      </c>
      <c r="J11" s="39" cm="1">
        <f t="array" ref="J11">_xlfn.IFNA(INDEX($D$2:$D$203,MATCH(1,($H11=$C$2:$C$203)*(J$3=$B$2:$B$203)*(J$2=$A$2:$A$203),0)),0)</f>
        <v>0</v>
      </c>
      <c r="K11" s="39" cm="1">
        <f t="array" ref="K11">_xlfn.IFNA(INDEX($D$2:$D$203,MATCH(1,($H11=$C$2:$C$203)*(K$3=$B$2:$B$203)*(K$2=$A$2:$A$203),0)),0)</f>
        <v>443</v>
      </c>
      <c r="L11" s="39" cm="1">
        <f t="array" ref="L11">_xlfn.IFNA(INDEX($D$2:$D$203,MATCH(1,($H11=$C$2:$C$203)*(L$3=$B$2:$B$203)*(L$2=$A$2:$A$203),0)),0)</f>
        <v>514</v>
      </c>
      <c r="M11" s="39">
        <f t="shared" si="1"/>
        <v>31</v>
      </c>
      <c r="N11" s="39" cm="1">
        <f t="array" ref="N11">_xlfn.IFNA(INDEX($F$2:$F$203,MATCH(1,($H11=$C$2:$C$203)*(N$3=$B$2:$B$203)*(N$2=$A$2:$A$203),0)),0)</f>
        <v>0</v>
      </c>
      <c r="O11" s="39" cm="1">
        <f t="array" ref="O11">_xlfn.IFNA(INDEX($F$2:$F$203,MATCH(1,($H11=$C$2:$C$203)*(O$3=$B$2:$B$203)*(O$2=$A$2:$A$203),0)),0)</f>
        <v>0</v>
      </c>
      <c r="P11" s="39" cm="1">
        <f t="array" ref="P11">_xlfn.IFNA(INDEX($F$2:$F$203,MATCH(1,($H11=$C$2:$C$203)*(P$3=$B$2:$B$203)*(P$2=$A$2:$A$203),0)),0)</f>
        <v>657110.60948081268</v>
      </c>
      <c r="Q11" s="39" cm="1">
        <f t="array" ref="Q11">_xlfn.IFNA(INDEX($F$2:$F$203,MATCH(1,($H11=$C$2:$C$203)*(Q$3=$B$2:$B$203)*(Q$2=$A$2:$A$203),0)),0)</f>
        <v>561089.49416342413</v>
      </c>
    </row>
    <row r="12" spans="1:17" ht="15.75" customHeight="1">
      <c r="A12" s="37" t="s">
        <v>10</v>
      </c>
      <c r="B12" s="37" t="s">
        <v>36</v>
      </c>
      <c r="C12" s="37">
        <v>64</v>
      </c>
      <c r="D12" s="37">
        <v>512</v>
      </c>
      <c r="E12" s="37">
        <v>416000000</v>
      </c>
      <c r="F12" s="37">
        <f t="shared" si="0"/>
        <v>812500</v>
      </c>
      <c r="H12" s="38">
        <f t="shared" si="2"/>
        <v>32</v>
      </c>
      <c r="I12" s="39" cm="1">
        <f t="array" ref="I12">_xlfn.IFNA(INDEX($D$2:$D$203,MATCH(1,($H12=$C$2:$C$203)*(I$3=$B$2:$B$203)*(I$2=$A$2:$A$203),0)),0)</f>
        <v>0</v>
      </c>
      <c r="J12" s="39" cm="1">
        <f t="array" ref="J12">_xlfn.IFNA(INDEX($D$2:$D$203,MATCH(1,($H12=$C$2:$C$203)*(J$3=$B$2:$B$203)*(J$2=$A$2:$A$203),0)),0)</f>
        <v>0</v>
      </c>
      <c r="K12" s="39" cm="1">
        <f t="array" ref="K12">_xlfn.IFNA(INDEX($D$2:$D$203,MATCH(1,($H12=$C$2:$C$203)*(K$3=$B$2:$B$203)*(K$2=$A$2:$A$203),0)),0)</f>
        <v>419</v>
      </c>
      <c r="L12" s="39" cm="1">
        <f t="array" ref="L12">_xlfn.IFNA(INDEX($D$2:$D$203,MATCH(1,($H12=$C$2:$C$203)*(L$3=$B$2:$B$203)*(L$2=$A$2:$A$203),0)),0)</f>
        <v>510</v>
      </c>
      <c r="M12" s="39">
        <f t="shared" si="1"/>
        <v>32</v>
      </c>
      <c r="N12" s="39" cm="1">
        <f t="array" ref="N12">_xlfn.IFNA(INDEX($F$2:$F$203,MATCH(1,($H12=$C$2:$C$203)*(N$3=$B$2:$B$203)*(N$2=$A$2:$A$203),0)),0)</f>
        <v>0</v>
      </c>
      <c r="O12" s="39" cm="1">
        <f t="array" ref="O12">_xlfn.IFNA(INDEX($F$2:$F$203,MATCH(1,($H12=$C$2:$C$203)*(O$3=$B$2:$B$203)*(O$2=$A$2:$A$203),0)),0)</f>
        <v>0</v>
      </c>
      <c r="P12" s="39" cm="1">
        <f t="array" ref="P12">_xlfn.IFNA(INDEX($F$2:$F$203,MATCH(1,($H12=$C$2:$C$203)*(P$3=$B$2:$B$203)*(P$2=$A$2:$A$203),0)),0)</f>
        <v>565513.12649164675</v>
      </c>
      <c r="Q12" s="39" cm="1">
        <f t="array" ref="Q12">_xlfn.IFNA(INDEX($F$2:$F$203,MATCH(1,($H12=$C$2:$C$203)*(Q$3=$B$2:$B$203)*(Q$2=$A$2:$A$203),0)),0)</f>
        <v>536176.4705882353</v>
      </c>
    </row>
    <row r="13" spans="1:17" ht="15.75" customHeight="1">
      <c r="A13" s="37" t="s">
        <v>10</v>
      </c>
      <c r="B13" s="37" t="s">
        <v>36</v>
      </c>
      <c r="C13" s="37">
        <v>61</v>
      </c>
      <c r="D13" s="37">
        <v>503</v>
      </c>
      <c r="E13" s="37">
        <v>395000000</v>
      </c>
      <c r="F13" s="37">
        <f t="shared" si="0"/>
        <v>785288.27037773363</v>
      </c>
      <c r="H13" s="38">
        <f t="shared" si="2"/>
        <v>33</v>
      </c>
      <c r="I13" s="39" cm="1">
        <f t="array" ref="I13">_xlfn.IFNA(INDEX($D$2:$D$203,MATCH(1,($H13=$C$2:$C$203)*(I$3=$B$2:$B$203)*(I$2=$A$2:$A$203),0)),0)</f>
        <v>0</v>
      </c>
      <c r="J13" s="39" cm="1">
        <f t="array" ref="J13">_xlfn.IFNA(INDEX($D$2:$D$203,MATCH(1,($H13=$C$2:$C$203)*(J$3=$B$2:$B$203)*(J$2=$A$2:$A$203),0)),0)</f>
        <v>0</v>
      </c>
      <c r="K13" s="39" cm="1">
        <f t="array" ref="K13">_xlfn.IFNA(INDEX($D$2:$D$203,MATCH(1,($H13=$C$2:$C$203)*(K$3=$B$2:$B$203)*(K$2=$A$2:$A$203),0)),0)</f>
        <v>489</v>
      </c>
      <c r="L13" s="39" cm="1">
        <f t="array" ref="L13">_xlfn.IFNA(INDEX($D$2:$D$203,MATCH(1,($H13=$C$2:$C$203)*(L$3=$B$2:$B$203)*(L$2=$A$2:$A$203),0)),0)</f>
        <v>482</v>
      </c>
      <c r="M13" s="39">
        <f t="shared" si="1"/>
        <v>33</v>
      </c>
      <c r="N13" s="39" cm="1">
        <f t="array" ref="N13">_xlfn.IFNA(INDEX($F$2:$F$203,MATCH(1,($H13=$C$2:$C$203)*(N$3=$B$2:$B$203)*(N$2=$A$2:$A$203),0)),0)</f>
        <v>0</v>
      </c>
      <c r="O13" s="39" cm="1">
        <f t="array" ref="O13">_xlfn.IFNA(INDEX($F$2:$F$203,MATCH(1,($H13=$C$2:$C$203)*(O$3=$B$2:$B$203)*(O$2=$A$2:$A$203),0)),0)</f>
        <v>0</v>
      </c>
      <c r="P13" s="39" cm="1">
        <f t="array" ref="P13">_xlfn.IFNA(INDEX($F$2:$F$203,MATCH(1,($H13=$C$2:$C$203)*(P$3=$B$2:$B$203)*(P$2=$A$2:$A$203),0)),0)</f>
        <v>567177.91411042947</v>
      </c>
      <c r="Q13" s="39" cm="1">
        <f t="array" ref="Q13">_xlfn.IFNA(INDEX($F$2:$F$203,MATCH(1,($H13=$C$2:$C$203)*(Q$3=$B$2:$B$203)*(Q$2=$A$2:$A$203),0)),0)</f>
        <v>579771.7842323652</v>
      </c>
    </row>
    <row r="14" spans="1:17" ht="15.75" customHeight="1">
      <c r="A14" s="37" t="s">
        <v>10</v>
      </c>
      <c r="B14" s="37" t="s">
        <v>35</v>
      </c>
      <c r="C14" s="37">
        <v>38</v>
      </c>
      <c r="D14" s="37">
        <v>544</v>
      </c>
      <c r="E14" s="37">
        <v>416000000</v>
      </c>
      <c r="F14" s="37">
        <f t="shared" si="0"/>
        <v>764705.8823529412</v>
      </c>
      <c r="H14" s="38">
        <f t="shared" si="2"/>
        <v>34</v>
      </c>
      <c r="I14" s="39" cm="1">
        <f t="array" ref="I14">_xlfn.IFNA(INDEX($D$2:$D$203,MATCH(1,($H14=$C$2:$C$203)*(I$3=$B$2:$B$203)*(I$2=$A$2:$A$203),0)),0)</f>
        <v>0</v>
      </c>
      <c r="J14" s="39" cm="1">
        <f t="array" ref="J14">_xlfn.IFNA(INDEX($D$2:$D$203,MATCH(1,($H14=$C$2:$C$203)*(J$3=$B$2:$B$203)*(J$2=$A$2:$A$203),0)),0)</f>
        <v>0</v>
      </c>
      <c r="K14" s="39" cm="1">
        <f t="array" ref="K14">_xlfn.IFNA(INDEX($D$2:$D$203,MATCH(1,($H14=$C$2:$C$203)*(K$3=$B$2:$B$203)*(K$2=$A$2:$A$203),0)),0)</f>
        <v>455</v>
      </c>
      <c r="L14" s="39" cm="1">
        <f t="array" ref="L14">_xlfn.IFNA(INDEX($D$2:$D$203,MATCH(1,($H14=$C$2:$C$203)*(L$3=$B$2:$B$203)*(L$2=$A$2:$A$203),0)),0)</f>
        <v>490</v>
      </c>
      <c r="M14" s="39">
        <f t="shared" si="1"/>
        <v>34</v>
      </c>
      <c r="N14" s="39" cm="1">
        <f t="array" ref="N14">_xlfn.IFNA(INDEX($F$2:$F$203,MATCH(1,($H14=$C$2:$C$203)*(N$3=$B$2:$B$203)*(N$2=$A$2:$A$203),0)),0)</f>
        <v>0</v>
      </c>
      <c r="O14" s="39" cm="1">
        <f t="array" ref="O14">_xlfn.IFNA(INDEX($F$2:$F$203,MATCH(1,($H14=$C$2:$C$203)*(O$3=$B$2:$B$203)*(O$2=$A$2:$A$203),0)),0)</f>
        <v>0</v>
      </c>
      <c r="P14" s="39" cm="1">
        <f t="array" ref="P14">_xlfn.IFNA(INDEX($F$2:$F$203,MATCH(1,($H14=$C$2:$C$203)*(P$3=$B$2:$B$203)*(P$2=$A$2:$A$203),0)),0)</f>
        <v>590659.34065934061</v>
      </c>
      <c r="Q14" s="39" cm="1">
        <f t="array" ref="Q14">_xlfn.IFNA(INDEX($F$2:$F$203,MATCH(1,($H14=$C$2:$C$203)*(Q$3=$B$2:$B$203)*(Q$2=$A$2:$A$203),0)),0)</f>
        <v>594897.95918367349</v>
      </c>
    </row>
    <row r="15" spans="1:17" ht="15.75" customHeight="1">
      <c r="A15" s="37" t="s">
        <v>10</v>
      </c>
      <c r="B15" s="37" t="s">
        <v>35</v>
      </c>
      <c r="C15" s="37">
        <v>53</v>
      </c>
      <c r="D15" s="37">
        <v>573</v>
      </c>
      <c r="E15" s="37">
        <v>425000000</v>
      </c>
      <c r="F15" s="37">
        <f t="shared" si="0"/>
        <v>741710.29668411869</v>
      </c>
      <c r="H15" s="38">
        <f t="shared" si="2"/>
        <v>35</v>
      </c>
      <c r="I15" s="39" cm="1">
        <f t="array" ref="I15">_xlfn.IFNA(INDEX($D$2:$D$203,MATCH(1,($H15=$C$2:$C$203)*(I$3=$B$2:$B$203)*(I$2=$A$2:$A$203),0)),0)</f>
        <v>566</v>
      </c>
      <c r="J15" s="39" cm="1">
        <f t="array" ref="J15">_xlfn.IFNA(INDEX($D$2:$D$203,MATCH(1,($H15=$C$2:$C$203)*(J$3=$B$2:$B$203)*(J$2=$A$2:$A$203),0)),0)</f>
        <v>449</v>
      </c>
      <c r="K15" s="39" cm="1">
        <f t="array" ref="K15">_xlfn.IFNA(INDEX($D$2:$D$203,MATCH(1,($H15=$C$2:$C$203)*(K$3=$B$2:$B$203)*(K$2=$A$2:$A$203),0)),0)</f>
        <v>457</v>
      </c>
      <c r="L15" s="39" cm="1">
        <f t="array" ref="L15">_xlfn.IFNA(INDEX($D$2:$D$203,MATCH(1,($H15=$C$2:$C$203)*(L$3=$B$2:$B$203)*(L$2=$A$2:$A$203),0)),0)</f>
        <v>482</v>
      </c>
      <c r="M15" s="39">
        <f t="shared" si="1"/>
        <v>35</v>
      </c>
      <c r="N15" s="39" cm="1">
        <f t="array" ref="N15">_xlfn.IFNA(INDEX($F$2:$F$203,MATCH(1,($H15=$C$2:$C$203)*(N$3=$B$2:$B$203)*(N$2=$A$2:$A$203),0)),0)</f>
        <v>768551.23674911656</v>
      </c>
      <c r="O15" s="39" cm="1">
        <f t="array" ref="O15">_xlfn.IFNA(INDEX($F$2:$F$203,MATCH(1,($H15=$C$2:$C$203)*(O$3=$B$2:$B$203)*(O$2=$A$2:$A$203),0)),0)</f>
        <v>726057.90645879728</v>
      </c>
      <c r="P15" s="39" cm="1">
        <f t="array" ref="P15">_xlfn.IFNA(INDEX($F$2:$F$203,MATCH(1,($H15=$C$2:$C$203)*(P$3=$B$2:$B$203)*(P$2=$A$2:$A$203),0)),0)</f>
        <v>668927.78993435449</v>
      </c>
      <c r="Q15" s="39" cm="1">
        <f t="array" ref="Q15">_xlfn.IFNA(INDEX($F$2:$F$203,MATCH(1,($H15=$C$2:$C$203)*(Q$3=$B$2:$B$203)*(Q$2=$A$2:$A$203),0)),0)</f>
        <v>555497.92531120335</v>
      </c>
    </row>
    <row r="16" spans="1:17" ht="15.75" customHeight="1">
      <c r="A16" s="37" t="s">
        <v>10</v>
      </c>
      <c r="B16" s="37" t="s">
        <v>35</v>
      </c>
      <c r="C16" s="37">
        <v>49</v>
      </c>
      <c r="D16" s="37">
        <v>629</v>
      </c>
      <c r="E16" s="37">
        <v>460000000</v>
      </c>
      <c r="F16" s="37">
        <f t="shared" si="0"/>
        <v>731319.55484896665</v>
      </c>
      <c r="H16" s="38">
        <f t="shared" si="2"/>
        <v>36</v>
      </c>
      <c r="I16" s="39" cm="1">
        <f t="array" ref="I16">_xlfn.IFNA(INDEX($D$2:$D$203,MATCH(1,($H16=$C$2:$C$203)*(I$3=$B$2:$B$203)*(I$2=$A$2:$A$203),0)),0)</f>
        <v>510</v>
      </c>
      <c r="J16" s="39" cm="1">
        <f t="array" ref="J16">_xlfn.IFNA(INDEX($D$2:$D$203,MATCH(1,($H16=$C$2:$C$203)*(J$3=$B$2:$B$203)*(J$2=$A$2:$A$203),0)),0)</f>
        <v>454</v>
      </c>
      <c r="K16" s="39" cm="1">
        <f t="array" ref="K16">_xlfn.IFNA(INDEX($D$2:$D$203,MATCH(1,($H16=$C$2:$C$203)*(K$3=$B$2:$B$203)*(K$2=$A$2:$A$203),0)),0)</f>
        <v>68</v>
      </c>
      <c r="L16" s="39" cm="1">
        <f t="array" ref="L16">_xlfn.IFNA(INDEX($D$2:$D$203,MATCH(1,($H16=$C$2:$C$203)*(L$3=$B$2:$B$203)*(L$2=$A$2:$A$203),0)),0)</f>
        <v>467</v>
      </c>
      <c r="M16" s="39">
        <f t="shared" si="1"/>
        <v>36</v>
      </c>
      <c r="N16" s="39" cm="1">
        <f t="array" ref="N16">_xlfn.IFNA(INDEX($F$2:$F$203,MATCH(1,($H16=$C$2:$C$203)*(N$3=$B$2:$B$203)*(N$2=$A$2:$A$203),0)),0)</f>
        <v>764705.8823529412</v>
      </c>
      <c r="O16" s="39" cm="1">
        <f t="array" ref="O16">_xlfn.IFNA(INDEX($F$2:$F$203,MATCH(1,($H16=$C$2:$C$203)*(O$3=$B$2:$B$203)*(O$2=$A$2:$A$203),0)),0)</f>
        <v>742290.74889867846</v>
      </c>
      <c r="P16" s="39" cm="1">
        <f t="array" ref="P16">_xlfn.IFNA(INDEX($F$2:$F$203,MATCH(1,($H16=$C$2:$C$203)*(P$3=$B$2:$B$203)*(P$2=$A$2:$A$203),0)),0)</f>
        <v>477205.8823529412</v>
      </c>
      <c r="Q16" s="39" cm="1">
        <f t="array" ref="Q16">_xlfn.IFNA(INDEX($F$2:$F$203,MATCH(1,($H16=$C$2:$C$203)*(Q$3=$B$2:$B$203)*(Q$2=$A$2:$A$203),0)),0)</f>
        <v>562633.83297644544</v>
      </c>
    </row>
    <row r="17" spans="1:17" ht="15.75" customHeight="1">
      <c r="A17" s="37" t="s">
        <v>10</v>
      </c>
      <c r="B17" s="37" t="s">
        <v>35</v>
      </c>
      <c r="C17" s="37">
        <v>47</v>
      </c>
      <c r="D17" s="37">
        <v>573</v>
      </c>
      <c r="E17" s="37">
        <v>412000000</v>
      </c>
      <c r="F17" s="37">
        <f t="shared" si="0"/>
        <v>719022.68760907499</v>
      </c>
      <c r="H17" s="38">
        <f t="shared" si="2"/>
        <v>37</v>
      </c>
      <c r="I17" s="39" cm="1">
        <f t="array" ref="I17">_xlfn.IFNA(INDEX($D$2:$D$203,MATCH(1,($H17=$C$2:$C$203)*(I$3=$B$2:$B$203)*(I$2=$A$2:$A$203),0)),0)</f>
        <v>546</v>
      </c>
      <c r="J17" s="39" cm="1">
        <f t="array" ref="J17">_xlfn.IFNA(INDEX($D$2:$D$203,MATCH(1,($H17=$C$2:$C$203)*(J$3=$B$2:$B$203)*(J$2=$A$2:$A$203),0)),0)</f>
        <v>439</v>
      </c>
      <c r="K17" s="39" cm="1">
        <f t="array" ref="K17">_xlfn.IFNA(INDEX($D$2:$D$203,MATCH(1,($H17=$C$2:$C$203)*(K$3=$B$2:$B$203)*(K$2=$A$2:$A$203),0)),0)</f>
        <v>484</v>
      </c>
      <c r="L17" s="39" cm="1">
        <f t="array" ref="L17">_xlfn.IFNA(INDEX($D$2:$D$203,MATCH(1,($H17=$C$2:$C$203)*(L$3=$B$2:$B$203)*(L$2=$A$2:$A$203),0)),0)</f>
        <v>519</v>
      </c>
      <c r="M17" s="39">
        <f t="shared" si="1"/>
        <v>37</v>
      </c>
      <c r="N17" s="39" cm="1">
        <f t="array" ref="N17">_xlfn.IFNA(INDEX($F$2:$F$203,MATCH(1,($H17=$C$2:$C$203)*(N$3=$B$2:$B$203)*(N$2=$A$2:$A$203),0)),0)</f>
        <v>717948.717948718</v>
      </c>
      <c r="O17" s="39" cm="1">
        <f t="array" ref="O17">_xlfn.IFNA(INDEX($F$2:$F$203,MATCH(1,($H17=$C$2:$C$203)*(O$3=$B$2:$B$203)*(O$2=$A$2:$A$203),0)),0)</f>
        <v>724373.57630979503</v>
      </c>
      <c r="P17" s="39" cm="1">
        <f t="array" ref="P17">_xlfn.IFNA(INDEX($F$2:$F$203,MATCH(1,($H17=$C$2:$C$203)*(P$3=$B$2:$B$203)*(P$2=$A$2:$A$203),0)),0)</f>
        <v>640599.17355371895</v>
      </c>
      <c r="Q17" s="39" cm="1">
        <f t="array" ref="Q17">_xlfn.IFNA(INDEX($F$2:$F$203,MATCH(1,($H17=$C$2:$C$203)*(Q$3=$B$2:$B$203)*(Q$2=$A$2:$A$203),0)),0)</f>
        <v>620616.57032755297</v>
      </c>
    </row>
    <row r="18" spans="1:17" ht="15.75" customHeight="1">
      <c r="A18" s="37" t="s">
        <v>10</v>
      </c>
      <c r="B18" s="37" t="s">
        <v>35</v>
      </c>
      <c r="C18" s="37">
        <v>43</v>
      </c>
      <c r="D18" s="37">
        <v>584</v>
      </c>
      <c r="E18" s="37">
        <v>462000000</v>
      </c>
      <c r="F18" s="37">
        <f t="shared" si="0"/>
        <v>791095.89041095891</v>
      </c>
      <c r="H18" s="38">
        <f t="shared" si="2"/>
        <v>38</v>
      </c>
      <c r="I18" s="39" cm="1">
        <f t="array" ref="I18">_xlfn.IFNA(INDEX($D$2:$D$203,MATCH(1,($H18=$C$2:$C$203)*(I$3=$B$2:$B$203)*(I$2=$A$2:$A$203),0)),0)</f>
        <v>544</v>
      </c>
      <c r="J18" s="39" cm="1">
        <f t="array" ref="J18">_xlfn.IFNA(INDEX($D$2:$D$203,MATCH(1,($H18=$C$2:$C$203)*(J$3=$B$2:$B$203)*(J$2=$A$2:$A$203),0)),0)</f>
        <v>487</v>
      </c>
      <c r="K18" s="39" cm="1">
        <f t="array" ref="K18">_xlfn.IFNA(INDEX($D$2:$D$203,MATCH(1,($H18=$C$2:$C$203)*(K$3=$B$2:$B$203)*(K$2=$A$2:$A$203),0)),0)</f>
        <v>458</v>
      </c>
      <c r="L18" s="39" cm="1">
        <f t="array" ref="L18">_xlfn.IFNA(INDEX($D$2:$D$203,MATCH(1,($H18=$C$2:$C$203)*(L$3=$B$2:$B$203)*(L$2=$A$2:$A$203),0)),0)</f>
        <v>538</v>
      </c>
      <c r="M18" s="39">
        <f t="shared" si="1"/>
        <v>38</v>
      </c>
      <c r="N18" s="39" cm="1">
        <f t="array" ref="N18">_xlfn.IFNA(INDEX($F$2:$F$203,MATCH(1,($H18=$C$2:$C$203)*(N$3=$B$2:$B$203)*(N$2=$A$2:$A$203),0)),0)</f>
        <v>764705.8823529412</v>
      </c>
      <c r="O18" s="39" cm="1">
        <f t="array" ref="O18">_xlfn.IFNA(INDEX($F$2:$F$203,MATCH(1,($H18=$C$2:$C$203)*(O$3=$B$2:$B$203)*(O$2=$A$2:$A$203),0)),0)</f>
        <v>786447.63860369613</v>
      </c>
      <c r="P18" s="39" cm="1">
        <f t="array" ref="P18">_xlfn.IFNA(INDEX($F$2:$F$203,MATCH(1,($H18=$C$2:$C$203)*(P$3=$B$2:$B$203)*(P$2=$A$2:$A$203),0)),0)</f>
        <v>652074.23580786027</v>
      </c>
      <c r="Q18" s="39" cm="1">
        <f t="array" ref="Q18">_xlfn.IFNA(INDEX($F$2:$F$203,MATCH(1,($H18=$C$2:$C$203)*(Q$3=$B$2:$B$203)*(Q$2=$A$2:$A$203),0)),0)</f>
        <v>587360.59479553904</v>
      </c>
    </row>
    <row r="19" spans="1:17" ht="15.75" customHeight="1">
      <c r="A19" s="37" t="s">
        <v>10</v>
      </c>
      <c r="B19" s="37" t="s">
        <v>36</v>
      </c>
      <c r="C19" s="37">
        <v>60</v>
      </c>
      <c r="D19" s="37">
        <v>484</v>
      </c>
      <c r="E19" s="37">
        <v>371000000</v>
      </c>
      <c r="F19" s="37">
        <f t="shared" si="0"/>
        <v>766528.92561983468</v>
      </c>
      <c r="H19" s="38">
        <f t="shared" si="2"/>
        <v>39</v>
      </c>
      <c r="I19" s="39" cm="1">
        <f t="array" ref="I19">_xlfn.IFNA(INDEX($D$2:$D$203,MATCH(1,($H19=$C$2:$C$203)*(I$3=$B$2:$B$203)*(I$2=$A$2:$A$203),0)),0)</f>
        <v>556</v>
      </c>
      <c r="J19" s="39" cm="1">
        <f t="array" ref="J19">_xlfn.IFNA(INDEX($D$2:$D$203,MATCH(1,($H19=$C$2:$C$203)*(J$3=$B$2:$B$203)*(J$2=$A$2:$A$203),0)),0)</f>
        <v>463</v>
      </c>
      <c r="K19" s="39" cm="1">
        <f t="array" ref="K19">_xlfn.IFNA(INDEX($D$2:$D$203,MATCH(1,($H19=$C$2:$C$203)*(K$3=$B$2:$B$203)*(K$2=$A$2:$A$203),0)),0)</f>
        <v>457</v>
      </c>
      <c r="L19" s="39" cm="1">
        <f t="array" ref="L19">_xlfn.IFNA(INDEX($D$2:$D$203,MATCH(1,($H19=$C$2:$C$203)*(L$3=$B$2:$B$203)*(L$2=$A$2:$A$203),0)),0)</f>
        <v>581</v>
      </c>
      <c r="M19" s="39">
        <f t="shared" si="1"/>
        <v>39</v>
      </c>
      <c r="N19" s="39" cm="1">
        <f t="array" ref="N19">_xlfn.IFNA(INDEX($F$2:$F$203,MATCH(1,($H19=$C$2:$C$203)*(N$3=$B$2:$B$203)*(N$2=$A$2:$A$203),0)),0)</f>
        <v>762589.92805755395</v>
      </c>
      <c r="O19" s="39" cm="1">
        <f t="array" ref="O19">_xlfn.IFNA(INDEX($F$2:$F$203,MATCH(1,($H19=$C$2:$C$203)*(O$3=$B$2:$B$203)*(O$2=$A$2:$A$203),0)),0)</f>
        <v>773218.14254859614</v>
      </c>
      <c r="P19" s="39" cm="1">
        <f t="array" ref="P19">_xlfn.IFNA(INDEX($F$2:$F$203,MATCH(1,($H19=$C$2:$C$203)*(P$3=$B$2:$B$203)*(P$2=$A$2:$A$203),0)),0)</f>
        <v>659737.4179431072</v>
      </c>
      <c r="Q19" s="39" cm="1">
        <f t="array" ref="Q19">_xlfn.IFNA(INDEX($F$2:$F$203,MATCH(1,($H19=$C$2:$C$203)*(Q$3=$B$2:$B$203)*(Q$2=$A$2:$A$203),0)),0)</f>
        <v>593373.49397590361</v>
      </c>
    </row>
    <row r="20" spans="1:17" ht="15.75" customHeight="1">
      <c r="A20" s="37" t="s">
        <v>10</v>
      </c>
      <c r="B20" s="37" t="s">
        <v>35</v>
      </c>
      <c r="C20" s="37">
        <v>58</v>
      </c>
      <c r="D20" s="37">
        <v>579</v>
      </c>
      <c r="E20" s="37">
        <v>452000000</v>
      </c>
      <c r="F20" s="37">
        <f t="shared" si="0"/>
        <v>780656.30397236615</v>
      </c>
      <c r="H20" s="38">
        <f t="shared" si="2"/>
        <v>40</v>
      </c>
      <c r="I20" s="39" cm="1">
        <f t="array" ref="I20">_xlfn.IFNA(INDEX($D$2:$D$203,MATCH(1,($H20=$C$2:$C$203)*(I$3=$B$2:$B$203)*(I$2=$A$2:$A$203),0)),0)</f>
        <v>545</v>
      </c>
      <c r="J20" s="39" cm="1">
        <f t="array" ref="J20">_xlfn.IFNA(INDEX($D$2:$D$203,MATCH(1,($H20=$C$2:$C$203)*(J$3=$B$2:$B$203)*(J$2=$A$2:$A$203),0)),0)</f>
        <v>475</v>
      </c>
      <c r="K20" s="39" cm="1">
        <f t="array" ref="K20">_xlfn.IFNA(INDEX($D$2:$D$203,MATCH(1,($H20=$C$2:$C$203)*(K$3=$B$2:$B$203)*(K$2=$A$2:$A$203),0)),0)</f>
        <v>458</v>
      </c>
      <c r="L20" s="39" cm="1">
        <f t="array" ref="L20">_xlfn.IFNA(INDEX($D$2:$D$203,MATCH(1,($H20=$C$2:$C$203)*(L$3=$B$2:$B$203)*(L$2=$A$2:$A$203),0)),0)</f>
        <v>562</v>
      </c>
      <c r="M20" s="39">
        <f t="shared" si="1"/>
        <v>40</v>
      </c>
      <c r="N20" s="39" cm="1">
        <f t="array" ref="N20">_xlfn.IFNA(INDEX($F$2:$F$203,MATCH(1,($H20=$C$2:$C$203)*(N$3=$B$2:$B$203)*(N$2=$A$2:$A$203),0)),0)</f>
        <v>748623.85321100918</v>
      </c>
      <c r="O20" s="39" cm="1">
        <f t="array" ref="O20">_xlfn.IFNA(INDEX($F$2:$F$203,MATCH(1,($H20=$C$2:$C$203)*(O$3=$B$2:$B$203)*(O$2=$A$2:$A$203),0)),0)</f>
        <v>749473.68421052629</v>
      </c>
      <c r="P20" s="39" cm="1">
        <f t="array" ref="P20">_xlfn.IFNA(INDEX($F$2:$F$203,MATCH(1,($H20=$C$2:$C$203)*(P$3=$B$2:$B$203)*(P$2=$A$2:$A$203),0)),0)</f>
        <v>639956.33187772927</v>
      </c>
      <c r="Q20" s="39" cm="1">
        <f t="array" ref="Q20">_xlfn.IFNA(INDEX($F$2:$F$203,MATCH(1,($H20=$C$2:$C$203)*(Q$3=$B$2:$B$203)*(Q$2=$A$2:$A$203),0)),0)</f>
        <v>647064.05693950178</v>
      </c>
    </row>
    <row r="21" spans="1:17" ht="15.75" customHeight="1">
      <c r="A21" s="37" t="s">
        <v>10</v>
      </c>
      <c r="B21" s="37" t="s">
        <v>35</v>
      </c>
      <c r="C21" s="37">
        <v>54</v>
      </c>
      <c r="D21" s="37">
        <v>544</v>
      </c>
      <c r="E21" s="37">
        <v>404000000</v>
      </c>
      <c r="F21" s="37">
        <f t="shared" si="0"/>
        <v>742647.0588235294</v>
      </c>
      <c r="H21" s="38">
        <f t="shared" si="2"/>
        <v>41</v>
      </c>
      <c r="I21" s="39" cm="1">
        <f t="array" ref="I21">_xlfn.IFNA(INDEX($D$2:$D$203,MATCH(1,($H21=$C$2:$C$203)*(I$3=$B$2:$B$203)*(I$2=$A$2:$A$203),0)),0)</f>
        <v>563</v>
      </c>
      <c r="J21" s="39" cm="1">
        <f t="array" ref="J21">_xlfn.IFNA(INDEX($D$2:$D$203,MATCH(1,($H21=$C$2:$C$203)*(J$3=$B$2:$B$203)*(J$2=$A$2:$A$203),0)),0)</f>
        <v>422</v>
      </c>
      <c r="K21" s="39" cm="1">
        <f t="array" ref="K21">_xlfn.IFNA(INDEX($D$2:$D$203,MATCH(1,($H21=$C$2:$C$203)*(K$3=$B$2:$B$203)*(K$2=$A$2:$A$203),0)),0)</f>
        <v>443</v>
      </c>
      <c r="L21" s="39" cm="1">
        <f t="array" ref="L21">_xlfn.IFNA(INDEX($D$2:$D$203,MATCH(1,($H21=$C$2:$C$203)*(L$3=$B$2:$B$203)*(L$2=$A$2:$A$203),0)),0)</f>
        <v>514</v>
      </c>
      <c r="M21" s="39">
        <f t="shared" si="1"/>
        <v>41</v>
      </c>
      <c r="N21" s="39" cm="1">
        <f t="array" ref="N21">_xlfn.IFNA(INDEX($F$2:$F$203,MATCH(1,($H21=$C$2:$C$203)*(N$3=$B$2:$B$203)*(N$2=$A$2:$A$203),0)),0)</f>
        <v>822380.10657193605</v>
      </c>
      <c r="O21" s="39" cm="1">
        <f t="array" ref="O21">_xlfn.IFNA(INDEX($F$2:$F$203,MATCH(1,($H21=$C$2:$C$203)*(O$3=$B$2:$B$203)*(O$2=$A$2:$A$203),0)),0)</f>
        <v>651658.76777251181</v>
      </c>
      <c r="P21" s="39" cm="1">
        <f t="array" ref="P21">_xlfn.IFNA(INDEX($F$2:$F$203,MATCH(1,($H21=$C$2:$C$203)*(P$3=$B$2:$B$203)*(P$2=$A$2:$A$203),0)),0)</f>
        <v>639277.65237020317</v>
      </c>
      <c r="Q21" s="39" cm="1">
        <f t="array" ref="Q21">_xlfn.IFNA(INDEX($F$2:$F$203,MATCH(1,($H21=$C$2:$C$203)*(Q$3=$B$2:$B$203)*(Q$2=$A$2:$A$203),0)),0)</f>
        <v>543871.59533073928</v>
      </c>
    </row>
    <row r="22" spans="1:17" ht="15.75" customHeight="1">
      <c r="A22" s="37" t="s">
        <v>10</v>
      </c>
      <c r="B22" s="37" t="s">
        <v>35</v>
      </c>
      <c r="C22" s="37">
        <v>35</v>
      </c>
      <c r="D22" s="37">
        <v>566</v>
      </c>
      <c r="E22" s="37">
        <v>435000000</v>
      </c>
      <c r="F22" s="37">
        <f t="shared" si="0"/>
        <v>768551.23674911656</v>
      </c>
      <c r="H22" s="38">
        <f t="shared" si="2"/>
        <v>42</v>
      </c>
      <c r="I22" s="39" cm="1">
        <f t="array" ref="I22">_xlfn.IFNA(INDEX($D$2:$D$203,MATCH(1,($H22=$C$2:$C$203)*(I$3=$B$2:$B$203)*(I$2=$A$2:$A$203),0)),0)</f>
        <v>553</v>
      </c>
      <c r="J22" s="39" cm="1">
        <f t="array" ref="J22">_xlfn.IFNA(INDEX($D$2:$D$203,MATCH(1,($H22=$C$2:$C$203)*(J$3=$B$2:$B$203)*(J$2=$A$2:$A$203),0)),0)</f>
        <v>471</v>
      </c>
      <c r="K22" s="39" cm="1">
        <f t="array" ref="K22">_xlfn.IFNA(INDEX($D$2:$D$203,MATCH(1,($H22=$C$2:$C$203)*(K$3=$B$2:$B$203)*(K$2=$A$2:$A$203),0)),0)</f>
        <v>523</v>
      </c>
      <c r="L22" s="39" cm="1">
        <f t="array" ref="L22">_xlfn.IFNA(INDEX($D$2:$D$203,MATCH(1,($H22=$C$2:$C$203)*(L$3=$B$2:$B$203)*(L$2=$A$2:$A$203),0)),0)</f>
        <v>478</v>
      </c>
      <c r="M22" s="39">
        <f t="shared" si="1"/>
        <v>42</v>
      </c>
      <c r="N22" s="39" cm="1">
        <f t="array" ref="N22">_xlfn.IFNA(INDEX($F$2:$F$203,MATCH(1,($H22=$C$2:$C$203)*(N$3=$B$2:$B$203)*(N$2=$A$2:$A$203),0)),0)</f>
        <v>786618.44484629296</v>
      </c>
      <c r="O22" s="39" cm="1">
        <f t="array" ref="O22">_xlfn.IFNA(INDEX($F$2:$F$203,MATCH(1,($H22=$C$2:$C$203)*(O$3=$B$2:$B$203)*(O$2=$A$2:$A$203),0)),0)</f>
        <v>730360.93418259022</v>
      </c>
      <c r="P22" s="39" cm="1">
        <f t="array" ref="P22">_xlfn.IFNA(INDEX($F$2:$F$203,MATCH(1,($H22=$C$2:$C$203)*(P$3=$B$2:$B$203)*(P$2=$A$2:$A$203),0)),0)</f>
        <v>629254.30210325052</v>
      </c>
      <c r="Q22" s="39" cm="1">
        <f t="array" ref="Q22">_xlfn.IFNA(INDEX($F$2:$F$203,MATCH(1,($H22=$C$2:$C$203)*(Q$3=$B$2:$B$203)*(Q$2=$A$2:$A$203),0)),0)</f>
        <v>625732.21757322177</v>
      </c>
    </row>
    <row r="23" spans="1:17" ht="15.75" customHeight="1">
      <c r="A23" s="37" t="s">
        <v>10</v>
      </c>
      <c r="B23" s="37" t="s">
        <v>36</v>
      </c>
      <c r="C23" s="37">
        <v>58</v>
      </c>
      <c r="D23" s="37">
        <v>503</v>
      </c>
      <c r="E23" s="37">
        <v>416000000</v>
      </c>
      <c r="F23" s="37">
        <f t="shared" si="0"/>
        <v>827037.77335984097</v>
      </c>
      <c r="H23" s="38">
        <f t="shared" si="2"/>
        <v>43</v>
      </c>
      <c r="I23" s="39" cm="1">
        <f t="array" ref="I23">_xlfn.IFNA(INDEX($D$2:$D$203,MATCH(1,($H23=$C$2:$C$203)*(I$3=$B$2:$B$203)*(I$2=$A$2:$A$203),0)),0)</f>
        <v>584</v>
      </c>
      <c r="J23" s="39" cm="1">
        <f t="array" ref="J23">_xlfn.IFNA(INDEX($D$2:$D$203,MATCH(1,($H23=$C$2:$C$203)*(J$3=$B$2:$B$203)*(J$2=$A$2:$A$203),0)),0)</f>
        <v>494</v>
      </c>
      <c r="K23" s="39" cm="1">
        <f t="array" ref="K23">_xlfn.IFNA(INDEX($D$2:$D$203,MATCH(1,($H23=$C$2:$C$203)*(K$3=$B$2:$B$203)*(K$2=$A$2:$A$203),0)),0)</f>
        <v>448</v>
      </c>
      <c r="L23" s="39" cm="1">
        <f t="array" ref="L23">_xlfn.IFNA(INDEX($D$2:$D$203,MATCH(1,($H23=$C$2:$C$203)*(L$3=$B$2:$B$203)*(L$2=$A$2:$A$203),0)),0)</f>
        <v>535</v>
      </c>
      <c r="M23" s="39">
        <f t="shared" si="1"/>
        <v>43</v>
      </c>
      <c r="N23" s="39" cm="1">
        <f t="array" ref="N23">_xlfn.IFNA(INDEX($F$2:$F$203,MATCH(1,($H23=$C$2:$C$203)*(N$3=$B$2:$B$203)*(N$2=$A$2:$A$203),0)),0)</f>
        <v>791095.89041095891</v>
      </c>
      <c r="O23" s="39" cm="1">
        <f t="array" ref="O23">_xlfn.IFNA(INDEX($F$2:$F$203,MATCH(1,($H23=$C$2:$C$203)*(O$3=$B$2:$B$203)*(O$2=$A$2:$A$203),0)),0)</f>
        <v>775303.64372469636</v>
      </c>
      <c r="P23" s="39" cm="1">
        <f t="array" ref="P23">_xlfn.IFNA(INDEX($F$2:$F$203,MATCH(1,($H23=$C$2:$C$203)*(P$3=$B$2:$B$203)*(P$2=$A$2:$A$203),0)),0)</f>
        <v>637611.60714285716</v>
      </c>
      <c r="Q23" s="39" cm="1">
        <f t="array" ref="Q23">_xlfn.IFNA(INDEX($F$2:$F$203,MATCH(1,($H23=$C$2:$C$203)*(Q$3=$B$2:$B$203)*(Q$2=$A$2:$A$203),0)),0)</f>
        <v>619626.16822429909</v>
      </c>
    </row>
    <row r="24" spans="1:17" ht="15.75" customHeight="1">
      <c r="A24" s="37" t="s">
        <v>10</v>
      </c>
      <c r="B24" s="37" t="s">
        <v>35</v>
      </c>
      <c r="C24" s="37">
        <v>64</v>
      </c>
      <c r="D24" s="37">
        <v>550</v>
      </c>
      <c r="E24" s="37">
        <v>415000000</v>
      </c>
      <c r="F24" s="37">
        <f t="shared" si="0"/>
        <v>754545.45454545459</v>
      </c>
      <c r="H24" s="38">
        <f t="shared" si="2"/>
        <v>44</v>
      </c>
      <c r="I24" s="39" cm="1">
        <f t="array" ref="I24">_xlfn.IFNA(INDEX($D$2:$D$203,MATCH(1,($H24=$C$2:$C$203)*(I$3=$B$2:$B$203)*(I$2=$A$2:$A$203),0)),0)</f>
        <v>580</v>
      </c>
      <c r="J24" s="39" cm="1">
        <f t="array" ref="J24">_xlfn.IFNA(INDEX($D$2:$D$203,MATCH(1,($H24=$C$2:$C$203)*(J$3=$B$2:$B$203)*(J$2=$A$2:$A$203),0)),0)</f>
        <v>489</v>
      </c>
      <c r="K24" s="39" cm="1">
        <f t="array" ref="K24">_xlfn.IFNA(INDEX($D$2:$D$203,MATCH(1,($H24=$C$2:$C$203)*(K$3=$B$2:$B$203)*(K$2=$A$2:$A$203),0)),0)</f>
        <v>480</v>
      </c>
      <c r="L24" s="39" cm="1">
        <f t="array" ref="L24">_xlfn.IFNA(INDEX($D$2:$D$203,MATCH(1,($H24=$C$2:$C$203)*(L$3=$B$2:$B$203)*(L$2=$A$2:$A$203),0)),0)</f>
        <v>533</v>
      </c>
      <c r="M24" s="39">
        <f t="shared" si="1"/>
        <v>44</v>
      </c>
      <c r="N24" s="39" cm="1">
        <f t="array" ref="N24">_xlfn.IFNA(INDEX($F$2:$F$203,MATCH(1,($H24=$C$2:$C$203)*(N$3=$B$2:$B$203)*(N$2=$A$2:$A$203),0)),0)</f>
        <v>784482.75862068962</v>
      </c>
      <c r="O24" s="39" cm="1">
        <f t="array" ref="O24">_xlfn.IFNA(INDEX($F$2:$F$203,MATCH(1,($H24=$C$2:$C$203)*(O$3=$B$2:$B$203)*(O$2=$A$2:$A$203),0)),0)</f>
        <v>809815.95092024538</v>
      </c>
      <c r="P24" s="39" cm="1">
        <f t="array" ref="P24">_xlfn.IFNA(INDEX($F$2:$F$203,MATCH(1,($H24=$C$2:$C$203)*(P$3=$B$2:$B$203)*(P$2=$A$2:$A$203),0)),0)</f>
        <v>713333.33333333337</v>
      </c>
      <c r="Q24" s="39" cm="1">
        <f t="array" ref="Q24">_xlfn.IFNA(INDEX($F$2:$F$203,MATCH(1,($H24=$C$2:$C$203)*(Q$3=$B$2:$B$203)*(Q$2=$A$2:$A$203),0)),0)</f>
        <v>636585.36585365853</v>
      </c>
    </row>
    <row r="25" spans="1:17" ht="15.75" customHeight="1">
      <c r="A25" s="37" t="s">
        <v>10</v>
      </c>
      <c r="B25" s="37" t="s">
        <v>36</v>
      </c>
      <c r="C25" s="37">
        <v>49</v>
      </c>
      <c r="D25" s="37">
        <v>444</v>
      </c>
      <c r="E25" s="37">
        <v>356000000</v>
      </c>
      <c r="F25" s="37">
        <f t="shared" si="0"/>
        <v>801801.80180180178</v>
      </c>
      <c r="H25" s="38">
        <f t="shared" si="2"/>
        <v>45</v>
      </c>
      <c r="I25" s="39" cm="1">
        <f t="array" ref="I25">_xlfn.IFNA(INDEX($D$2:$D$203,MATCH(1,($H25=$C$2:$C$203)*(I$3=$B$2:$B$203)*(I$2=$A$2:$A$203),0)),0)</f>
        <v>567</v>
      </c>
      <c r="J25" s="39" cm="1">
        <f t="array" ref="J25">_xlfn.IFNA(INDEX($D$2:$D$203,MATCH(1,($H25=$C$2:$C$203)*(J$3=$B$2:$B$203)*(J$2=$A$2:$A$203),0)),0)</f>
        <v>450</v>
      </c>
      <c r="K25" s="39" cm="1">
        <f t="array" ref="K25">_xlfn.IFNA(INDEX($D$2:$D$203,MATCH(1,($H25=$C$2:$C$203)*(K$3=$B$2:$B$203)*(K$2=$A$2:$A$203),0)),0)</f>
        <v>468</v>
      </c>
      <c r="L25" s="39" cm="1">
        <f t="array" ref="L25">_xlfn.IFNA(INDEX($D$2:$D$203,MATCH(1,($H25=$C$2:$C$203)*(L$3=$B$2:$B$203)*(L$2=$A$2:$A$203),0)),0)</f>
        <v>511</v>
      </c>
      <c r="M25" s="39">
        <f t="shared" si="1"/>
        <v>45</v>
      </c>
      <c r="N25" s="39" cm="1">
        <f t="array" ref="N25">_xlfn.IFNA(INDEX($F$2:$F$203,MATCH(1,($H25=$C$2:$C$203)*(N$3=$B$2:$B$203)*(N$2=$A$2:$A$203),0)),0)</f>
        <v>832451.49911816581</v>
      </c>
      <c r="O25" s="39" cm="1">
        <f t="array" ref="O25">_xlfn.IFNA(INDEX($F$2:$F$203,MATCH(1,($H25=$C$2:$C$203)*(O$3=$B$2:$B$203)*(O$2=$A$2:$A$203),0)),0)</f>
        <v>728888.88888888888</v>
      </c>
      <c r="P25" s="39" cm="1">
        <f t="array" ref="P25">_xlfn.IFNA(INDEX($F$2:$F$203,MATCH(1,($H25=$C$2:$C$203)*(P$3=$B$2:$B$203)*(P$2=$A$2:$A$203),0)),0)</f>
        <v>691880.34188034188</v>
      </c>
      <c r="Q25" s="39" cm="1">
        <f t="array" ref="Q25">_xlfn.IFNA(INDEX($F$2:$F$203,MATCH(1,($H25=$C$2:$C$203)*(Q$3=$B$2:$B$203)*(Q$2=$A$2:$A$203),0)),0)</f>
        <v>620352.25048923679</v>
      </c>
    </row>
    <row r="26" spans="1:17" ht="15.75" customHeight="1">
      <c r="A26" s="37" t="s">
        <v>10</v>
      </c>
      <c r="B26" s="37" t="s">
        <v>35</v>
      </c>
      <c r="C26" s="37">
        <v>50</v>
      </c>
      <c r="D26" s="37">
        <v>566</v>
      </c>
      <c r="E26" s="37">
        <v>410000000</v>
      </c>
      <c r="F26" s="37">
        <f t="shared" si="0"/>
        <v>724381.62544169615</v>
      </c>
      <c r="H26" s="38">
        <f t="shared" si="2"/>
        <v>46</v>
      </c>
      <c r="I26" s="39" cm="1">
        <f t="array" ref="I26">_xlfn.IFNA(INDEX($D$2:$D$203,MATCH(1,($H26=$C$2:$C$203)*(I$3=$B$2:$B$203)*(I$2=$A$2:$A$203),0)),0)</f>
        <v>575</v>
      </c>
      <c r="J26" s="39" cm="1">
        <f t="array" ref="J26">_xlfn.IFNA(INDEX($D$2:$D$203,MATCH(1,($H26=$C$2:$C$203)*(J$3=$B$2:$B$203)*(J$2=$A$2:$A$203),0)),0)</f>
        <v>487</v>
      </c>
      <c r="K26" s="39" cm="1">
        <f t="array" ref="K26">_xlfn.IFNA(INDEX($D$2:$D$203,MATCH(1,($H26=$C$2:$C$203)*(K$3=$B$2:$B$203)*(K$2=$A$2:$A$203),0)),0)</f>
        <v>514</v>
      </c>
      <c r="L26" s="39" cm="1">
        <f t="array" ref="L26">_xlfn.IFNA(INDEX($D$2:$D$203,MATCH(1,($H26=$C$2:$C$203)*(L$3=$B$2:$B$203)*(L$2=$A$2:$A$203),0)),0)</f>
        <v>519</v>
      </c>
      <c r="M26" s="39">
        <f t="shared" si="1"/>
        <v>46</v>
      </c>
      <c r="N26" s="39" cm="1">
        <f t="array" ref="N26">_xlfn.IFNA(INDEX($F$2:$F$203,MATCH(1,($H26=$C$2:$C$203)*(N$3=$B$2:$B$203)*(N$2=$A$2:$A$203),0)),0)</f>
        <v>760000</v>
      </c>
      <c r="O26" s="39" cm="1">
        <f t="array" ref="O26">_xlfn.IFNA(INDEX($F$2:$F$203,MATCH(1,($H26=$C$2:$C$203)*(O$3=$B$2:$B$203)*(O$2=$A$2:$A$203),0)),0)</f>
        <v>722792.60780287476</v>
      </c>
      <c r="P26" s="39" cm="1">
        <f t="array" ref="P26">_xlfn.IFNA(INDEX($F$2:$F$203,MATCH(1,($H26=$C$2:$C$203)*(P$3=$B$2:$B$203)*(P$2=$A$2:$A$203),0)),0)</f>
        <v>642217.89883268485</v>
      </c>
      <c r="Q26" s="39" cm="1">
        <f t="array" ref="Q26">_xlfn.IFNA(INDEX($F$2:$F$203,MATCH(1,($H26=$C$2:$C$203)*(Q$3=$B$2:$B$203)*(Q$2=$A$2:$A$203),0)),0)</f>
        <v>615125.24084778421</v>
      </c>
    </row>
    <row r="27" spans="1:17" ht="15.75" customHeight="1">
      <c r="A27" s="37" t="s">
        <v>10</v>
      </c>
      <c r="B27" s="37" t="s">
        <v>36</v>
      </c>
      <c r="C27" s="37">
        <v>44</v>
      </c>
      <c r="D27" s="37">
        <v>489</v>
      </c>
      <c r="E27" s="37">
        <v>396000000</v>
      </c>
      <c r="F27" s="37">
        <f t="shared" si="0"/>
        <v>809815.95092024538</v>
      </c>
      <c r="H27" s="38">
        <f t="shared" si="2"/>
        <v>47</v>
      </c>
      <c r="I27" s="39" cm="1">
        <f t="array" ref="I27">_xlfn.IFNA(INDEX($D$2:$D$203,MATCH(1,($H27=$C$2:$C$203)*(I$3=$B$2:$B$203)*(I$2=$A$2:$A$203),0)),0)</f>
        <v>573</v>
      </c>
      <c r="J27" s="39" cm="1">
        <f t="array" ref="J27">_xlfn.IFNA(INDEX($D$2:$D$203,MATCH(1,($H27=$C$2:$C$203)*(J$3=$B$2:$B$203)*(J$2=$A$2:$A$203),0)),0)</f>
        <v>505</v>
      </c>
      <c r="K27" s="39" cm="1">
        <f t="array" ref="K27">_xlfn.IFNA(INDEX($D$2:$D$203,MATCH(1,($H27=$C$2:$C$203)*(K$3=$B$2:$B$203)*(K$2=$A$2:$A$203),0)),0)</f>
        <v>541</v>
      </c>
      <c r="L27" s="39" cm="1">
        <f t="array" ref="L27">_xlfn.IFNA(INDEX($D$2:$D$203,MATCH(1,($H27=$C$2:$C$203)*(L$3=$B$2:$B$203)*(L$2=$A$2:$A$203),0)),0)</f>
        <v>547</v>
      </c>
      <c r="M27" s="39">
        <f t="shared" si="1"/>
        <v>47</v>
      </c>
      <c r="N27" s="39" cm="1">
        <f t="array" ref="N27">_xlfn.IFNA(INDEX($F$2:$F$203,MATCH(1,($H27=$C$2:$C$203)*(N$3=$B$2:$B$203)*(N$2=$A$2:$A$203),0)),0)</f>
        <v>719022.68760907499</v>
      </c>
      <c r="O27" s="39" cm="1">
        <f t="array" ref="O27">_xlfn.IFNA(INDEX($F$2:$F$203,MATCH(1,($H27=$C$2:$C$203)*(O$3=$B$2:$B$203)*(O$2=$A$2:$A$203),0)),0)</f>
        <v>782178.21782178222</v>
      </c>
      <c r="P27" s="39" cm="1">
        <f t="array" ref="P27">_xlfn.IFNA(INDEX($F$2:$F$203,MATCH(1,($H27=$C$2:$C$203)*(P$3=$B$2:$B$203)*(P$2=$A$2:$A$203),0)),0)</f>
        <v>694916.82070240297</v>
      </c>
      <c r="Q27" s="39" cm="1">
        <f t="array" ref="Q27">_xlfn.IFNA(INDEX($F$2:$F$203,MATCH(1,($H27=$C$2:$C$203)*(Q$3=$B$2:$B$203)*(Q$2=$A$2:$A$203),0)),0)</f>
        <v>631627.05667276052</v>
      </c>
    </row>
    <row r="28" spans="1:17" ht="15.75" customHeight="1">
      <c r="A28" s="37" t="s">
        <v>10</v>
      </c>
      <c r="B28" s="37" t="s">
        <v>36</v>
      </c>
      <c r="C28" s="37">
        <v>37</v>
      </c>
      <c r="D28" s="37">
        <v>439</v>
      </c>
      <c r="E28" s="37">
        <v>318000000</v>
      </c>
      <c r="F28" s="37">
        <f t="shared" si="0"/>
        <v>724373.57630979503</v>
      </c>
      <c r="H28" s="38">
        <f t="shared" si="2"/>
        <v>48</v>
      </c>
      <c r="I28" s="39" cm="1">
        <f t="array" ref="I28">_xlfn.IFNA(INDEX($D$2:$D$203,MATCH(1,($H28=$C$2:$C$203)*(I$3=$B$2:$B$203)*(I$2=$A$2:$A$203),0)),0)</f>
        <v>540</v>
      </c>
      <c r="J28" s="39" cm="1">
        <f t="array" ref="J28">_xlfn.IFNA(INDEX($D$2:$D$203,MATCH(1,($H28=$C$2:$C$203)*(J$3=$B$2:$B$203)*(J$2=$A$2:$A$203),0)),0)</f>
        <v>443</v>
      </c>
      <c r="K28" s="39" cm="1">
        <f t="array" ref="K28">_xlfn.IFNA(INDEX($D$2:$D$203,MATCH(1,($H28=$C$2:$C$203)*(K$3=$B$2:$B$203)*(K$2=$A$2:$A$203),0)),0)</f>
        <v>483</v>
      </c>
      <c r="L28" s="39" cm="1">
        <f t="array" ref="L28">_xlfn.IFNA(INDEX($D$2:$D$203,MATCH(1,($H28=$C$2:$C$203)*(L$3=$B$2:$B$203)*(L$2=$A$2:$A$203),0)),0)</f>
        <v>515</v>
      </c>
      <c r="M28" s="39">
        <f t="shared" si="1"/>
        <v>48</v>
      </c>
      <c r="N28" s="39" cm="1">
        <f t="array" ref="N28">_xlfn.IFNA(INDEX($F$2:$F$203,MATCH(1,($H28=$C$2:$C$203)*(N$3=$B$2:$B$203)*(N$2=$A$2:$A$203),0)),0)</f>
        <v>774074.07407407404</v>
      </c>
      <c r="O28" s="39" cm="1">
        <f t="array" ref="O28">_xlfn.IFNA(INDEX($F$2:$F$203,MATCH(1,($H28=$C$2:$C$203)*(O$3=$B$2:$B$203)*(O$2=$A$2:$A$203),0)),0)</f>
        <v>758465.01128668175</v>
      </c>
      <c r="P28" s="39" cm="1">
        <f t="array" ref="P28">_xlfn.IFNA(INDEX($F$2:$F$203,MATCH(1,($H28=$C$2:$C$203)*(P$3=$B$2:$B$203)*(P$2=$A$2:$A$203),0)),0)</f>
        <v>675879.91718426498</v>
      </c>
      <c r="Q28" s="39" cm="1">
        <f t="array" ref="Q28">_xlfn.IFNA(INDEX($F$2:$F$203,MATCH(1,($H28=$C$2:$C$203)*(Q$3=$B$2:$B$203)*(Q$2=$A$2:$A$203),0)),0)</f>
        <v>646990.29126213596</v>
      </c>
    </row>
    <row r="29" spans="1:17" ht="15.75" customHeight="1">
      <c r="A29" s="37" t="s">
        <v>10</v>
      </c>
      <c r="B29" s="37" t="s">
        <v>35</v>
      </c>
      <c r="C29" s="37">
        <v>40</v>
      </c>
      <c r="D29" s="37">
        <v>545</v>
      </c>
      <c r="E29" s="37">
        <v>408000000</v>
      </c>
      <c r="F29" s="37">
        <f t="shared" si="0"/>
        <v>748623.85321100918</v>
      </c>
      <c r="H29" s="38">
        <f t="shared" si="2"/>
        <v>49</v>
      </c>
      <c r="I29" s="39" cm="1">
        <f t="array" ref="I29">_xlfn.IFNA(INDEX($D$2:$D$203,MATCH(1,($H29=$C$2:$C$203)*(I$3=$B$2:$B$203)*(I$2=$A$2:$A$203),0)),0)</f>
        <v>629</v>
      </c>
      <c r="J29" s="39" cm="1">
        <f t="array" ref="J29">_xlfn.IFNA(INDEX($D$2:$D$203,MATCH(1,($H29=$C$2:$C$203)*(J$3=$B$2:$B$203)*(J$2=$A$2:$A$203),0)),0)</f>
        <v>444</v>
      </c>
      <c r="K29" s="39" cm="1">
        <f t="array" ref="K29">_xlfn.IFNA(INDEX($D$2:$D$203,MATCH(1,($H29=$C$2:$C$203)*(K$3=$B$2:$B$203)*(K$2=$A$2:$A$203),0)),0)</f>
        <v>493</v>
      </c>
      <c r="L29" s="39" cm="1">
        <f t="array" ref="L29">_xlfn.IFNA(INDEX($D$2:$D$203,MATCH(1,($H29=$C$2:$C$203)*(L$3=$B$2:$B$203)*(L$2=$A$2:$A$203),0)),0)</f>
        <v>531</v>
      </c>
      <c r="M29" s="39">
        <f t="shared" si="1"/>
        <v>49</v>
      </c>
      <c r="N29" s="39" cm="1">
        <f t="array" ref="N29">_xlfn.IFNA(INDEX($F$2:$F$203,MATCH(1,($H29=$C$2:$C$203)*(N$3=$B$2:$B$203)*(N$2=$A$2:$A$203),0)),0)</f>
        <v>731319.55484896665</v>
      </c>
      <c r="O29" s="39" cm="1">
        <f t="array" ref="O29">_xlfn.IFNA(INDEX($F$2:$F$203,MATCH(1,($H29=$C$2:$C$203)*(O$3=$B$2:$B$203)*(O$2=$A$2:$A$203),0)),0)</f>
        <v>801801.80180180178</v>
      </c>
      <c r="P29" s="39" cm="1">
        <f t="array" ref="P29">_xlfn.IFNA(INDEX($F$2:$F$203,MATCH(1,($H29=$C$2:$C$203)*(P$3=$B$2:$B$203)*(P$2=$A$2:$A$203),0)),0)</f>
        <v>680831.64300202834</v>
      </c>
      <c r="Q29" s="39" cm="1">
        <f t="array" ref="Q29">_xlfn.IFNA(INDEX($F$2:$F$203,MATCH(1,($H29=$C$2:$C$203)*(Q$3=$B$2:$B$203)*(Q$2=$A$2:$A$203),0)),0)</f>
        <v>658474.57627118647</v>
      </c>
    </row>
    <row r="30" spans="1:17" ht="15.75" customHeight="1">
      <c r="A30" s="37" t="s">
        <v>10</v>
      </c>
      <c r="B30" s="37" t="s">
        <v>36</v>
      </c>
      <c r="C30" s="37">
        <v>57</v>
      </c>
      <c r="D30" s="37">
        <v>467</v>
      </c>
      <c r="E30" s="37">
        <v>339000000</v>
      </c>
      <c r="F30" s="37">
        <f t="shared" si="0"/>
        <v>725910.06423982873</v>
      </c>
      <c r="H30" s="38">
        <f t="shared" si="2"/>
        <v>50</v>
      </c>
      <c r="I30" s="39" cm="1">
        <f t="array" ref="I30">_xlfn.IFNA(INDEX($D$2:$D$203,MATCH(1,($H30=$C$2:$C$203)*(I$3=$B$2:$B$203)*(I$2=$A$2:$A$203),0)),0)</f>
        <v>566</v>
      </c>
      <c r="J30" s="39" cm="1">
        <f t="array" ref="J30">_xlfn.IFNA(INDEX($D$2:$D$203,MATCH(1,($H30=$C$2:$C$203)*(J$3=$B$2:$B$203)*(J$2=$A$2:$A$203),0)),0)</f>
        <v>479</v>
      </c>
      <c r="K30" s="39" cm="1">
        <f t="array" ref="K30">_xlfn.IFNA(INDEX($D$2:$D$203,MATCH(1,($H30=$C$2:$C$203)*(K$3=$B$2:$B$203)*(K$2=$A$2:$A$203),0)),0)</f>
        <v>515</v>
      </c>
      <c r="L30" s="39" cm="1">
        <f t="array" ref="L30">_xlfn.IFNA(INDEX($D$2:$D$203,MATCH(1,($H30=$C$2:$C$203)*(L$3=$B$2:$B$203)*(L$2=$A$2:$A$203),0)),0)</f>
        <v>534</v>
      </c>
      <c r="M30" s="39">
        <f t="shared" si="1"/>
        <v>50</v>
      </c>
      <c r="N30" s="39" cm="1">
        <f t="array" ref="N30">_xlfn.IFNA(INDEX($F$2:$F$203,MATCH(1,($H30=$C$2:$C$203)*(N$3=$B$2:$B$203)*(N$2=$A$2:$A$203),0)),0)</f>
        <v>724381.62544169615</v>
      </c>
      <c r="O30" s="39" cm="1">
        <f t="array" ref="O30">_xlfn.IFNA(INDEX($F$2:$F$203,MATCH(1,($H30=$C$2:$C$203)*(O$3=$B$2:$B$203)*(O$2=$A$2:$A$203),0)),0)</f>
        <v>755741.12734864303</v>
      </c>
      <c r="P30" s="39" cm="1">
        <f t="array" ref="P30">_xlfn.IFNA(INDEX($F$2:$F$203,MATCH(1,($H30=$C$2:$C$203)*(P$3=$B$2:$B$203)*(P$2=$A$2:$A$203),0)),0)</f>
        <v>654854.36893203878</v>
      </c>
      <c r="Q30" s="39" cm="1">
        <f t="array" ref="Q30">_xlfn.IFNA(INDEX($F$2:$F$203,MATCH(1,($H30=$C$2:$C$203)*(Q$3=$B$2:$B$203)*(Q$2=$A$2:$A$203),0)),0)</f>
        <v>652059.92509363301</v>
      </c>
    </row>
    <row r="31" spans="1:17" ht="15.75" customHeight="1">
      <c r="A31" s="37" t="s">
        <v>10</v>
      </c>
      <c r="B31" s="37" t="s">
        <v>36</v>
      </c>
      <c r="C31" s="37">
        <v>35</v>
      </c>
      <c r="D31" s="37">
        <v>449</v>
      </c>
      <c r="E31" s="37">
        <v>326000000</v>
      </c>
      <c r="F31" s="37">
        <f t="shared" si="0"/>
        <v>726057.90645879728</v>
      </c>
      <c r="H31" s="38">
        <f t="shared" si="2"/>
        <v>51</v>
      </c>
      <c r="I31" s="39" cm="1">
        <f t="array" ref="I31">_xlfn.IFNA(INDEX($D$2:$D$203,MATCH(1,($H31=$C$2:$C$203)*(I$3=$B$2:$B$203)*(I$2=$A$2:$A$203),0)),0)</f>
        <v>599</v>
      </c>
      <c r="J31" s="39" cm="1">
        <f t="array" ref="J31">_xlfn.IFNA(INDEX($D$2:$D$203,MATCH(1,($H31=$C$2:$C$203)*(J$3=$B$2:$B$203)*(J$2=$A$2:$A$203),0)),0)</f>
        <v>422</v>
      </c>
      <c r="K31" s="39" cm="1">
        <f t="array" ref="K31">_xlfn.IFNA(INDEX($D$2:$D$203,MATCH(1,($H31=$C$2:$C$203)*(K$3=$B$2:$B$203)*(K$2=$A$2:$A$203),0)),0)</f>
        <v>506</v>
      </c>
      <c r="L31" s="39" cm="1">
        <f t="array" ref="L31">_xlfn.IFNA(INDEX($D$2:$D$203,MATCH(1,($H31=$C$2:$C$203)*(L$3=$B$2:$B$203)*(L$2=$A$2:$A$203),0)),0)</f>
        <v>526</v>
      </c>
      <c r="M31" s="39">
        <f t="shared" si="1"/>
        <v>51</v>
      </c>
      <c r="N31" s="39" cm="1">
        <f t="array" ref="N31">_xlfn.IFNA(INDEX($F$2:$F$203,MATCH(1,($H31=$C$2:$C$203)*(N$3=$B$2:$B$203)*(N$2=$A$2:$A$203),0)),0)</f>
        <v>769616.02671118535</v>
      </c>
      <c r="O31" s="39" cm="1">
        <f t="array" ref="O31">_xlfn.IFNA(INDEX($F$2:$F$203,MATCH(1,($H31=$C$2:$C$203)*(O$3=$B$2:$B$203)*(O$2=$A$2:$A$203),0)),0)</f>
        <v>800947.86729857814</v>
      </c>
      <c r="P31" s="39" cm="1">
        <f t="array" ref="P31">_xlfn.IFNA(INDEX($F$2:$F$203,MATCH(1,($H31=$C$2:$C$203)*(P$3=$B$2:$B$203)*(P$2=$A$2:$A$203),0)),0)</f>
        <v>615415.01976284583</v>
      </c>
      <c r="Q31" s="39" cm="1">
        <f t="array" ref="Q31">_xlfn.IFNA(INDEX($F$2:$F$203,MATCH(1,($H31=$C$2:$C$203)*(Q$3=$B$2:$B$203)*(Q$2=$A$2:$A$203),0)),0)</f>
        <v>631749.04942965775</v>
      </c>
    </row>
    <row r="32" spans="1:17" ht="15.75" customHeight="1">
      <c r="A32" s="37" t="s">
        <v>10</v>
      </c>
      <c r="B32" s="37" t="s">
        <v>35</v>
      </c>
      <c r="C32" s="37">
        <v>37</v>
      </c>
      <c r="D32" s="37">
        <v>546</v>
      </c>
      <c r="E32" s="37">
        <v>392000000</v>
      </c>
      <c r="F32" s="37">
        <f t="shared" si="0"/>
        <v>717948.717948718</v>
      </c>
      <c r="H32" s="38">
        <f t="shared" si="2"/>
        <v>52</v>
      </c>
      <c r="I32" s="39" cm="1">
        <f t="array" ref="I32">_xlfn.IFNA(INDEX($D$2:$D$203,MATCH(1,($H32=$C$2:$C$203)*(I$3=$B$2:$B$203)*(I$2=$A$2:$A$203),0)),0)</f>
        <v>559</v>
      </c>
      <c r="J32" s="39" cm="1">
        <f t="array" ref="J32">_xlfn.IFNA(INDEX($D$2:$D$203,MATCH(1,($H32=$C$2:$C$203)*(J$3=$B$2:$B$203)*(J$2=$A$2:$A$203),0)),0)</f>
        <v>474</v>
      </c>
      <c r="K32" s="39" cm="1">
        <f t="array" ref="K32">_xlfn.IFNA(INDEX($D$2:$D$203,MATCH(1,($H32=$C$2:$C$203)*(K$3=$B$2:$B$203)*(K$2=$A$2:$A$203),0)),0)</f>
        <v>492</v>
      </c>
      <c r="L32" s="39" cm="1">
        <f t="array" ref="L32">_xlfn.IFNA(INDEX($D$2:$D$203,MATCH(1,($H32=$C$2:$C$203)*(L$3=$B$2:$B$203)*(L$2=$A$2:$A$203),0)),0)</f>
        <v>534</v>
      </c>
      <c r="M32" s="39">
        <f t="shared" si="1"/>
        <v>52</v>
      </c>
      <c r="N32" s="39" cm="1">
        <f t="array" ref="N32">_xlfn.IFNA(INDEX($F$2:$F$203,MATCH(1,($H32=$C$2:$C$203)*(N$3=$B$2:$B$203)*(N$2=$A$2:$A$203),0)),0)</f>
        <v>753130.59033989266</v>
      </c>
      <c r="O32" s="39" cm="1">
        <f t="array" ref="O32">_xlfn.IFNA(INDEX($F$2:$F$203,MATCH(1,($H32=$C$2:$C$203)*(O$3=$B$2:$B$203)*(O$2=$A$2:$A$203),0)),0)</f>
        <v>782700.42194092833</v>
      </c>
      <c r="P32" s="39" cm="1">
        <f t="array" ref="P32">_xlfn.IFNA(INDEX($F$2:$F$203,MATCH(1,($H32=$C$2:$C$203)*(P$3=$B$2:$B$203)*(P$2=$A$2:$A$203),0)),0)</f>
        <v>700508.13008130086</v>
      </c>
      <c r="Q32" s="39" cm="1">
        <f t="array" ref="Q32">_xlfn.IFNA(INDEX($F$2:$F$203,MATCH(1,($H32=$C$2:$C$203)*(Q$3=$B$2:$B$203)*(Q$2=$A$2:$A$203),0)),0)</f>
        <v>671535.58052434458</v>
      </c>
    </row>
    <row r="33" spans="1:17" ht="15.75" customHeight="1">
      <c r="A33" s="37" t="s">
        <v>10</v>
      </c>
      <c r="B33" s="37" t="s">
        <v>35</v>
      </c>
      <c r="C33" s="37">
        <v>55</v>
      </c>
      <c r="D33" s="37">
        <v>520</v>
      </c>
      <c r="E33" s="37">
        <v>379000000</v>
      </c>
      <c r="F33" s="37">
        <f t="shared" si="0"/>
        <v>728846.15384615387</v>
      </c>
      <c r="H33" s="38">
        <f t="shared" si="2"/>
        <v>53</v>
      </c>
      <c r="I33" s="39" cm="1">
        <f t="array" ref="I33">_xlfn.IFNA(INDEX($D$2:$D$203,MATCH(1,($H33=$C$2:$C$203)*(I$3=$B$2:$B$203)*(I$2=$A$2:$A$203),0)),0)</f>
        <v>573</v>
      </c>
      <c r="J33" s="39" cm="1">
        <f t="array" ref="J33">_xlfn.IFNA(INDEX($D$2:$D$203,MATCH(1,($H33=$C$2:$C$203)*(J$3=$B$2:$B$203)*(J$2=$A$2:$A$203),0)),0)</f>
        <v>460</v>
      </c>
      <c r="K33" s="39" cm="1">
        <f t="array" ref="K33">_xlfn.IFNA(INDEX($D$2:$D$203,MATCH(1,($H33=$C$2:$C$203)*(K$3=$B$2:$B$203)*(K$2=$A$2:$A$203),0)),0)</f>
        <v>530</v>
      </c>
      <c r="L33" s="39" cm="1">
        <f t="array" ref="L33">_xlfn.IFNA(INDEX($D$2:$D$203,MATCH(1,($H33=$C$2:$C$203)*(L$3=$B$2:$B$203)*(L$2=$A$2:$A$203),0)),0)</f>
        <v>567</v>
      </c>
      <c r="M33" s="39">
        <f t="shared" si="1"/>
        <v>53</v>
      </c>
      <c r="N33" s="39" cm="1">
        <f t="array" ref="N33">_xlfn.IFNA(INDEX($F$2:$F$203,MATCH(1,($H33=$C$2:$C$203)*(N$3=$B$2:$B$203)*(N$2=$A$2:$A$203),0)),0)</f>
        <v>741710.29668411869</v>
      </c>
      <c r="O33" s="39" cm="1">
        <f t="array" ref="O33">_xlfn.IFNA(INDEX($F$2:$F$203,MATCH(1,($H33=$C$2:$C$203)*(O$3=$B$2:$B$203)*(O$2=$A$2:$A$203),0)),0)</f>
        <v>800000</v>
      </c>
      <c r="P33" s="39" cm="1">
        <f t="array" ref="P33">_xlfn.IFNA(INDEX($F$2:$F$203,MATCH(1,($H33=$C$2:$C$203)*(P$3=$B$2:$B$203)*(P$2=$A$2:$A$203),0)),0)</f>
        <v>712169.8113207547</v>
      </c>
      <c r="Q33" s="39" cm="1">
        <f t="array" ref="Q33">_xlfn.IFNA(INDEX($F$2:$F$203,MATCH(1,($H33=$C$2:$C$203)*(Q$3=$B$2:$B$203)*(Q$2=$A$2:$A$203),0)),0)</f>
        <v>650617.2839506173</v>
      </c>
    </row>
    <row r="34" spans="1:17" ht="15.75" customHeight="1">
      <c r="A34" s="37" t="s">
        <v>10</v>
      </c>
      <c r="B34" s="37" t="s">
        <v>36</v>
      </c>
      <c r="C34" s="37">
        <v>39</v>
      </c>
      <c r="D34" s="37">
        <v>463</v>
      </c>
      <c r="E34" s="37">
        <v>358000000</v>
      </c>
      <c r="F34" s="37">
        <f t="shared" si="0"/>
        <v>773218.14254859614</v>
      </c>
      <c r="H34" s="38">
        <f t="shared" si="2"/>
        <v>54</v>
      </c>
      <c r="I34" s="39" cm="1">
        <f t="array" ref="I34">_xlfn.IFNA(INDEX($D$2:$D$203,MATCH(1,($H34=$C$2:$C$203)*(I$3=$B$2:$B$203)*(I$2=$A$2:$A$203),0)),0)</f>
        <v>544</v>
      </c>
      <c r="J34" s="39" cm="1">
        <f t="array" ref="J34">_xlfn.IFNA(INDEX($D$2:$D$203,MATCH(1,($H34=$C$2:$C$203)*(J$3=$B$2:$B$203)*(J$2=$A$2:$A$203),0)),0)</f>
        <v>441</v>
      </c>
      <c r="K34" s="39" cm="1">
        <f t="array" ref="K34">_xlfn.IFNA(INDEX($D$2:$D$203,MATCH(1,($H34=$C$2:$C$203)*(K$3=$B$2:$B$203)*(K$2=$A$2:$A$203),0)),0)</f>
        <v>506</v>
      </c>
      <c r="L34" s="39" cm="1">
        <f t="array" ref="L34">_xlfn.IFNA(INDEX($D$2:$D$203,MATCH(1,($H34=$C$2:$C$203)*(L$3=$B$2:$B$203)*(L$2=$A$2:$A$203),0)),0)</f>
        <v>511</v>
      </c>
      <c r="M34" s="39">
        <f t="shared" si="1"/>
        <v>54</v>
      </c>
      <c r="N34" s="39" cm="1">
        <f t="array" ref="N34">_xlfn.IFNA(INDEX($F$2:$F$203,MATCH(1,($H34=$C$2:$C$203)*(N$3=$B$2:$B$203)*(N$2=$A$2:$A$203),0)),0)</f>
        <v>742647.0588235294</v>
      </c>
      <c r="O34" s="39" cm="1">
        <f t="array" ref="O34">_xlfn.IFNA(INDEX($F$2:$F$203,MATCH(1,($H34=$C$2:$C$203)*(O$3=$B$2:$B$203)*(O$2=$A$2:$A$203),0)),0)</f>
        <v>721088.4353741497</v>
      </c>
      <c r="P34" s="39" cm="1">
        <f t="array" ref="P34">_xlfn.IFNA(INDEX($F$2:$F$203,MATCH(1,($H34=$C$2:$C$203)*(P$3=$B$2:$B$203)*(P$2=$A$2:$A$203),0)),0)</f>
        <v>641007.90513833996</v>
      </c>
      <c r="Q34" s="39" cm="1">
        <f t="array" ref="Q34">_xlfn.IFNA(INDEX($F$2:$F$203,MATCH(1,($H34=$C$2:$C$203)*(Q$3=$B$2:$B$203)*(Q$2=$A$2:$A$203),0)),0)</f>
        <v>630430.52837573388</v>
      </c>
    </row>
    <row r="35" spans="1:17" ht="15.75" customHeight="1">
      <c r="A35" s="37" t="s">
        <v>10</v>
      </c>
      <c r="B35" s="37" t="s">
        <v>35</v>
      </c>
      <c r="C35" s="37">
        <v>65</v>
      </c>
      <c r="D35" s="37">
        <v>522</v>
      </c>
      <c r="E35" s="37">
        <v>392000000</v>
      </c>
      <c r="F35" s="37">
        <f t="shared" si="0"/>
        <v>750957.85440613027</v>
      </c>
      <c r="H35" s="38">
        <f t="shared" si="2"/>
        <v>55</v>
      </c>
      <c r="I35" s="39" cm="1">
        <f t="array" ref="I35">_xlfn.IFNA(INDEX($D$2:$D$203,MATCH(1,($H35=$C$2:$C$203)*(I$3=$B$2:$B$203)*(I$2=$A$2:$A$203),0)),0)</f>
        <v>520</v>
      </c>
      <c r="J35" s="39" cm="1">
        <f t="array" ref="J35">_xlfn.IFNA(INDEX($D$2:$D$203,MATCH(1,($H35=$C$2:$C$203)*(J$3=$B$2:$B$203)*(J$2=$A$2:$A$203),0)),0)</f>
        <v>454</v>
      </c>
      <c r="K35" s="39" cm="1">
        <f t="array" ref="K35">_xlfn.IFNA(INDEX($D$2:$D$203,MATCH(1,($H35=$C$2:$C$203)*(K$3=$B$2:$B$203)*(K$2=$A$2:$A$203),0)),0)</f>
        <v>478</v>
      </c>
      <c r="L35" s="39" cm="1">
        <f t="array" ref="L35">_xlfn.IFNA(INDEX($D$2:$D$203,MATCH(1,($H35=$C$2:$C$203)*(L$3=$B$2:$B$203)*(L$2=$A$2:$A$203),0)),0)</f>
        <v>518</v>
      </c>
      <c r="M35" s="39">
        <f t="shared" si="1"/>
        <v>55</v>
      </c>
      <c r="N35" s="39" cm="1">
        <f t="array" ref="N35">_xlfn.IFNA(INDEX($F$2:$F$203,MATCH(1,($H35=$C$2:$C$203)*(N$3=$B$2:$B$203)*(N$2=$A$2:$A$203),0)),0)</f>
        <v>728846.15384615387</v>
      </c>
      <c r="O35" s="39" cm="1">
        <f t="array" ref="O35">_xlfn.IFNA(INDEX($F$2:$F$203,MATCH(1,($H35=$C$2:$C$203)*(O$3=$B$2:$B$203)*(O$2=$A$2:$A$203),0)),0)</f>
        <v>740088.10572687222</v>
      </c>
      <c r="P35" s="39" cm="1">
        <f t="array" ref="P35">_xlfn.IFNA(INDEX($F$2:$F$203,MATCH(1,($H35=$C$2:$C$203)*(P$3=$B$2:$B$203)*(P$2=$A$2:$A$203),0)),0)</f>
        <v>600104.6025104603</v>
      </c>
      <c r="Q35" s="39" cm="1">
        <f t="array" ref="Q35">_xlfn.IFNA(INDEX($F$2:$F$203,MATCH(1,($H35=$C$2:$C$203)*(Q$3=$B$2:$B$203)*(Q$2=$A$2:$A$203),0)),0)</f>
        <v>594594.59459459456</v>
      </c>
    </row>
    <row r="36" spans="1:17" ht="15.75" customHeight="1">
      <c r="A36" s="37" t="s">
        <v>10</v>
      </c>
      <c r="B36" s="37" t="s">
        <v>36</v>
      </c>
      <c r="C36" s="37">
        <v>51</v>
      </c>
      <c r="D36" s="37">
        <v>422</v>
      </c>
      <c r="E36" s="37">
        <v>338000000</v>
      </c>
      <c r="F36" s="37">
        <f t="shared" si="0"/>
        <v>800947.86729857814</v>
      </c>
      <c r="H36" s="38">
        <f t="shared" si="2"/>
        <v>56</v>
      </c>
      <c r="I36" s="39" cm="1">
        <f t="array" ref="I36">_xlfn.IFNA(INDEX($D$2:$D$203,MATCH(1,($H36=$C$2:$C$203)*(I$3=$B$2:$B$203)*(I$2=$A$2:$A$203),0)),0)</f>
        <v>553</v>
      </c>
      <c r="J36" s="39" cm="1">
        <f t="array" ref="J36">_xlfn.IFNA(INDEX($D$2:$D$203,MATCH(1,($H36=$C$2:$C$203)*(J$3=$B$2:$B$203)*(J$2=$A$2:$A$203),0)),0)</f>
        <v>473</v>
      </c>
      <c r="K36" s="39" cm="1">
        <f t="array" ref="K36">_xlfn.IFNA(INDEX($D$2:$D$203,MATCH(1,($H36=$C$2:$C$203)*(K$3=$B$2:$B$203)*(K$2=$A$2:$A$203),0)),0)</f>
        <v>0</v>
      </c>
      <c r="L36" s="39" cm="1">
        <f t="array" ref="L36">_xlfn.IFNA(INDEX($D$2:$D$203,MATCH(1,($H36=$C$2:$C$203)*(L$3=$B$2:$B$203)*(L$2=$A$2:$A$203),0)),0)</f>
        <v>0</v>
      </c>
      <c r="M36" s="39">
        <f t="shared" si="1"/>
        <v>56</v>
      </c>
      <c r="N36" s="39" cm="1">
        <f t="array" ref="N36">_xlfn.IFNA(INDEX($F$2:$F$203,MATCH(1,($H36=$C$2:$C$203)*(N$3=$B$2:$B$203)*(N$2=$A$2:$A$203),0)),0)</f>
        <v>799276.67269439425</v>
      </c>
      <c r="O36" s="39" cm="1">
        <f t="array" ref="O36">_xlfn.IFNA(INDEX($F$2:$F$203,MATCH(1,($H36=$C$2:$C$203)*(O$3=$B$2:$B$203)*(O$2=$A$2:$A$203),0)),0)</f>
        <v>761099.36575052852</v>
      </c>
      <c r="P36" s="39" cm="1">
        <f t="array" ref="P36">_xlfn.IFNA(INDEX($F$2:$F$203,MATCH(1,($H36=$C$2:$C$203)*(P$3=$B$2:$B$203)*(P$2=$A$2:$A$203),0)),0)</f>
        <v>0</v>
      </c>
      <c r="Q36" s="39" cm="1">
        <f t="array" ref="Q36">_xlfn.IFNA(INDEX($F$2:$F$203,MATCH(1,($H36=$C$2:$C$203)*(Q$3=$B$2:$B$203)*(Q$2=$A$2:$A$203),0)),0)</f>
        <v>0</v>
      </c>
    </row>
    <row r="37" spans="1:17" ht="15.75" customHeight="1">
      <c r="A37" s="37" t="s">
        <v>10</v>
      </c>
      <c r="B37" s="37" t="s">
        <v>36</v>
      </c>
      <c r="C37" s="37">
        <v>56</v>
      </c>
      <c r="D37" s="37">
        <v>473</v>
      </c>
      <c r="E37" s="37">
        <v>360000000</v>
      </c>
      <c r="F37" s="37">
        <f t="shared" si="0"/>
        <v>761099.36575052852</v>
      </c>
      <c r="H37" s="38">
        <f t="shared" si="2"/>
        <v>57</v>
      </c>
      <c r="I37" s="39" cm="1">
        <f t="array" ref="I37">_xlfn.IFNA(INDEX($D$2:$D$203,MATCH(1,($H37=$C$2:$C$203)*(I$3=$B$2:$B$203)*(I$2=$A$2:$A$203),0)),0)</f>
        <v>559</v>
      </c>
      <c r="J37" s="39" cm="1">
        <f t="array" ref="J37">_xlfn.IFNA(INDEX($D$2:$D$203,MATCH(1,($H37=$C$2:$C$203)*(J$3=$B$2:$B$203)*(J$2=$A$2:$A$203),0)),0)</f>
        <v>467</v>
      </c>
      <c r="K37" s="39" cm="1">
        <f t="array" ref="K37">_xlfn.IFNA(INDEX($D$2:$D$203,MATCH(1,($H37=$C$2:$C$203)*(K$3=$B$2:$B$203)*(K$2=$A$2:$A$203),0)),0)</f>
        <v>0</v>
      </c>
      <c r="L37" s="39" cm="1">
        <f t="array" ref="L37">_xlfn.IFNA(INDEX($D$2:$D$203,MATCH(1,($H37=$C$2:$C$203)*(L$3=$B$2:$B$203)*(L$2=$A$2:$A$203),0)),0)</f>
        <v>0</v>
      </c>
      <c r="M37" s="39">
        <f t="shared" si="1"/>
        <v>57</v>
      </c>
      <c r="N37" s="39" cm="1">
        <f t="array" ref="N37">_xlfn.IFNA(INDEX($F$2:$F$203,MATCH(1,($H37=$C$2:$C$203)*(N$3=$B$2:$B$203)*(N$2=$A$2:$A$203),0)),0)</f>
        <v>822898.03220035776</v>
      </c>
      <c r="O37" s="39" cm="1">
        <f t="array" ref="O37">_xlfn.IFNA(INDEX($F$2:$F$203,MATCH(1,($H37=$C$2:$C$203)*(O$3=$B$2:$B$203)*(O$2=$A$2:$A$203),0)),0)</f>
        <v>725910.06423982873</v>
      </c>
      <c r="P37" s="39" cm="1">
        <f t="array" ref="P37">_xlfn.IFNA(INDEX($F$2:$F$203,MATCH(1,($H37=$C$2:$C$203)*(P$3=$B$2:$B$203)*(P$2=$A$2:$A$203),0)),0)</f>
        <v>0</v>
      </c>
      <c r="Q37" s="39" cm="1">
        <f t="array" ref="Q37">_xlfn.IFNA(INDEX($F$2:$F$203,MATCH(1,($H37=$C$2:$C$203)*(Q$3=$B$2:$B$203)*(Q$2=$A$2:$A$203),0)),0)</f>
        <v>0</v>
      </c>
    </row>
    <row r="38" spans="1:17" ht="15.75" customHeight="1">
      <c r="A38" s="37" t="s">
        <v>10</v>
      </c>
      <c r="B38" s="37" t="s">
        <v>35</v>
      </c>
      <c r="C38" s="37">
        <v>48</v>
      </c>
      <c r="D38" s="37">
        <v>540</v>
      </c>
      <c r="E38" s="37">
        <v>418000000</v>
      </c>
      <c r="F38" s="37">
        <f t="shared" si="0"/>
        <v>774074.07407407404</v>
      </c>
      <c r="H38" s="38">
        <f t="shared" si="2"/>
        <v>58</v>
      </c>
      <c r="I38" s="39" cm="1">
        <f t="array" ref="I38">_xlfn.IFNA(INDEX($D$2:$D$203,MATCH(1,($H38=$C$2:$C$203)*(I$3=$B$2:$B$203)*(I$2=$A$2:$A$203),0)),0)</f>
        <v>579</v>
      </c>
      <c r="J38" s="39" cm="1">
        <f t="array" ref="J38">_xlfn.IFNA(INDEX($D$2:$D$203,MATCH(1,($H38=$C$2:$C$203)*(J$3=$B$2:$B$203)*(J$2=$A$2:$A$203),0)),0)</f>
        <v>503</v>
      </c>
      <c r="K38" s="39" cm="1">
        <f t="array" ref="K38">_xlfn.IFNA(INDEX($D$2:$D$203,MATCH(1,($H38=$C$2:$C$203)*(K$3=$B$2:$B$203)*(K$2=$A$2:$A$203),0)),0)</f>
        <v>0</v>
      </c>
      <c r="L38" s="39" cm="1">
        <f t="array" ref="L38">_xlfn.IFNA(INDEX($D$2:$D$203,MATCH(1,($H38=$C$2:$C$203)*(L$3=$B$2:$B$203)*(L$2=$A$2:$A$203),0)),0)</f>
        <v>0</v>
      </c>
      <c r="M38" s="39">
        <f t="shared" si="1"/>
        <v>58</v>
      </c>
      <c r="N38" s="39" cm="1">
        <f t="array" ref="N38">_xlfn.IFNA(INDEX($F$2:$F$203,MATCH(1,($H38=$C$2:$C$203)*(N$3=$B$2:$B$203)*(N$2=$A$2:$A$203),0)),0)</f>
        <v>780656.30397236615</v>
      </c>
      <c r="O38" s="39" cm="1">
        <f t="array" ref="O38">_xlfn.IFNA(INDEX($F$2:$F$203,MATCH(1,($H38=$C$2:$C$203)*(O$3=$B$2:$B$203)*(O$2=$A$2:$A$203),0)),0)</f>
        <v>827037.77335984097</v>
      </c>
      <c r="P38" s="39" cm="1">
        <f t="array" ref="P38">_xlfn.IFNA(INDEX($F$2:$F$203,MATCH(1,($H38=$C$2:$C$203)*(P$3=$B$2:$B$203)*(P$2=$A$2:$A$203),0)),0)</f>
        <v>0</v>
      </c>
      <c r="Q38" s="39" cm="1">
        <f t="array" ref="Q38">_xlfn.IFNA(INDEX($F$2:$F$203,MATCH(1,($H38=$C$2:$C$203)*(Q$3=$B$2:$B$203)*(Q$2=$A$2:$A$203),0)),0)</f>
        <v>0</v>
      </c>
    </row>
    <row r="39" spans="1:17" ht="15.75" customHeight="1">
      <c r="A39" s="37" t="s">
        <v>10</v>
      </c>
      <c r="B39" s="37" t="s">
        <v>35</v>
      </c>
      <c r="C39" s="37">
        <v>60</v>
      </c>
      <c r="D39" s="37">
        <v>541</v>
      </c>
      <c r="E39" s="37">
        <v>422000000</v>
      </c>
      <c r="F39" s="37">
        <f t="shared" si="0"/>
        <v>780036.96857670974</v>
      </c>
      <c r="H39" s="38">
        <f t="shared" si="2"/>
        <v>59</v>
      </c>
      <c r="I39" s="39" cm="1">
        <f t="array" ref="I39">_xlfn.IFNA(INDEX($D$2:$D$203,MATCH(1,($H39=$C$2:$C$203)*(I$3=$B$2:$B$203)*(I$2=$A$2:$A$203),0)),0)</f>
        <v>574</v>
      </c>
      <c r="J39" s="39" cm="1">
        <f t="array" ref="J39">_xlfn.IFNA(INDEX($D$2:$D$203,MATCH(1,($H39=$C$2:$C$203)*(J$3=$B$2:$B$203)*(J$2=$A$2:$A$203),0)),0)</f>
        <v>449</v>
      </c>
      <c r="K39" s="39" cm="1">
        <f t="array" ref="K39">_xlfn.IFNA(INDEX($D$2:$D$203,MATCH(1,($H39=$C$2:$C$203)*(K$3=$B$2:$B$203)*(K$2=$A$2:$A$203),0)),0)</f>
        <v>0</v>
      </c>
      <c r="L39" s="39" cm="1">
        <f t="array" ref="L39">_xlfn.IFNA(INDEX($D$2:$D$203,MATCH(1,($H39=$C$2:$C$203)*(L$3=$B$2:$B$203)*(L$2=$A$2:$A$203),0)),0)</f>
        <v>0</v>
      </c>
      <c r="M39" s="39">
        <f t="shared" si="1"/>
        <v>59</v>
      </c>
      <c r="N39" s="39" cm="1">
        <f t="array" ref="N39">_xlfn.IFNA(INDEX($F$2:$F$203,MATCH(1,($H39=$C$2:$C$203)*(N$3=$B$2:$B$203)*(N$2=$A$2:$A$203),0)),0)</f>
        <v>829268.29268292687</v>
      </c>
      <c r="O39" s="39" cm="1">
        <f t="array" ref="O39">_xlfn.IFNA(INDEX($F$2:$F$203,MATCH(1,($H39=$C$2:$C$203)*(O$3=$B$2:$B$203)*(O$2=$A$2:$A$203),0)),0)</f>
        <v>788418.70824053453</v>
      </c>
      <c r="P39" s="39" cm="1">
        <f t="array" ref="P39">_xlfn.IFNA(INDEX($F$2:$F$203,MATCH(1,($H39=$C$2:$C$203)*(P$3=$B$2:$B$203)*(P$2=$A$2:$A$203),0)),0)</f>
        <v>0</v>
      </c>
      <c r="Q39" s="39" cm="1">
        <f t="array" ref="Q39">_xlfn.IFNA(INDEX($F$2:$F$203,MATCH(1,($H39=$C$2:$C$203)*(Q$3=$B$2:$B$203)*(Q$2=$A$2:$A$203),0)),0)</f>
        <v>0</v>
      </c>
    </row>
    <row r="40" spans="1:17" ht="15.75" customHeight="1">
      <c r="A40" s="37" t="s">
        <v>10</v>
      </c>
      <c r="B40" s="37" t="s">
        <v>36</v>
      </c>
      <c r="C40" s="37">
        <v>38</v>
      </c>
      <c r="D40" s="37">
        <v>487</v>
      </c>
      <c r="E40" s="37">
        <v>383000000</v>
      </c>
      <c r="F40" s="37">
        <f t="shared" si="0"/>
        <v>786447.63860369613</v>
      </c>
      <c r="H40" s="38">
        <f t="shared" si="2"/>
        <v>60</v>
      </c>
      <c r="I40" s="39" cm="1">
        <f t="array" ref="I40">_xlfn.IFNA(INDEX($D$2:$D$203,MATCH(1,($H40=$C$2:$C$203)*(I$3=$B$2:$B$203)*(I$2=$A$2:$A$203),0)),0)</f>
        <v>541</v>
      </c>
      <c r="J40" s="39" cm="1">
        <f t="array" ref="J40">_xlfn.IFNA(INDEX($D$2:$D$203,MATCH(1,($H40=$C$2:$C$203)*(J$3=$B$2:$B$203)*(J$2=$A$2:$A$203),0)),0)</f>
        <v>484</v>
      </c>
      <c r="K40" s="39" cm="1">
        <f t="array" ref="K40">_xlfn.IFNA(INDEX($D$2:$D$203,MATCH(1,($H40=$C$2:$C$203)*(K$3=$B$2:$B$203)*(K$2=$A$2:$A$203),0)),0)</f>
        <v>0</v>
      </c>
      <c r="L40" s="39" cm="1">
        <f t="array" ref="L40">_xlfn.IFNA(INDEX($D$2:$D$203,MATCH(1,($H40=$C$2:$C$203)*(L$3=$B$2:$B$203)*(L$2=$A$2:$A$203),0)),0)</f>
        <v>0</v>
      </c>
      <c r="M40" s="39">
        <f t="shared" si="1"/>
        <v>60</v>
      </c>
      <c r="N40" s="39" cm="1">
        <f t="array" ref="N40">_xlfn.IFNA(INDEX($F$2:$F$203,MATCH(1,($H40=$C$2:$C$203)*(N$3=$B$2:$B$203)*(N$2=$A$2:$A$203),0)),0)</f>
        <v>780036.96857670974</v>
      </c>
      <c r="O40" s="39" cm="1">
        <f t="array" ref="O40">_xlfn.IFNA(INDEX($F$2:$F$203,MATCH(1,($H40=$C$2:$C$203)*(O$3=$B$2:$B$203)*(O$2=$A$2:$A$203),0)),0)</f>
        <v>766528.92561983468</v>
      </c>
      <c r="P40" s="39" cm="1">
        <f t="array" ref="P40">_xlfn.IFNA(INDEX($F$2:$F$203,MATCH(1,($H40=$C$2:$C$203)*(P$3=$B$2:$B$203)*(P$2=$A$2:$A$203),0)),0)</f>
        <v>0</v>
      </c>
      <c r="Q40" s="39" cm="1">
        <f t="array" ref="Q40">_xlfn.IFNA(INDEX($F$2:$F$203,MATCH(1,($H40=$C$2:$C$203)*(Q$3=$B$2:$B$203)*(Q$2=$A$2:$A$203),0)),0)</f>
        <v>0</v>
      </c>
    </row>
    <row r="41" spans="1:17" ht="15.75" customHeight="1">
      <c r="A41" s="37" t="s">
        <v>10</v>
      </c>
      <c r="B41" s="37" t="s">
        <v>35</v>
      </c>
      <c r="C41" s="37">
        <v>51</v>
      </c>
      <c r="D41" s="37">
        <v>599</v>
      </c>
      <c r="E41" s="37">
        <v>461000000</v>
      </c>
      <c r="F41" s="37">
        <f t="shared" si="0"/>
        <v>769616.02671118535</v>
      </c>
      <c r="H41" s="38">
        <f t="shared" si="2"/>
        <v>61</v>
      </c>
      <c r="I41" s="39" cm="1">
        <f t="array" ref="I41">_xlfn.IFNA(INDEX($D$2:$D$203,MATCH(1,($H41=$C$2:$C$203)*(I$3=$B$2:$B$203)*(I$2=$A$2:$A$203),0)),0)</f>
        <v>566</v>
      </c>
      <c r="J41" s="39" cm="1">
        <f t="array" ref="J41">_xlfn.IFNA(INDEX($D$2:$D$203,MATCH(1,($H41=$C$2:$C$203)*(J$3=$B$2:$B$203)*(J$2=$A$2:$A$203),0)),0)</f>
        <v>503</v>
      </c>
      <c r="K41" s="39" cm="1">
        <f t="array" ref="K41">_xlfn.IFNA(INDEX($D$2:$D$203,MATCH(1,($H41=$C$2:$C$203)*(K$3=$B$2:$B$203)*(K$2=$A$2:$A$203),0)),0)</f>
        <v>0</v>
      </c>
      <c r="L41" s="39" cm="1">
        <f t="array" ref="L41">_xlfn.IFNA(INDEX($D$2:$D$203,MATCH(1,($H41=$C$2:$C$203)*(L$3=$B$2:$B$203)*(L$2=$A$2:$A$203),0)),0)</f>
        <v>0</v>
      </c>
      <c r="M41" s="39">
        <f t="shared" si="1"/>
        <v>61</v>
      </c>
      <c r="N41" s="39" cm="1">
        <f t="array" ref="N41">_xlfn.IFNA(INDEX($F$2:$F$203,MATCH(1,($H41=$C$2:$C$203)*(N$3=$B$2:$B$203)*(N$2=$A$2:$A$203),0)),0)</f>
        <v>715547.70318021206</v>
      </c>
      <c r="O41" s="39" cm="1">
        <f t="array" ref="O41">_xlfn.IFNA(INDEX($F$2:$F$203,MATCH(1,($H41=$C$2:$C$203)*(O$3=$B$2:$B$203)*(O$2=$A$2:$A$203),0)),0)</f>
        <v>785288.27037773363</v>
      </c>
      <c r="P41" s="39" cm="1">
        <f t="array" ref="P41">_xlfn.IFNA(INDEX($F$2:$F$203,MATCH(1,($H41=$C$2:$C$203)*(P$3=$B$2:$B$203)*(P$2=$A$2:$A$203),0)),0)</f>
        <v>0</v>
      </c>
      <c r="Q41" s="39" cm="1">
        <f t="array" ref="Q41">_xlfn.IFNA(INDEX($F$2:$F$203,MATCH(1,($H41=$C$2:$C$203)*(Q$3=$B$2:$B$203)*(Q$2=$A$2:$A$203),0)),0)</f>
        <v>0</v>
      </c>
    </row>
    <row r="42" spans="1:17" ht="15.75" customHeight="1">
      <c r="A42" s="37" t="s">
        <v>10</v>
      </c>
      <c r="B42" s="37" t="s">
        <v>35</v>
      </c>
      <c r="C42" s="37">
        <v>62</v>
      </c>
      <c r="D42" s="37">
        <v>555</v>
      </c>
      <c r="E42" s="37">
        <v>435000000</v>
      </c>
      <c r="F42" s="37">
        <f t="shared" si="0"/>
        <v>783783.78378378379</v>
      </c>
      <c r="H42" s="38">
        <f t="shared" si="2"/>
        <v>62</v>
      </c>
      <c r="I42" s="39" cm="1">
        <f t="array" ref="I42">_xlfn.IFNA(INDEX($D$2:$D$203,MATCH(1,($H42=$C$2:$C$203)*(I$3=$B$2:$B$203)*(I$2=$A$2:$A$203),0)),0)</f>
        <v>555</v>
      </c>
      <c r="J42" s="39" cm="1">
        <f t="array" ref="J42">_xlfn.IFNA(INDEX($D$2:$D$203,MATCH(1,($H42=$C$2:$C$203)*(J$3=$B$2:$B$203)*(J$2=$A$2:$A$203),0)),0)</f>
        <v>423</v>
      </c>
      <c r="K42" s="39" cm="1">
        <f t="array" ref="K42">_xlfn.IFNA(INDEX($D$2:$D$203,MATCH(1,($H42=$C$2:$C$203)*(K$3=$B$2:$B$203)*(K$2=$A$2:$A$203),0)),0)</f>
        <v>0</v>
      </c>
      <c r="L42" s="39" cm="1">
        <f t="array" ref="L42">_xlfn.IFNA(INDEX($D$2:$D$203,MATCH(1,($H42=$C$2:$C$203)*(L$3=$B$2:$B$203)*(L$2=$A$2:$A$203),0)),0)</f>
        <v>0</v>
      </c>
      <c r="M42" s="39">
        <f t="shared" si="1"/>
        <v>62</v>
      </c>
      <c r="N42" s="39" cm="1">
        <f t="array" ref="N42">_xlfn.IFNA(INDEX($F$2:$F$203,MATCH(1,($H42=$C$2:$C$203)*(N$3=$B$2:$B$203)*(N$2=$A$2:$A$203),0)),0)</f>
        <v>783783.78378378379</v>
      </c>
      <c r="O42" s="39" cm="1">
        <f t="array" ref="O42">_xlfn.IFNA(INDEX($F$2:$F$203,MATCH(1,($H42=$C$2:$C$203)*(O$3=$B$2:$B$203)*(O$2=$A$2:$A$203),0)),0)</f>
        <v>784869.97635933803</v>
      </c>
      <c r="P42" s="39" cm="1">
        <f t="array" ref="P42">_xlfn.IFNA(INDEX($F$2:$F$203,MATCH(1,($H42=$C$2:$C$203)*(P$3=$B$2:$B$203)*(P$2=$A$2:$A$203),0)),0)</f>
        <v>0</v>
      </c>
      <c r="Q42" s="39" cm="1">
        <f t="array" ref="Q42">_xlfn.IFNA(INDEX($F$2:$F$203,MATCH(1,($H42=$C$2:$C$203)*(Q$3=$B$2:$B$203)*(Q$2=$A$2:$A$203),0)),0)</f>
        <v>0</v>
      </c>
    </row>
    <row r="43" spans="1:17" ht="15.75" customHeight="1">
      <c r="A43" s="37" t="s">
        <v>10</v>
      </c>
      <c r="B43" s="37" t="s">
        <v>35</v>
      </c>
      <c r="C43" s="37">
        <v>59</v>
      </c>
      <c r="D43" s="37">
        <v>574</v>
      </c>
      <c r="E43" s="37">
        <v>476000000</v>
      </c>
      <c r="F43" s="37">
        <f t="shared" si="0"/>
        <v>829268.29268292687</v>
      </c>
      <c r="H43" s="38">
        <f t="shared" si="2"/>
        <v>63</v>
      </c>
      <c r="I43" s="39" cm="1">
        <f t="array" ref="I43">_xlfn.IFNA(INDEX($D$2:$D$203,MATCH(1,($H43=$C$2:$C$203)*(I$3=$B$2:$B$203)*(I$2=$A$2:$A$203),0)),0)</f>
        <v>553</v>
      </c>
      <c r="J43" s="39" cm="1">
        <f t="array" ref="J43">_xlfn.IFNA(INDEX($D$2:$D$203,MATCH(1,($H43=$C$2:$C$203)*(J$3=$B$2:$B$203)*(J$2=$A$2:$A$203),0)),0)</f>
        <v>482</v>
      </c>
      <c r="K43" s="39" cm="1">
        <f t="array" ref="K43">_xlfn.IFNA(INDEX($D$2:$D$203,MATCH(1,($H43=$C$2:$C$203)*(K$3=$B$2:$B$203)*(K$2=$A$2:$A$203),0)),0)</f>
        <v>0</v>
      </c>
      <c r="L43" s="39" cm="1">
        <f t="array" ref="L43">_xlfn.IFNA(INDEX($D$2:$D$203,MATCH(1,($H43=$C$2:$C$203)*(L$3=$B$2:$B$203)*(L$2=$A$2:$A$203),0)),0)</f>
        <v>0</v>
      </c>
      <c r="M43" s="39">
        <f t="shared" si="1"/>
        <v>63</v>
      </c>
      <c r="N43" s="39" cm="1">
        <f t="array" ref="N43">_xlfn.IFNA(INDEX($F$2:$F$203,MATCH(1,($H43=$C$2:$C$203)*(N$3=$B$2:$B$203)*(N$2=$A$2:$A$203),0)),0)</f>
        <v>793851.71790235082</v>
      </c>
      <c r="O43" s="39" cm="1">
        <f t="array" ref="O43">_xlfn.IFNA(INDEX($F$2:$F$203,MATCH(1,($H43=$C$2:$C$203)*(O$3=$B$2:$B$203)*(O$2=$A$2:$A$203),0)),0)</f>
        <v>786307.05394190876</v>
      </c>
      <c r="P43" s="39" cm="1">
        <f t="array" ref="P43">_xlfn.IFNA(INDEX($F$2:$F$203,MATCH(1,($H43=$C$2:$C$203)*(P$3=$B$2:$B$203)*(P$2=$A$2:$A$203),0)),0)</f>
        <v>0</v>
      </c>
      <c r="Q43" s="39" cm="1">
        <f t="array" ref="Q43">_xlfn.IFNA(INDEX($F$2:$F$203,MATCH(1,($H43=$C$2:$C$203)*(Q$3=$B$2:$B$203)*(Q$2=$A$2:$A$203),0)),0)</f>
        <v>0</v>
      </c>
    </row>
    <row r="44" spans="1:17" ht="15.75" customHeight="1">
      <c r="A44" s="37" t="s">
        <v>10</v>
      </c>
      <c r="B44" s="37" t="s">
        <v>35</v>
      </c>
      <c r="C44" s="37">
        <v>36</v>
      </c>
      <c r="D44" s="37">
        <v>510</v>
      </c>
      <c r="E44" s="37">
        <v>390000000</v>
      </c>
      <c r="F44" s="37">
        <f t="shared" si="0"/>
        <v>764705.8823529412</v>
      </c>
      <c r="H44" s="38">
        <f t="shared" si="2"/>
        <v>64</v>
      </c>
      <c r="I44" s="39" cm="1">
        <f t="array" ref="I44">_xlfn.IFNA(INDEX($D$2:$D$203,MATCH(1,($H44=$C$2:$C$203)*(I$3=$B$2:$B$203)*(I$2=$A$2:$A$203),0)),0)</f>
        <v>550</v>
      </c>
      <c r="J44" s="39" cm="1">
        <f t="array" ref="J44">_xlfn.IFNA(INDEX($D$2:$D$203,MATCH(1,($H44=$C$2:$C$203)*(J$3=$B$2:$B$203)*(J$2=$A$2:$A$203),0)),0)</f>
        <v>512</v>
      </c>
      <c r="K44" s="39" cm="1">
        <f t="array" ref="K44">_xlfn.IFNA(INDEX($D$2:$D$203,MATCH(1,($H44=$C$2:$C$203)*(K$3=$B$2:$B$203)*(K$2=$A$2:$A$203),0)),0)</f>
        <v>0</v>
      </c>
      <c r="L44" s="39" cm="1">
        <f t="array" ref="L44">_xlfn.IFNA(INDEX($D$2:$D$203,MATCH(1,($H44=$C$2:$C$203)*(L$3=$B$2:$B$203)*(L$2=$A$2:$A$203),0)),0)</f>
        <v>0</v>
      </c>
      <c r="M44" s="39">
        <f t="shared" si="1"/>
        <v>64</v>
      </c>
      <c r="N44" s="39" cm="1">
        <f t="array" ref="N44">_xlfn.IFNA(INDEX($F$2:$F$203,MATCH(1,($H44=$C$2:$C$203)*(N$3=$B$2:$B$203)*(N$2=$A$2:$A$203),0)),0)</f>
        <v>754545.45454545459</v>
      </c>
      <c r="O44" s="39" cm="1">
        <f t="array" ref="O44">_xlfn.IFNA(INDEX($F$2:$F$203,MATCH(1,($H44=$C$2:$C$203)*(O$3=$B$2:$B$203)*(O$2=$A$2:$A$203),0)),0)</f>
        <v>812500</v>
      </c>
      <c r="P44" s="39" cm="1">
        <f t="array" ref="P44">_xlfn.IFNA(INDEX($F$2:$F$203,MATCH(1,($H44=$C$2:$C$203)*(P$3=$B$2:$B$203)*(P$2=$A$2:$A$203),0)),0)</f>
        <v>0</v>
      </c>
      <c r="Q44" s="39" cm="1">
        <f t="array" ref="Q44">_xlfn.IFNA(INDEX($F$2:$F$203,MATCH(1,($H44=$C$2:$C$203)*(Q$3=$B$2:$B$203)*(Q$2=$A$2:$A$203),0)),0)</f>
        <v>0</v>
      </c>
    </row>
    <row r="45" spans="1:17" ht="15.75" customHeight="1">
      <c r="A45" s="37" t="s">
        <v>10</v>
      </c>
      <c r="B45" s="37" t="s">
        <v>35</v>
      </c>
      <c r="C45" s="37">
        <v>61</v>
      </c>
      <c r="D45" s="37">
        <v>566</v>
      </c>
      <c r="E45" s="37">
        <v>405000000</v>
      </c>
      <c r="F45" s="37">
        <f t="shared" si="0"/>
        <v>715547.70318021206</v>
      </c>
      <c r="H45" s="38">
        <f t="shared" si="2"/>
        <v>65</v>
      </c>
      <c r="I45" s="39" cm="1">
        <f t="array" ref="I45">_xlfn.IFNA(INDEX($D$2:$D$203,MATCH(1,($H45=$C$2:$C$203)*(I$3=$B$2:$B$203)*(I$2=$A$2:$A$203),0)),0)</f>
        <v>522</v>
      </c>
      <c r="J45" s="39" cm="1">
        <f t="array" ref="J45">_xlfn.IFNA(INDEX($D$2:$D$203,MATCH(1,($H45=$C$2:$C$203)*(J$3=$B$2:$B$203)*(J$2=$A$2:$A$203),0)),0)</f>
        <v>435</v>
      </c>
      <c r="K45" s="39" cm="1">
        <f t="array" ref="K45">_xlfn.IFNA(INDEX($D$2:$D$203,MATCH(1,($H45=$C$2:$C$203)*(K$3=$B$2:$B$203)*(K$2=$A$2:$A$203),0)),0)</f>
        <v>0</v>
      </c>
      <c r="L45" s="39" cm="1">
        <f t="array" ref="L45">_xlfn.IFNA(INDEX($D$2:$D$203,MATCH(1,($H45=$C$2:$C$203)*(L$3=$B$2:$B$203)*(L$2=$A$2:$A$203),0)),0)</f>
        <v>0</v>
      </c>
      <c r="M45" s="39">
        <f t="shared" si="1"/>
        <v>65</v>
      </c>
      <c r="N45" s="39" cm="1">
        <f t="array" ref="N45">_xlfn.IFNA(INDEX($F$2:$F$203,MATCH(1,($H45=$C$2:$C$203)*(N$3=$B$2:$B$203)*(N$2=$A$2:$A$203),0)),0)</f>
        <v>750957.85440613027</v>
      </c>
      <c r="O45" s="39" cm="1">
        <f t="array" ref="O45">_xlfn.IFNA(INDEX($F$2:$F$203,MATCH(1,($H45=$C$2:$C$203)*(O$3=$B$2:$B$203)*(O$2=$A$2:$A$203),0)),0)</f>
        <v>698850.57471264363</v>
      </c>
      <c r="P45" s="39" cm="1">
        <f t="array" ref="P45">_xlfn.IFNA(INDEX($F$2:$F$203,MATCH(1,($H45=$C$2:$C$203)*(P$3=$B$2:$B$203)*(P$2=$A$2:$A$203),0)),0)</f>
        <v>0</v>
      </c>
      <c r="Q45" s="39" cm="1">
        <f t="array" ref="Q45">_xlfn.IFNA(INDEX($F$2:$F$203,MATCH(1,($H45=$C$2:$C$203)*(Q$3=$B$2:$B$203)*(Q$2=$A$2:$A$203),0)),0)</f>
        <v>0</v>
      </c>
    </row>
    <row r="46" spans="1:17" ht="15.75" customHeight="1">
      <c r="A46" s="37" t="s">
        <v>10</v>
      </c>
      <c r="B46" s="37" t="s">
        <v>35</v>
      </c>
      <c r="C46" s="37">
        <v>45</v>
      </c>
      <c r="D46" s="37">
        <v>567</v>
      </c>
      <c r="E46" s="37">
        <v>472000000</v>
      </c>
      <c r="F46" s="37">
        <f t="shared" si="0"/>
        <v>832451.49911816581</v>
      </c>
      <c r="H46" s="38">
        <f t="shared" si="2"/>
        <v>66</v>
      </c>
      <c r="I46" s="39" cm="1">
        <f t="array" ref="I46">_xlfn.IFNA(INDEX($D$2:$D$203,MATCH(1,($H46=$C$2:$C$203)*(I$3=$B$2:$B$203)*(I$2=$A$2:$A$203),0)),0)</f>
        <v>0</v>
      </c>
      <c r="J46" s="39" cm="1">
        <f t="array" ref="J46">_xlfn.IFNA(INDEX($D$2:$D$203,MATCH(1,($H46=$C$2:$C$203)*(J$3=$B$2:$B$203)*(J$2=$A$2:$A$203),0)),0)</f>
        <v>0</v>
      </c>
      <c r="K46" s="39" cm="1">
        <f t="array" ref="K46">_xlfn.IFNA(INDEX($D$2:$D$203,MATCH(1,($H46=$C$2:$C$203)*(K$3=$B$2:$B$203)*(K$2=$A$2:$A$203),0)),0)</f>
        <v>0</v>
      </c>
      <c r="L46" s="39" cm="1">
        <f t="array" ref="L46">_xlfn.IFNA(INDEX($D$2:$D$203,MATCH(1,($H46=$C$2:$C$203)*(L$3=$B$2:$B$203)*(L$2=$A$2:$A$203),0)),0)</f>
        <v>0</v>
      </c>
      <c r="M46" s="39">
        <f t="shared" si="1"/>
        <v>66</v>
      </c>
      <c r="N46" s="39" cm="1">
        <f t="array" ref="N46">_xlfn.IFNA(INDEX($F$2:$F$203,MATCH(1,($H46=$C$2:$C$203)*(N$3=$B$2:$B$203)*(N$2=$A$2:$A$203),0)),0)</f>
        <v>0</v>
      </c>
      <c r="O46" s="39" cm="1">
        <f t="array" ref="O46">_xlfn.IFNA(INDEX($F$2:$F$203,MATCH(1,($H46=$C$2:$C$203)*(O$3=$B$2:$B$203)*(O$2=$A$2:$A$203),0)),0)</f>
        <v>0</v>
      </c>
      <c r="P46" s="39" cm="1">
        <f t="array" ref="P46">_xlfn.IFNA(INDEX($F$2:$F$203,MATCH(1,($H46=$C$2:$C$203)*(P$3=$B$2:$B$203)*(P$2=$A$2:$A$203),0)),0)</f>
        <v>0</v>
      </c>
      <c r="Q46" s="39" cm="1">
        <f t="array" ref="Q46">_xlfn.IFNA(INDEX($F$2:$F$203,MATCH(1,($H46=$C$2:$C$203)*(Q$3=$B$2:$B$203)*(Q$2=$A$2:$A$203),0)),0)</f>
        <v>0</v>
      </c>
    </row>
    <row r="47" spans="1:17" ht="15.75" customHeight="1">
      <c r="A47" s="37" t="s">
        <v>10</v>
      </c>
      <c r="B47" s="37" t="s">
        <v>36</v>
      </c>
      <c r="C47" s="37">
        <v>62</v>
      </c>
      <c r="D47" s="37">
        <v>423</v>
      </c>
      <c r="E47" s="37">
        <v>332000000</v>
      </c>
      <c r="F47" s="37">
        <f t="shared" si="0"/>
        <v>784869.97635933803</v>
      </c>
      <c r="H47" s="38">
        <f t="shared" si="2"/>
        <v>67</v>
      </c>
      <c r="I47" s="39" cm="1">
        <f t="array" ref="I47">_xlfn.IFNA(INDEX($D$2:$D$203,MATCH(1,($H47=$C$2:$C$203)*(I$3=$B$2:$B$203)*(I$2=$A$2:$A$203),0)),0)</f>
        <v>0</v>
      </c>
      <c r="J47" s="39" cm="1">
        <f t="array" ref="J47">_xlfn.IFNA(INDEX($D$2:$D$203,MATCH(1,($H47=$C$2:$C$203)*(J$3=$B$2:$B$203)*(J$2=$A$2:$A$203),0)),0)</f>
        <v>0</v>
      </c>
      <c r="K47" s="39" cm="1">
        <f t="array" ref="K47">_xlfn.IFNA(INDEX($D$2:$D$203,MATCH(1,($H47=$C$2:$C$203)*(K$3=$B$2:$B$203)*(K$2=$A$2:$A$203),0)),0)</f>
        <v>0</v>
      </c>
      <c r="L47" s="39" cm="1">
        <f t="array" ref="L47">_xlfn.IFNA(INDEX($D$2:$D$203,MATCH(1,($H47=$C$2:$C$203)*(L$3=$B$2:$B$203)*(L$2=$A$2:$A$203),0)),0)</f>
        <v>0</v>
      </c>
      <c r="M47" s="39">
        <f t="shared" si="1"/>
        <v>67</v>
      </c>
      <c r="N47" s="39" cm="1">
        <f t="array" ref="N47">_xlfn.IFNA(INDEX($F$2:$F$203,MATCH(1,($H47=$C$2:$C$203)*(N$3=$B$2:$B$203)*(N$2=$A$2:$A$203),0)),0)</f>
        <v>0</v>
      </c>
      <c r="O47" s="39" cm="1">
        <f t="array" ref="O47">_xlfn.IFNA(INDEX($F$2:$F$203,MATCH(1,($H47=$C$2:$C$203)*(O$3=$B$2:$B$203)*(O$2=$A$2:$A$203),0)),0)</f>
        <v>0</v>
      </c>
      <c r="P47" s="39" cm="1">
        <f t="array" ref="P47">_xlfn.IFNA(INDEX($F$2:$F$203,MATCH(1,($H47=$C$2:$C$203)*(P$3=$B$2:$B$203)*(P$2=$A$2:$A$203),0)),0)</f>
        <v>0</v>
      </c>
      <c r="Q47" s="39" cm="1">
        <f t="array" ref="Q47">_xlfn.IFNA(INDEX($F$2:$F$203,MATCH(1,($H47=$C$2:$C$203)*(Q$3=$B$2:$B$203)*(Q$2=$A$2:$A$203),0)),0)</f>
        <v>0</v>
      </c>
    </row>
    <row r="48" spans="1:17" ht="15.75" customHeight="1">
      <c r="A48" s="37" t="s">
        <v>10</v>
      </c>
      <c r="B48" s="37" t="s">
        <v>36</v>
      </c>
      <c r="C48" s="37">
        <v>47</v>
      </c>
      <c r="D48" s="37">
        <v>505</v>
      </c>
      <c r="E48" s="37">
        <v>395000000</v>
      </c>
      <c r="F48" s="37">
        <f t="shared" si="0"/>
        <v>782178.21782178222</v>
      </c>
      <c r="H48" s="38">
        <f t="shared" si="2"/>
        <v>68</v>
      </c>
      <c r="I48" s="39" cm="1">
        <f t="array" ref="I48">_xlfn.IFNA(INDEX($D$2:$D$203,MATCH(1,($H48=$C$2:$C$203)*(I$3=$B$2:$B$203)*(I$2=$A$2:$A$203),0)),0)</f>
        <v>0</v>
      </c>
      <c r="J48" s="39" cm="1">
        <f t="array" ref="J48">_xlfn.IFNA(INDEX($D$2:$D$203,MATCH(1,($H48=$C$2:$C$203)*(J$3=$B$2:$B$203)*(J$2=$A$2:$A$203),0)),0)</f>
        <v>0</v>
      </c>
      <c r="K48" s="39" cm="1">
        <f t="array" ref="K48">_xlfn.IFNA(INDEX($D$2:$D$203,MATCH(1,($H48=$C$2:$C$203)*(K$3=$B$2:$B$203)*(K$2=$A$2:$A$203),0)),0)</f>
        <v>0</v>
      </c>
      <c r="L48" s="39" cm="1">
        <f t="array" ref="L48">_xlfn.IFNA(INDEX($D$2:$D$203,MATCH(1,($H48=$C$2:$C$203)*(L$3=$B$2:$B$203)*(L$2=$A$2:$A$203),0)),0)</f>
        <v>0</v>
      </c>
      <c r="M48" s="39">
        <f t="shared" si="1"/>
        <v>68</v>
      </c>
      <c r="N48" s="39" cm="1">
        <f t="array" ref="N48">_xlfn.IFNA(INDEX($F$2:$F$203,MATCH(1,($H48=$C$2:$C$203)*(N$3=$B$2:$B$203)*(N$2=$A$2:$A$203),0)),0)</f>
        <v>0</v>
      </c>
      <c r="O48" s="39" cm="1">
        <f t="array" ref="O48">_xlfn.IFNA(INDEX($F$2:$F$203,MATCH(1,($H48=$C$2:$C$203)*(O$3=$B$2:$B$203)*(O$2=$A$2:$A$203),0)),0)</f>
        <v>0</v>
      </c>
      <c r="P48" s="39" cm="1">
        <f t="array" ref="P48">_xlfn.IFNA(INDEX($F$2:$F$203,MATCH(1,($H48=$C$2:$C$203)*(P$3=$B$2:$B$203)*(P$2=$A$2:$A$203),0)),0)</f>
        <v>0</v>
      </c>
      <c r="Q48" s="39" cm="1">
        <f t="array" ref="Q48">_xlfn.IFNA(INDEX($F$2:$F$203,MATCH(1,($H48=$C$2:$C$203)*(Q$3=$B$2:$B$203)*(Q$2=$A$2:$A$203),0)),0)</f>
        <v>0</v>
      </c>
    </row>
    <row r="49" spans="1:17" ht="15.75" customHeight="1">
      <c r="A49" s="37" t="s">
        <v>10</v>
      </c>
      <c r="B49" s="37" t="s">
        <v>36</v>
      </c>
      <c r="C49" s="37">
        <v>36</v>
      </c>
      <c r="D49" s="37">
        <v>454</v>
      </c>
      <c r="E49" s="37">
        <v>337000000</v>
      </c>
      <c r="F49" s="37">
        <f t="shared" si="0"/>
        <v>742290.74889867846</v>
      </c>
      <c r="H49" s="38">
        <f t="shared" si="2"/>
        <v>69</v>
      </c>
      <c r="I49" s="39" cm="1">
        <f t="array" ref="I49">_xlfn.IFNA(INDEX($D$2:$D$203,MATCH(1,($H49=$C$2:$C$203)*(I$3=$B$2:$B$203)*(I$2=$A$2:$A$203),0)),0)</f>
        <v>0</v>
      </c>
      <c r="J49" s="39" cm="1">
        <f t="array" ref="J49">_xlfn.IFNA(INDEX($D$2:$D$203,MATCH(1,($H49=$C$2:$C$203)*(J$3=$B$2:$B$203)*(J$2=$A$2:$A$203),0)),0)</f>
        <v>0</v>
      </c>
      <c r="K49" s="39" cm="1">
        <f t="array" ref="K49">_xlfn.IFNA(INDEX($D$2:$D$203,MATCH(1,($H49=$C$2:$C$203)*(K$3=$B$2:$B$203)*(K$2=$A$2:$A$203),0)),0)</f>
        <v>0</v>
      </c>
      <c r="L49" s="39" cm="1">
        <f t="array" ref="L49">_xlfn.IFNA(INDEX($D$2:$D$203,MATCH(1,($H49=$C$2:$C$203)*(L$3=$B$2:$B$203)*(L$2=$A$2:$A$203),0)),0)</f>
        <v>0</v>
      </c>
      <c r="M49" s="39">
        <f t="shared" si="1"/>
        <v>69</v>
      </c>
      <c r="N49" s="39" cm="1">
        <f t="array" ref="N49">_xlfn.IFNA(INDEX($F$2:$F$203,MATCH(1,($H49=$C$2:$C$203)*(N$3=$B$2:$B$203)*(N$2=$A$2:$A$203),0)),0)</f>
        <v>0</v>
      </c>
      <c r="O49" s="39" cm="1">
        <f t="array" ref="O49">_xlfn.IFNA(INDEX($F$2:$F$203,MATCH(1,($H49=$C$2:$C$203)*(O$3=$B$2:$B$203)*(O$2=$A$2:$A$203),0)),0)</f>
        <v>0</v>
      </c>
      <c r="P49" s="39" cm="1">
        <f t="array" ref="P49">_xlfn.IFNA(INDEX($F$2:$F$203,MATCH(1,($H49=$C$2:$C$203)*(P$3=$B$2:$B$203)*(P$2=$A$2:$A$203),0)),0)</f>
        <v>0</v>
      </c>
      <c r="Q49" s="39" cm="1">
        <f t="array" ref="Q49">_xlfn.IFNA(INDEX($F$2:$F$203,MATCH(1,($H49=$C$2:$C$203)*(Q$3=$B$2:$B$203)*(Q$2=$A$2:$A$203),0)),0)</f>
        <v>0</v>
      </c>
    </row>
    <row r="50" spans="1:17" ht="15.75" customHeight="1">
      <c r="A50" s="37" t="s">
        <v>10</v>
      </c>
      <c r="B50" s="37" t="s">
        <v>35</v>
      </c>
      <c r="C50" s="37">
        <v>39</v>
      </c>
      <c r="D50" s="37">
        <v>556</v>
      </c>
      <c r="E50" s="37">
        <v>424000000</v>
      </c>
      <c r="F50" s="37">
        <f t="shared" si="0"/>
        <v>762589.92805755395</v>
      </c>
      <c r="H50" s="38">
        <f t="shared" si="2"/>
        <v>70</v>
      </c>
      <c r="I50" s="39" cm="1">
        <f t="array" ref="I50">_xlfn.IFNA(INDEX($D$2:$D$203,MATCH(1,($H50=$C$2:$C$203)*(I$3=$B$2:$B$203)*(I$2=$A$2:$A$203),0)),0)</f>
        <v>0</v>
      </c>
      <c r="J50" s="39" cm="1">
        <f t="array" ref="J50">_xlfn.IFNA(INDEX($D$2:$D$203,MATCH(1,($H50=$C$2:$C$203)*(J$3=$B$2:$B$203)*(J$2=$A$2:$A$203),0)),0)</f>
        <v>0</v>
      </c>
      <c r="K50" s="39" cm="1">
        <f t="array" ref="K50">_xlfn.IFNA(INDEX($D$2:$D$203,MATCH(1,($H50=$C$2:$C$203)*(K$3=$B$2:$B$203)*(K$2=$A$2:$A$203),0)),0)</f>
        <v>0</v>
      </c>
      <c r="L50" s="39" cm="1">
        <f t="array" ref="L50">_xlfn.IFNA(INDEX($D$2:$D$203,MATCH(1,($H50=$C$2:$C$203)*(L$3=$B$2:$B$203)*(L$2=$A$2:$A$203),0)),0)</f>
        <v>0</v>
      </c>
      <c r="M50" s="39">
        <f t="shared" si="1"/>
        <v>70</v>
      </c>
      <c r="N50" s="39" cm="1">
        <f t="array" ref="N50">_xlfn.IFNA(INDEX($F$2:$F$203,MATCH(1,($H50=$C$2:$C$203)*(N$3=$B$2:$B$203)*(N$2=$A$2:$A$203),0)),0)</f>
        <v>0</v>
      </c>
      <c r="O50" s="39" cm="1">
        <f t="array" ref="O50">_xlfn.IFNA(INDEX($F$2:$F$203,MATCH(1,($H50=$C$2:$C$203)*(O$3=$B$2:$B$203)*(O$2=$A$2:$A$203),0)),0)</f>
        <v>0</v>
      </c>
      <c r="P50" s="39" cm="1">
        <f t="array" ref="P50">_xlfn.IFNA(INDEX($F$2:$F$203,MATCH(1,($H50=$C$2:$C$203)*(P$3=$B$2:$B$203)*(P$2=$A$2:$A$203),0)),0)</f>
        <v>0</v>
      </c>
      <c r="Q50" s="39" cm="1">
        <f t="array" ref="Q50">_xlfn.IFNA(INDEX($F$2:$F$203,MATCH(1,($H50=$C$2:$C$203)*(Q$3=$B$2:$B$203)*(Q$2=$A$2:$A$203),0)),0)</f>
        <v>0</v>
      </c>
    </row>
    <row r="51" spans="1:17" ht="15.75" customHeight="1">
      <c r="A51" s="37" t="s">
        <v>10</v>
      </c>
      <c r="B51" s="37" t="s">
        <v>36</v>
      </c>
      <c r="C51" s="37">
        <v>48</v>
      </c>
      <c r="D51" s="37">
        <v>443</v>
      </c>
      <c r="E51" s="37">
        <v>336000000</v>
      </c>
      <c r="F51" s="37">
        <f t="shared" si="0"/>
        <v>758465.01128668175</v>
      </c>
      <c r="H51" s="38">
        <f t="shared" si="2"/>
        <v>71</v>
      </c>
      <c r="I51" s="39" cm="1">
        <f t="array" ref="I51">_xlfn.IFNA(INDEX($D$2:$D$203,MATCH(1,($H51=$C$2:$C$203)*(I$3=$B$2:$B$203)*(I$2=$A$2:$A$203),0)),0)</f>
        <v>0</v>
      </c>
      <c r="J51" s="39" cm="1">
        <f t="array" ref="J51">_xlfn.IFNA(INDEX($D$2:$D$203,MATCH(1,($H51=$C$2:$C$203)*(J$3=$B$2:$B$203)*(J$2=$A$2:$A$203),0)),0)</f>
        <v>0</v>
      </c>
      <c r="K51" s="39" cm="1">
        <f t="array" ref="K51">_xlfn.IFNA(INDEX($D$2:$D$203,MATCH(1,($H51=$C$2:$C$203)*(K$3=$B$2:$B$203)*(K$2=$A$2:$A$203),0)),0)</f>
        <v>0</v>
      </c>
      <c r="L51" s="39" cm="1">
        <f t="array" ref="L51">_xlfn.IFNA(INDEX($D$2:$D$203,MATCH(1,($H51=$C$2:$C$203)*(L$3=$B$2:$B$203)*(L$2=$A$2:$A$203),0)),0)</f>
        <v>0</v>
      </c>
      <c r="M51" s="39">
        <f t="shared" si="1"/>
        <v>71</v>
      </c>
      <c r="N51" s="39" cm="1">
        <f t="array" ref="N51">_xlfn.IFNA(INDEX($F$2:$F$203,MATCH(1,($H51=$C$2:$C$203)*(N$3=$B$2:$B$203)*(N$2=$A$2:$A$203),0)),0)</f>
        <v>0</v>
      </c>
      <c r="O51" s="39" cm="1">
        <f t="array" ref="O51">_xlfn.IFNA(INDEX($F$2:$F$203,MATCH(1,($H51=$C$2:$C$203)*(O$3=$B$2:$B$203)*(O$2=$A$2:$A$203),0)),0)</f>
        <v>0</v>
      </c>
      <c r="P51" s="39" cm="1">
        <f t="array" ref="P51">_xlfn.IFNA(INDEX($F$2:$F$203,MATCH(1,($H51=$C$2:$C$203)*(P$3=$B$2:$B$203)*(P$2=$A$2:$A$203),0)),0)</f>
        <v>0</v>
      </c>
      <c r="Q51" s="39" cm="1">
        <f t="array" ref="Q51">_xlfn.IFNA(INDEX($F$2:$F$203,MATCH(1,($H51=$C$2:$C$203)*(Q$3=$B$2:$B$203)*(Q$2=$A$2:$A$203),0)),0)</f>
        <v>0</v>
      </c>
    </row>
    <row r="52" spans="1:17" ht="15.75" customHeight="1">
      <c r="A52" s="37" t="s">
        <v>10</v>
      </c>
      <c r="B52" s="37" t="s">
        <v>35</v>
      </c>
      <c r="C52" s="37">
        <v>52</v>
      </c>
      <c r="D52" s="37">
        <v>559</v>
      </c>
      <c r="E52" s="37">
        <v>421000000</v>
      </c>
      <c r="F52" s="37">
        <f t="shared" si="0"/>
        <v>753130.59033989266</v>
      </c>
      <c r="H52" s="38">
        <f t="shared" si="2"/>
        <v>72</v>
      </c>
      <c r="I52" s="39" cm="1">
        <f t="array" ref="I52">_xlfn.IFNA(INDEX($D$2:$D$203,MATCH(1,($H52=$C$2:$C$203)*(I$3=$B$2:$B$203)*(I$2=$A$2:$A$203),0)),0)</f>
        <v>0</v>
      </c>
      <c r="J52" s="39" cm="1">
        <f t="array" ref="J52">_xlfn.IFNA(INDEX($D$2:$D$203,MATCH(1,($H52=$C$2:$C$203)*(J$3=$B$2:$B$203)*(J$2=$A$2:$A$203),0)),0)</f>
        <v>0</v>
      </c>
      <c r="K52" s="39" cm="1">
        <f t="array" ref="K52">_xlfn.IFNA(INDEX($D$2:$D$203,MATCH(1,($H52=$C$2:$C$203)*(K$3=$B$2:$B$203)*(K$2=$A$2:$A$203),0)),0)</f>
        <v>0</v>
      </c>
      <c r="L52" s="39" cm="1">
        <f t="array" ref="L52">_xlfn.IFNA(INDEX($D$2:$D$203,MATCH(1,($H52=$C$2:$C$203)*(L$3=$B$2:$B$203)*(L$2=$A$2:$A$203),0)),0)</f>
        <v>0</v>
      </c>
      <c r="M52" s="39">
        <f t="shared" si="1"/>
        <v>72</v>
      </c>
      <c r="N52" s="39" cm="1">
        <f t="array" ref="N52">_xlfn.IFNA(INDEX($F$2:$F$203,MATCH(1,($H52=$C$2:$C$203)*(N$3=$B$2:$B$203)*(N$2=$A$2:$A$203),0)),0)</f>
        <v>0</v>
      </c>
      <c r="O52" s="39" cm="1">
        <f t="array" ref="O52">_xlfn.IFNA(INDEX($F$2:$F$203,MATCH(1,($H52=$C$2:$C$203)*(O$3=$B$2:$B$203)*(O$2=$A$2:$A$203),0)),0)</f>
        <v>0</v>
      </c>
      <c r="P52" s="39" cm="1">
        <f t="array" ref="P52">_xlfn.IFNA(INDEX($F$2:$F$203,MATCH(1,($H52=$C$2:$C$203)*(P$3=$B$2:$B$203)*(P$2=$A$2:$A$203),0)),0)</f>
        <v>0</v>
      </c>
      <c r="Q52" s="39" cm="1">
        <f t="array" ref="Q52">_xlfn.IFNA(INDEX($F$2:$F$203,MATCH(1,($H52=$C$2:$C$203)*(Q$3=$B$2:$B$203)*(Q$2=$A$2:$A$203),0)),0)</f>
        <v>0</v>
      </c>
    </row>
    <row r="53" spans="1:17" ht="15.75" customHeight="1">
      <c r="A53" s="37" t="s">
        <v>10</v>
      </c>
      <c r="B53" s="37" t="s">
        <v>36</v>
      </c>
      <c r="C53" s="37">
        <v>42</v>
      </c>
      <c r="D53" s="37">
        <v>471</v>
      </c>
      <c r="E53" s="37">
        <v>344000000</v>
      </c>
      <c r="F53" s="37">
        <f t="shared" si="0"/>
        <v>730360.93418259022</v>
      </c>
      <c r="H53" s="38">
        <f t="shared" si="2"/>
        <v>73</v>
      </c>
      <c r="I53" s="39" cm="1">
        <f t="array" ref="I53">_xlfn.IFNA(INDEX($D$2:$D$203,MATCH(1,($H53=$C$2:$C$203)*(I$3=$B$2:$B$203)*(I$2=$A$2:$A$203),0)),0)</f>
        <v>0</v>
      </c>
      <c r="J53" s="39" cm="1">
        <f t="array" ref="J53">_xlfn.IFNA(INDEX($D$2:$D$203,MATCH(1,($H53=$C$2:$C$203)*(J$3=$B$2:$B$203)*(J$2=$A$2:$A$203),0)),0)</f>
        <v>0</v>
      </c>
      <c r="K53" s="39" cm="1">
        <f t="array" ref="K53">_xlfn.IFNA(INDEX($D$2:$D$203,MATCH(1,($H53=$C$2:$C$203)*(K$3=$B$2:$B$203)*(K$2=$A$2:$A$203),0)),0)</f>
        <v>0</v>
      </c>
      <c r="L53" s="39" cm="1">
        <f t="array" ref="L53">_xlfn.IFNA(INDEX($D$2:$D$203,MATCH(1,($H53=$C$2:$C$203)*(L$3=$B$2:$B$203)*(L$2=$A$2:$A$203),0)),0)</f>
        <v>0</v>
      </c>
      <c r="M53" s="39">
        <f t="shared" si="1"/>
        <v>73</v>
      </c>
      <c r="N53" s="39" cm="1">
        <f t="array" ref="N53">_xlfn.IFNA(INDEX($F$2:$F$203,MATCH(1,($H53=$C$2:$C$203)*(N$3=$B$2:$B$203)*(N$2=$A$2:$A$203),0)),0)</f>
        <v>0</v>
      </c>
      <c r="O53" s="39" cm="1">
        <f t="array" ref="O53">_xlfn.IFNA(INDEX($F$2:$F$203,MATCH(1,($H53=$C$2:$C$203)*(O$3=$B$2:$B$203)*(O$2=$A$2:$A$203),0)),0)</f>
        <v>0</v>
      </c>
      <c r="P53" s="39" cm="1">
        <f t="array" ref="P53">_xlfn.IFNA(INDEX($F$2:$F$203,MATCH(1,($H53=$C$2:$C$203)*(P$3=$B$2:$B$203)*(P$2=$A$2:$A$203),0)),0)</f>
        <v>0</v>
      </c>
      <c r="Q53" s="39" cm="1">
        <f t="array" ref="Q53">_xlfn.IFNA(INDEX($F$2:$F$203,MATCH(1,($H53=$C$2:$C$203)*(Q$3=$B$2:$B$203)*(Q$2=$A$2:$A$203),0)),0)</f>
        <v>0</v>
      </c>
    </row>
    <row r="54" spans="1:17" ht="15.75" customHeight="1">
      <c r="A54" s="37" t="s">
        <v>10</v>
      </c>
      <c r="B54" s="37" t="s">
        <v>35</v>
      </c>
      <c r="C54" s="37">
        <v>42</v>
      </c>
      <c r="D54" s="37">
        <v>553</v>
      </c>
      <c r="E54" s="37">
        <v>435000000</v>
      </c>
      <c r="F54" s="37">
        <f t="shared" si="0"/>
        <v>786618.44484629296</v>
      </c>
      <c r="H54" s="38">
        <f t="shared" si="2"/>
        <v>74</v>
      </c>
      <c r="I54" s="39" cm="1">
        <f t="array" ref="I54">_xlfn.IFNA(INDEX($D$2:$D$203,MATCH(1,($H54=$C$2:$C$203)*(I$3=$B$2:$B$203)*(I$2=$A$2:$A$203),0)),0)</f>
        <v>0</v>
      </c>
      <c r="J54" s="39" cm="1">
        <f t="array" ref="J54">_xlfn.IFNA(INDEX($D$2:$D$203,MATCH(1,($H54=$C$2:$C$203)*(J$3=$B$2:$B$203)*(J$2=$A$2:$A$203),0)),0)</f>
        <v>0</v>
      </c>
      <c r="K54" s="39" cm="1">
        <f t="array" ref="K54">_xlfn.IFNA(INDEX($D$2:$D$203,MATCH(1,($H54=$C$2:$C$203)*(K$3=$B$2:$B$203)*(K$2=$A$2:$A$203),0)),0)</f>
        <v>0</v>
      </c>
      <c r="L54" s="39" cm="1">
        <f t="array" ref="L54">_xlfn.IFNA(INDEX($D$2:$D$203,MATCH(1,($H54=$C$2:$C$203)*(L$3=$B$2:$B$203)*(L$2=$A$2:$A$203),0)),0)</f>
        <v>0</v>
      </c>
      <c r="M54" s="39">
        <f t="shared" si="1"/>
        <v>74</v>
      </c>
      <c r="N54" s="39" cm="1">
        <f t="array" ref="N54">_xlfn.IFNA(INDEX($F$2:$F$203,MATCH(1,($H54=$C$2:$C$203)*(N$3=$B$2:$B$203)*(N$2=$A$2:$A$203),0)),0)</f>
        <v>0</v>
      </c>
      <c r="O54" s="39" cm="1">
        <f t="array" ref="O54">_xlfn.IFNA(INDEX($F$2:$F$203,MATCH(1,($H54=$C$2:$C$203)*(O$3=$B$2:$B$203)*(O$2=$A$2:$A$203),0)),0)</f>
        <v>0</v>
      </c>
      <c r="P54" s="39" cm="1">
        <f t="array" ref="P54">_xlfn.IFNA(INDEX($F$2:$F$203,MATCH(1,($H54=$C$2:$C$203)*(P$3=$B$2:$B$203)*(P$2=$A$2:$A$203),0)),0)</f>
        <v>0</v>
      </c>
      <c r="Q54" s="39" cm="1">
        <f t="array" ref="Q54">_xlfn.IFNA(INDEX($F$2:$F$203,MATCH(1,($H54=$C$2:$C$203)*(Q$3=$B$2:$B$203)*(Q$2=$A$2:$A$203),0)),0)</f>
        <v>0</v>
      </c>
    </row>
    <row r="55" spans="1:17" ht="15.75" customHeight="1">
      <c r="A55" s="37" t="s">
        <v>10</v>
      </c>
      <c r="B55" s="37" t="s">
        <v>35</v>
      </c>
      <c r="C55" s="37">
        <v>41</v>
      </c>
      <c r="D55" s="37">
        <v>563</v>
      </c>
      <c r="E55" s="37">
        <v>463000000</v>
      </c>
      <c r="F55" s="37">
        <f t="shared" si="0"/>
        <v>822380.10657193605</v>
      </c>
      <c r="H55" s="38">
        <f t="shared" si="2"/>
        <v>75</v>
      </c>
      <c r="I55" s="39" cm="1">
        <f t="array" ref="I55">_xlfn.IFNA(INDEX($D$2:$D$203,MATCH(1,($H55=$C$2:$C$203)*(I$3=$B$2:$B$203)*(I$2=$A$2:$A$203),0)),0)</f>
        <v>0</v>
      </c>
      <c r="J55" s="39" cm="1">
        <f t="array" ref="J55">_xlfn.IFNA(INDEX($D$2:$D$203,MATCH(1,($H55=$C$2:$C$203)*(J$3=$B$2:$B$203)*(J$2=$A$2:$A$203),0)),0)</f>
        <v>0</v>
      </c>
      <c r="K55" s="39" cm="1">
        <f t="array" ref="K55">_xlfn.IFNA(INDEX($D$2:$D$203,MATCH(1,($H55=$C$2:$C$203)*(K$3=$B$2:$B$203)*(K$2=$A$2:$A$203),0)),0)</f>
        <v>0</v>
      </c>
      <c r="L55" s="39" cm="1">
        <f t="array" ref="L55">_xlfn.IFNA(INDEX($D$2:$D$203,MATCH(1,($H55=$C$2:$C$203)*(L$3=$B$2:$B$203)*(L$2=$A$2:$A$203),0)),0)</f>
        <v>0</v>
      </c>
      <c r="M55" s="39">
        <f t="shared" si="1"/>
        <v>75</v>
      </c>
      <c r="N55" s="39" cm="1">
        <f t="array" ref="N55">_xlfn.IFNA(INDEX($F$2:$F$203,MATCH(1,($H55=$C$2:$C$203)*(N$3=$B$2:$B$203)*(N$2=$A$2:$A$203),0)),0)</f>
        <v>0</v>
      </c>
      <c r="O55" s="39" cm="1">
        <f t="array" ref="O55">_xlfn.IFNA(INDEX($F$2:$F$203,MATCH(1,($H55=$C$2:$C$203)*(O$3=$B$2:$B$203)*(O$2=$A$2:$A$203),0)),0)</f>
        <v>0</v>
      </c>
      <c r="P55" s="39" cm="1">
        <f t="array" ref="P55">_xlfn.IFNA(INDEX($F$2:$F$203,MATCH(1,($H55=$C$2:$C$203)*(P$3=$B$2:$B$203)*(P$2=$A$2:$A$203),0)),0)</f>
        <v>0</v>
      </c>
      <c r="Q55" s="39" cm="1">
        <f t="array" ref="Q55">_xlfn.IFNA(INDEX($F$2:$F$203,MATCH(1,($H55=$C$2:$C$203)*(Q$3=$B$2:$B$203)*(Q$2=$A$2:$A$203),0)),0)</f>
        <v>0</v>
      </c>
    </row>
    <row r="56" spans="1:17" ht="15.75" customHeight="1">
      <c r="A56" s="37" t="s">
        <v>10</v>
      </c>
      <c r="B56" s="37" t="s">
        <v>36</v>
      </c>
      <c r="C56" s="37">
        <v>53</v>
      </c>
      <c r="D56" s="37">
        <v>460</v>
      </c>
      <c r="E56" s="37">
        <v>368000000</v>
      </c>
      <c r="F56" s="37">
        <f t="shared" si="0"/>
        <v>800000</v>
      </c>
      <c r="H56" s="38">
        <f t="shared" si="2"/>
        <v>76</v>
      </c>
      <c r="I56" s="39" cm="1">
        <f t="array" ref="I56">_xlfn.IFNA(INDEX($D$2:$D$203,MATCH(1,($H56=$C$2:$C$203)*(I$3=$B$2:$B$203)*(I$2=$A$2:$A$203),0)),0)</f>
        <v>0</v>
      </c>
      <c r="J56" s="39" cm="1">
        <f t="array" ref="J56">_xlfn.IFNA(INDEX($D$2:$D$203,MATCH(1,($H56=$C$2:$C$203)*(J$3=$B$2:$B$203)*(J$2=$A$2:$A$203),0)),0)</f>
        <v>0</v>
      </c>
      <c r="K56" s="39" cm="1">
        <f t="array" ref="K56">_xlfn.IFNA(INDEX($D$2:$D$203,MATCH(1,($H56=$C$2:$C$203)*(K$3=$B$2:$B$203)*(K$2=$A$2:$A$203),0)),0)</f>
        <v>0</v>
      </c>
      <c r="L56" s="39" cm="1">
        <f t="array" ref="L56">_xlfn.IFNA(INDEX($D$2:$D$203,MATCH(1,($H56=$C$2:$C$203)*(L$3=$B$2:$B$203)*(L$2=$A$2:$A$203),0)),0)</f>
        <v>0</v>
      </c>
      <c r="M56" s="39">
        <f t="shared" si="1"/>
        <v>76</v>
      </c>
      <c r="N56" s="39" cm="1">
        <f t="array" ref="N56">_xlfn.IFNA(INDEX($F$2:$F$203,MATCH(1,($H56=$C$2:$C$203)*(N$3=$B$2:$B$203)*(N$2=$A$2:$A$203),0)),0)</f>
        <v>0</v>
      </c>
      <c r="O56" s="39" cm="1">
        <f t="array" ref="O56">_xlfn.IFNA(INDEX($F$2:$F$203,MATCH(1,($H56=$C$2:$C$203)*(O$3=$B$2:$B$203)*(O$2=$A$2:$A$203),0)),0)</f>
        <v>0</v>
      </c>
      <c r="P56" s="39" cm="1">
        <f t="array" ref="P56">_xlfn.IFNA(INDEX($F$2:$F$203,MATCH(1,($H56=$C$2:$C$203)*(P$3=$B$2:$B$203)*(P$2=$A$2:$A$203),0)),0)</f>
        <v>0</v>
      </c>
      <c r="Q56" s="39" cm="1">
        <f t="array" ref="Q56">_xlfn.IFNA(INDEX($F$2:$F$203,MATCH(1,($H56=$C$2:$C$203)*(Q$3=$B$2:$B$203)*(Q$2=$A$2:$A$203),0)),0)</f>
        <v>0</v>
      </c>
    </row>
    <row r="57" spans="1:17" ht="15.75" customHeight="1">
      <c r="A57" s="37" t="s">
        <v>10</v>
      </c>
      <c r="B57" s="37" t="s">
        <v>36</v>
      </c>
      <c r="C57" s="37">
        <v>55</v>
      </c>
      <c r="D57" s="37">
        <v>454</v>
      </c>
      <c r="E57" s="37">
        <v>336000000</v>
      </c>
      <c r="F57" s="37">
        <f t="shared" si="0"/>
        <v>740088.10572687222</v>
      </c>
      <c r="H57" s="38">
        <f t="shared" si="2"/>
        <v>77</v>
      </c>
      <c r="I57" s="39" cm="1">
        <f t="array" ref="I57">_xlfn.IFNA(INDEX($D$2:$D$203,MATCH(1,($H57=$C$2:$C$203)*(I$3=$B$2:$B$203)*(I$2=$A$2:$A$203),0)),0)</f>
        <v>0</v>
      </c>
      <c r="J57" s="39" cm="1">
        <f t="array" ref="J57">_xlfn.IFNA(INDEX($D$2:$D$203,MATCH(1,($H57=$C$2:$C$203)*(J$3=$B$2:$B$203)*(J$2=$A$2:$A$203),0)),0)</f>
        <v>0</v>
      </c>
      <c r="K57" s="39" cm="1">
        <f t="array" ref="K57">_xlfn.IFNA(INDEX($D$2:$D$203,MATCH(1,($H57=$C$2:$C$203)*(K$3=$B$2:$B$203)*(K$2=$A$2:$A$203),0)),0)</f>
        <v>0</v>
      </c>
      <c r="L57" s="39" cm="1">
        <f t="array" ref="L57">_xlfn.IFNA(INDEX($D$2:$D$203,MATCH(1,($H57=$C$2:$C$203)*(L$3=$B$2:$B$203)*(L$2=$A$2:$A$203),0)),0)</f>
        <v>0</v>
      </c>
      <c r="M57" s="39">
        <f t="shared" si="1"/>
        <v>77</v>
      </c>
      <c r="N57" s="39" cm="1">
        <f t="array" ref="N57">_xlfn.IFNA(INDEX($F$2:$F$203,MATCH(1,($H57=$C$2:$C$203)*(N$3=$B$2:$B$203)*(N$2=$A$2:$A$203),0)),0)</f>
        <v>0</v>
      </c>
      <c r="O57" s="39" cm="1">
        <f t="array" ref="O57">_xlfn.IFNA(INDEX($F$2:$F$203,MATCH(1,($H57=$C$2:$C$203)*(O$3=$B$2:$B$203)*(O$2=$A$2:$A$203),0)),0)</f>
        <v>0</v>
      </c>
      <c r="P57" s="39" cm="1">
        <f t="array" ref="P57">_xlfn.IFNA(INDEX($F$2:$F$203,MATCH(1,($H57=$C$2:$C$203)*(P$3=$B$2:$B$203)*(P$2=$A$2:$A$203),0)),0)</f>
        <v>0</v>
      </c>
      <c r="Q57" s="39" cm="1">
        <f t="array" ref="Q57">_xlfn.IFNA(INDEX($F$2:$F$203,MATCH(1,($H57=$C$2:$C$203)*(Q$3=$B$2:$B$203)*(Q$2=$A$2:$A$203),0)),0)</f>
        <v>0</v>
      </c>
    </row>
    <row r="58" spans="1:17" ht="15.75" customHeight="1">
      <c r="A58" s="37" t="s">
        <v>10</v>
      </c>
      <c r="B58" s="37" t="s">
        <v>36</v>
      </c>
      <c r="C58" s="37">
        <v>40</v>
      </c>
      <c r="D58" s="37">
        <v>475</v>
      </c>
      <c r="E58" s="37">
        <v>356000000</v>
      </c>
      <c r="F58" s="37">
        <f t="shared" si="0"/>
        <v>749473.68421052629</v>
      </c>
      <c r="H58" s="38">
        <f t="shared" si="2"/>
        <v>78</v>
      </c>
      <c r="I58" s="39" cm="1">
        <f t="array" ref="I58">_xlfn.IFNA(INDEX($D$2:$D$203,MATCH(1,($H58=$C$2:$C$203)*(I$3=$B$2:$B$203)*(I$2=$A$2:$A$203),0)),0)</f>
        <v>0</v>
      </c>
      <c r="J58" s="39" cm="1">
        <f t="array" ref="J58">_xlfn.IFNA(INDEX($D$2:$D$203,MATCH(1,($H58=$C$2:$C$203)*(J$3=$B$2:$B$203)*(J$2=$A$2:$A$203),0)),0)</f>
        <v>0</v>
      </c>
      <c r="K58" s="39" cm="1">
        <f t="array" ref="K58">_xlfn.IFNA(INDEX($D$2:$D$203,MATCH(1,($H58=$C$2:$C$203)*(K$3=$B$2:$B$203)*(K$2=$A$2:$A$203),0)),0)</f>
        <v>0</v>
      </c>
      <c r="L58" s="39" cm="1">
        <f t="array" ref="L58">_xlfn.IFNA(INDEX($D$2:$D$203,MATCH(1,($H58=$C$2:$C$203)*(L$3=$B$2:$B$203)*(L$2=$A$2:$A$203),0)),0)</f>
        <v>0</v>
      </c>
      <c r="M58" s="39">
        <f t="shared" si="1"/>
        <v>78</v>
      </c>
      <c r="N58" s="39" cm="1">
        <f t="array" ref="N58">_xlfn.IFNA(INDEX($F$2:$F$203,MATCH(1,($H58=$C$2:$C$203)*(N$3=$B$2:$B$203)*(N$2=$A$2:$A$203),0)),0)</f>
        <v>0</v>
      </c>
      <c r="O58" s="39" cm="1">
        <f t="array" ref="O58">_xlfn.IFNA(INDEX($F$2:$F$203,MATCH(1,($H58=$C$2:$C$203)*(O$3=$B$2:$B$203)*(O$2=$A$2:$A$203),0)),0)</f>
        <v>0</v>
      </c>
      <c r="P58" s="39" cm="1">
        <f t="array" ref="P58">_xlfn.IFNA(INDEX($F$2:$F$203,MATCH(1,($H58=$C$2:$C$203)*(P$3=$B$2:$B$203)*(P$2=$A$2:$A$203),0)),0)</f>
        <v>0</v>
      </c>
      <c r="Q58" s="39" cm="1">
        <f t="array" ref="Q58">_xlfn.IFNA(INDEX($F$2:$F$203,MATCH(1,($H58=$C$2:$C$203)*(Q$3=$B$2:$B$203)*(Q$2=$A$2:$A$203),0)),0)</f>
        <v>0</v>
      </c>
    </row>
    <row r="59" spans="1:17" ht="15.75" customHeight="1">
      <c r="A59" s="37" t="s">
        <v>10</v>
      </c>
      <c r="B59" s="37" t="s">
        <v>36</v>
      </c>
      <c r="C59" s="37">
        <v>54</v>
      </c>
      <c r="D59" s="37">
        <v>441</v>
      </c>
      <c r="E59" s="37">
        <v>318000000</v>
      </c>
      <c r="F59" s="37">
        <f t="shared" si="0"/>
        <v>721088.4353741497</v>
      </c>
      <c r="H59" s="38">
        <f t="shared" si="2"/>
        <v>79</v>
      </c>
      <c r="I59" s="39" cm="1">
        <f t="array" ref="I59">_xlfn.IFNA(INDEX($D$2:$D$203,MATCH(1,($H59=$C$2:$C$203)*(I$3=$B$2:$B$203)*(I$2=$A$2:$A$203),0)),0)</f>
        <v>0</v>
      </c>
      <c r="J59" s="39" cm="1">
        <f t="array" ref="J59">_xlfn.IFNA(INDEX($D$2:$D$203,MATCH(1,($H59=$C$2:$C$203)*(J$3=$B$2:$B$203)*(J$2=$A$2:$A$203),0)),0)</f>
        <v>0</v>
      </c>
      <c r="K59" s="39" cm="1">
        <f t="array" ref="K59">_xlfn.IFNA(INDEX($D$2:$D$203,MATCH(1,($H59=$C$2:$C$203)*(K$3=$B$2:$B$203)*(K$2=$A$2:$A$203),0)),0)</f>
        <v>0</v>
      </c>
      <c r="L59" s="39" cm="1">
        <f t="array" ref="L59">_xlfn.IFNA(INDEX($D$2:$D$203,MATCH(1,($H59=$C$2:$C$203)*(L$3=$B$2:$B$203)*(L$2=$A$2:$A$203),0)),0)</f>
        <v>0</v>
      </c>
      <c r="M59" s="39">
        <f t="shared" si="1"/>
        <v>79</v>
      </c>
      <c r="N59" s="39" cm="1">
        <f t="array" ref="N59">_xlfn.IFNA(INDEX($F$2:$F$203,MATCH(1,($H59=$C$2:$C$203)*(N$3=$B$2:$B$203)*(N$2=$A$2:$A$203),0)),0)</f>
        <v>0</v>
      </c>
      <c r="O59" s="39" cm="1">
        <f t="array" ref="O59">_xlfn.IFNA(INDEX($F$2:$F$203,MATCH(1,($H59=$C$2:$C$203)*(O$3=$B$2:$B$203)*(O$2=$A$2:$A$203),0)),0)</f>
        <v>0</v>
      </c>
      <c r="P59" s="39" cm="1">
        <f t="array" ref="P59">_xlfn.IFNA(INDEX($F$2:$F$203,MATCH(1,($H59=$C$2:$C$203)*(P$3=$B$2:$B$203)*(P$2=$A$2:$A$203),0)),0)</f>
        <v>0</v>
      </c>
      <c r="Q59" s="39" cm="1">
        <f t="array" ref="Q59">_xlfn.IFNA(INDEX($F$2:$F$203,MATCH(1,($H59=$C$2:$C$203)*(Q$3=$B$2:$B$203)*(Q$2=$A$2:$A$203),0)),0)</f>
        <v>0</v>
      </c>
    </row>
    <row r="60" spans="1:17" ht="15.75" customHeight="1">
      <c r="A60" s="37" t="s">
        <v>10</v>
      </c>
      <c r="B60" s="37" t="s">
        <v>35</v>
      </c>
      <c r="C60" s="37">
        <v>63</v>
      </c>
      <c r="D60" s="37">
        <v>553</v>
      </c>
      <c r="E60" s="37">
        <v>439000000</v>
      </c>
      <c r="F60" s="37">
        <f t="shared" si="0"/>
        <v>793851.71790235082</v>
      </c>
      <c r="H60" s="38">
        <f t="shared" si="2"/>
        <v>80</v>
      </c>
      <c r="I60" s="39" cm="1">
        <f t="array" ref="I60">_xlfn.IFNA(INDEX($D$2:$D$203,MATCH(1,($H60=$C$2:$C$203)*(I$3=$B$2:$B$203)*(I$2=$A$2:$A$203),0)),0)</f>
        <v>0</v>
      </c>
      <c r="J60" s="39" cm="1">
        <f t="array" ref="J60">_xlfn.IFNA(INDEX($D$2:$D$203,MATCH(1,($H60=$C$2:$C$203)*(J$3=$B$2:$B$203)*(J$2=$A$2:$A$203),0)),0)</f>
        <v>0</v>
      </c>
      <c r="K60" s="39" cm="1">
        <f t="array" ref="K60">_xlfn.IFNA(INDEX($D$2:$D$203,MATCH(1,($H60=$C$2:$C$203)*(K$3=$B$2:$B$203)*(K$2=$A$2:$A$203),0)),0)</f>
        <v>0</v>
      </c>
      <c r="L60" s="39" cm="1">
        <f t="array" ref="L60">_xlfn.IFNA(INDEX($D$2:$D$203,MATCH(1,($H60=$C$2:$C$203)*(L$3=$B$2:$B$203)*(L$2=$A$2:$A$203),0)),0)</f>
        <v>0</v>
      </c>
      <c r="M60" s="39">
        <f t="shared" si="1"/>
        <v>80</v>
      </c>
      <c r="N60" s="39" cm="1">
        <f t="array" ref="N60">_xlfn.IFNA(INDEX($F$2:$F$203,MATCH(1,($H60=$C$2:$C$203)*(N$3=$B$2:$B$203)*(N$2=$A$2:$A$203),0)),0)</f>
        <v>0</v>
      </c>
      <c r="O60" s="39" cm="1">
        <f t="array" ref="O60">_xlfn.IFNA(INDEX($F$2:$F$203,MATCH(1,($H60=$C$2:$C$203)*(O$3=$B$2:$B$203)*(O$2=$A$2:$A$203),0)),0)</f>
        <v>0</v>
      </c>
      <c r="P60" s="39" cm="1">
        <f t="array" ref="P60">_xlfn.IFNA(INDEX($F$2:$F$203,MATCH(1,($H60=$C$2:$C$203)*(P$3=$B$2:$B$203)*(P$2=$A$2:$A$203),0)),0)</f>
        <v>0</v>
      </c>
      <c r="Q60" s="39" cm="1">
        <f t="array" ref="Q60">_xlfn.IFNA(INDEX($F$2:$F$203,MATCH(1,($H60=$C$2:$C$203)*(Q$3=$B$2:$B$203)*(Q$2=$A$2:$A$203),0)),0)</f>
        <v>0</v>
      </c>
    </row>
    <row r="61" spans="1:17" ht="15.75" customHeight="1">
      <c r="A61" s="37" t="s">
        <v>10</v>
      </c>
      <c r="B61" s="37" t="s">
        <v>35</v>
      </c>
      <c r="C61" s="37">
        <v>56</v>
      </c>
      <c r="D61" s="37">
        <v>553</v>
      </c>
      <c r="E61" s="37">
        <v>442000000</v>
      </c>
      <c r="F61" s="37">
        <f t="shared" si="0"/>
        <v>799276.67269439425</v>
      </c>
      <c r="H61" s="38">
        <f t="shared" si="2"/>
        <v>81</v>
      </c>
      <c r="I61" s="39" cm="1">
        <f t="array" ref="I61">_xlfn.IFNA(INDEX($D$2:$D$203,MATCH(1,($H61=$C$2:$C$203)*(I$3=$B$2:$B$203)*(I$2=$A$2:$A$203),0)),0)</f>
        <v>0</v>
      </c>
      <c r="J61" s="39" cm="1">
        <f t="array" ref="J61">_xlfn.IFNA(INDEX($D$2:$D$203,MATCH(1,($H61=$C$2:$C$203)*(J$3=$B$2:$B$203)*(J$2=$A$2:$A$203),0)),0)</f>
        <v>0</v>
      </c>
      <c r="K61" s="39" cm="1">
        <f t="array" ref="K61">_xlfn.IFNA(INDEX($D$2:$D$203,MATCH(1,($H61=$C$2:$C$203)*(K$3=$B$2:$B$203)*(K$2=$A$2:$A$203),0)),0)</f>
        <v>0</v>
      </c>
      <c r="L61" s="39" cm="1">
        <f t="array" ref="L61">_xlfn.IFNA(INDEX($D$2:$D$203,MATCH(1,($H61=$C$2:$C$203)*(L$3=$B$2:$B$203)*(L$2=$A$2:$A$203),0)),0)</f>
        <v>0</v>
      </c>
      <c r="M61" s="39">
        <f t="shared" si="1"/>
        <v>81</v>
      </c>
      <c r="N61" s="39" cm="1">
        <f t="array" ref="N61">_xlfn.IFNA(INDEX($F$2:$F$203,MATCH(1,($H61=$C$2:$C$203)*(N$3=$B$2:$B$203)*(N$2=$A$2:$A$203),0)),0)</f>
        <v>0</v>
      </c>
      <c r="O61" s="39" cm="1">
        <f t="array" ref="O61">_xlfn.IFNA(INDEX($F$2:$F$203,MATCH(1,($H61=$C$2:$C$203)*(O$3=$B$2:$B$203)*(O$2=$A$2:$A$203),0)),0)</f>
        <v>0</v>
      </c>
      <c r="P61" s="39" cm="1">
        <f t="array" ref="P61">_xlfn.IFNA(INDEX($F$2:$F$203,MATCH(1,($H61=$C$2:$C$203)*(P$3=$B$2:$B$203)*(P$2=$A$2:$A$203),0)),0)</f>
        <v>0</v>
      </c>
      <c r="Q61" s="39" cm="1">
        <f t="array" ref="Q61">_xlfn.IFNA(INDEX($F$2:$F$203,MATCH(1,($H61=$C$2:$C$203)*(Q$3=$B$2:$B$203)*(Q$2=$A$2:$A$203),0)),0)</f>
        <v>0</v>
      </c>
    </row>
    <row r="62" spans="1:17" ht="15.75" customHeight="1">
      <c r="A62" s="37" t="s">
        <v>10</v>
      </c>
      <c r="B62" s="37" t="s">
        <v>36</v>
      </c>
      <c r="C62" s="37">
        <v>59</v>
      </c>
      <c r="D62" s="37">
        <v>449</v>
      </c>
      <c r="E62" s="37">
        <v>354000000</v>
      </c>
      <c r="F62" s="37">
        <f t="shared" si="0"/>
        <v>788418.70824053453</v>
      </c>
      <c r="H62" s="38">
        <f t="shared" si="2"/>
        <v>82</v>
      </c>
      <c r="I62" s="39" cm="1">
        <f t="array" ref="I62">_xlfn.IFNA(INDEX($D$2:$D$203,MATCH(1,($H62=$C$2:$C$203)*(I$3=$B$2:$B$203)*(I$2=$A$2:$A$203),0)),0)</f>
        <v>0</v>
      </c>
      <c r="J62" s="39" cm="1">
        <f t="array" ref="J62">_xlfn.IFNA(INDEX($D$2:$D$203,MATCH(1,($H62=$C$2:$C$203)*(J$3=$B$2:$B$203)*(J$2=$A$2:$A$203),0)),0)</f>
        <v>0</v>
      </c>
      <c r="K62" s="39" cm="1">
        <f t="array" ref="K62">_xlfn.IFNA(INDEX($D$2:$D$203,MATCH(1,($H62=$C$2:$C$203)*(K$3=$B$2:$B$203)*(K$2=$A$2:$A$203),0)),0)</f>
        <v>0</v>
      </c>
      <c r="L62" s="39" cm="1">
        <f t="array" ref="L62">_xlfn.IFNA(INDEX($D$2:$D$203,MATCH(1,($H62=$C$2:$C$203)*(L$3=$B$2:$B$203)*(L$2=$A$2:$A$203),0)),0)</f>
        <v>0</v>
      </c>
      <c r="M62" s="39">
        <f t="shared" si="1"/>
        <v>82</v>
      </c>
      <c r="N62" s="39" cm="1">
        <f t="array" ref="N62">_xlfn.IFNA(INDEX($F$2:$F$203,MATCH(1,($H62=$C$2:$C$203)*(N$3=$B$2:$B$203)*(N$2=$A$2:$A$203),0)),0)</f>
        <v>0</v>
      </c>
      <c r="O62" s="39" cm="1">
        <f t="array" ref="O62">_xlfn.IFNA(INDEX($F$2:$F$203,MATCH(1,($H62=$C$2:$C$203)*(O$3=$B$2:$B$203)*(O$2=$A$2:$A$203),0)),0)</f>
        <v>0</v>
      </c>
      <c r="P62" s="39" cm="1">
        <f t="array" ref="P62">_xlfn.IFNA(INDEX($F$2:$F$203,MATCH(1,($H62=$C$2:$C$203)*(P$3=$B$2:$B$203)*(P$2=$A$2:$A$203),0)),0)</f>
        <v>0</v>
      </c>
      <c r="Q62" s="39" cm="1">
        <f t="array" ref="Q62">_xlfn.IFNA(INDEX($F$2:$F$203,MATCH(1,($H62=$C$2:$C$203)*(Q$3=$B$2:$B$203)*(Q$2=$A$2:$A$203),0)),0)</f>
        <v>0</v>
      </c>
    </row>
    <row r="63" spans="1:17" ht="15.75" customHeight="1">
      <c r="A63" s="37" t="s">
        <v>10</v>
      </c>
      <c r="B63" s="37" t="s">
        <v>36</v>
      </c>
      <c r="C63" s="37">
        <v>65</v>
      </c>
      <c r="D63" s="37">
        <v>435</v>
      </c>
      <c r="E63" s="37">
        <v>304000000</v>
      </c>
      <c r="F63" s="37">
        <f t="shared" si="0"/>
        <v>698850.57471264363</v>
      </c>
      <c r="H63" s="38">
        <f t="shared" si="2"/>
        <v>83</v>
      </c>
      <c r="I63" s="39" cm="1">
        <f t="array" ref="I63">_xlfn.IFNA(INDEX($D$2:$D$203,MATCH(1,($H63=$C$2:$C$203)*(I$3=$B$2:$B$203)*(I$2=$A$2:$A$203),0)),0)</f>
        <v>0</v>
      </c>
      <c r="J63" s="39" cm="1">
        <f t="array" ref="J63">_xlfn.IFNA(INDEX($D$2:$D$203,MATCH(1,($H63=$C$2:$C$203)*(J$3=$B$2:$B$203)*(J$2=$A$2:$A$203),0)),0)</f>
        <v>0</v>
      </c>
      <c r="K63" s="39" cm="1">
        <f t="array" ref="K63">_xlfn.IFNA(INDEX($D$2:$D$203,MATCH(1,($H63=$C$2:$C$203)*(K$3=$B$2:$B$203)*(K$2=$A$2:$A$203),0)),0)</f>
        <v>0</v>
      </c>
      <c r="L63" s="39" cm="1">
        <f t="array" ref="L63">_xlfn.IFNA(INDEX($D$2:$D$203,MATCH(1,($H63=$C$2:$C$203)*(L$3=$B$2:$B$203)*(L$2=$A$2:$A$203),0)),0)</f>
        <v>0</v>
      </c>
      <c r="M63" s="39">
        <f t="shared" si="1"/>
        <v>83</v>
      </c>
      <c r="N63" s="39" cm="1">
        <f t="array" ref="N63">_xlfn.IFNA(INDEX($F$2:$F$203,MATCH(1,($H63=$C$2:$C$203)*(N$3=$B$2:$B$203)*(N$2=$A$2:$A$203),0)),0)</f>
        <v>0</v>
      </c>
      <c r="O63" s="39" cm="1">
        <f t="array" ref="O63">_xlfn.IFNA(INDEX($F$2:$F$203,MATCH(1,($H63=$C$2:$C$203)*(O$3=$B$2:$B$203)*(O$2=$A$2:$A$203),0)),0)</f>
        <v>0</v>
      </c>
      <c r="P63" s="39" cm="1">
        <f t="array" ref="P63">_xlfn.IFNA(INDEX($F$2:$F$203,MATCH(1,($H63=$C$2:$C$203)*(P$3=$B$2:$B$203)*(P$2=$A$2:$A$203),0)),0)</f>
        <v>0</v>
      </c>
      <c r="Q63" s="39" cm="1">
        <f t="array" ref="Q63">_xlfn.IFNA(INDEX($F$2:$F$203,MATCH(1,($H63=$C$2:$C$203)*(Q$3=$B$2:$B$203)*(Q$2=$A$2:$A$203),0)),0)</f>
        <v>0</v>
      </c>
    </row>
    <row r="64" spans="1:17" ht="15.75" customHeight="1">
      <c r="A64" s="37" t="s">
        <v>10</v>
      </c>
      <c r="B64" s="37" t="s">
        <v>35</v>
      </c>
      <c r="C64" s="37">
        <v>40</v>
      </c>
      <c r="D64" s="37">
        <v>6</v>
      </c>
      <c r="E64" s="37">
        <v>1200000</v>
      </c>
      <c r="F64" s="37">
        <f t="shared" si="0"/>
        <v>200000</v>
      </c>
      <c r="H64" s="38">
        <f t="shared" si="2"/>
        <v>84</v>
      </c>
      <c r="I64" s="39" cm="1">
        <f t="array" ref="I64">_xlfn.IFNA(INDEX($D$2:$D$203,MATCH(1,($H64=$C$2:$C$203)*(I$3=$B$2:$B$203)*(I$2=$A$2:$A$203),0)),0)</f>
        <v>0</v>
      </c>
      <c r="J64" s="39" cm="1">
        <f t="array" ref="J64">_xlfn.IFNA(INDEX($D$2:$D$203,MATCH(1,($H64=$C$2:$C$203)*(J$3=$B$2:$B$203)*(J$2=$A$2:$A$203),0)),0)</f>
        <v>0</v>
      </c>
      <c r="K64" s="39" cm="1">
        <f t="array" ref="K64">_xlfn.IFNA(INDEX($D$2:$D$203,MATCH(1,($H64=$C$2:$C$203)*(K$3=$B$2:$B$203)*(K$2=$A$2:$A$203),0)),0)</f>
        <v>0</v>
      </c>
      <c r="L64" s="39" cm="1">
        <f t="array" ref="L64">_xlfn.IFNA(INDEX($D$2:$D$203,MATCH(1,($H64=$C$2:$C$203)*(L$3=$B$2:$B$203)*(L$2=$A$2:$A$203),0)),0)</f>
        <v>0</v>
      </c>
      <c r="M64" s="39">
        <f t="shared" si="1"/>
        <v>84</v>
      </c>
      <c r="N64" s="39" cm="1">
        <f t="array" ref="N64">_xlfn.IFNA(INDEX($F$2:$F$203,MATCH(1,($H64=$C$2:$C$203)*(N$3=$B$2:$B$203)*(N$2=$A$2:$A$203),0)),0)</f>
        <v>0</v>
      </c>
      <c r="O64" s="39" cm="1">
        <f t="array" ref="O64">_xlfn.IFNA(INDEX($F$2:$F$203,MATCH(1,($H64=$C$2:$C$203)*(O$3=$B$2:$B$203)*(O$2=$A$2:$A$203),0)),0)</f>
        <v>0</v>
      </c>
      <c r="P64" s="39" cm="1">
        <f t="array" ref="P64">_xlfn.IFNA(INDEX($F$2:$F$203,MATCH(1,($H64=$C$2:$C$203)*(P$3=$B$2:$B$203)*(P$2=$A$2:$A$203),0)),0)</f>
        <v>0</v>
      </c>
      <c r="Q64" s="39" cm="1">
        <f t="array" ref="Q64">_xlfn.IFNA(INDEX($F$2:$F$203,MATCH(1,($H64=$C$2:$C$203)*(Q$3=$B$2:$B$203)*(Q$2=$A$2:$A$203),0)),0)</f>
        <v>0</v>
      </c>
    </row>
    <row r="65" spans="1:17" ht="15.75" customHeight="1">
      <c r="A65" s="37" t="s">
        <v>10</v>
      </c>
      <c r="B65" s="37" t="s">
        <v>35</v>
      </c>
      <c r="C65" s="37">
        <v>35</v>
      </c>
      <c r="D65" s="37">
        <v>17</v>
      </c>
      <c r="E65" s="37">
        <v>3700000</v>
      </c>
      <c r="F65" s="37">
        <f t="shared" si="0"/>
        <v>217647.0588235294</v>
      </c>
      <c r="H65" s="38">
        <f t="shared" si="2"/>
        <v>85</v>
      </c>
      <c r="I65" s="39" cm="1">
        <f t="array" ref="I65">_xlfn.IFNA(INDEX($D$2:$D$203,MATCH(1,($H65=$C$2:$C$203)*(I$3=$B$2:$B$203)*(I$2=$A$2:$A$203),0)),0)</f>
        <v>0</v>
      </c>
      <c r="J65" s="39" cm="1">
        <f t="array" ref="J65">_xlfn.IFNA(INDEX($D$2:$D$203,MATCH(1,($H65=$C$2:$C$203)*(J$3=$B$2:$B$203)*(J$2=$A$2:$A$203),0)),0)</f>
        <v>0</v>
      </c>
      <c r="K65" s="39" cm="1">
        <f t="array" ref="K65">_xlfn.IFNA(INDEX($D$2:$D$203,MATCH(1,($H65=$C$2:$C$203)*(K$3=$B$2:$B$203)*(K$2=$A$2:$A$203),0)),0)</f>
        <v>0</v>
      </c>
      <c r="L65" s="39" cm="1">
        <f t="array" ref="L65">_xlfn.IFNA(INDEX($D$2:$D$203,MATCH(1,($H65=$C$2:$C$203)*(L$3=$B$2:$B$203)*(L$2=$A$2:$A$203),0)),0)</f>
        <v>0</v>
      </c>
      <c r="M65" s="39">
        <f t="shared" si="1"/>
        <v>85</v>
      </c>
      <c r="N65" s="39" cm="1">
        <f t="array" ref="N65">_xlfn.IFNA(INDEX($F$2:$F$203,MATCH(1,($H65=$C$2:$C$203)*(N$3=$B$2:$B$203)*(N$2=$A$2:$A$203),0)),0)</f>
        <v>0</v>
      </c>
      <c r="O65" s="39" cm="1">
        <f t="array" ref="O65">_xlfn.IFNA(INDEX($F$2:$F$203,MATCH(1,($H65=$C$2:$C$203)*(O$3=$B$2:$B$203)*(O$2=$A$2:$A$203),0)),0)</f>
        <v>0</v>
      </c>
      <c r="P65" s="39" cm="1">
        <f t="array" ref="P65">_xlfn.IFNA(INDEX($F$2:$F$203,MATCH(1,($H65=$C$2:$C$203)*(P$3=$B$2:$B$203)*(P$2=$A$2:$A$203),0)),0)</f>
        <v>0</v>
      </c>
      <c r="Q65" s="39" cm="1">
        <f t="array" ref="Q65">_xlfn.IFNA(INDEX($F$2:$F$203,MATCH(1,($H65=$C$2:$C$203)*(Q$3=$B$2:$B$203)*(Q$2=$A$2:$A$203),0)),0)</f>
        <v>0</v>
      </c>
    </row>
    <row r="66" spans="1:17" ht="15.75" customHeight="1">
      <c r="A66" s="37" t="s">
        <v>10</v>
      </c>
      <c r="B66" s="37" t="s">
        <v>35</v>
      </c>
      <c r="C66" s="37">
        <v>37</v>
      </c>
      <c r="D66" s="37">
        <v>13</v>
      </c>
      <c r="E66" s="37">
        <v>3250000</v>
      </c>
      <c r="F66" s="37">
        <f t="shared" si="0"/>
        <v>250000</v>
      </c>
      <c r="H66" s="38">
        <f t="shared" si="2"/>
        <v>86</v>
      </c>
      <c r="I66" s="39" cm="1">
        <f t="array" ref="I66">_xlfn.IFNA(INDEX($D$2:$D$203,MATCH(1,($H66=$C$2:$C$203)*(I$3=$B$2:$B$203)*(I$2=$A$2:$A$203),0)),0)</f>
        <v>0</v>
      </c>
      <c r="J66" s="39" cm="1">
        <f t="array" ref="J66">_xlfn.IFNA(INDEX($D$2:$D$203,MATCH(1,($H66=$C$2:$C$203)*(J$3=$B$2:$B$203)*(J$2=$A$2:$A$203),0)),0)</f>
        <v>0</v>
      </c>
      <c r="K66" s="39" cm="1">
        <f t="array" ref="K66">_xlfn.IFNA(INDEX($D$2:$D$203,MATCH(1,($H66=$C$2:$C$203)*(K$3=$B$2:$B$203)*(K$2=$A$2:$A$203),0)),0)</f>
        <v>0</v>
      </c>
      <c r="L66" s="39" cm="1">
        <f t="array" ref="L66">_xlfn.IFNA(INDEX($D$2:$D$203,MATCH(1,($H66=$C$2:$C$203)*(L$3=$B$2:$B$203)*(L$2=$A$2:$A$203),0)),0)</f>
        <v>0</v>
      </c>
      <c r="M66" s="39">
        <f t="shared" si="1"/>
        <v>86</v>
      </c>
      <c r="N66" s="39" cm="1">
        <f t="array" ref="N66">_xlfn.IFNA(INDEX($F$2:$F$203,MATCH(1,($H66=$C$2:$C$203)*(N$3=$B$2:$B$203)*(N$2=$A$2:$A$203),0)),0)</f>
        <v>0</v>
      </c>
      <c r="O66" s="39" cm="1">
        <f t="array" ref="O66">_xlfn.IFNA(INDEX($F$2:$F$203,MATCH(1,($H66=$C$2:$C$203)*(O$3=$B$2:$B$203)*(O$2=$A$2:$A$203),0)),0)</f>
        <v>0</v>
      </c>
      <c r="P66" s="39" cm="1">
        <f t="array" ref="P66">_xlfn.IFNA(INDEX($F$2:$F$203,MATCH(1,($H66=$C$2:$C$203)*(P$3=$B$2:$B$203)*(P$2=$A$2:$A$203),0)),0)</f>
        <v>0</v>
      </c>
      <c r="Q66" s="39" cm="1">
        <f t="array" ref="Q66">_xlfn.IFNA(INDEX($F$2:$F$203,MATCH(1,($H66=$C$2:$C$203)*(Q$3=$B$2:$B$203)*(Q$2=$A$2:$A$203),0)),0)</f>
        <v>0</v>
      </c>
    </row>
    <row r="67" spans="1:17" ht="15.75" customHeight="1">
      <c r="A67" s="37" t="s">
        <v>10</v>
      </c>
      <c r="B67" s="37" t="s">
        <v>35</v>
      </c>
      <c r="C67" s="37">
        <v>42</v>
      </c>
      <c r="D67" s="37">
        <v>5</v>
      </c>
      <c r="E67" s="37">
        <v>800000</v>
      </c>
      <c r="F67" s="37">
        <f t="shared" si="0"/>
        <v>160000</v>
      </c>
      <c r="H67" s="38">
        <f t="shared" si="2"/>
        <v>87</v>
      </c>
      <c r="I67" s="39" cm="1">
        <f t="array" ref="I67">_xlfn.IFNA(INDEX($D$2:$D$203,MATCH(1,($H67=$C$2:$C$203)*(I$3=$B$2:$B$203)*(I$2=$A$2:$A$203),0)),0)</f>
        <v>0</v>
      </c>
      <c r="J67" s="39" cm="1">
        <f t="array" ref="J67">_xlfn.IFNA(INDEX($D$2:$D$203,MATCH(1,($H67=$C$2:$C$203)*(J$3=$B$2:$B$203)*(J$2=$A$2:$A$203),0)),0)</f>
        <v>0</v>
      </c>
      <c r="K67" s="39" cm="1">
        <f t="array" ref="K67">_xlfn.IFNA(INDEX($D$2:$D$203,MATCH(1,($H67=$C$2:$C$203)*(K$3=$B$2:$B$203)*(K$2=$A$2:$A$203),0)),0)</f>
        <v>0</v>
      </c>
      <c r="L67" s="39" cm="1">
        <f t="array" ref="L67">_xlfn.IFNA(INDEX($D$2:$D$203,MATCH(1,($H67=$C$2:$C$203)*(L$3=$B$2:$B$203)*(L$2=$A$2:$A$203),0)),0)</f>
        <v>0</v>
      </c>
      <c r="M67" s="39">
        <f t="shared" si="1"/>
        <v>87</v>
      </c>
      <c r="N67" s="39" cm="1">
        <f t="array" ref="N67">_xlfn.IFNA(INDEX($F$2:$F$203,MATCH(1,($H67=$C$2:$C$203)*(N$3=$B$2:$B$203)*(N$2=$A$2:$A$203),0)),0)</f>
        <v>0</v>
      </c>
      <c r="O67" s="39" cm="1">
        <f t="array" ref="O67">_xlfn.IFNA(INDEX($F$2:$F$203,MATCH(1,($H67=$C$2:$C$203)*(O$3=$B$2:$B$203)*(O$2=$A$2:$A$203),0)),0)</f>
        <v>0</v>
      </c>
      <c r="P67" s="39" cm="1">
        <f t="array" ref="P67">_xlfn.IFNA(INDEX($F$2:$F$203,MATCH(1,($H67=$C$2:$C$203)*(P$3=$B$2:$B$203)*(P$2=$A$2:$A$203),0)),0)</f>
        <v>0</v>
      </c>
      <c r="Q67" s="39" cm="1">
        <f t="array" ref="Q67">_xlfn.IFNA(INDEX($F$2:$F$203,MATCH(1,($H67=$C$2:$C$203)*(Q$3=$B$2:$B$203)*(Q$2=$A$2:$A$203),0)),0)</f>
        <v>0</v>
      </c>
    </row>
    <row r="68" spans="1:17" ht="15.75" customHeight="1">
      <c r="A68" s="37" t="s">
        <v>10</v>
      </c>
      <c r="B68" s="37" t="s">
        <v>35</v>
      </c>
      <c r="C68" s="37">
        <v>38</v>
      </c>
      <c r="D68" s="37">
        <v>8</v>
      </c>
      <c r="E68" s="37">
        <v>2050000</v>
      </c>
      <c r="F68" s="37">
        <f t="shared" si="0"/>
        <v>256250</v>
      </c>
      <c r="H68" s="38">
        <f t="shared" si="2"/>
        <v>88</v>
      </c>
      <c r="I68" s="39" cm="1">
        <f t="array" ref="I68">_xlfn.IFNA(INDEX($D$2:$D$203,MATCH(1,($H68=$C$2:$C$203)*(I$3=$B$2:$B$203)*(I$2=$A$2:$A$203),0)),0)</f>
        <v>0</v>
      </c>
      <c r="J68" s="39" cm="1">
        <f t="array" ref="J68">_xlfn.IFNA(INDEX($D$2:$D$203,MATCH(1,($H68=$C$2:$C$203)*(J$3=$B$2:$B$203)*(J$2=$A$2:$A$203),0)),0)</f>
        <v>0</v>
      </c>
      <c r="K68" s="39" cm="1">
        <f t="array" ref="K68">_xlfn.IFNA(INDEX($D$2:$D$203,MATCH(1,($H68=$C$2:$C$203)*(K$3=$B$2:$B$203)*(K$2=$A$2:$A$203),0)),0)</f>
        <v>0</v>
      </c>
      <c r="L68" s="39" cm="1">
        <f t="array" ref="L68">_xlfn.IFNA(INDEX($D$2:$D$203,MATCH(1,($H68=$C$2:$C$203)*(L$3=$B$2:$B$203)*(L$2=$A$2:$A$203),0)),0)</f>
        <v>0</v>
      </c>
      <c r="M68" s="39">
        <f t="shared" si="1"/>
        <v>88</v>
      </c>
      <c r="N68" s="39" cm="1">
        <f t="array" ref="N68">_xlfn.IFNA(INDEX($F$2:$F$203,MATCH(1,($H68=$C$2:$C$203)*(N$3=$B$2:$B$203)*(N$2=$A$2:$A$203),0)),0)</f>
        <v>0</v>
      </c>
      <c r="O68" s="39" cm="1">
        <f t="array" ref="O68">_xlfn.IFNA(INDEX($F$2:$F$203,MATCH(1,($H68=$C$2:$C$203)*(O$3=$B$2:$B$203)*(O$2=$A$2:$A$203),0)),0)</f>
        <v>0</v>
      </c>
      <c r="P68" s="39" cm="1">
        <f t="array" ref="P68">_xlfn.IFNA(INDEX($F$2:$F$203,MATCH(1,($H68=$C$2:$C$203)*(P$3=$B$2:$B$203)*(P$2=$A$2:$A$203),0)),0)</f>
        <v>0</v>
      </c>
      <c r="Q68" s="39" cm="1">
        <f t="array" ref="Q68">_xlfn.IFNA(INDEX($F$2:$F$203,MATCH(1,($H68=$C$2:$C$203)*(Q$3=$B$2:$B$203)*(Q$2=$A$2:$A$203),0)),0)</f>
        <v>0</v>
      </c>
    </row>
    <row r="69" spans="1:17" ht="15.75" customHeight="1">
      <c r="A69" s="37" t="s">
        <v>10</v>
      </c>
      <c r="B69" s="37" t="s">
        <v>35</v>
      </c>
      <c r="C69" s="37">
        <v>41</v>
      </c>
      <c r="D69" s="37">
        <v>2</v>
      </c>
      <c r="E69" s="37">
        <v>350000</v>
      </c>
      <c r="F69" s="37">
        <f t="shared" si="0"/>
        <v>175000</v>
      </c>
      <c r="H69" s="38">
        <f t="shared" si="2"/>
        <v>89</v>
      </c>
      <c r="I69" s="39" cm="1">
        <f t="array" ref="I69">_xlfn.IFNA(INDEX($D$2:$D$203,MATCH(1,($H69=$C$2:$C$203)*(I$3=$B$2:$B$203)*(I$2=$A$2:$A$203),0)),0)</f>
        <v>0</v>
      </c>
      <c r="J69" s="39" cm="1">
        <f t="array" ref="J69">_xlfn.IFNA(INDEX($D$2:$D$203,MATCH(1,($H69=$C$2:$C$203)*(J$3=$B$2:$B$203)*(J$2=$A$2:$A$203),0)),0)</f>
        <v>0</v>
      </c>
      <c r="K69" s="39" cm="1">
        <f t="array" ref="K69">_xlfn.IFNA(INDEX($D$2:$D$203,MATCH(1,($H69=$C$2:$C$203)*(K$3=$B$2:$B$203)*(K$2=$A$2:$A$203),0)),0)</f>
        <v>0</v>
      </c>
      <c r="L69" s="39" cm="1">
        <f t="array" ref="L69">_xlfn.IFNA(INDEX($D$2:$D$203,MATCH(1,($H69=$C$2:$C$203)*(L$3=$B$2:$B$203)*(L$2=$A$2:$A$203),0)),0)</f>
        <v>0</v>
      </c>
      <c r="M69" s="39">
        <f t="shared" si="1"/>
        <v>89</v>
      </c>
      <c r="N69" s="39" cm="1">
        <f t="array" ref="N69">_xlfn.IFNA(INDEX($F$2:$F$203,MATCH(1,($H69=$C$2:$C$203)*(N$3=$B$2:$B$203)*(N$2=$A$2:$A$203),0)),0)</f>
        <v>0</v>
      </c>
      <c r="O69" s="39" cm="1">
        <f t="array" ref="O69">_xlfn.IFNA(INDEX($F$2:$F$203,MATCH(1,($H69=$C$2:$C$203)*(O$3=$B$2:$B$203)*(O$2=$A$2:$A$203),0)),0)</f>
        <v>0</v>
      </c>
      <c r="P69" s="39" cm="1">
        <f t="array" ref="P69">_xlfn.IFNA(INDEX($F$2:$F$203,MATCH(1,($H69=$C$2:$C$203)*(P$3=$B$2:$B$203)*(P$2=$A$2:$A$203),0)),0)</f>
        <v>0</v>
      </c>
      <c r="Q69" s="39" cm="1">
        <f t="array" ref="Q69">_xlfn.IFNA(INDEX($F$2:$F$203,MATCH(1,($H69=$C$2:$C$203)*(Q$3=$B$2:$B$203)*(Q$2=$A$2:$A$203),0)),0)</f>
        <v>0</v>
      </c>
    </row>
    <row r="70" spans="1:17" ht="15.75" customHeight="1">
      <c r="A70" s="37" t="s">
        <v>10</v>
      </c>
      <c r="B70" s="37" t="s">
        <v>35</v>
      </c>
      <c r="C70" s="37">
        <v>43</v>
      </c>
      <c r="D70" s="37">
        <v>1</v>
      </c>
      <c r="E70" s="37">
        <v>250000</v>
      </c>
      <c r="F70" s="37">
        <f t="shared" si="0"/>
        <v>250000</v>
      </c>
      <c r="H70" s="38">
        <f t="shared" si="2"/>
        <v>90</v>
      </c>
      <c r="I70" s="39" cm="1">
        <f t="array" ref="I70">_xlfn.IFNA(INDEX($D$2:$D$203,MATCH(1,($H70=$C$2:$C$203)*(I$3=$B$2:$B$203)*(I$2=$A$2:$A$203),0)),0)</f>
        <v>0</v>
      </c>
      <c r="J70" s="39" cm="1">
        <f t="array" ref="J70">_xlfn.IFNA(INDEX($D$2:$D$203,MATCH(1,($H70=$C$2:$C$203)*(J$3=$B$2:$B$203)*(J$2=$A$2:$A$203),0)),0)</f>
        <v>0</v>
      </c>
      <c r="K70" s="39" cm="1">
        <f t="array" ref="K70">_xlfn.IFNA(INDEX($D$2:$D$203,MATCH(1,($H70=$C$2:$C$203)*(K$3=$B$2:$B$203)*(K$2=$A$2:$A$203),0)),0)</f>
        <v>0</v>
      </c>
      <c r="L70" s="39" cm="1">
        <f t="array" ref="L70">_xlfn.IFNA(INDEX($D$2:$D$203,MATCH(1,($H70=$C$2:$C$203)*(L$3=$B$2:$B$203)*(L$2=$A$2:$A$203),0)),0)</f>
        <v>0</v>
      </c>
      <c r="M70" s="39">
        <f t="shared" si="1"/>
        <v>90</v>
      </c>
      <c r="N70" s="39" cm="1">
        <f t="array" ref="N70">_xlfn.IFNA(INDEX($F$2:$F$203,MATCH(1,($H70=$C$2:$C$203)*(N$3=$B$2:$B$203)*(N$2=$A$2:$A$203),0)),0)</f>
        <v>0</v>
      </c>
      <c r="O70" s="39" cm="1">
        <f t="array" ref="O70">_xlfn.IFNA(INDEX($F$2:$F$203,MATCH(1,($H70=$C$2:$C$203)*(O$3=$B$2:$B$203)*(O$2=$A$2:$A$203),0)),0)</f>
        <v>0</v>
      </c>
      <c r="P70" s="39" cm="1">
        <f t="array" ref="P70">_xlfn.IFNA(INDEX($F$2:$F$203,MATCH(1,($H70=$C$2:$C$203)*(P$3=$B$2:$B$203)*(P$2=$A$2:$A$203),0)),0)</f>
        <v>0</v>
      </c>
      <c r="Q70" s="39" cm="1">
        <f t="array" ref="Q70">_xlfn.IFNA(INDEX($F$2:$F$203,MATCH(1,($H70=$C$2:$C$203)*(Q$3=$B$2:$B$203)*(Q$2=$A$2:$A$203),0)),0)</f>
        <v>0</v>
      </c>
    </row>
    <row r="71" spans="1:17" ht="15.75" customHeight="1">
      <c r="A71" s="37" t="s">
        <v>10</v>
      </c>
      <c r="B71" s="37" t="s">
        <v>35</v>
      </c>
      <c r="C71" s="37">
        <v>39</v>
      </c>
      <c r="D71" s="37">
        <v>6</v>
      </c>
      <c r="E71" s="37">
        <v>1850000</v>
      </c>
      <c r="F71" s="37">
        <f t="shared" si="0"/>
        <v>308333.33333333331</v>
      </c>
      <c r="H71" s="38">
        <f t="shared" si="2"/>
        <v>91</v>
      </c>
      <c r="I71" s="39" cm="1">
        <f t="array" ref="I71">_xlfn.IFNA(INDEX($D$2:$D$203,MATCH(1,($H71=$C$2:$C$203)*(I$3=$B$2:$B$203)*(I$2=$A$2:$A$203),0)),0)</f>
        <v>0</v>
      </c>
      <c r="J71" s="39" cm="1">
        <f t="array" ref="J71">_xlfn.IFNA(INDEX($D$2:$D$203,MATCH(1,($H71=$C$2:$C$203)*(J$3=$B$2:$B$203)*(J$2=$A$2:$A$203),0)),0)</f>
        <v>0</v>
      </c>
      <c r="K71" s="39" cm="1">
        <f t="array" ref="K71">_xlfn.IFNA(INDEX($D$2:$D$203,MATCH(1,($H71=$C$2:$C$203)*(K$3=$B$2:$B$203)*(K$2=$A$2:$A$203),0)),0)</f>
        <v>0</v>
      </c>
      <c r="L71" s="39" cm="1">
        <f t="array" ref="L71">_xlfn.IFNA(INDEX($D$2:$D$203,MATCH(1,($H71=$C$2:$C$203)*(L$3=$B$2:$B$203)*(L$2=$A$2:$A$203),0)),0)</f>
        <v>0</v>
      </c>
      <c r="M71" s="39">
        <f t="shared" si="1"/>
        <v>91</v>
      </c>
      <c r="N71" s="39" cm="1">
        <f t="array" ref="N71">_xlfn.IFNA(INDEX($F$2:$F$203,MATCH(1,($H71=$C$2:$C$203)*(N$3=$B$2:$B$203)*(N$2=$A$2:$A$203),0)),0)</f>
        <v>0</v>
      </c>
      <c r="O71" s="39" cm="1">
        <f t="array" ref="O71">_xlfn.IFNA(INDEX($F$2:$F$203,MATCH(1,($H71=$C$2:$C$203)*(O$3=$B$2:$B$203)*(O$2=$A$2:$A$203),0)),0)</f>
        <v>0</v>
      </c>
      <c r="P71" s="39" cm="1">
        <f t="array" ref="P71">_xlfn.IFNA(INDEX($F$2:$F$203,MATCH(1,($H71=$C$2:$C$203)*(P$3=$B$2:$B$203)*(P$2=$A$2:$A$203),0)),0)</f>
        <v>0</v>
      </c>
      <c r="Q71" s="39" cm="1">
        <f t="array" ref="Q71">_xlfn.IFNA(INDEX($F$2:$F$203,MATCH(1,($H71=$C$2:$C$203)*(Q$3=$B$2:$B$203)*(Q$2=$A$2:$A$203),0)),0)</f>
        <v>0</v>
      </c>
    </row>
    <row r="72" spans="1:17" ht="15.75" customHeight="1">
      <c r="A72" s="37" t="s">
        <v>10</v>
      </c>
      <c r="B72" s="37" t="s">
        <v>35</v>
      </c>
      <c r="C72" s="37">
        <v>36</v>
      </c>
      <c r="D72" s="37">
        <v>10</v>
      </c>
      <c r="E72" s="37">
        <v>2000000</v>
      </c>
      <c r="F72" s="37">
        <f t="shared" si="0"/>
        <v>200000</v>
      </c>
      <c r="H72" s="38">
        <f t="shared" si="2"/>
        <v>92</v>
      </c>
      <c r="I72" s="39" cm="1">
        <f t="array" ref="I72">_xlfn.IFNA(INDEX($D$2:$D$203,MATCH(1,($H72=$C$2:$C$203)*(I$3=$B$2:$B$203)*(I$2=$A$2:$A$203),0)),0)</f>
        <v>0</v>
      </c>
      <c r="J72" s="39" cm="1">
        <f t="array" ref="J72">_xlfn.IFNA(INDEX($D$2:$D$203,MATCH(1,($H72=$C$2:$C$203)*(J$3=$B$2:$B$203)*(J$2=$A$2:$A$203),0)),0)</f>
        <v>0</v>
      </c>
      <c r="K72" s="39" cm="1">
        <f t="array" ref="K72">_xlfn.IFNA(INDEX($D$2:$D$203,MATCH(1,($H72=$C$2:$C$203)*(K$3=$B$2:$B$203)*(K$2=$A$2:$A$203),0)),0)</f>
        <v>0</v>
      </c>
      <c r="L72" s="39" cm="1">
        <f t="array" ref="L72">_xlfn.IFNA(INDEX($D$2:$D$203,MATCH(1,($H72=$C$2:$C$203)*(L$3=$B$2:$B$203)*(L$2=$A$2:$A$203),0)),0)</f>
        <v>0</v>
      </c>
      <c r="M72" s="39">
        <f t="shared" si="1"/>
        <v>92</v>
      </c>
      <c r="N72" s="39" cm="1">
        <f t="array" ref="N72">_xlfn.IFNA(INDEX($F$2:$F$203,MATCH(1,($H72=$C$2:$C$203)*(N$3=$B$2:$B$203)*(N$2=$A$2:$A$203),0)),0)</f>
        <v>0</v>
      </c>
      <c r="O72" s="39" cm="1">
        <f t="array" ref="O72">_xlfn.IFNA(INDEX($F$2:$F$203,MATCH(1,($H72=$C$2:$C$203)*(O$3=$B$2:$B$203)*(O$2=$A$2:$A$203),0)),0)</f>
        <v>0</v>
      </c>
      <c r="P72" s="39" cm="1">
        <f t="array" ref="P72">_xlfn.IFNA(INDEX($F$2:$F$203,MATCH(1,($H72=$C$2:$C$203)*(P$3=$B$2:$B$203)*(P$2=$A$2:$A$203),0)),0)</f>
        <v>0</v>
      </c>
      <c r="Q72" s="39" cm="1">
        <f t="array" ref="Q72">_xlfn.IFNA(INDEX($F$2:$F$203,MATCH(1,($H72=$C$2:$C$203)*(Q$3=$B$2:$B$203)*(Q$2=$A$2:$A$203),0)),0)</f>
        <v>0</v>
      </c>
    </row>
    <row r="73" spans="1:17" ht="15.75" customHeight="1">
      <c r="A73" s="37" t="s">
        <v>9</v>
      </c>
      <c r="B73" s="37" t="s">
        <v>35</v>
      </c>
      <c r="C73" s="37">
        <v>39</v>
      </c>
      <c r="D73" s="37">
        <v>457</v>
      </c>
      <c r="E73" s="37">
        <v>301500000</v>
      </c>
      <c r="F73" s="37">
        <f t="shared" si="0"/>
        <v>659737.4179431072</v>
      </c>
      <c r="H73" s="38">
        <f t="shared" si="2"/>
        <v>93</v>
      </c>
      <c r="I73" s="39" cm="1">
        <f t="array" ref="I73">_xlfn.IFNA(INDEX($D$2:$D$203,MATCH(1,($H73=$C$2:$C$203)*(I$3=$B$2:$B$203)*(I$2=$A$2:$A$203),0)),0)</f>
        <v>0</v>
      </c>
      <c r="J73" s="39" cm="1">
        <f t="array" ref="J73">_xlfn.IFNA(INDEX($D$2:$D$203,MATCH(1,($H73=$C$2:$C$203)*(J$3=$B$2:$B$203)*(J$2=$A$2:$A$203),0)),0)</f>
        <v>0</v>
      </c>
      <c r="K73" s="39" cm="1">
        <f t="array" ref="K73">_xlfn.IFNA(INDEX($D$2:$D$203,MATCH(1,($H73=$C$2:$C$203)*(K$3=$B$2:$B$203)*(K$2=$A$2:$A$203),0)),0)</f>
        <v>0</v>
      </c>
      <c r="L73" s="39" cm="1">
        <f t="array" ref="L73">_xlfn.IFNA(INDEX($D$2:$D$203,MATCH(1,($H73=$C$2:$C$203)*(L$3=$B$2:$B$203)*(L$2=$A$2:$A$203),0)),0)</f>
        <v>0</v>
      </c>
      <c r="M73" s="39">
        <f t="shared" si="1"/>
        <v>93</v>
      </c>
      <c r="N73" s="39" cm="1">
        <f t="array" ref="N73">_xlfn.IFNA(INDEX($F$2:$F$203,MATCH(1,($H73=$C$2:$C$203)*(N$3=$B$2:$B$203)*(N$2=$A$2:$A$203),0)),0)</f>
        <v>0</v>
      </c>
      <c r="O73" s="39" cm="1">
        <f t="array" ref="O73">_xlfn.IFNA(INDEX($F$2:$F$203,MATCH(1,($H73=$C$2:$C$203)*(O$3=$B$2:$B$203)*(O$2=$A$2:$A$203),0)),0)</f>
        <v>0</v>
      </c>
      <c r="P73" s="39" cm="1">
        <f t="array" ref="P73">_xlfn.IFNA(INDEX($F$2:$F$203,MATCH(1,($H73=$C$2:$C$203)*(P$3=$B$2:$B$203)*(P$2=$A$2:$A$203),0)),0)</f>
        <v>0</v>
      </c>
      <c r="Q73" s="39" cm="1">
        <f t="array" ref="Q73">_xlfn.IFNA(INDEX($F$2:$F$203,MATCH(1,($H73=$C$2:$C$203)*(Q$3=$B$2:$B$203)*(Q$2=$A$2:$A$203),0)),0)</f>
        <v>0</v>
      </c>
    </row>
    <row r="74" spans="1:17" ht="15.75" customHeight="1">
      <c r="A74" s="37" t="s">
        <v>9</v>
      </c>
      <c r="B74" s="37" t="s">
        <v>35</v>
      </c>
      <c r="C74" s="37">
        <v>45</v>
      </c>
      <c r="D74" s="37">
        <v>468</v>
      </c>
      <c r="E74" s="37">
        <v>323800000</v>
      </c>
      <c r="F74" s="37">
        <f t="shared" si="0"/>
        <v>691880.34188034188</v>
      </c>
      <c r="H74" s="38">
        <f t="shared" si="2"/>
        <v>94</v>
      </c>
      <c r="I74" s="39" cm="1">
        <f t="array" ref="I74">_xlfn.IFNA(INDEX($D$2:$D$203,MATCH(1,($H74=$C$2:$C$203)*(I$3=$B$2:$B$203)*(I$2=$A$2:$A$203),0)),0)</f>
        <v>0</v>
      </c>
      <c r="J74" s="39" cm="1">
        <f t="array" ref="J74">_xlfn.IFNA(INDEX($D$2:$D$203,MATCH(1,($H74=$C$2:$C$203)*(J$3=$B$2:$B$203)*(J$2=$A$2:$A$203),0)),0)</f>
        <v>0</v>
      </c>
      <c r="K74" s="39" cm="1">
        <f t="array" ref="K74">_xlfn.IFNA(INDEX($D$2:$D$203,MATCH(1,($H74=$C$2:$C$203)*(K$3=$B$2:$B$203)*(K$2=$A$2:$A$203),0)),0)</f>
        <v>0</v>
      </c>
      <c r="L74" s="39" cm="1">
        <f t="array" ref="L74">_xlfn.IFNA(INDEX($D$2:$D$203,MATCH(1,($H74=$C$2:$C$203)*(L$3=$B$2:$B$203)*(L$2=$A$2:$A$203),0)),0)</f>
        <v>0</v>
      </c>
      <c r="M74" s="39">
        <f t="shared" si="1"/>
        <v>94</v>
      </c>
      <c r="N74" s="39" cm="1">
        <f t="array" ref="N74">_xlfn.IFNA(INDEX($F$2:$F$203,MATCH(1,($H74=$C$2:$C$203)*(N$3=$B$2:$B$203)*(N$2=$A$2:$A$203),0)),0)</f>
        <v>0</v>
      </c>
      <c r="O74" s="39" cm="1">
        <f t="array" ref="O74">_xlfn.IFNA(INDEX($F$2:$F$203,MATCH(1,($H74=$C$2:$C$203)*(O$3=$B$2:$B$203)*(O$2=$A$2:$A$203),0)),0)</f>
        <v>0</v>
      </c>
      <c r="P74" s="39" cm="1">
        <f t="array" ref="P74">_xlfn.IFNA(INDEX($F$2:$F$203,MATCH(1,($H74=$C$2:$C$203)*(P$3=$B$2:$B$203)*(P$2=$A$2:$A$203),0)),0)</f>
        <v>0</v>
      </c>
      <c r="Q74" s="39" cm="1">
        <f t="array" ref="Q74">_xlfn.IFNA(INDEX($F$2:$F$203,MATCH(1,($H74=$C$2:$C$203)*(Q$3=$B$2:$B$203)*(Q$2=$A$2:$A$203),0)),0)</f>
        <v>0</v>
      </c>
    </row>
    <row r="75" spans="1:17" ht="15.75" customHeight="1">
      <c r="A75" s="37" t="s">
        <v>9</v>
      </c>
      <c r="B75" s="37" t="s">
        <v>35</v>
      </c>
      <c r="C75" s="37">
        <v>31</v>
      </c>
      <c r="D75" s="37">
        <v>443</v>
      </c>
      <c r="E75" s="37">
        <v>291100000</v>
      </c>
      <c r="F75" s="37">
        <f t="shared" si="0"/>
        <v>657110.60948081268</v>
      </c>
      <c r="H75" s="40"/>
    </row>
    <row r="76" spans="1:17" ht="15.75" customHeight="1">
      <c r="A76" s="37" t="s">
        <v>9</v>
      </c>
      <c r="B76" s="37" t="s">
        <v>35</v>
      </c>
      <c r="C76" s="37">
        <v>32</v>
      </c>
      <c r="D76" s="37">
        <v>419</v>
      </c>
      <c r="E76" s="37">
        <v>236950000</v>
      </c>
      <c r="F76" s="37">
        <f t="shared" si="0"/>
        <v>565513.12649164675</v>
      </c>
      <c r="H76" s="40"/>
    </row>
    <row r="77" spans="1:17" ht="15.75" customHeight="1">
      <c r="A77" s="37" t="s">
        <v>9</v>
      </c>
      <c r="B77" s="37" t="s">
        <v>35</v>
      </c>
      <c r="C77" s="37">
        <v>46</v>
      </c>
      <c r="D77" s="37">
        <v>514</v>
      </c>
      <c r="E77" s="37">
        <v>330100000</v>
      </c>
      <c r="F77" s="37">
        <f t="shared" si="0"/>
        <v>642217.89883268485</v>
      </c>
      <c r="H77" s="40"/>
    </row>
    <row r="78" spans="1:17" ht="15.75" customHeight="1">
      <c r="A78" s="37" t="s">
        <v>9</v>
      </c>
      <c r="B78" s="37" t="s">
        <v>36</v>
      </c>
      <c r="C78" s="37">
        <v>28</v>
      </c>
      <c r="D78" s="37">
        <v>520</v>
      </c>
      <c r="E78" s="37">
        <v>271550000</v>
      </c>
      <c r="F78" s="37">
        <f t="shared" si="0"/>
        <v>522211.53846153844</v>
      </c>
      <c r="H78" s="40"/>
    </row>
    <row r="79" spans="1:17" ht="15.75" customHeight="1">
      <c r="A79" s="37" t="s">
        <v>9</v>
      </c>
      <c r="B79" s="37" t="s">
        <v>36</v>
      </c>
      <c r="C79" s="37">
        <v>35</v>
      </c>
      <c r="D79" s="37">
        <v>482</v>
      </c>
      <c r="E79" s="37">
        <v>267750000</v>
      </c>
      <c r="F79" s="37">
        <f t="shared" si="0"/>
        <v>555497.92531120335</v>
      </c>
      <c r="H79" s="40"/>
    </row>
    <row r="80" spans="1:17" ht="15.75" customHeight="1">
      <c r="A80" s="37" t="s">
        <v>9</v>
      </c>
      <c r="B80" s="37" t="s">
        <v>35</v>
      </c>
      <c r="C80" s="37">
        <v>47</v>
      </c>
      <c r="D80" s="37">
        <v>541</v>
      </c>
      <c r="E80" s="37">
        <v>375950000</v>
      </c>
      <c r="F80" s="37">
        <f t="shared" si="0"/>
        <v>694916.82070240297</v>
      </c>
      <c r="H80" s="40"/>
    </row>
    <row r="81" spans="1:8" ht="15.75" customHeight="1">
      <c r="A81" s="37" t="s">
        <v>9</v>
      </c>
      <c r="B81" s="37" t="s">
        <v>35</v>
      </c>
      <c r="C81" s="37">
        <v>44</v>
      </c>
      <c r="D81" s="37">
        <v>480</v>
      </c>
      <c r="E81" s="37">
        <v>342400000</v>
      </c>
      <c r="F81" s="37">
        <f t="shared" si="0"/>
        <v>713333.33333333337</v>
      </c>
      <c r="H81" s="40"/>
    </row>
    <row r="82" spans="1:8" ht="15.75" customHeight="1">
      <c r="A82" s="37" t="s">
        <v>9</v>
      </c>
      <c r="B82" s="37" t="s">
        <v>36</v>
      </c>
      <c r="C82" s="37">
        <v>29</v>
      </c>
      <c r="D82" s="37">
        <v>507</v>
      </c>
      <c r="E82" s="37">
        <v>260550000</v>
      </c>
      <c r="F82" s="37">
        <f t="shared" si="0"/>
        <v>513905.32544378698</v>
      </c>
      <c r="H82" s="40"/>
    </row>
    <row r="83" spans="1:8" ht="15.75" customHeight="1">
      <c r="A83" s="37" t="s">
        <v>9</v>
      </c>
      <c r="B83" s="37" t="s">
        <v>35</v>
      </c>
      <c r="C83" s="37">
        <v>43</v>
      </c>
      <c r="D83" s="37">
        <v>448</v>
      </c>
      <c r="E83" s="37">
        <v>285650000</v>
      </c>
      <c r="F83" s="37">
        <f t="shared" si="0"/>
        <v>637611.60714285716</v>
      </c>
      <c r="H83" s="40"/>
    </row>
    <row r="84" spans="1:8" ht="15.75" customHeight="1">
      <c r="A84" s="37" t="s">
        <v>9</v>
      </c>
      <c r="B84" s="37" t="s">
        <v>35</v>
      </c>
      <c r="C84" s="37">
        <v>48</v>
      </c>
      <c r="D84" s="37">
        <v>483</v>
      </c>
      <c r="E84" s="37">
        <v>326450000</v>
      </c>
      <c r="F84" s="37">
        <f t="shared" si="0"/>
        <v>675879.91718426498</v>
      </c>
      <c r="H84" s="40"/>
    </row>
    <row r="85" spans="1:8" ht="15.75" customHeight="1">
      <c r="A85" s="37" t="s">
        <v>9</v>
      </c>
      <c r="B85" s="37" t="s">
        <v>36</v>
      </c>
      <c r="C85" s="37">
        <v>49</v>
      </c>
      <c r="D85" s="37">
        <v>531</v>
      </c>
      <c r="E85" s="37">
        <v>349650000</v>
      </c>
      <c r="F85" s="37">
        <f t="shared" si="0"/>
        <v>658474.57627118647</v>
      </c>
      <c r="H85" s="40"/>
    </row>
    <row r="86" spans="1:8" ht="15.75" customHeight="1">
      <c r="A86" s="37" t="s">
        <v>9</v>
      </c>
      <c r="B86" s="37" t="s">
        <v>36</v>
      </c>
      <c r="C86" s="37">
        <v>54</v>
      </c>
      <c r="D86" s="37">
        <v>511</v>
      </c>
      <c r="E86" s="37">
        <v>322150000</v>
      </c>
      <c r="F86" s="37">
        <f t="shared" si="0"/>
        <v>630430.52837573388</v>
      </c>
      <c r="H86" s="40"/>
    </row>
    <row r="87" spans="1:8" ht="15.75" customHeight="1">
      <c r="A87" s="37" t="s">
        <v>9</v>
      </c>
      <c r="B87" s="37" t="s">
        <v>35</v>
      </c>
      <c r="C87" s="37">
        <v>35</v>
      </c>
      <c r="D87" s="37">
        <v>457</v>
      </c>
      <c r="E87" s="37">
        <v>305700000</v>
      </c>
      <c r="F87" s="37">
        <f t="shared" si="0"/>
        <v>668927.78993435449</v>
      </c>
      <c r="H87" s="40"/>
    </row>
    <row r="88" spans="1:8" ht="15.75" customHeight="1">
      <c r="A88" s="37" t="s">
        <v>9</v>
      </c>
      <c r="B88" s="37" t="s">
        <v>36</v>
      </c>
      <c r="C88" s="37">
        <v>34</v>
      </c>
      <c r="D88" s="37">
        <v>490</v>
      </c>
      <c r="E88" s="37">
        <v>291500000</v>
      </c>
      <c r="F88" s="37">
        <f t="shared" si="0"/>
        <v>594897.95918367349</v>
      </c>
      <c r="H88" s="40"/>
    </row>
    <row r="89" spans="1:8" ht="15.75" customHeight="1">
      <c r="A89" s="37" t="s">
        <v>9</v>
      </c>
      <c r="B89" s="37" t="s">
        <v>35</v>
      </c>
      <c r="C89" s="37">
        <v>51</v>
      </c>
      <c r="D89" s="37">
        <v>506</v>
      </c>
      <c r="E89" s="37">
        <v>311400000</v>
      </c>
      <c r="F89" s="37">
        <f t="shared" si="0"/>
        <v>615415.01976284583</v>
      </c>
      <c r="H89" s="41"/>
    </row>
    <row r="90" spans="1:8" ht="15.75" customHeight="1">
      <c r="A90" s="37" t="s">
        <v>9</v>
      </c>
      <c r="B90" s="37" t="s">
        <v>35</v>
      </c>
      <c r="C90" s="37">
        <v>51</v>
      </c>
      <c r="D90" s="37">
        <v>25</v>
      </c>
      <c r="E90" s="37">
        <v>6450000</v>
      </c>
      <c r="F90" s="37">
        <f t="shared" si="0"/>
        <v>258000</v>
      </c>
    </row>
    <row r="91" spans="1:8" ht="15.75" customHeight="1">
      <c r="A91" s="37" t="s">
        <v>9</v>
      </c>
      <c r="B91" s="37" t="s">
        <v>36</v>
      </c>
      <c r="C91" s="37">
        <v>55</v>
      </c>
      <c r="D91" s="37">
        <v>518</v>
      </c>
      <c r="E91" s="37">
        <v>308000000</v>
      </c>
      <c r="F91" s="37">
        <f t="shared" si="0"/>
        <v>594594.59459459456</v>
      </c>
    </row>
    <row r="92" spans="1:8" ht="15.75" customHeight="1">
      <c r="A92" s="37" t="s">
        <v>9</v>
      </c>
      <c r="B92" s="37" t="s">
        <v>35</v>
      </c>
      <c r="C92" s="37">
        <v>44</v>
      </c>
      <c r="D92" s="37">
        <v>44</v>
      </c>
      <c r="E92" s="37">
        <v>12900000</v>
      </c>
      <c r="F92" s="37">
        <f t="shared" si="0"/>
        <v>293181.81818181818</v>
      </c>
    </row>
    <row r="93" spans="1:8" ht="15.75" customHeight="1">
      <c r="A93" s="37" t="s">
        <v>9</v>
      </c>
      <c r="B93" s="37" t="s">
        <v>36</v>
      </c>
      <c r="C93" s="37">
        <v>31</v>
      </c>
      <c r="D93" s="37">
        <v>514</v>
      </c>
      <c r="E93" s="37">
        <v>288400000</v>
      </c>
      <c r="F93" s="37">
        <f t="shared" si="0"/>
        <v>561089.49416342413</v>
      </c>
    </row>
    <row r="94" spans="1:8" ht="15.75" customHeight="1">
      <c r="A94" s="37" t="s">
        <v>9</v>
      </c>
      <c r="B94" s="37" t="s">
        <v>36</v>
      </c>
      <c r="C94" s="37">
        <v>53</v>
      </c>
      <c r="D94" s="37">
        <v>567</v>
      </c>
      <c r="E94" s="37">
        <v>368900000</v>
      </c>
      <c r="F94" s="37">
        <f t="shared" si="0"/>
        <v>650617.2839506173</v>
      </c>
    </row>
    <row r="95" spans="1:8" ht="15.75" customHeight="1">
      <c r="A95" s="37" t="s">
        <v>9</v>
      </c>
      <c r="B95" s="37" t="s">
        <v>36</v>
      </c>
      <c r="C95" s="37">
        <v>41</v>
      </c>
      <c r="D95" s="37">
        <v>514</v>
      </c>
      <c r="E95" s="37">
        <v>279550000</v>
      </c>
      <c r="F95" s="37">
        <f t="shared" si="0"/>
        <v>543871.59533073928</v>
      </c>
    </row>
    <row r="96" spans="1:8" ht="15.75" customHeight="1">
      <c r="A96" s="37" t="s">
        <v>9</v>
      </c>
      <c r="B96" s="37" t="s">
        <v>35</v>
      </c>
      <c r="C96" s="37">
        <v>52</v>
      </c>
      <c r="D96" s="37">
        <v>492</v>
      </c>
      <c r="E96" s="37">
        <v>344650000</v>
      </c>
      <c r="F96" s="37">
        <f t="shared" si="0"/>
        <v>700508.13008130086</v>
      </c>
    </row>
    <row r="97" spans="1:6" ht="15.75" customHeight="1">
      <c r="A97" s="37" t="s">
        <v>9</v>
      </c>
      <c r="B97" s="37" t="s">
        <v>35</v>
      </c>
      <c r="C97" s="37">
        <v>26</v>
      </c>
      <c r="D97" s="37">
        <v>412</v>
      </c>
      <c r="E97" s="37">
        <v>228700000</v>
      </c>
      <c r="F97" s="37">
        <f t="shared" si="0"/>
        <v>555097.08737864078</v>
      </c>
    </row>
    <row r="98" spans="1:6" ht="15.75" customHeight="1">
      <c r="A98" s="37" t="s">
        <v>9</v>
      </c>
      <c r="B98" s="37" t="s">
        <v>35</v>
      </c>
      <c r="C98" s="37">
        <v>28</v>
      </c>
      <c r="D98" s="37">
        <v>415</v>
      </c>
      <c r="E98" s="37">
        <v>227700000</v>
      </c>
      <c r="F98" s="37">
        <f t="shared" si="0"/>
        <v>548674.69879518077</v>
      </c>
    </row>
    <row r="99" spans="1:6" ht="15.75" customHeight="1">
      <c r="A99" s="37" t="s">
        <v>9</v>
      </c>
      <c r="B99" s="37" t="s">
        <v>35</v>
      </c>
      <c r="C99" s="37">
        <v>38</v>
      </c>
      <c r="D99" s="37">
        <v>458</v>
      </c>
      <c r="E99" s="37">
        <v>298650000</v>
      </c>
      <c r="F99" s="37">
        <f t="shared" si="0"/>
        <v>652074.23580786027</v>
      </c>
    </row>
    <row r="100" spans="1:6" ht="15.75" customHeight="1">
      <c r="A100" s="37" t="s">
        <v>9</v>
      </c>
      <c r="B100" s="37" t="s">
        <v>35</v>
      </c>
      <c r="C100" s="37">
        <v>36</v>
      </c>
      <c r="D100" s="37">
        <v>68</v>
      </c>
      <c r="E100" s="37">
        <v>32450000</v>
      </c>
      <c r="F100" s="37">
        <f t="shared" si="0"/>
        <v>477205.8823529412</v>
      </c>
    </row>
    <row r="101" spans="1:6" ht="15.75" customHeight="1">
      <c r="A101" s="37" t="s">
        <v>9</v>
      </c>
      <c r="B101" s="37" t="s">
        <v>36</v>
      </c>
      <c r="C101" s="37">
        <v>38</v>
      </c>
      <c r="D101" s="37">
        <v>538</v>
      </c>
      <c r="E101" s="37">
        <v>316000000</v>
      </c>
      <c r="F101" s="37">
        <f t="shared" si="0"/>
        <v>587360.59479553904</v>
      </c>
    </row>
    <row r="102" spans="1:6" ht="15.75" customHeight="1">
      <c r="A102" s="37" t="s">
        <v>9</v>
      </c>
      <c r="B102" s="37" t="s">
        <v>35</v>
      </c>
      <c r="C102" s="37">
        <v>34</v>
      </c>
      <c r="D102" s="37">
        <v>455</v>
      </c>
      <c r="E102" s="37">
        <v>268750000</v>
      </c>
      <c r="F102" s="37">
        <f t="shared" si="0"/>
        <v>590659.34065934061</v>
      </c>
    </row>
    <row r="103" spans="1:6" ht="15.75" customHeight="1">
      <c r="A103" s="37" t="s">
        <v>9</v>
      </c>
      <c r="B103" s="37" t="s">
        <v>36</v>
      </c>
      <c r="C103" s="37">
        <v>52</v>
      </c>
      <c r="D103" s="37">
        <v>534</v>
      </c>
      <c r="E103" s="37">
        <v>358600000</v>
      </c>
      <c r="F103" s="37">
        <f t="shared" si="0"/>
        <v>671535.58052434458</v>
      </c>
    </row>
    <row r="104" spans="1:6" ht="15.75" customHeight="1">
      <c r="A104" s="37" t="s">
        <v>9</v>
      </c>
      <c r="B104" s="37" t="s">
        <v>35</v>
      </c>
      <c r="C104" s="37">
        <v>39</v>
      </c>
      <c r="D104" s="37">
        <v>58</v>
      </c>
      <c r="E104" s="37">
        <v>22250000</v>
      </c>
      <c r="F104" s="37">
        <f t="shared" si="0"/>
        <v>383620.68965517241</v>
      </c>
    </row>
    <row r="105" spans="1:6" ht="15.75" customHeight="1">
      <c r="A105" s="37" t="s">
        <v>9</v>
      </c>
      <c r="B105" s="37" t="s">
        <v>36</v>
      </c>
      <c r="C105" s="37">
        <v>50</v>
      </c>
      <c r="D105" s="37">
        <v>534</v>
      </c>
      <c r="E105" s="37">
        <v>348200000</v>
      </c>
      <c r="F105" s="37">
        <f t="shared" si="0"/>
        <v>652059.92509363301</v>
      </c>
    </row>
    <row r="106" spans="1:6" ht="15.75" customHeight="1">
      <c r="A106" s="37" t="s">
        <v>9</v>
      </c>
      <c r="B106" s="37" t="s">
        <v>36</v>
      </c>
      <c r="C106" s="37">
        <v>42</v>
      </c>
      <c r="D106" s="37">
        <v>478</v>
      </c>
      <c r="E106" s="37">
        <v>299100000</v>
      </c>
      <c r="F106" s="37">
        <f t="shared" si="0"/>
        <v>625732.21757322177</v>
      </c>
    </row>
    <row r="107" spans="1:6" ht="15.75" customHeight="1">
      <c r="A107" s="37" t="s">
        <v>9</v>
      </c>
      <c r="B107" s="37" t="s">
        <v>35</v>
      </c>
      <c r="C107" s="37">
        <v>50</v>
      </c>
      <c r="D107" s="37">
        <v>515</v>
      </c>
      <c r="E107" s="37">
        <v>337250000</v>
      </c>
      <c r="F107" s="37">
        <f t="shared" si="0"/>
        <v>654854.36893203878</v>
      </c>
    </row>
    <row r="108" spans="1:6" ht="15.75" customHeight="1">
      <c r="A108" s="37" t="s">
        <v>9</v>
      </c>
      <c r="B108" s="37" t="s">
        <v>36</v>
      </c>
      <c r="C108" s="37">
        <v>40</v>
      </c>
      <c r="D108" s="37">
        <v>562</v>
      </c>
      <c r="E108" s="37">
        <v>363650000</v>
      </c>
      <c r="F108" s="37">
        <f t="shared" si="0"/>
        <v>647064.05693950178</v>
      </c>
    </row>
    <row r="109" spans="1:6" ht="15.75" customHeight="1">
      <c r="A109" s="37" t="s">
        <v>9</v>
      </c>
      <c r="B109" s="37" t="s">
        <v>36</v>
      </c>
      <c r="C109" s="37">
        <v>39</v>
      </c>
      <c r="D109" s="37">
        <v>581</v>
      </c>
      <c r="E109" s="37">
        <v>344750000</v>
      </c>
      <c r="F109" s="37">
        <f t="shared" si="0"/>
        <v>593373.49397590361</v>
      </c>
    </row>
    <row r="110" spans="1:6" ht="15.75" customHeight="1">
      <c r="A110" s="37" t="s">
        <v>9</v>
      </c>
      <c r="B110" s="37" t="s">
        <v>35</v>
      </c>
      <c r="C110" s="37">
        <v>55</v>
      </c>
      <c r="D110" s="37">
        <v>478</v>
      </c>
      <c r="E110" s="37">
        <v>286850000</v>
      </c>
      <c r="F110" s="37">
        <f t="shared" si="0"/>
        <v>600104.6025104603</v>
      </c>
    </row>
    <row r="111" spans="1:6" ht="15.75" customHeight="1">
      <c r="A111" s="37" t="s">
        <v>9</v>
      </c>
      <c r="B111" s="37" t="s">
        <v>35</v>
      </c>
      <c r="C111" s="37">
        <v>53</v>
      </c>
      <c r="D111" s="37">
        <v>530</v>
      </c>
      <c r="E111" s="37">
        <v>377450000</v>
      </c>
      <c r="F111" s="37">
        <f t="shared" si="0"/>
        <v>712169.8113207547</v>
      </c>
    </row>
    <row r="112" spans="1:6" ht="15.75" customHeight="1">
      <c r="A112" s="37" t="s">
        <v>9</v>
      </c>
      <c r="B112" s="37" t="s">
        <v>35</v>
      </c>
      <c r="C112" s="37">
        <v>29</v>
      </c>
      <c r="D112" s="37">
        <v>86</v>
      </c>
      <c r="E112" s="37">
        <v>35250000</v>
      </c>
      <c r="F112" s="37">
        <f t="shared" si="0"/>
        <v>409883.72093023255</v>
      </c>
    </row>
    <row r="113" spans="1:6" ht="15.75" customHeight="1">
      <c r="A113" s="37" t="s">
        <v>9</v>
      </c>
      <c r="B113" s="37" t="s">
        <v>36</v>
      </c>
      <c r="C113" s="37">
        <v>30</v>
      </c>
      <c r="D113" s="37">
        <v>518</v>
      </c>
      <c r="E113" s="37">
        <v>276950000</v>
      </c>
      <c r="F113" s="37">
        <f t="shared" si="0"/>
        <v>534652.5096525097</v>
      </c>
    </row>
    <row r="114" spans="1:6" ht="15.75" customHeight="1">
      <c r="A114" s="37" t="s">
        <v>9</v>
      </c>
      <c r="B114" s="37" t="s">
        <v>36</v>
      </c>
      <c r="C114" s="37">
        <v>47</v>
      </c>
      <c r="D114" s="37">
        <v>547</v>
      </c>
      <c r="E114" s="37">
        <v>345500000</v>
      </c>
      <c r="F114" s="37">
        <f t="shared" si="0"/>
        <v>631627.05667276052</v>
      </c>
    </row>
    <row r="115" spans="1:6" ht="15.75" customHeight="1">
      <c r="A115" s="37" t="s">
        <v>9</v>
      </c>
      <c r="B115" s="37" t="s">
        <v>35</v>
      </c>
      <c r="C115" s="37">
        <v>27</v>
      </c>
      <c r="D115" s="37">
        <v>441</v>
      </c>
      <c r="E115" s="37">
        <v>245800000</v>
      </c>
      <c r="F115" s="37">
        <f t="shared" si="0"/>
        <v>557369.6145124716</v>
      </c>
    </row>
    <row r="116" spans="1:6" ht="15.75" customHeight="1">
      <c r="A116" s="37" t="s">
        <v>9</v>
      </c>
      <c r="B116" s="37" t="s">
        <v>36</v>
      </c>
      <c r="C116" s="37">
        <v>26</v>
      </c>
      <c r="D116" s="37">
        <v>467</v>
      </c>
      <c r="E116" s="37">
        <v>214750000</v>
      </c>
      <c r="F116" s="37">
        <f t="shared" si="0"/>
        <v>459850.10706638114</v>
      </c>
    </row>
    <row r="117" spans="1:6" ht="15.75" customHeight="1">
      <c r="A117" s="37" t="s">
        <v>9</v>
      </c>
      <c r="B117" s="37" t="s">
        <v>36</v>
      </c>
      <c r="C117" s="37">
        <v>44</v>
      </c>
      <c r="D117" s="37">
        <v>533</v>
      </c>
      <c r="E117" s="37">
        <v>339300000</v>
      </c>
      <c r="F117" s="37">
        <f t="shared" si="0"/>
        <v>636585.36585365853</v>
      </c>
    </row>
    <row r="118" spans="1:6" ht="15.75" customHeight="1">
      <c r="A118" s="37" t="s">
        <v>9</v>
      </c>
      <c r="B118" s="37" t="s">
        <v>36</v>
      </c>
      <c r="C118" s="37">
        <v>51</v>
      </c>
      <c r="D118" s="37">
        <v>526</v>
      </c>
      <c r="E118" s="37">
        <v>332300000</v>
      </c>
      <c r="F118" s="37">
        <f t="shared" si="0"/>
        <v>631749.04942965775</v>
      </c>
    </row>
    <row r="119" spans="1:6" ht="15.75" customHeight="1">
      <c r="A119" s="37" t="s">
        <v>9</v>
      </c>
      <c r="B119" s="37" t="s">
        <v>35</v>
      </c>
      <c r="C119" s="37">
        <v>29</v>
      </c>
      <c r="D119" s="37">
        <v>433</v>
      </c>
      <c r="E119" s="37">
        <v>273150000</v>
      </c>
      <c r="F119" s="37">
        <f t="shared" si="0"/>
        <v>630831.40877598152</v>
      </c>
    </row>
    <row r="120" spans="1:6" ht="15.75" customHeight="1">
      <c r="A120" s="37" t="s">
        <v>9</v>
      </c>
      <c r="B120" s="37" t="s">
        <v>36</v>
      </c>
      <c r="C120" s="37">
        <v>43</v>
      </c>
      <c r="D120" s="37">
        <v>535</v>
      </c>
      <c r="E120" s="37">
        <v>331500000</v>
      </c>
      <c r="F120" s="37">
        <f t="shared" si="0"/>
        <v>619626.16822429909</v>
      </c>
    </row>
    <row r="121" spans="1:6" ht="15.75" customHeight="1">
      <c r="A121" s="37" t="s">
        <v>9</v>
      </c>
      <c r="B121" s="37" t="s">
        <v>35</v>
      </c>
      <c r="C121" s="37">
        <v>54</v>
      </c>
      <c r="D121" s="37">
        <v>506</v>
      </c>
      <c r="E121" s="37">
        <v>324350000</v>
      </c>
      <c r="F121" s="37">
        <f t="shared" si="0"/>
        <v>641007.90513833996</v>
      </c>
    </row>
    <row r="122" spans="1:6" ht="15.75" customHeight="1">
      <c r="A122" s="37" t="s">
        <v>9</v>
      </c>
      <c r="B122" s="37" t="s">
        <v>36</v>
      </c>
      <c r="C122" s="37">
        <v>48</v>
      </c>
      <c r="D122" s="37">
        <v>515</v>
      </c>
      <c r="E122" s="37">
        <v>333200000</v>
      </c>
      <c r="F122" s="37">
        <f t="shared" si="0"/>
        <v>646990.29126213596</v>
      </c>
    </row>
    <row r="123" spans="1:6" ht="15.75" customHeight="1">
      <c r="A123" s="37" t="s">
        <v>9</v>
      </c>
      <c r="B123" s="37" t="s">
        <v>36</v>
      </c>
      <c r="C123" s="37">
        <v>33</v>
      </c>
      <c r="D123" s="37">
        <v>482</v>
      </c>
      <c r="E123" s="37">
        <v>279450000</v>
      </c>
      <c r="F123" s="37">
        <f t="shared" si="0"/>
        <v>579771.7842323652</v>
      </c>
    </row>
    <row r="124" spans="1:6" ht="15.75" customHeight="1">
      <c r="A124" s="37" t="s">
        <v>9</v>
      </c>
      <c r="B124" s="37" t="s">
        <v>35</v>
      </c>
      <c r="C124" s="37">
        <v>37</v>
      </c>
      <c r="D124" s="37">
        <v>484</v>
      </c>
      <c r="E124" s="37">
        <v>310050000</v>
      </c>
      <c r="F124" s="37">
        <f t="shared" si="0"/>
        <v>640599.17355371895</v>
      </c>
    </row>
    <row r="125" spans="1:6" ht="15.75" customHeight="1">
      <c r="A125" s="37" t="s">
        <v>9</v>
      </c>
      <c r="B125" s="37" t="s">
        <v>35</v>
      </c>
      <c r="C125" s="37">
        <v>49</v>
      </c>
      <c r="D125" s="37">
        <v>493</v>
      </c>
      <c r="E125" s="37">
        <v>335650000</v>
      </c>
      <c r="F125" s="37">
        <f t="shared" si="0"/>
        <v>680831.64300202834</v>
      </c>
    </row>
    <row r="126" spans="1:6" ht="15.75" customHeight="1">
      <c r="A126" s="37" t="s">
        <v>9</v>
      </c>
      <c r="B126" s="37" t="s">
        <v>35</v>
      </c>
      <c r="C126" s="37">
        <v>40</v>
      </c>
      <c r="D126" s="37">
        <v>458</v>
      </c>
      <c r="E126" s="37">
        <v>293100000</v>
      </c>
      <c r="F126" s="37">
        <f t="shared" si="0"/>
        <v>639956.33187772927</v>
      </c>
    </row>
    <row r="127" spans="1:6" ht="15.75" customHeight="1">
      <c r="A127" s="37" t="s">
        <v>9</v>
      </c>
      <c r="B127" s="37" t="s">
        <v>35</v>
      </c>
      <c r="C127" s="37">
        <v>41</v>
      </c>
      <c r="D127" s="37">
        <v>443</v>
      </c>
      <c r="E127" s="37">
        <v>283200000</v>
      </c>
      <c r="F127" s="37">
        <f t="shared" si="0"/>
        <v>639277.65237020317</v>
      </c>
    </row>
    <row r="128" spans="1:6" ht="15.75" customHeight="1">
      <c r="A128" s="37" t="s">
        <v>9</v>
      </c>
      <c r="B128" s="37" t="s">
        <v>35</v>
      </c>
      <c r="C128" s="37">
        <v>36</v>
      </c>
      <c r="D128" s="37">
        <v>473</v>
      </c>
      <c r="E128" s="37">
        <v>300800000</v>
      </c>
      <c r="F128" s="37">
        <f t="shared" si="0"/>
        <v>635940.80338266387</v>
      </c>
    </row>
    <row r="129" spans="1:6" ht="15.75" customHeight="1">
      <c r="A129" s="37" t="s">
        <v>9</v>
      </c>
      <c r="B129" s="37" t="s">
        <v>36</v>
      </c>
      <c r="C129" s="37">
        <v>27</v>
      </c>
      <c r="D129" s="37">
        <v>458</v>
      </c>
      <c r="E129" s="37">
        <v>237350000</v>
      </c>
      <c r="F129" s="37">
        <f t="shared" si="0"/>
        <v>518231.44104803493</v>
      </c>
    </row>
    <row r="130" spans="1:6" ht="15.75" customHeight="1">
      <c r="A130" s="37" t="s">
        <v>9</v>
      </c>
      <c r="B130" s="37" t="s">
        <v>35</v>
      </c>
      <c r="C130" s="37">
        <v>33</v>
      </c>
      <c r="D130" s="37">
        <v>489</v>
      </c>
      <c r="E130" s="37">
        <v>277350000</v>
      </c>
      <c r="F130" s="37">
        <f t="shared" si="0"/>
        <v>567177.91411042947</v>
      </c>
    </row>
    <row r="131" spans="1:6" ht="15.75" customHeight="1">
      <c r="A131" s="37" t="s">
        <v>9</v>
      </c>
      <c r="B131" s="37" t="s">
        <v>35</v>
      </c>
      <c r="C131" s="37">
        <v>26</v>
      </c>
      <c r="D131" s="37">
        <v>89</v>
      </c>
      <c r="E131" s="37">
        <v>39950000</v>
      </c>
      <c r="F131" s="37">
        <f t="shared" si="0"/>
        <v>448876.40449438203</v>
      </c>
    </row>
    <row r="132" spans="1:6" ht="15.75" customHeight="1">
      <c r="A132" s="37" t="s">
        <v>9</v>
      </c>
      <c r="B132" s="37" t="s">
        <v>36</v>
      </c>
      <c r="C132" s="37">
        <v>35</v>
      </c>
      <c r="D132" s="37">
        <v>20</v>
      </c>
      <c r="E132" s="37">
        <v>5350000</v>
      </c>
      <c r="F132" s="37">
        <f t="shared" si="0"/>
        <v>267500</v>
      </c>
    </row>
    <row r="133" spans="1:6" ht="15.75" customHeight="1">
      <c r="A133" s="37" t="s">
        <v>9</v>
      </c>
      <c r="B133" s="37" t="s">
        <v>35</v>
      </c>
      <c r="C133" s="37">
        <v>30</v>
      </c>
      <c r="D133" s="37">
        <v>464</v>
      </c>
      <c r="E133" s="37">
        <v>282900000</v>
      </c>
      <c r="F133" s="37">
        <f t="shared" si="0"/>
        <v>609698.27586206899</v>
      </c>
    </row>
    <row r="134" spans="1:6" ht="15.75" customHeight="1">
      <c r="A134" s="37" t="s">
        <v>9</v>
      </c>
      <c r="B134" s="37" t="s">
        <v>36</v>
      </c>
      <c r="C134" s="37">
        <v>46</v>
      </c>
      <c r="D134" s="37">
        <v>519</v>
      </c>
      <c r="E134" s="37">
        <v>319250000</v>
      </c>
      <c r="F134" s="37">
        <f t="shared" si="0"/>
        <v>615125.24084778421</v>
      </c>
    </row>
    <row r="135" spans="1:6" ht="15.75" customHeight="1">
      <c r="A135" s="37" t="s">
        <v>9</v>
      </c>
      <c r="B135" s="37" t="s">
        <v>36</v>
      </c>
      <c r="C135" s="37">
        <v>45</v>
      </c>
      <c r="D135" s="37">
        <v>511</v>
      </c>
      <c r="E135" s="37">
        <v>317000000</v>
      </c>
      <c r="F135" s="37">
        <f t="shared" si="0"/>
        <v>620352.25048923679</v>
      </c>
    </row>
    <row r="136" spans="1:6" ht="15.75" customHeight="1">
      <c r="A136" s="37" t="s">
        <v>9</v>
      </c>
      <c r="B136" s="37" t="s">
        <v>36</v>
      </c>
      <c r="C136" s="37">
        <v>36</v>
      </c>
      <c r="D136" s="37">
        <v>467</v>
      </c>
      <c r="E136" s="37">
        <v>262750000</v>
      </c>
      <c r="F136" s="37">
        <f t="shared" si="0"/>
        <v>562633.83297644544</v>
      </c>
    </row>
    <row r="137" spans="1:6" ht="15.75" customHeight="1">
      <c r="A137" s="37" t="s">
        <v>9</v>
      </c>
      <c r="B137" s="37" t="s">
        <v>36</v>
      </c>
      <c r="C137" s="37">
        <v>32</v>
      </c>
      <c r="D137" s="37">
        <v>510</v>
      </c>
      <c r="E137" s="37">
        <v>273450000</v>
      </c>
      <c r="F137" s="37">
        <f t="shared" si="0"/>
        <v>536176.4705882353</v>
      </c>
    </row>
    <row r="138" spans="1:6" ht="15.75" customHeight="1">
      <c r="A138" s="37" t="s">
        <v>9</v>
      </c>
      <c r="B138" s="37" t="s">
        <v>35</v>
      </c>
      <c r="C138" s="37">
        <v>27</v>
      </c>
      <c r="D138" s="37">
        <v>90</v>
      </c>
      <c r="E138" s="37">
        <v>44400000</v>
      </c>
      <c r="F138" s="37">
        <f t="shared" si="0"/>
        <v>493333.33333333331</v>
      </c>
    </row>
    <row r="139" spans="1:6" ht="15.75" customHeight="1">
      <c r="A139" s="37" t="s">
        <v>9</v>
      </c>
      <c r="B139" s="37" t="s">
        <v>35</v>
      </c>
      <c r="C139" s="37">
        <v>45</v>
      </c>
      <c r="D139" s="37">
        <v>39</v>
      </c>
      <c r="E139" s="37">
        <v>17600000</v>
      </c>
      <c r="F139" s="37">
        <f t="shared" si="0"/>
        <v>451282.05128205131</v>
      </c>
    </row>
    <row r="140" spans="1:6" ht="15.75" customHeight="1">
      <c r="A140" s="37" t="s">
        <v>9</v>
      </c>
      <c r="B140" s="37" t="s">
        <v>35</v>
      </c>
      <c r="C140" s="37">
        <v>28</v>
      </c>
      <c r="D140" s="37">
        <v>103</v>
      </c>
      <c r="E140" s="37">
        <v>42500000</v>
      </c>
      <c r="F140" s="37">
        <f t="shared" si="0"/>
        <v>412621.359223301</v>
      </c>
    </row>
    <row r="141" spans="1:6" ht="15.75" customHeight="1">
      <c r="A141" s="37" t="s">
        <v>9</v>
      </c>
      <c r="B141" s="37" t="s">
        <v>36</v>
      </c>
      <c r="C141" s="37">
        <v>33</v>
      </c>
      <c r="D141" s="37">
        <v>17</v>
      </c>
      <c r="E141" s="37">
        <v>5800000</v>
      </c>
      <c r="F141" s="37">
        <f t="shared" si="0"/>
        <v>341176.4705882353</v>
      </c>
    </row>
    <row r="142" spans="1:6" ht="15.75" customHeight="1">
      <c r="A142" s="37" t="s">
        <v>9</v>
      </c>
      <c r="B142" s="37" t="s">
        <v>35</v>
      </c>
      <c r="C142" s="37">
        <v>42</v>
      </c>
      <c r="D142" s="37">
        <v>523</v>
      </c>
      <c r="E142" s="37">
        <v>329100000</v>
      </c>
      <c r="F142" s="37">
        <f t="shared" si="0"/>
        <v>629254.30210325052</v>
      </c>
    </row>
    <row r="143" spans="1:6" ht="15.75" customHeight="1">
      <c r="A143" s="37" t="s">
        <v>9</v>
      </c>
      <c r="B143" s="37" t="s">
        <v>35</v>
      </c>
      <c r="C143" s="37">
        <v>46</v>
      </c>
      <c r="D143" s="37">
        <v>34</v>
      </c>
      <c r="E143" s="37">
        <v>8300000</v>
      </c>
      <c r="F143" s="37">
        <f t="shared" si="0"/>
        <v>244117.64705882352</v>
      </c>
    </row>
    <row r="144" spans="1:6" ht="15.75" customHeight="1">
      <c r="A144" s="37" t="s">
        <v>9</v>
      </c>
      <c r="B144" s="37" t="s">
        <v>36</v>
      </c>
      <c r="C144" s="37">
        <v>37</v>
      </c>
      <c r="D144" s="37">
        <v>519</v>
      </c>
      <c r="E144" s="37">
        <v>322100000</v>
      </c>
      <c r="F144" s="37">
        <f t="shared" si="0"/>
        <v>620616.57032755297</v>
      </c>
    </row>
    <row r="145" spans="1:6" ht="15.75" customHeight="1">
      <c r="A145" s="37" t="s">
        <v>9</v>
      </c>
      <c r="B145" s="37" t="s">
        <v>35</v>
      </c>
      <c r="C145" s="37">
        <v>30</v>
      </c>
      <c r="D145" s="37">
        <v>69</v>
      </c>
      <c r="E145" s="37">
        <v>33300000</v>
      </c>
      <c r="F145" s="37">
        <f t="shared" si="0"/>
        <v>482608.69565217389</v>
      </c>
    </row>
    <row r="146" spans="1:6" ht="15.75" customHeight="1">
      <c r="A146" s="37" t="s">
        <v>9</v>
      </c>
      <c r="B146" s="37" t="s">
        <v>36</v>
      </c>
      <c r="C146" s="37">
        <v>34</v>
      </c>
      <c r="D146" s="37">
        <v>23</v>
      </c>
      <c r="E146" s="37">
        <v>5150000</v>
      </c>
      <c r="F146" s="37">
        <f t="shared" si="0"/>
        <v>223913.04347826086</v>
      </c>
    </row>
    <row r="147" spans="1:6" ht="15.75" customHeight="1">
      <c r="A147" s="37" t="s">
        <v>9</v>
      </c>
      <c r="B147" s="37" t="s">
        <v>36</v>
      </c>
      <c r="C147" s="37">
        <v>37</v>
      </c>
      <c r="D147" s="37">
        <v>14</v>
      </c>
      <c r="E147" s="37">
        <v>3250000</v>
      </c>
      <c r="F147" s="37">
        <f t="shared" si="0"/>
        <v>232142.85714285713</v>
      </c>
    </row>
    <row r="148" spans="1:6" ht="15.75" customHeight="1">
      <c r="A148" s="37" t="s">
        <v>9</v>
      </c>
      <c r="B148" s="37" t="s">
        <v>35</v>
      </c>
      <c r="C148" s="37">
        <v>31</v>
      </c>
      <c r="D148" s="37">
        <v>71</v>
      </c>
      <c r="E148" s="37">
        <v>40400000</v>
      </c>
      <c r="F148" s="37">
        <f t="shared" si="0"/>
        <v>569014.08450704231</v>
      </c>
    </row>
    <row r="149" spans="1:6" ht="15.75" customHeight="1">
      <c r="A149" s="37" t="s">
        <v>9</v>
      </c>
      <c r="B149" s="37" t="s">
        <v>35</v>
      </c>
      <c r="C149" s="37">
        <v>41</v>
      </c>
      <c r="D149" s="37">
        <v>52</v>
      </c>
      <c r="E149" s="37">
        <v>15650000</v>
      </c>
      <c r="F149" s="37">
        <f t="shared" si="0"/>
        <v>300961.53846153844</v>
      </c>
    </row>
    <row r="150" spans="1:6" ht="15.75" customHeight="1">
      <c r="A150" s="37" t="s">
        <v>9</v>
      </c>
      <c r="B150" s="37" t="s">
        <v>36</v>
      </c>
      <c r="C150" s="37">
        <v>30</v>
      </c>
      <c r="D150" s="37">
        <v>25</v>
      </c>
      <c r="E150" s="37">
        <v>8850000</v>
      </c>
      <c r="F150" s="37">
        <f t="shared" si="0"/>
        <v>354000</v>
      </c>
    </row>
    <row r="151" spans="1:6" ht="15.75" customHeight="1">
      <c r="A151" s="37" t="s">
        <v>9</v>
      </c>
      <c r="B151" s="37" t="s">
        <v>35</v>
      </c>
      <c r="C151" s="37">
        <v>32</v>
      </c>
      <c r="D151" s="37">
        <v>70</v>
      </c>
      <c r="E151" s="37">
        <v>28500000</v>
      </c>
      <c r="F151" s="37">
        <f t="shared" si="0"/>
        <v>407142.85714285716</v>
      </c>
    </row>
    <row r="152" spans="1:6" ht="15.75" customHeight="1">
      <c r="A152" s="37" t="s">
        <v>9</v>
      </c>
      <c r="B152" s="37" t="s">
        <v>35</v>
      </c>
      <c r="C152" s="37">
        <v>48</v>
      </c>
      <c r="D152" s="37">
        <v>35</v>
      </c>
      <c r="E152" s="37">
        <v>8850000</v>
      </c>
      <c r="F152" s="37">
        <f t="shared" si="0"/>
        <v>252857.14285714287</v>
      </c>
    </row>
    <row r="153" spans="1:6" ht="15.75" customHeight="1">
      <c r="A153" s="37" t="s">
        <v>9</v>
      </c>
      <c r="B153" s="37" t="s">
        <v>35</v>
      </c>
      <c r="C153" s="37">
        <v>35</v>
      </c>
      <c r="D153" s="37">
        <v>51</v>
      </c>
      <c r="E153" s="37">
        <v>14900000</v>
      </c>
      <c r="F153" s="37">
        <f t="shared" si="0"/>
        <v>292156.86274509801</v>
      </c>
    </row>
    <row r="154" spans="1:6" ht="15.75" customHeight="1">
      <c r="A154" s="37" t="s">
        <v>9</v>
      </c>
      <c r="B154" s="37" t="s">
        <v>36</v>
      </c>
      <c r="C154" s="37">
        <v>26</v>
      </c>
      <c r="D154" s="37">
        <v>40</v>
      </c>
      <c r="E154" s="37">
        <v>15400000</v>
      </c>
      <c r="F154" s="37">
        <f t="shared" si="0"/>
        <v>385000</v>
      </c>
    </row>
    <row r="155" spans="1:6" ht="15.75" customHeight="1">
      <c r="A155" s="37" t="s">
        <v>9</v>
      </c>
      <c r="B155" s="37" t="s">
        <v>35</v>
      </c>
      <c r="C155" s="37">
        <v>38</v>
      </c>
      <c r="D155" s="37">
        <v>70</v>
      </c>
      <c r="E155" s="37">
        <v>27400000</v>
      </c>
      <c r="F155" s="37">
        <f t="shared" si="0"/>
        <v>391428.57142857142</v>
      </c>
    </row>
    <row r="156" spans="1:6" ht="15.75" customHeight="1">
      <c r="A156" s="37" t="s">
        <v>9</v>
      </c>
      <c r="B156" s="37" t="s">
        <v>35</v>
      </c>
      <c r="C156" s="37">
        <v>40</v>
      </c>
      <c r="D156" s="37">
        <v>52</v>
      </c>
      <c r="E156" s="37">
        <v>21650000</v>
      </c>
      <c r="F156" s="37">
        <f t="shared" si="0"/>
        <v>416346.15384615387</v>
      </c>
    </row>
    <row r="157" spans="1:6" ht="15.75" customHeight="1">
      <c r="A157" s="37" t="s">
        <v>9</v>
      </c>
      <c r="B157" s="37" t="s">
        <v>35</v>
      </c>
      <c r="C157" s="37">
        <v>33</v>
      </c>
      <c r="D157" s="37">
        <v>55</v>
      </c>
      <c r="E157" s="37">
        <v>22750000</v>
      </c>
      <c r="F157" s="37">
        <f t="shared" si="0"/>
        <v>413636.36363636365</v>
      </c>
    </row>
    <row r="158" spans="1:6" ht="15.75" customHeight="1">
      <c r="A158" s="37" t="s">
        <v>9</v>
      </c>
      <c r="B158" s="37" t="s">
        <v>35</v>
      </c>
      <c r="C158" s="37">
        <v>37</v>
      </c>
      <c r="D158" s="37">
        <v>46</v>
      </c>
      <c r="E158" s="37">
        <v>15500000</v>
      </c>
      <c r="F158" s="37">
        <f t="shared" si="0"/>
        <v>336956.52173913043</v>
      </c>
    </row>
    <row r="159" spans="1:6" ht="15.75" customHeight="1">
      <c r="A159" s="37" t="s">
        <v>9</v>
      </c>
      <c r="B159" s="37" t="s">
        <v>36</v>
      </c>
      <c r="C159" s="37">
        <v>32</v>
      </c>
      <c r="D159" s="37">
        <v>25</v>
      </c>
      <c r="E159" s="37">
        <v>7500000</v>
      </c>
      <c r="F159" s="37">
        <f t="shared" si="0"/>
        <v>300000</v>
      </c>
    </row>
    <row r="160" spans="1:6" ht="15.75" customHeight="1">
      <c r="A160" s="37" t="s">
        <v>9</v>
      </c>
      <c r="B160" s="37" t="s">
        <v>36</v>
      </c>
      <c r="C160" s="37">
        <v>27</v>
      </c>
      <c r="D160" s="37">
        <v>43</v>
      </c>
      <c r="E160" s="37">
        <v>16500000</v>
      </c>
      <c r="F160" s="37">
        <f t="shared" si="0"/>
        <v>383720.93023255817</v>
      </c>
    </row>
    <row r="161" spans="1:6" ht="15.75" customHeight="1">
      <c r="A161" s="37" t="s">
        <v>9</v>
      </c>
      <c r="B161" s="37" t="s">
        <v>35</v>
      </c>
      <c r="C161" s="37">
        <v>43</v>
      </c>
      <c r="D161" s="37">
        <v>26</v>
      </c>
      <c r="E161" s="37">
        <v>7650000</v>
      </c>
      <c r="F161" s="37">
        <f t="shared" si="0"/>
        <v>294230.76923076925</v>
      </c>
    </row>
    <row r="162" spans="1:6" ht="15.75" customHeight="1">
      <c r="A162" s="37" t="s">
        <v>9</v>
      </c>
      <c r="B162" s="37" t="s">
        <v>36</v>
      </c>
      <c r="C162" s="37">
        <v>29</v>
      </c>
      <c r="D162" s="37">
        <v>31</v>
      </c>
      <c r="E162" s="37">
        <v>9000000</v>
      </c>
      <c r="F162" s="37">
        <f t="shared" si="0"/>
        <v>290322.58064516127</v>
      </c>
    </row>
    <row r="163" spans="1:6" ht="15.75" customHeight="1">
      <c r="A163" s="37" t="s">
        <v>9</v>
      </c>
      <c r="B163" s="37" t="s">
        <v>36</v>
      </c>
      <c r="C163" s="37">
        <v>31</v>
      </c>
      <c r="D163" s="37">
        <v>33</v>
      </c>
      <c r="E163" s="37">
        <v>9200000</v>
      </c>
      <c r="F163" s="37">
        <f t="shared" si="0"/>
        <v>278787.87878787878</v>
      </c>
    </row>
    <row r="164" spans="1:6" ht="15.75" customHeight="1">
      <c r="A164" s="37" t="s">
        <v>9</v>
      </c>
      <c r="B164" s="37" t="s">
        <v>35</v>
      </c>
      <c r="C164" s="37">
        <v>49</v>
      </c>
      <c r="D164" s="37">
        <v>25</v>
      </c>
      <c r="E164" s="37">
        <v>6650000</v>
      </c>
      <c r="F164" s="37">
        <f t="shared" si="0"/>
        <v>266000</v>
      </c>
    </row>
    <row r="165" spans="1:6" ht="15.75" customHeight="1">
      <c r="A165" s="37" t="s">
        <v>9</v>
      </c>
      <c r="B165" s="37" t="s">
        <v>35</v>
      </c>
      <c r="C165" s="37">
        <v>42</v>
      </c>
      <c r="D165" s="37">
        <v>47</v>
      </c>
      <c r="E165" s="37">
        <v>19400000</v>
      </c>
      <c r="F165" s="37">
        <f t="shared" si="0"/>
        <v>412765.95744680852</v>
      </c>
    </row>
    <row r="166" spans="1:6" ht="15.75" customHeight="1">
      <c r="A166" s="37" t="s">
        <v>9</v>
      </c>
      <c r="B166" s="37" t="s">
        <v>35</v>
      </c>
      <c r="C166" s="37">
        <v>50</v>
      </c>
      <c r="D166" s="37">
        <v>24</v>
      </c>
      <c r="E166" s="37">
        <v>3400000</v>
      </c>
      <c r="F166" s="37">
        <f t="shared" si="0"/>
        <v>141666.66666666666</v>
      </c>
    </row>
    <row r="167" spans="1:6" ht="15.75" customHeight="1">
      <c r="A167" s="37" t="s">
        <v>9</v>
      </c>
      <c r="B167" s="37" t="s">
        <v>35</v>
      </c>
      <c r="C167" s="37">
        <v>53</v>
      </c>
      <c r="D167" s="37">
        <v>21</v>
      </c>
      <c r="E167" s="37">
        <v>5050000</v>
      </c>
      <c r="F167" s="37">
        <f t="shared" si="0"/>
        <v>240476.19047619047</v>
      </c>
    </row>
    <row r="168" spans="1:6" ht="15.75" customHeight="1">
      <c r="A168" s="37" t="s">
        <v>9</v>
      </c>
      <c r="B168" s="37" t="s">
        <v>36</v>
      </c>
      <c r="C168" s="37">
        <v>36</v>
      </c>
      <c r="D168" s="37">
        <v>17</v>
      </c>
      <c r="E168" s="37">
        <v>4700000</v>
      </c>
      <c r="F168" s="37">
        <f t="shared" si="0"/>
        <v>276470.5882352941</v>
      </c>
    </row>
    <row r="169" spans="1:6" ht="15.75" customHeight="1">
      <c r="A169" s="37" t="s">
        <v>9</v>
      </c>
      <c r="B169" s="37" t="s">
        <v>35</v>
      </c>
      <c r="C169" s="37">
        <v>34</v>
      </c>
      <c r="D169" s="37">
        <v>70</v>
      </c>
      <c r="E169" s="37">
        <v>39650000</v>
      </c>
      <c r="F169" s="37">
        <f t="shared" si="0"/>
        <v>566428.57142857148</v>
      </c>
    </row>
    <row r="170" spans="1:6" ht="15.75" customHeight="1">
      <c r="A170" s="37" t="s">
        <v>9</v>
      </c>
      <c r="B170" s="37" t="s">
        <v>36</v>
      </c>
      <c r="C170" s="37">
        <v>39</v>
      </c>
      <c r="D170" s="37">
        <v>8</v>
      </c>
      <c r="E170" s="37">
        <v>1350000</v>
      </c>
      <c r="F170" s="37">
        <f t="shared" si="0"/>
        <v>168750</v>
      </c>
    </row>
    <row r="171" spans="1:6" ht="15.75" customHeight="1">
      <c r="A171" s="37" t="s">
        <v>9</v>
      </c>
      <c r="B171" s="37" t="s">
        <v>35</v>
      </c>
      <c r="C171" s="37">
        <v>47</v>
      </c>
      <c r="D171" s="37">
        <v>38</v>
      </c>
      <c r="E171" s="37">
        <v>12000000</v>
      </c>
      <c r="F171" s="37">
        <f t="shared" si="0"/>
        <v>315789.4736842105</v>
      </c>
    </row>
    <row r="172" spans="1:6" ht="15.75" customHeight="1">
      <c r="A172" s="37" t="s">
        <v>9</v>
      </c>
      <c r="B172" s="37" t="s">
        <v>35</v>
      </c>
      <c r="C172" s="37">
        <v>54</v>
      </c>
      <c r="D172" s="37">
        <v>20</v>
      </c>
      <c r="E172" s="37">
        <v>4850000</v>
      </c>
      <c r="F172" s="37">
        <f t="shared" si="0"/>
        <v>242500</v>
      </c>
    </row>
    <row r="173" spans="1:6" ht="15.75" customHeight="1">
      <c r="A173" s="37" t="s">
        <v>9</v>
      </c>
      <c r="B173" s="37" t="s">
        <v>36</v>
      </c>
      <c r="C173" s="37">
        <v>28</v>
      </c>
      <c r="D173" s="37">
        <v>37</v>
      </c>
      <c r="E173" s="37">
        <v>9200000</v>
      </c>
      <c r="F173" s="37">
        <f t="shared" si="0"/>
        <v>248648.64864864864</v>
      </c>
    </row>
    <row r="174" spans="1:6" ht="15.75" customHeight="1">
      <c r="A174" s="37" t="s">
        <v>9</v>
      </c>
      <c r="B174" s="37" t="s">
        <v>36</v>
      </c>
      <c r="C174" s="37">
        <v>41</v>
      </c>
      <c r="D174" s="37">
        <v>4</v>
      </c>
      <c r="E174" s="37">
        <v>850000</v>
      </c>
      <c r="F174" s="37">
        <f t="shared" si="0"/>
        <v>212500</v>
      </c>
    </row>
    <row r="175" spans="1:6" ht="15.75" customHeight="1">
      <c r="A175" s="37" t="s">
        <v>9</v>
      </c>
      <c r="B175" s="37" t="s">
        <v>35</v>
      </c>
      <c r="C175" s="37">
        <v>52</v>
      </c>
      <c r="D175" s="37">
        <v>15</v>
      </c>
      <c r="E175" s="37">
        <v>3100000</v>
      </c>
      <c r="F175" s="37">
        <f t="shared" si="0"/>
        <v>206666.66666666666</v>
      </c>
    </row>
    <row r="176" spans="1:6" ht="15.75" customHeight="1">
      <c r="A176" s="37" t="s">
        <v>9</v>
      </c>
      <c r="B176" s="37" t="s">
        <v>36</v>
      </c>
      <c r="C176" s="37">
        <v>43</v>
      </c>
      <c r="D176" s="37">
        <v>2</v>
      </c>
      <c r="E176" s="37">
        <v>300000</v>
      </c>
      <c r="F176" s="37">
        <f t="shared" si="0"/>
        <v>150000</v>
      </c>
    </row>
    <row r="177" spans="1:6" ht="15.75" customHeight="1">
      <c r="A177" s="37" t="s">
        <v>9</v>
      </c>
      <c r="B177" s="37" t="s">
        <v>35</v>
      </c>
      <c r="C177" s="37">
        <v>55</v>
      </c>
      <c r="D177" s="37">
        <v>17</v>
      </c>
      <c r="E177" s="37">
        <v>4650000</v>
      </c>
      <c r="F177" s="37">
        <f t="shared" si="0"/>
        <v>273529.4117647059</v>
      </c>
    </row>
    <row r="178" spans="1:6" ht="15.75" customHeight="1">
      <c r="A178" s="37" t="s">
        <v>9</v>
      </c>
      <c r="B178" s="37" t="s">
        <v>36</v>
      </c>
      <c r="C178" s="37">
        <v>44</v>
      </c>
      <c r="D178" s="37">
        <v>2</v>
      </c>
      <c r="E178" s="37">
        <v>150000</v>
      </c>
      <c r="F178" s="37">
        <f t="shared" si="0"/>
        <v>75000</v>
      </c>
    </row>
    <row r="179" spans="1:6" ht="15.75" customHeight="1">
      <c r="A179" s="37" t="s">
        <v>9</v>
      </c>
      <c r="B179" s="37" t="s">
        <v>36</v>
      </c>
      <c r="C179" s="37">
        <v>38</v>
      </c>
      <c r="D179" s="37">
        <v>8</v>
      </c>
      <c r="E179" s="37">
        <v>1700000</v>
      </c>
      <c r="F179" s="37">
        <f t="shared" si="0"/>
        <v>212500</v>
      </c>
    </row>
    <row r="180" spans="1:6" ht="15.75" customHeight="1">
      <c r="A180" s="37" t="s">
        <v>9</v>
      </c>
      <c r="B180" s="37" t="s">
        <v>36</v>
      </c>
      <c r="C180" s="37">
        <v>40</v>
      </c>
      <c r="D180" s="37">
        <v>4</v>
      </c>
      <c r="E180" s="37">
        <v>700000</v>
      </c>
      <c r="F180" s="37">
        <f t="shared" si="0"/>
        <v>175000</v>
      </c>
    </row>
    <row r="181" spans="1:6" ht="15.75" customHeight="1">
      <c r="A181" s="42"/>
      <c r="B181" s="42"/>
      <c r="C181" s="42"/>
      <c r="D181" s="42"/>
      <c r="E181" s="42"/>
      <c r="F181" s="42"/>
    </row>
    <row r="182" spans="1:6" ht="15.75" customHeight="1">
      <c r="A182" s="42"/>
      <c r="B182" s="42"/>
      <c r="C182" s="42"/>
      <c r="D182" s="42"/>
      <c r="E182" s="42"/>
      <c r="F182" s="42"/>
    </row>
    <row r="183" spans="1:6" ht="15.75" customHeight="1">
      <c r="A183" s="42"/>
      <c r="B183" s="42"/>
      <c r="C183" s="42"/>
      <c r="D183" s="42"/>
      <c r="E183" s="42"/>
      <c r="F183" s="42"/>
    </row>
    <row r="184" spans="1:6" ht="15.75" customHeight="1">
      <c r="A184" s="42"/>
      <c r="B184" s="42"/>
      <c r="C184" s="42"/>
      <c r="D184" s="42"/>
      <c r="E184" s="42"/>
      <c r="F184" s="42"/>
    </row>
    <row r="185" spans="1:6" ht="15.75" customHeight="1">
      <c r="A185" s="42"/>
      <c r="B185" s="42"/>
      <c r="C185" s="42"/>
      <c r="D185" s="42"/>
      <c r="E185" s="42"/>
      <c r="F185" s="42"/>
    </row>
    <row r="186" spans="1:6" ht="15.75" customHeight="1">
      <c r="A186" s="42"/>
      <c r="B186" s="42"/>
      <c r="C186" s="42"/>
      <c r="D186" s="42"/>
      <c r="E186" s="42"/>
      <c r="F186" s="42"/>
    </row>
    <row r="187" spans="1:6" ht="15.75" customHeight="1">
      <c r="A187" s="42"/>
      <c r="B187" s="42"/>
      <c r="C187" s="42"/>
      <c r="D187" s="42"/>
      <c r="E187" s="42"/>
      <c r="F187" s="42"/>
    </row>
    <row r="188" spans="1:6" ht="15.75" customHeight="1">
      <c r="A188" s="42"/>
      <c r="B188" s="42"/>
      <c r="C188" s="42"/>
      <c r="D188" s="42"/>
      <c r="E188" s="42"/>
      <c r="F188" s="42"/>
    </row>
    <row r="189" spans="1:6" ht="15.75" customHeight="1">
      <c r="A189" s="42"/>
      <c r="B189" s="42"/>
      <c r="C189" s="42"/>
      <c r="D189" s="42"/>
      <c r="E189" s="42"/>
      <c r="F189" s="42"/>
    </row>
    <row r="190" spans="1:6" ht="15.75" customHeight="1">
      <c r="A190" s="42"/>
      <c r="B190" s="42"/>
      <c r="C190" s="42"/>
      <c r="D190" s="42"/>
      <c r="E190" s="42"/>
      <c r="F190" s="42"/>
    </row>
    <row r="191" spans="1:6" ht="15.75" customHeight="1">
      <c r="A191" s="42"/>
      <c r="B191" s="42"/>
      <c r="C191" s="42"/>
      <c r="D191" s="42"/>
      <c r="E191" s="42"/>
      <c r="F191" s="42"/>
    </row>
    <row r="192" spans="1:6" ht="15.75" customHeight="1">
      <c r="A192" s="42"/>
      <c r="B192" s="42"/>
      <c r="C192" s="42"/>
      <c r="D192" s="42"/>
      <c r="E192" s="42"/>
      <c r="F192" s="42"/>
    </row>
    <row r="193" spans="1:6" ht="15.75" customHeight="1">
      <c r="A193" s="42"/>
      <c r="B193" s="42"/>
      <c r="C193" s="42"/>
      <c r="D193" s="42"/>
      <c r="E193" s="42"/>
      <c r="F193" s="42"/>
    </row>
    <row r="194" spans="1:6" ht="15.75" customHeight="1">
      <c r="A194" s="42"/>
      <c r="B194" s="42"/>
      <c r="C194" s="42"/>
      <c r="D194" s="42"/>
      <c r="E194" s="42"/>
      <c r="F194" s="42"/>
    </row>
    <row r="195" spans="1:6" ht="15.75" customHeight="1">
      <c r="A195" s="42"/>
      <c r="B195" s="42"/>
      <c r="C195" s="42"/>
      <c r="D195" s="42"/>
      <c r="E195" s="42"/>
      <c r="F195" s="42"/>
    </row>
    <row r="196" spans="1:6" ht="15.75" customHeight="1">
      <c r="A196" s="42"/>
      <c r="B196" s="42"/>
      <c r="C196" s="42"/>
      <c r="D196" s="42"/>
      <c r="E196" s="42"/>
      <c r="F196" s="42"/>
    </row>
    <row r="197" spans="1:6" ht="15.75" customHeight="1">
      <c r="A197" s="42"/>
      <c r="B197" s="42"/>
      <c r="C197" s="42"/>
      <c r="D197" s="42"/>
      <c r="E197" s="42"/>
      <c r="F197" s="42"/>
    </row>
    <row r="198" spans="1:6" ht="15.75" customHeight="1">
      <c r="A198" s="42"/>
      <c r="B198" s="42"/>
      <c r="C198" s="42"/>
      <c r="D198" s="42"/>
      <c r="E198" s="42"/>
      <c r="F198" s="42"/>
    </row>
    <row r="199" spans="1:6" ht="15.75" customHeight="1">
      <c r="A199" s="42"/>
      <c r="B199" s="42"/>
      <c r="C199" s="42"/>
      <c r="D199" s="42"/>
      <c r="E199" s="42"/>
      <c r="F199" s="42"/>
    </row>
    <row r="200" spans="1:6" ht="15.75" customHeight="1">
      <c r="A200" s="42"/>
      <c r="B200" s="42"/>
      <c r="C200" s="42"/>
      <c r="D200" s="42"/>
      <c r="E200" s="42"/>
      <c r="F200" s="42"/>
    </row>
    <row r="201" spans="1:6" ht="15.75" customHeight="1">
      <c r="A201" s="42"/>
      <c r="B201" s="42"/>
      <c r="C201" s="42"/>
      <c r="D201" s="42"/>
      <c r="E201" s="42"/>
      <c r="F201" s="42"/>
    </row>
    <row r="202" spans="1:6" ht="15.75" customHeight="1">
      <c r="A202" s="42"/>
      <c r="B202" s="42"/>
      <c r="C202" s="42"/>
      <c r="D202" s="42"/>
      <c r="E202" s="42"/>
      <c r="F202" s="42"/>
    </row>
    <row r="203" spans="1:6" ht="15.75" customHeight="1">
      <c r="A203" s="42"/>
      <c r="B203" s="42"/>
      <c r="C203" s="42"/>
      <c r="D203" s="42"/>
      <c r="E203" s="42"/>
      <c r="F203" s="42"/>
    </row>
    <row r="204" spans="1:6" ht="15.75" customHeight="1"/>
    <row r="205" spans="1:6" ht="15.75" customHeight="1"/>
    <row r="206" spans="1:6" ht="15.75" customHeight="1"/>
    <row r="207" spans="1:6" ht="15.75" customHeight="1"/>
    <row r="208" spans="1: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H2:H3"/>
    <mergeCell ref="M2:M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 Costs_Both Incentives</vt:lpstr>
      <vt:lpstr>Death Benefit</vt:lpstr>
      <vt:lpstr>Cardio App</vt:lpstr>
      <vt:lpstr>T20_Cardio</vt:lpstr>
      <vt:lpstr>SPWL_Cardio</vt:lpstr>
      <vt:lpstr>Cancer prevention</vt:lpstr>
      <vt:lpstr>T20_Cancer</vt:lpstr>
      <vt:lpstr>SPWL_Cancer</vt:lpstr>
      <vt:lpstr>Policies in 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Wang</dc:creator>
  <cp:lastModifiedBy>Divena Rajasundaram</cp:lastModifiedBy>
  <dcterms:created xsi:type="dcterms:W3CDTF">2024-03-09T09:40:18Z</dcterms:created>
  <dcterms:modified xsi:type="dcterms:W3CDTF">2024-04-05T07:56:02Z</dcterms:modified>
</cp:coreProperties>
</file>